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6780" windowHeight="6375" tabRatio="856" activeTab="2"/>
  </bookViews>
  <sheets>
    <sheet name="Instructions" sheetId="1" r:id="rId1"/>
    <sheet name="Section I" sheetId="2" r:id="rId2"/>
    <sheet name="Section II" sheetId="3" r:id="rId3"/>
    <sheet name="Section III" sheetId="4" r:id="rId4"/>
    <sheet name="Section IV THRU V" sheetId="5" r:id="rId5"/>
    <sheet name="Section VI" sheetId="6" r:id="rId6"/>
    <sheet name="Section VII" sheetId="7" r:id="rId7"/>
    <sheet name="Section VIII thru X" sheetId="8" r:id="rId8"/>
    <sheet name="Funds Held Section" sheetId="9" r:id="rId9"/>
    <sheet name="Summary Page" sheetId="10" r:id="rId10"/>
    <sheet name="Section II Overflow Page" sheetId="11" r:id="rId11"/>
    <sheet name="Section IV Overflow Page" sheetId="12" r:id="rId12"/>
    <sheet name="Section VII Overflow Page" sheetId="13" r:id="rId13"/>
    <sheet name="Section VIII Overflow Page" sheetId="14" r:id="rId14"/>
    <sheet name="Funds Held Overflow Page" sheetId="15" r:id="rId15"/>
  </sheets>
  <definedNames>
    <definedName name="_xlnm.Print_Titles" localSheetId="8">'Funds Held Section'!$1:$7</definedName>
    <definedName name="_xlnm.Print_Titles" localSheetId="1">'Section I'!$1:$10</definedName>
    <definedName name="_xlnm.Print_Titles" localSheetId="3">'Section III'!$1:$7</definedName>
    <definedName name="_xlnm.Print_Titles" localSheetId="5">'Section VI'!$1:$7</definedName>
    <definedName name="_xlnm.Print_Titles" localSheetId="7">'Section VIII thru X'!$1:$7</definedName>
    <definedName name="Z_58DE8FD8_B5D7_11D4_844B_00001D1EC508_.wvu.FilterData" localSheetId="1" hidden="1">'Section I'!$A$4:$P$364</definedName>
    <definedName name="Z_58DE8FD8_B5D7_11D4_844B_00001D1EC508_.wvu.PrintArea" localSheetId="1" hidden="1">'Section I'!$A$2:$P$364</definedName>
    <definedName name="Z_58DE8FD8_B5D7_11D4_844B_00001D1EC508_.wvu.PrintArea" localSheetId="2" hidden="1">'Section II'!$A$2:$P$40</definedName>
    <definedName name="Z_58DE8FD8_B5D7_11D4_844B_00001D1EC508_.wvu.PrintArea" localSheetId="3" hidden="1">'Section III'!$A$2:$P$316</definedName>
    <definedName name="Z_58DE8FD8_B5D7_11D4_844B_00001D1EC508_.wvu.PrintArea" localSheetId="5" hidden="1">'Section VI'!$A$2:$P$95</definedName>
    <definedName name="Z_58DE8FD8_B5D7_11D4_844B_00001D1EC508_.wvu.PrintArea" localSheetId="9" hidden="1">'Summary Page'!$A$2:$U$48</definedName>
    <definedName name="Z_58DE8FD8_B5D7_11D4_844B_00001D1EC508_.wvu.PrintTitles" localSheetId="8" hidden="1">'Funds Held Section'!$A:$D,'Funds Held Section'!$2:$7</definedName>
    <definedName name="Z_58DE8FD8_B5D7_11D4_844B_00001D1EC508_.wvu.PrintTitles" localSheetId="1" hidden="1">'Section I'!$A:$D,'Section I'!$2:$10</definedName>
    <definedName name="Z_58DE8FD8_B5D7_11D4_844B_00001D1EC508_.wvu.PrintTitles" localSheetId="2" hidden="1">'Section II'!$2:$10</definedName>
    <definedName name="Z_58DE8FD8_B5D7_11D4_844B_00001D1EC508_.wvu.PrintTitles" localSheetId="3" hidden="1">'Section III'!$B:$D,'Section III'!$2:$10</definedName>
    <definedName name="Z_58DE8FD8_B5D7_11D4_844B_00001D1EC508_.wvu.PrintTitles" localSheetId="4" hidden="1">'Section IV THRU V'!$2:$9</definedName>
    <definedName name="Z_58DE8FD8_B5D7_11D4_844B_00001D1EC508_.wvu.PrintTitles" localSheetId="5" hidden="1">'Section VI'!$A:$D,'Section VI'!$2:$9</definedName>
    <definedName name="Z_58DE8FD8_B5D7_11D4_844B_00001D1EC508_.wvu.PrintTitles" localSheetId="6" hidden="1">'Section VII'!$B:$D,'Section VII'!$2:$9</definedName>
    <definedName name="Z_58DE8FD8_B5D7_11D4_844B_00001D1EC508_.wvu.PrintTitles" localSheetId="7" hidden="1">'Section VIII thru X'!$A:$D,'Section VIII thru X'!$2:$9</definedName>
  </definedNames>
  <calcPr fullCalcOnLoad="1"/>
</workbook>
</file>

<file path=xl/sharedStrings.xml><?xml version="1.0" encoding="utf-8"?>
<sst xmlns="http://schemas.openxmlformats.org/spreadsheetml/2006/main" count="2399" uniqueCount="1289">
  <si>
    <t xml:space="preserve">Zurich American Insurance Company </t>
  </si>
  <si>
    <t>Alabama Commercial Automobile Procedure (AIPSO)</t>
  </si>
  <si>
    <t>Rhode Island</t>
  </si>
  <si>
    <t>Alabama Workers' Compensation Reinsurance Pool For Coal Mine Risks (NCCI)</t>
  </si>
  <si>
    <t>Florida</t>
  </si>
  <si>
    <t>Alaska Workers' Compensation Assigned Risk Pool (NCCI)</t>
  </si>
  <si>
    <t>American Hull Insurance Syndicate</t>
  </si>
  <si>
    <t>New York</t>
  </si>
  <si>
    <t xml:space="preserve">   </t>
  </si>
  <si>
    <t>American Nuclear Insurers:</t>
  </si>
  <si>
    <t xml:space="preserve">  Domestic Property and Liability Syndicate</t>
  </si>
  <si>
    <t>Connecticut</t>
  </si>
  <si>
    <t xml:space="preserve">  Foreign Property and Liability Syndicate</t>
  </si>
  <si>
    <t>American Offshore Insurance Syndicate</t>
  </si>
  <si>
    <t>Arizona Commercial Automobile Insurance Procedure (AIPSO)</t>
  </si>
  <si>
    <t>Arkansas Commercial Automobile Insurance Procedure</t>
  </si>
  <si>
    <t>Arkansas Mutual Assigned Risk Reinsurance Pool (NCCI)</t>
  </si>
  <si>
    <t>Arkansas Stock Pool For Assigned Risks (NCCI)</t>
  </si>
  <si>
    <t xml:space="preserve">Florida </t>
  </si>
  <si>
    <t>Associated Aerospace Underwriters</t>
  </si>
  <si>
    <t>New Jersey</t>
  </si>
  <si>
    <t xml:space="preserve"> Associated Aviation Underwriters</t>
  </si>
  <si>
    <t xml:space="preserve">New Jersey </t>
  </si>
  <si>
    <t>California Commercial Automobile Insurance Procedure (AIPSO)</t>
  </si>
  <si>
    <t>Colorado Commercial Automobile Insurance Procedure (AIPSO)</t>
  </si>
  <si>
    <t>Commonwealth Automobile Reinsurers</t>
  </si>
  <si>
    <t>Massachusetts</t>
  </si>
  <si>
    <t>Connecticut Commercial Automobile Insurance Procedure (AIPSO)</t>
  </si>
  <si>
    <t>Delaware Commercial Automobile Insurance Procedure (AIPSO)</t>
  </si>
  <si>
    <t>District of Columbia Commercial Automobile Insurance Procedure</t>
  </si>
  <si>
    <t>District of Columbia</t>
  </si>
  <si>
    <t>Excess &amp; Casualty Reinsurance Association (ECRA)</t>
  </si>
  <si>
    <t>Excise Bond Underwriters</t>
  </si>
  <si>
    <t>Georgia Commercial Automobile Insurance Procedure (AIPSO)</t>
  </si>
  <si>
    <t>Global Aerospace Underwriters</t>
  </si>
  <si>
    <t>Idaho Commercial Automobile Insurance Procedure (AIPSO)</t>
  </si>
  <si>
    <t>Illinois Commercial Automobile Insurance Procedure (AIPSO)</t>
  </si>
  <si>
    <t>Illinois Fair Plan Association</t>
  </si>
  <si>
    <t xml:space="preserve">Illinois </t>
  </si>
  <si>
    <t>Illinois Mutual Assigned Risk Reinsurance Pool (NCCI)</t>
  </si>
  <si>
    <t xml:space="preserve">Illinois Stock Pool For Assigned Risks (NCCI) </t>
  </si>
  <si>
    <t xml:space="preserve"> Illinois Workers' Compensation Reinsurance Pool For Coal Mine Risks (NCCI)</t>
  </si>
  <si>
    <t>Indiana Commercial Automobile Insurance Procedure (AIPSO)</t>
  </si>
  <si>
    <t>Industrial Risk Insurers</t>
  </si>
  <si>
    <t>Iowa Commercial Automobile Insurance Procedure (AIPSO)</t>
  </si>
  <si>
    <t>Iowa Workers' Compensation Reinsurance Pool For Coal Mine Risks (NCCI)</t>
  </si>
  <si>
    <t xml:space="preserve">Florida   </t>
  </si>
  <si>
    <t>Kansas Commercial Automobile Insurance Procedure (AIPSO)</t>
  </si>
  <si>
    <t>Kentucky Commercial Automobile Insurance Procedure (AIPSO)</t>
  </si>
  <si>
    <t xml:space="preserve"> OMB Expiration Date:  9-30-2010</t>
  </si>
  <si>
    <t>Ceded Reinsurance as of December 31, Current Year</t>
  </si>
  <si>
    <t>Funds Withheld on Account of Reinsurance in Unauthorized Companies as of December 31, Current Year</t>
  </si>
  <si>
    <t>SECTION VIII TOTALS WILL BE ENTERED IN SECTION IX</t>
  </si>
  <si>
    <t>SECTION VII TOTALS WILL BE ENTERED IN SECTION IX</t>
  </si>
  <si>
    <t>Overflow Page FUNDS HELD TOTALS WILL BE ENTERED ON SUMMARY PAGE</t>
  </si>
  <si>
    <t>SECTION IV TOTALS WILL BE ENTERED IN SECTION V</t>
  </si>
  <si>
    <t>SECTION II TOTALS WILL BE ENTERED IN SECTION V</t>
  </si>
  <si>
    <t>annual year-end financial statement…………………………………………………………………………………………………………………………………………………………………………………………………..</t>
  </si>
  <si>
    <t xml:space="preserve">  TOTAL(COL. 3) WILL BE ENTERED ON THE SUMMARY PAGE OF THIS SCHEDULE)</t>
  </si>
  <si>
    <t>SECTION VI TOTALS WILL BE ENTERED IN SECTION IX</t>
  </si>
  <si>
    <t>GRAND TOTAL TREASURY AUTHORIZED WILL BE ENTERED IN SECTION X</t>
  </si>
  <si>
    <t>SECTION III TOTALS WILL BE ENTERED IN SECTION V</t>
  </si>
  <si>
    <t>London</t>
  </si>
  <si>
    <t>SECTION I TOTALS WILL BE ENTERED IN SECTION V</t>
  </si>
  <si>
    <r>
      <t xml:space="preserve">      corresponding columns, </t>
    </r>
    <r>
      <rPr>
        <i/>
        <sz val="8"/>
        <color indexed="12"/>
        <rFont val="Arial"/>
        <family val="2"/>
      </rPr>
      <t>and submit a completely executed financial statement for each listed company</t>
    </r>
    <r>
      <rPr>
        <sz val="8"/>
        <color indexed="12"/>
        <rFont val="Arial"/>
        <family val="2"/>
      </rPr>
      <t>.  If you require additional worksheets goto the overflow page for Section II (</t>
    </r>
    <r>
      <rPr>
        <b/>
        <sz val="8"/>
        <color indexed="53"/>
        <rFont val="Arial"/>
        <family val="2"/>
      </rPr>
      <t>orange tab</t>
    </r>
    <r>
      <rPr>
        <sz val="8"/>
        <color indexed="12"/>
        <rFont val="Arial"/>
        <family val="2"/>
      </rPr>
      <t>)</t>
    </r>
  </si>
  <si>
    <r>
      <t>If you require additional worksheets to complete this section, goto Section IV of the overflow pages (</t>
    </r>
    <r>
      <rPr>
        <b/>
        <sz val="8"/>
        <color indexed="53"/>
        <rFont val="Arial"/>
        <family val="2"/>
      </rPr>
      <t>orange tabs</t>
    </r>
    <r>
      <rPr>
        <b/>
        <sz val="8"/>
        <color indexed="12"/>
        <rFont val="Arial"/>
        <family val="2"/>
      </rPr>
      <t>).</t>
    </r>
  </si>
  <si>
    <r>
      <t>If you require additional worksheets to complete this section, goto the overflow page for Section VII (</t>
    </r>
    <r>
      <rPr>
        <b/>
        <sz val="8"/>
        <color indexed="53"/>
        <rFont val="Arial"/>
        <family val="2"/>
      </rPr>
      <t>orange tab</t>
    </r>
    <r>
      <rPr>
        <sz val="8"/>
        <color indexed="12"/>
        <rFont val="Arial"/>
        <family val="2"/>
      </rPr>
      <t>).</t>
    </r>
  </si>
  <si>
    <r>
      <t>If you require additional worksheets to complete this section, goto the overflow pages for section VIII (</t>
    </r>
    <r>
      <rPr>
        <b/>
        <sz val="8"/>
        <color indexed="53"/>
        <rFont val="Arial"/>
        <family val="2"/>
      </rPr>
      <t>orange tabs</t>
    </r>
    <r>
      <rPr>
        <sz val="8"/>
        <color indexed="12"/>
        <rFont val="Arial"/>
        <family val="2"/>
      </rPr>
      <t>).</t>
    </r>
  </si>
  <si>
    <t xml:space="preserve">Companies may take credit for acceptable offsets to unauthorized reinsurance recoverables.  Offsets can include funds held, letters of credit (issued by a bank on the NAIC approved bank list), </t>
  </si>
  <si>
    <t xml:space="preserve">and trust funds.  Reinsurance payables are acceptable so long as a legal right of offset exists in the contract language.  Evidence should be submitted in support of such offsets for large or  </t>
  </si>
  <si>
    <t>material amounts.  Materiality for Treasury purposes normally falls within a range of 5-10% of the reporting company's policyholders' surplus.</t>
  </si>
  <si>
    <r>
      <t>If you require additional worksheets to complete this section, please goto the funds held overflow page (</t>
    </r>
    <r>
      <rPr>
        <b/>
        <sz val="8"/>
        <color indexed="53"/>
        <rFont val="Arial"/>
        <family val="2"/>
      </rPr>
      <t>orange tabs</t>
    </r>
    <r>
      <rPr>
        <sz val="8"/>
        <color indexed="12"/>
        <rFont val="Arial"/>
        <family val="2"/>
      </rPr>
      <t>).</t>
    </r>
  </si>
  <si>
    <t>Funds Held - Overflow Page</t>
  </si>
  <si>
    <t xml:space="preserve">U.S. Treasury Schedule F has been given a separate worksheet that can be accessed by clicking on the </t>
  </si>
  <si>
    <t>your reproduced worksheet(s) on the appropriate summary page.  Rows and columns have been established on the summary pages to allow for these types of entries.</t>
  </si>
  <si>
    <t>Certain cell ranges within these worksheets have been write-protected to provide for easier data entry.  Normally such protected cells contain formulas or information</t>
  </si>
  <si>
    <t>that should not change.  If you need to edit a protected cell (normally shaded green), you may unlock the cell by accessing the following menu options</t>
  </si>
  <si>
    <r>
      <t>"tools" "protection" unprotect" and entering the password "</t>
    </r>
    <r>
      <rPr>
        <b/>
        <sz val="12"/>
        <color indexed="16"/>
        <rFont val="Arial"/>
        <family val="2"/>
      </rPr>
      <t xml:space="preserve"> f </t>
    </r>
    <r>
      <rPr>
        <b/>
        <sz val="10"/>
        <rFont val="Arial"/>
        <family val="2"/>
      </rPr>
      <t xml:space="preserve">".  </t>
    </r>
  </si>
  <si>
    <t>If you need to reproduce any of the overflow pages you will first need to unprotect the worksheet and then reproduce the worksheet via normal copy/past keystrokes.</t>
  </si>
  <si>
    <t>For any reproduced worksheets, you'll need to enter your company totals manually in the appropriate summary page in the spaces provided.</t>
  </si>
  <si>
    <t>Printing - All pages in this worksheet are designed to print on legal size paper.  When printing your Schedule F for filing with the Treasury, you should print</t>
  </si>
  <si>
    <t xml:space="preserve">all pages in sections I through the Summary Page.  </t>
  </si>
  <si>
    <t>In printing the overflow pages you may wish to specify the page(s) to print, otherwise blank overflow pages from a respective worksheet will print.</t>
  </si>
  <si>
    <t>If you experience problems with this spreadsheet, please contact the Surety Bond Branch at (202) 874-6850 for assistance.</t>
  </si>
  <si>
    <t>Please Enter Your Company Name in the Box</t>
  </si>
  <si>
    <t>Authorized Reinsurance from company produced worksheets not included in totals above</t>
  </si>
  <si>
    <t>Unauthorized Reinsurance from company produced worksheets not included in totals above</t>
  </si>
  <si>
    <t>Kentucky Workers' Compensation Reinsurance Pool For Coal Mine Risks (NCCI)</t>
  </si>
  <si>
    <t xml:space="preserve">  ++</t>
  </si>
  <si>
    <t xml:space="preserve">Lloyds' Underwriters                                           </t>
  </si>
  <si>
    <t>London, England</t>
  </si>
  <si>
    <t xml:space="preserve">Louisiana Commercial Automobile Insurance Procedure (AIPSO) </t>
  </si>
  <si>
    <t>Maine Commercial Automobile Insurance Procedure (AIPSO)</t>
  </si>
  <si>
    <t xml:space="preserve">Maine Workers' Compensation Reinsurance Pool (NCCI)     </t>
  </si>
  <si>
    <t xml:space="preserve">Massachusetts Voluntary Non-Stock Assigned Risk Pool for Workmen's Compensation Insurance </t>
  </si>
  <si>
    <t>Massachusetts Workers' Compensation Assigned Risk Pool (NCCI)</t>
  </si>
  <si>
    <t>Michigan Catastrophic Claims Association (MCCA)</t>
  </si>
  <si>
    <t>Michigan</t>
  </si>
  <si>
    <t>Michigan Workers' Compensation Placement Facility (NCCI)</t>
  </si>
  <si>
    <t>Minnesota Commercial Automobile Insurance Procedure (AIPSO)</t>
  </si>
  <si>
    <t>Minnesota Workers' Compensation Insurers Association, Inc.</t>
  </si>
  <si>
    <t>Minnesota</t>
  </si>
  <si>
    <t>Mississippi Commercial Automobile Insurance Procedure (AIPSO)</t>
  </si>
  <si>
    <t>Montana Commercial Automobile Insurance Procedure (AIPSO)</t>
  </si>
  <si>
    <t>Mutual Reinsurance Bureau</t>
  </si>
  <si>
    <t>National Workers' Compensation Reinsurance Pool (NCCI)</t>
  </si>
  <si>
    <t>Nebraska Commercial Automobile Insurance Procedure (AIPSO)</t>
  </si>
  <si>
    <t>Nevada Commercial Automobile Insurance Procedure (AIPSO)</t>
  </si>
  <si>
    <t>New Hampshire Reinsurance Facility Automobile (AIPSO)</t>
  </si>
  <si>
    <t xml:space="preserve">New Hampshire Commercial Automobile Insurance Procedure (AIPSO) </t>
  </si>
  <si>
    <t>New Jersey Commercial Automobile Insurance Procedure (AIPSO)</t>
  </si>
  <si>
    <t xml:space="preserve">New Mexico Commercial Automobile Insurance Procedure (AIPSO)      </t>
  </si>
  <si>
    <t xml:space="preserve">New Mexico Workers' Compensation Assigned Risk Pool (NCCI) </t>
  </si>
  <si>
    <t xml:space="preserve">New York Special Risk Distribution Program (AIPSO) </t>
  </si>
  <si>
    <t>North Carolina Reinsurance Facility (AIPSO)</t>
  </si>
  <si>
    <t xml:space="preserve">Rhode Island </t>
  </si>
  <si>
    <t xml:space="preserve">North Dakota Commercial Automobile Insurance Procedure (AIPSO) </t>
  </si>
  <si>
    <t>Ohio Commercial Automobile Insurance Procedure (AIPSO)</t>
  </si>
  <si>
    <t>Oklahoma Commercial Automobile Insurance Procedure (AIPSO)</t>
  </si>
  <si>
    <t>Oregon Commercial Automobile Insurance Procedure (AIPSO)</t>
  </si>
  <si>
    <t xml:space="preserve">Pennsylvania Pooled Commercial Assignment Procedure </t>
  </si>
  <si>
    <t>Pennsylvania Workers' Compensation Insurance Plan and Reinsurance Pool (NCCI)</t>
  </si>
  <si>
    <t>Rhode Island Commercial Automobile Insurance Procedure (AIPSO)</t>
  </si>
  <si>
    <t>South Carolina Commercial Automobile Insurance Procedure (AIPSO)</t>
  </si>
  <si>
    <t>South Carolina Reinsurance Facility (AIPSO)</t>
  </si>
  <si>
    <t>South Dakota Commercial Automobile Insurance Procedure (AIPSO)</t>
  </si>
  <si>
    <t>Tennessee Commercial Automobile Insurance Procedure (AIPSO)</t>
  </si>
  <si>
    <t xml:space="preserve">Tennessee Workers' Compensation Reinsurance Pool For Coal Mine Risks (NCCI) </t>
  </si>
  <si>
    <t xml:space="preserve">United States Aircraft Insurance Group </t>
  </si>
  <si>
    <t xml:space="preserve">Utah Commercial Automobile Insurance Procedure (AIPSO) </t>
  </si>
  <si>
    <t>Vermont Commercial Automobile Insurance Procedure (AIPSO)</t>
  </si>
  <si>
    <t>Virginia Commercial Automobile Insurance Procedure (AIPSO)</t>
  </si>
  <si>
    <t xml:space="preserve">Virginia Workers' Compensation Reinsurance Pool For Coal Mine Risks (NCCI) </t>
  </si>
  <si>
    <t>Washington Commercial Automobile Insurance Procedure (AIPSO)</t>
  </si>
  <si>
    <t>West Virginia Commercial Automobile Insurance Procedure (AIPSO)</t>
  </si>
  <si>
    <t>Wisconsin Compensation Rating Bureau</t>
  </si>
  <si>
    <t xml:space="preserve">Wisconsin </t>
  </si>
  <si>
    <t>Wisconsin Special Risk Distrib. Program (AIPSO)</t>
  </si>
  <si>
    <t>Workers' Compensation Reinsurance Association</t>
  </si>
  <si>
    <t>Workers' Compensation Reinsurance Bureau (The)</t>
  </si>
  <si>
    <t xml:space="preserve">Minnesota    </t>
  </si>
  <si>
    <t>Wyoming Commercial Automobile Insurance Procedure (AIPSO)</t>
  </si>
  <si>
    <t>Name of Reinsurer</t>
  </si>
  <si>
    <t>+</t>
  </si>
  <si>
    <t>(1)                      Reinsurance Premiums</t>
  </si>
  <si>
    <t>(3)                            Total           Overdue</t>
  </si>
  <si>
    <t>(5)                       (Known Case) Reinsurance Recoverable on Unpaid Losses</t>
  </si>
  <si>
    <t>(6)                   Incurred But Not Reported Losses and</t>
  </si>
  <si>
    <t xml:space="preserve">(8)                                      Total Recoverable      </t>
  </si>
  <si>
    <t>Number</t>
  </si>
  <si>
    <t>Code</t>
  </si>
  <si>
    <t>Ceded</t>
  </si>
  <si>
    <t>(A)                    Current and              1 - 90</t>
  </si>
  <si>
    <t>(B)                     91 - 120</t>
  </si>
  <si>
    <t>(C)                  Over 120</t>
  </si>
  <si>
    <t>(D)                           Total</t>
  </si>
  <si>
    <t>(Col 2B + 2C)</t>
  </si>
  <si>
    <t>and Unpaid Loss Adjustment Expense</t>
  </si>
  <si>
    <t>Loss Adjustment Expense</t>
  </si>
  <si>
    <t>(Cols 2D+5+6+7)</t>
  </si>
  <si>
    <t>SECTION I</t>
  </si>
  <si>
    <t xml:space="preserve">(4)          Percentage Overdue     </t>
  </si>
  <si>
    <t>Jurisdiction</t>
  </si>
  <si>
    <t>Domiciliary</t>
  </si>
  <si>
    <t>Domiciliary Jurisdiction</t>
  </si>
  <si>
    <t>(D)                                       Other Allowed Offset Items</t>
  </si>
  <si>
    <t>(1)                     Reinsurance Recoverables From Unauthorized Companies - All Items From Part 1, Section IX, Col. 8</t>
  </si>
  <si>
    <t>(A)                                       Funds Held By Company Under Reinsurance Treaties</t>
  </si>
  <si>
    <t xml:space="preserve">      corresponding columns, and submit a completely executed financial statement for each listed company.</t>
  </si>
  <si>
    <t>Section II Overflow Page</t>
  </si>
  <si>
    <t>(B)                                   Letters of Credit</t>
  </si>
  <si>
    <t>(C)                                       Trust Agreements</t>
  </si>
  <si>
    <t>(E)                                        Total Funds Held (Cols 2A Through 2D)</t>
  </si>
  <si>
    <t>(3)                                         Total Credit Allowed For Funds Held (Smaller of Col 1 or Col 2E)</t>
  </si>
  <si>
    <t xml:space="preserve">    List alphabetically the names of all companies appearing in Schedule F, Part 3 of your company's annual financial statement which are not listed in</t>
  </si>
  <si>
    <t>* Include provision for overdue Authorized Reinsurance as well</t>
  </si>
  <si>
    <t xml:space="preserve">The following calculations represent the net unauthorized reinsurance for the above-mentioned company based on information provided in Parts 1 and 2 of the U.S. Treasury Schedule F.  </t>
  </si>
  <si>
    <t>Write or Stamp Name</t>
  </si>
  <si>
    <t>OMB No. 1510-0012</t>
  </si>
  <si>
    <t>SECTION VI</t>
  </si>
  <si>
    <r>
      <t>Grand Total Treasury Unauthorized:</t>
    </r>
    <r>
      <rPr>
        <sz val="8"/>
        <color indexed="12"/>
        <rFont val="Arial"/>
        <family val="2"/>
      </rPr>
      <t xml:space="preserve"> (Enter in Section X)</t>
    </r>
  </si>
  <si>
    <t>Total Section II</t>
  </si>
  <si>
    <t>SECTION V</t>
  </si>
  <si>
    <t>TREASURY AUTHORIZED:</t>
  </si>
  <si>
    <t>(Enter the total of Column 8 on the last page of this Schedule)</t>
  </si>
  <si>
    <t>SECTION IX</t>
  </si>
  <si>
    <t>SECTION X</t>
  </si>
  <si>
    <t>(4)                                            Past Due Reinsurance Recoverable from Part 1, Section IX, Col 3</t>
  </si>
  <si>
    <t xml:space="preserve">    List any pools (not shown in Section III) in which Treasury authorized companies participate.  The Treasury authorized percentage may be computed by determining</t>
  </si>
  <si>
    <t xml:space="preserve">    List pools and associations as shown in Section IV.  Show the percentage of unauthorized reinsurance as the difference between the percentage authorized in</t>
  </si>
  <si>
    <r>
      <t>TREASURY AUTHORIZED COMPANIES:</t>
    </r>
    <r>
      <rPr>
        <sz val="8"/>
        <color indexed="12"/>
        <rFont val="Arial"/>
        <family val="2"/>
      </rPr>
      <t xml:space="preserve">  Do not include reinsurance applicable to alien companies in this section.  All such reinsurance is unauthorized and should be listed under Section VIII.</t>
    </r>
  </si>
  <si>
    <t xml:space="preserve">  (A)  Reinsurance with subsidiaries (other affiliated companies are unauthorized and should be shown in Section VIII.)</t>
  </si>
  <si>
    <r>
      <t>TREASURY AUTHORIZED POOLS AND ASSOCIATIONS:</t>
    </r>
    <r>
      <rPr>
        <sz val="8"/>
        <color indexed="12"/>
        <rFont val="Arial"/>
        <family val="2"/>
      </rPr>
      <t xml:space="preserve">  Show percentages as indicated, of authorized reinsurance in this section.  If percentage is less than 100%, show remainder under Section VI.</t>
    </r>
  </si>
  <si>
    <t xml:space="preserve">    the remainder should be shown under Section VII.  Submit on a separate sheet the names and percentage of participation of companies comprising the pools.</t>
  </si>
  <si>
    <t xml:space="preserve">    Section IV and 100%.  Also, list other pools and associations appearing on Schedule F of your annual financial statement and not listed in Sections III, IV, or VI.</t>
  </si>
  <si>
    <t>SECTION VIII</t>
  </si>
  <si>
    <t xml:space="preserve"> (Should agree with Schedule F - Part 3 of the Annual Financial Statement</t>
  </si>
  <si>
    <t>GRAND TOTAL:  ALL REINSURANCE</t>
  </si>
  <si>
    <t>For the Year-Ended December 31, 2007</t>
  </si>
  <si>
    <t xml:space="preserve">ANNUAL STATEMENT FOR THE YEAR 2007 OF  </t>
  </si>
  <si>
    <t>(PHONE NO.)</t>
  </si>
  <si>
    <t>(NAME)</t>
  </si>
  <si>
    <t>$</t>
  </si>
  <si>
    <t>Net Unauthorized Reinsurance for Treasury rating purposes…………………………………………………………………………………………………………………………………………………………………………….</t>
  </si>
  <si>
    <t>Treasury Unauthorized Reinsurance…………………………………………………………………………………………………………………………………………………………………………………………………………..</t>
  </si>
  <si>
    <t>Unauthorized companies per Treasury Schedule F, Part 2, Col. 3……………………………………………………………………………………………………………………………………………………………………………………..</t>
  </si>
  <si>
    <t>(Section IX, Grand Total, Column 8)……………………………………………………………………………………………………………………………………………………………………………………………………………………..</t>
  </si>
  <si>
    <r>
      <t>OTHER TREASURY AUTHORIZED POOLS AND ASSOCIATIONS:</t>
    </r>
    <r>
      <rPr>
        <sz val="8"/>
        <color indexed="12"/>
        <rFont val="Arial"/>
        <family val="2"/>
      </rPr>
      <t xml:space="preserve">   </t>
    </r>
  </si>
  <si>
    <r>
      <t>TREASURY UNAUTHORIZED POOLS AND ASSOCIATIONS:</t>
    </r>
    <r>
      <rPr>
        <sz val="8"/>
        <color indexed="12"/>
        <rFont val="Arial"/>
        <family val="2"/>
      </rPr>
      <t xml:space="preserve">   </t>
    </r>
  </si>
  <si>
    <r>
      <t>OTHER TREASURY UNAUTHORIZED POOLS AND ASSOCIATIONS:</t>
    </r>
    <r>
      <rPr>
        <sz val="8"/>
        <color indexed="12"/>
        <rFont val="Arial"/>
        <family val="2"/>
      </rPr>
      <t xml:space="preserve">   </t>
    </r>
  </si>
  <si>
    <r>
      <t>TREASURY UNAUTHORIZED COMPANIES:</t>
    </r>
    <r>
      <rPr>
        <sz val="8"/>
        <color indexed="12"/>
        <rFont val="Arial"/>
        <family val="2"/>
      </rPr>
      <t xml:space="preserve"> </t>
    </r>
  </si>
  <si>
    <t>Section II</t>
  </si>
  <si>
    <t>OTHER TREASURY AUTHORIZED COMPANIES:</t>
  </si>
  <si>
    <t xml:space="preserve">      Credit may be allowed for reinsurance cessions to subsidiaries not shown under Section I.  List the names of such companies, complete the</t>
  </si>
  <si>
    <t xml:space="preserve">  (B)  Reinsurance with other Treasury authorized companies.</t>
  </si>
  <si>
    <t>Percentage</t>
  </si>
  <si>
    <t>Authorized</t>
  </si>
  <si>
    <t>SECTION III</t>
  </si>
  <si>
    <t>Syndicates for Lloyds' Underwriters</t>
  </si>
  <si>
    <t>AIIN</t>
  </si>
  <si>
    <t>(Col 3/Col 2D)</t>
  </si>
  <si>
    <t>Total Unauthorized Reinsurance for Treasury purposes</t>
  </si>
  <si>
    <t>SECTION IV</t>
  </si>
  <si>
    <t xml:space="preserve">    alphabetically, inserting the computed percentage to the left of each name and complete Columns 1 through 8.  In instances where the percentage is less than 100%,</t>
  </si>
  <si>
    <t xml:space="preserve">    Failure to submit this information will result in Treasury nonadmitting the cessions to these pools.</t>
  </si>
  <si>
    <t>SECTION VII</t>
  </si>
  <si>
    <t xml:space="preserve">     Sections I and II, including unauthorized parents and affiliates, and complete Columns 1 through 8.</t>
  </si>
  <si>
    <t>Total Section III</t>
  </si>
  <si>
    <t>Total Section IV</t>
  </si>
  <si>
    <t xml:space="preserve">    the percentage of participation of Treasury authorized companies in the pool.  Do not include percentages of participation of any alien reinsurer.  List the pools</t>
  </si>
  <si>
    <t>Paperwork Reduction Act and</t>
  </si>
  <si>
    <t>Unauthorized</t>
  </si>
  <si>
    <t>TREASURY UNAUTHORIZED:</t>
  </si>
  <si>
    <t>Total Section V</t>
  </si>
  <si>
    <t>Total Section VI</t>
  </si>
  <si>
    <t>Total Section VII</t>
  </si>
  <si>
    <t>ALL REINSURANCE:</t>
  </si>
  <si>
    <t>Total Section VIII</t>
  </si>
  <si>
    <t>Total Section IX</t>
  </si>
  <si>
    <t>SCHEDULE F - Part 2</t>
  </si>
  <si>
    <t>(2)</t>
  </si>
  <si>
    <t>Federal ID Number</t>
  </si>
  <si>
    <t>NAIC Company Code</t>
  </si>
  <si>
    <t>It is not necessary to make pen and ink adjustments to the figures on Page 3 of the Annual Financial Statement</t>
  </si>
  <si>
    <t>Less:</t>
  </si>
  <si>
    <t>Funds held or retained by the Company on account for such Treasury</t>
  </si>
  <si>
    <r>
      <t>(Please note there are 36</t>
    </r>
    <r>
      <rPr>
        <b/>
        <sz val="10"/>
        <color indexed="12"/>
        <rFont val="Arial"/>
        <family val="2"/>
      </rPr>
      <t xml:space="preserve"> total printable pages</t>
    </r>
    <r>
      <rPr>
        <b/>
        <sz val="10"/>
        <rFont val="Arial"/>
        <family val="2"/>
      </rPr>
      <t xml:space="preserve"> (excluding over-flow pages)- all pages will print in black and white (without color, shading,</t>
    </r>
  </si>
  <si>
    <t xml:space="preserve">the bottom left corner of your worksheet.  The TABS have been color coded for easy identification.  </t>
  </si>
  <si>
    <t>If you enter data in the overflow pages it will be automatically carried to the appropriate Treasury Schedule F summary page sections.</t>
  </si>
  <si>
    <t xml:space="preserve">If you require more overflow pages than those provided, you will need to reproduce the related worksheet and manually enter any totals from  </t>
  </si>
  <si>
    <t>Additional Funds held from company reproduced overflow page worksheets - total must be entered manually………………………………………………………………………………………………………………………………………………………………….</t>
  </si>
  <si>
    <t>By authority of 31 USC 9304-9308, 31 CFR 223, the information requested on this form is required to retain a benefit and to enable the Assistant Commissioner, Management,</t>
  </si>
  <si>
    <t>U.S. Treasury Schedule F Instructions</t>
  </si>
  <si>
    <t>Spreadsheet Version 1.0</t>
  </si>
  <si>
    <t>COMPANY CONTACT PERSON FOR THIS SCHEDULE:</t>
  </si>
  <si>
    <t>* Liability for Unauthorized Reinsurance shown on the Company's</t>
  </si>
  <si>
    <t>Privacy Act Statement - FMS Form 6314</t>
  </si>
  <si>
    <t>Financial Management Service, Department of the Treasury, to determine if your Company is maintaining compliance with the requirements of the Department of the Treasury in order for your Company</t>
  </si>
  <si>
    <t>to remain qualified and acceptable as a surety or reinsurance company for Federal bonds.  Certified companies are required to file this form with the Treasury once each year.  Failure to provide this</t>
  </si>
  <si>
    <t>information will result in non-compliance with Treasury regulations and may result in revocation of your Company's authority</t>
  </si>
  <si>
    <t>The estimated average burden associated with this collection of information is 48 hours, 45 minutes per respondent for each response.  Comments concerning the accuracy of this burden estimate</t>
  </si>
  <si>
    <t>and suggestions for reducing this burden should be directed to the Financial Management Service, Facilities Management Division, Program Section, Room 100, 3700 East-West Highway,</t>
  </si>
  <si>
    <t>Hyattsville, MD  20782 and to the Office of Management and Budget, Paperwork Reduction Project, Washington, DC 20503, Attention:  Desk Officer for Treasury Department, Financial Management Service</t>
  </si>
  <si>
    <t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t>
  </si>
  <si>
    <t>Schedule F - Part 1</t>
  </si>
  <si>
    <t>Federal ID</t>
  </si>
  <si>
    <t xml:space="preserve">NAIC Company </t>
  </si>
  <si>
    <t>(7)                 Unearned</t>
  </si>
  <si>
    <t>Premiums</t>
  </si>
  <si>
    <t xml:space="preserve">Following is a series of worksheets that have been designed to provide those companies filing U.S. Treasury </t>
  </si>
  <si>
    <t xml:space="preserve">Within this worksheet you will find the following U.S. Treasury Schedule F Sections: </t>
  </si>
  <si>
    <t>Total Section I (totals automatically copied from section I)</t>
  </si>
  <si>
    <t>Section IV Overflow Page</t>
  </si>
  <si>
    <t>Section VIII Overflow Page</t>
  </si>
  <si>
    <t>Overflow Page</t>
  </si>
  <si>
    <t>SECTION VIII - Overflow Page</t>
  </si>
  <si>
    <t>SECTION VII - Overflow Page</t>
  </si>
  <si>
    <t>SECTION IV - Overflow Page</t>
  </si>
  <si>
    <t>Section II - Overflow Page</t>
  </si>
  <si>
    <t>Section VII Overflow Page</t>
  </si>
  <si>
    <t xml:space="preserve">appropriate TAB Button located at the bottom of this worksheet.  Please note that all TABS may not be </t>
  </si>
  <si>
    <t>above-listed sections are required in order to complete your company's Treasury Schedule F.</t>
  </si>
  <si>
    <t>Overflow Pages have been included as separate TAB items and may be used if additional pages of the</t>
  </si>
  <si>
    <r>
      <t xml:space="preserve">2.  </t>
    </r>
    <r>
      <rPr>
        <b/>
        <sz val="10"/>
        <color indexed="12"/>
        <rFont val="Arial"/>
        <family val="2"/>
      </rPr>
      <t xml:space="preserve">Section II - </t>
    </r>
    <r>
      <rPr>
        <sz val="10"/>
        <color indexed="12"/>
        <rFont val="Arial"/>
        <family val="2"/>
      </rPr>
      <t>Other Treasury Authorized Companies (1 printable page)</t>
    </r>
  </si>
  <si>
    <r>
      <t xml:space="preserve">3.  </t>
    </r>
    <r>
      <rPr>
        <b/>
        <sz val="10"/>
        <color indexed="12"/>
        <rFont val="Arial"/>
        <family val="2"/>
      </rPr>
      <t xml:space="preserve">Section III - </t>
    </r>
    <r>
      <rPr>
        <sz val="10"/>
        <color indexed="12"/>
        <rFont val="Arial"/>
        <family val="2"/>
      </rPr>
      <t>Treasury Authorized Pools and Associations (12 printable pages)</t>
    </r>
    <r>
      <rPr>
        <b/>
        <sz val="10"/>
        <rFont val="Arial"/>
        <family val="2"/>
      </rPr>
      <t xml:space="preserve">  </t>
    </r>
  </si>
  <si>
    <r>
      <t xml:space="preserve">4.  </t>
    </r>
    <r>
      <rPr>
        <b/>
        <sz val="10"/>
        <color indexed="12"/>
        <rFont val="Arial"/>
        <family val="2"/>
      </rPr>
      <t xml:space="preserve">Section IV THRU V - </t>
    </r>
    <r>
      <rPr>
        <sz val="10"/>
        <color indexed="12"/>
        <rFont val="Arial"/>
        <family val="2"/>
      </rPr>
      <t>Other Treasury Authorized Pools and Associations (1 printable page)</t>
    </r>
  </si>
  <si>
    <r>
      <t xml:space="preserve">5.  </t>
    </r>
    <r>
      <rPr>
        <b/>
        <sz val="10"/>
        <color indexed="12"/>
        <rFont val="Arial"/>
        <family val="2"/>
      </rPr>
      <t xml:space="preserve">Section VI - </t>
    </r>
    <r>
      <rPr>
        <sz val="10"/>
        <color indexed="12"/>
        <rFont val="Arial"/>
        <family val="2"/>
      </rPr>
      <t>Treasury Unauthorized Pools and Associations (4 printable pages)</t>
    </r>
    <r>
      <rPr>
        <sz val="10"/>
        <rFont val="Arial"/>
        <family val="2"/>
      </rPr>
      <t xml:space="preserve">  </t>
    </r>
  </si>
  <si>
    <r>
      <t xml:space="preserve">6.  </t>
    </r>
    <r>
      <rPr>
        <b/>
        <sz val="10"/>
        <color indexed="12"/>
        <rFont val="Arial"/>
        <family val="2"/>
      </rPr>
      <t xml:space="preserve">Section VII - </t>
    </r>
    <r>
      <rPr>
        <sz val="10"/>
        <color indexed="12"/>
        <rFont val="Arial"/>
        <family val="2"/>
      </rPr>
      <t>Other Treasury Unauthorized Pools and Associations (1 printable page)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</si>
  <si>
    <r>
      <t xml:space="preserve">7.  </t>
    </r>
    <r>
      <rPr>
        <b/>
        <sz val="10"/>
        <color indexed="12"/>
        <rFont val="Arial"/>
        <family val="2"/>
      </rPr>
      <t xml:space="preserve">Section VIII - </t>
    </r>
    <r>
      <rPr>
        <sz val="10"/>
        <color indexed="12"/>
        <rFont val="Arial"/>
        <family val="2"/>
      </rPr>
      <t>Treasury Unauthorized Companies (3 printable pages)</t>
    </r>
    <r>
      <rPr>
        <sz val="10"/>
        <rFont val="Arial"/>
        <family val="2"/>
      </rPr>
      <t xml:space="preserve">  </t>
    </r>
  </si>
  <si>
    <r>
      <t xml:space="preserve">8.  </t>
    </r>
    <r>
      <rPr>
        <b/>
        <sz val="10"/>
        <color indexed="12"/>
        <rFont val="Arial"/>
        <family val="2"/>
      </rPr>
      <t xml:space="preserve">Funds Held Section - </t>
    </r>
    <r>
      <rPr>
        <sz val="10"/>
        <color indexed="12"/>
        <rFont val="Arial"/>
        <family val="2"/>
      </rPr>
      <t>Funds Held Securing Reinsurance Recoverables from Unauthorized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Companies (2 printable pages)  </t>
    </r>
  </si>
  <si>
    <r>
      <t xml:space="preserve">9.  </t>
    </r>
    <r>
      <rPr>
        <b/>
        <sz val="10"/>
        <color indexed="12"/>
        <rFont val="Arial"/>
        <family val="2"/>
      </rPr>
      <t xml:space="preserve">Summary Page - </t>
    </r>
    <r>
      <rPr>
        <sz val="10"/>
        <color indexed="12"/>
        <rFont val="Arial"/>
        <family val="2"/>
      </rPr>
      <t>Summary Total of Treasury Unauthorized Reinsurance (1 printable page)</t>
    </r>
    <r>
      <rPr>
        <sz val="10"/>
        <rFont val="Arial"/>
        <family val="2"/>
      </rPr>
      <t xml:space="preserve">  </t>
    </r>
  </si>
  <si>
    <t>Overflow Pages included with this spreadsheet program are:</t>
  </si>
  <si>
    <t xml:space="preserve">immediately viewable within your computer screen but can be accessed using the scrolling arrows located in </t>
  </si>
  <si>
    <t>or any other formats that have been included in this spreadsheet for presentation purposes only.)</t>
  </si>
  <si>
    <t>Note:</t>
  </si>
  <si>
    <t xml:space="preserve">01-0471706 </t>
  </si>
  <si>
    <t xml:space="preserve">Acadia Insurance Company </t>
  </si>
  <si>
    <t xml:space="preserve">ME </t>
  </si>
  <si>
    <t xml:space="preserve">59-1362150 </t>
  </si>
  <si>
    <t xml:space="preserve">ACCREDITED SURETY AND CASUALTY COMPANY, INC. </t>
  </si>
  <si>
    <t xml:space="preserve">FL </t>
  </si>
  <si>
    <t xml:space="preserve">36-2704802 </t>
  </si>
  <si>
    <t xml:space="preserve">ACSTAR INSURANCE COMPANY </t>
  </si>
  <si>
    <t xml:space="preserve">CT </t>
  </si>
  <si>
    <t xml:space="preserve">23-2035821 </t>
  </si>
  <si>
    <t xml:space="preserve">Aegis Security Insurance Company </t>
  </si>
  <si>
    <t xml:space="preserve">PA </t>
  </si>
  <si>
    <t xml:space="preserve">05-0254496 </t>
  </si>
  <si>
    <t xml:space="preserve">Affiliated FM Insurance Company </t>
  </si>
  <si>
    <t xml:space="preserve">RI </t>
  </si>
  <si>
    <t xml:space="preserve">25-1118791 </t>
  </si>
  <si>
    <t xml:space="preserve">AIG Casualty Company </t>
  </si>
  <si>
    <t xml:space="preserve">NY </t>
  </si>
  <si>
    <t xml:space="preserve">63-0262164 </t>
  </si>
  <si>
    <t xml:space="preserve">Alfa Mutual Insurance Company </t>
  </si>
  <si>
    <t xml:space="preserve">AL </t>
  </si>
  <si>
    <t xml:space="preserve">34-0935740 </t>
  </si>
  <si>
    <t xml:space="preserve">ALL AMERICA INSURANCE COMPANY </t>
  </si>
  <si>
    <t xml:space="preserve">OH </t>
  </si>
  <si>
    <t xml:space="preserve">25-0315340 </t>
  </si>
  <si>
    <t xml:space="preserve">Allegheny Casualty Company </t>
  </si>
  <si>
    <t xml:space="preserve">42-1201931 </t>
  </si>
  <si>
    <t xml:space="preserve">ALLIED Property and Casualty Insurance Company </t>
  </si>
  <si>
    <t xml:space="preserve">36-3586255 </t>
  </si>
  <si>
    <t xml:space="preserve">Allstate Floridian Insurance Company </t>
  </si>
  <si>
    <t xml:space="preserve">IL </t>
  </si>
  <si>
    <t xml:space="preserve">36-0719665 </t>
  </si>
  <si>
    <t xml:space="preserve">ALLSTATE INSURANCE COMPANY </t>
  </si>
  <si>
    <t xml:space="preserve">36-4181960 </t>
  </si>
  <si>
    <t xml:space="preserve">ALLSTATE NEW JERSEY INSURANCE COMPANY </t>
  </si>
  <si>
    <t xml:space="preserve">42-6054959 </t>
  </si>
  <si>
    <t xml:space="preserve">AMCO Insurance Company </t>
  </si>
  <si>
    <t xml:space="preserve">36-2661954 </t>
  </si>
  <si>
    <t xml:space="preserve">American Agricultural Insurance Company </t>
  </si>
  <si>
    <t xml:space="preserve">52-2048110 </t>
  </si>
  <si>
    <t xml:space="preserve">AMERICAN ALTERNATIVE INSURANCE CORPORATION </t>
  </si>
  <si>
    <t xml:space="preserve">NJ </t>
  </si>
  <si>
    <t xml:space="preserve">22-1608585 </t>
  </si>
  <si>
    <t xml:space="preserve">American Automobile Insurance Company </t>
  </si>
  <si>
    <t xml:space="preserve">CA </t>
  </si>
  <si>
    <t xml:space="preserve">59-0593886 </t>
  </si>
  <si>
    <t xml:space="preserve">AMERICAN BANKERS INSURANCE COMPANY OF FLORIDA </t>
  </si>
  <si>
    <t xml:space="preserve">23-0342560 </t>
  </si>
  <si>
    <t xml:space="preserve">American Casualty Company of Reading, Pennsylvania </t>
  </si>
  <si>
    <t xml:space="preserve">95-4290651 </t>
  </si>
  <si>
    <t xml:space="preserve">AMERICAN CONTRACTORS INDEMNITY COMPANY </t>
  </si>
  <si>
    <t xml:space="preserve">35-1044900 </t>
  </si>
  <si>
    <t xml:space="preserve">American Economy Insurance Company </t>
  </si>
  <si>
    <t xml:space="preserve">WA </t>
  </si>
  <si>
    <t xml:space="preserve">04-1027270 </t>
  </si>
  <si>
    <t xml:space="preserve">American Employers' Insurance Company </t>
  </si>
  <si>
    <t xml:space="preserve">MA </t>
  </si>
  <si>
    <t xml:space="preserve">59-0141790 </t>
  </si>
  <si>
    <t xml:space="preserve">American Fire and Casualty Company </t>
  </si>
  <si>
    <t xml:space="preserve">36-6071400 </t>
  </si>
  <si>
    <t xml:space="preserve">American Guarantee and Liability Insurance Company </t>
  </si>
  <si>
    <t xml:space="preserve">41-0299900 </t>
  </si>
  <si>
    <t xml:space="preserve">American Hardware Mutual Insurance Company </t>
  </si>
  <si>
    <t xml:space="preserve">13-5124990 </t>
  </si>
  <si>
    <t xml:space="preserve">American Home Assurance Company </t>
  </si>
  <si>
    <t xml:space="preserve">22-0731810 </t>
  </si>
  <si>
    <t xml:space="preserve">American Insurance Company (The) </t>
  </si>
  <si>
    <t xml:space="preserve">02-0226203 </t>
  </si>
  <si>
    <t xml:space="preserve">American International Pacific Insurance Company </t>
  </si>
  <si>
    <t xml:space="preserve">41-0735002 </t>
  </si>
  <si>
    <t xml:space="preserve">AMERICAN RELIABLE INSURANCE COMPANY </t>
  </si>
  <si>
    <t xml:space="preserve">AZ </t>
  </si>
  <si>
    <t xml:space="preserve">38-1630841 </t>
  </si>
  <si>
    <t xml:space="preserve">AMERICAN ROAD INSURANCE COMPANY (THE) </t>
  </si>
  <si>
    <t xml:space="preserve">MI </t>
  </si>
  <si>
    <t xml:space="preserve">58-2056755 </t>
  </si>
  <si>
    <t xml:space="preserve">American Safety Casualty Insurance Company </t>
  </si>
  <si>
    <t xml:space="preserve">GA </t>
  </si>
  <si>
    <t xml:space="preserve">58-6016195 </t>
  </si>
  <si>
    <t xml:space="preserve">American Southern Insurance Company </t>
  </si>
  <si>
    <t xml:space="preserve">35-0145400 </t>
  </si>
  <si>
    <t xml:space="preserve">American States Insurance Company </t>
  </si>
  <si>
    <t xml:space="preserve">35-1466792 </t>
  </si>
  <si>
    <t xml:space="preserve">AMERICAN STATES PREFERRED INSURANCE COMPANY </t>
  </si>
  <si>
    <t xml:space="preserve">95-3730189 </t>
  </si>
  <si>
    <t xml:space="preserve">American Surety Company </t>
  </si>
  <si>
    <t xml:space="preserve">IN </t>
  </si>
  <si>
    <t xml:space="preserve">38-0829210 </t>
  </si>
  <si>
    <t xml:space="preserve">Amerisure Mutual Insurance Company </t>
  </si>
  <si>
    <t xml:space="preserve">98-4207369 </t>
  </si>
  <si>
    <t xml:space="preserve">Antilles Insurance Company </t>
  </si>
  <si>
    <t xml:space="preserve">PR </t>
  </si>
  <si>
    <t xml:space="preserve">43-0990710 </t>
  </si>
  <si>
    <t xml:space="preserve">Arch Insurance Company </t>
  </si>
  <si>
    <t xml:space="preserve">06-1430254 </t>
  </si>
  <si>
    <t xml:space="preserve">Arch Reinsurance Company </t>
  </si>
  <si>
    <t xml:space="preserve">22-1708002 </t>
  </si>
  <si>
    <t xml:space="preserve">Associated Indemnity Corporation </t>
  </si>
  <si>
    <t xml:space="preserve">41-1435765 </t>
  </si>
  <si>
    <t xml:space="preserve">ATHENA ASSURANCE COMPANY </t>
  </si>
  <si>
    <t xml:space="preserve">MN </t>
  </si>
  <si>
    <t xml:space="preserve">52-1236659 </t>
  </si>
  <si>
    <t xml:space="preserve">Atlantic Bonding Company, Inc. </t>
  </si>
  <si>
    <t xml:space="preserve">MD </t>
  </si>
  <si>
    <t xml:space="preserve">72-0417091 </t>
  </si>
  <si>
    <t xml:space="preserve">AUDUBON INSURANCE COMPANY </t>
  </si>
  <si>
    <t xml:space="preserve">LA </t>
  </si>
  <si>
    <t xml:space="preserve">38-0315280 </t>
  </si>
  <si>
    <t xml:space="preserve">Auto-Owners Insurance Company </t>
  </si>
  <si>
    <t xml:space="preserve">06-0848755 </t>
  </si>
  <si>
    <t xml:space="preserve">Automobile Insurance Company of Hartford, Connecticut (The) </t>
  </si>
  <si>
    <t xml:space="preserve">52-0795746 </t>
  </si>
  <si>
    <t xml:space="preserve">AVEMCO INSURANCE COMPANY </t>
  </si>
  <si>
    <t xml:space="preserve">51-0434766 </t>
  </si>
  <si>
    <t xml:space="preserve">AXIS Reinsurance Company </t>
  </si>
  <si>
    <t xml:space="preserve">59-1673015 </t>
  </si>
  <si>
    <t xml:space="preserve">Bankers Insurance Company </t>
  </si>
  <si>
    <t xml:space="preserve">04-2656602 </t>
  </si>
  <si>
    <t xml:space="preserve">Beazley Insurance Company, Inc. </t>
  </si>
  <si>
    <t xml:space="preserve">47-0574325 </t>
  </si>
  <si>
    <t xml:space="preserve">Berkley Insurance Company </t>
  </si>
  <si>
    <t xml:space="preserve">43-1432586 </t>
  </si>
  <si>
    <t xml:space="preserve">Berkley Regional Insurance Company </t>
  </si>
  <si>
    <t xml:space="preserve">IA </t>
  </si>
  <si>
    <t xml:space="preserve">36-0810360 </t>
  </si>
  <si>
    <t xml:space="preserve">BITUMINOUS CASUALTY CORPORATION </t>
  </si>
  <si>
    <t xml:space="preserve">36-6054328 </t>
  </si>
  <si>
    <t xml:space="preserve">BITUMINOUS FIRE AND MARINE INSURANCE COMPANY </t>
  </si>
  <si>
    <t xml:space="preserve">36-2761729 </t>
  </si>
  <si>
    <t xml:space="preserve">BOND SAFEGUARD INSURANCE COMPANY </t>
  </si>
  <si>
    <t xml:space="preserve">KY </t>
  </si>
  <si>
    <t xml:space="preserve">75-1509104 </t>
  </si>
  <si>
    <t xml:space="preserve">BRITISH AMERICAN INSURANCE COMPANY </t>
  </si>
  <si>
    <t xml:space="preserve">TX </t>
  </si>
  <si>
    <t xml:space="preserve">57-0810811 </t>
  </si>
  <si>
    <t xml:space="preserve">Capital City Insurance Company, Inc. </t>
  </si>
  <si>
    <t xml:space="preserve">SC </t>
  </si>
  <si>
    <t xml:space="preserve">39-0971527 </t>
  </si>
  <si>
    <t xml:space="preserve">Capitol Indemnity Corporation </t>
  </si>
  <si>
    <t xml:space="preserve">WI </t>
  </si>
  <si>
    <t xml:space="preserve">59-0733942 </t>
  </si>
  <si>
    <t xml:space="preserve">Carolina Casualty Insurance Company </t>
  </si>
  <si>
    <t xml:space="preserve">63-0701609 </t>
  </si>
  <si>
    <t xml:space="preserve">Centennial Casualty Company </t>
  </si>
  <si>
    <t xml:space="preserve">34-4202560 </t>
  </si>
  <si>
    <t xml:space="preserve">CENTRAL MUTUAL INSURANCE COMPANY </t>
  </si>
  <si>
    <t xml:space="preserve">42-1194107 </t>
  </si>
  <si>
    <t xml:space="preserve">Centurion Casualty Company </t>
  </si>
  <si>
    <t xml:space="preserve">31-0936702 </t>
  </si>
  <si>
    <t xml:space="preserve">CENTURY SURETY COMPANY </t>
  </si>
  <si>
    <t xml:space="preserve">06-0291290 </t>
  </si>
  <si>
    <t xml:space="preserve">Charter Oak Fire Insurance Company (The) </t>
  </si>
  <si>
    <t xml:space="preserve">38-3464294 </t>
  </si>
  <si>
    <t xml:space="preserve">Cherokee Insurance Company </t>
  </si>
  <si>
    <t xml:space="preserve">22-3291862 </t>
  </si>
  <si>
    <t xml:space="preserve">CHUBB INDEMNITY INSURANCE COMPANY </t>
  </si>
  <si>
    <t xml:space="preserve">31-0826946 </t>
  </si>
  <si>
    <t xml:space="preserve">Cincinnati Casualty Company (The) </t>
  </si>
  <si>
    <t xml:space="preserve">31-0542366 </t>
  </si>
  <si>
    <t xml:space="preserve">Cincinnati Insurance Company (The) </t>
  </si>
  <si>
    <t xml:space="preserve">38-0421730 </t>
  </si>
  <si>
    <t xml:space="preserve">CITIZENS INSURANCE COMPANY OF AMERICA </t>
  </si>
  <si>
    <t xml:space="preserve">13-2781282 </t>
  </si>
  <si>
    <t xml:space="preserve">Clearwater Insurance Company </t>
  </si>
  <si>
    <t xml:space="preserve">52-1096670 </t>
  </si>
  <si>
    <t xml:space="preserve">COLONIAL AMERICAN CASUALTY AND SURETY COMPANY </t>
  </si>
  <si>
    <t xml:space="preserve">23-0485115 </t>
  </si>
  <si>
    <t xml:space="preserve">COLONIAL SURETY COMPANY </t>
  </si>
  <si>
    <t xml:space="preserve">13-1938623 </t>
  </si>
  <si>
    <t xml:space="preserve">COMMERCE AND INDUSTRY INSURANCE COMPANY </t>
  </si>
  <si>
    <t xml:space="preserve">76-0560701 </t>
  </si>
  <si>
    <t xml:space="preserve">Commercial Alliance Insurance Company </t>
  </si>
  <si>
    <t xml:space="preserve">57-0768836 </t>
  </si>
  <si>
    <t xml:space="preserve">COMPANION PROPERTY AND CASUALTY INSURANCE COMPANY </t>
  </si>
  <si>
    <t xml:space="preserve">35-6018566 </t>
  </si>
  <si>
    <t xml:space="preserve">Consolidated Insurance Company </t>
  </si>
  <si>
    <t xml:space="preserve">36-2114545 </t>
  </si>
  <si>
    <t xml:space="preserve">Continental Casualty Company </t>
  </si>
  <si>
    <t xml:space="preserve">87-0363183 </t>
  </si>
  <si>
    <t xml:space="preserve">CONTINENTAL HERITAGE INSURANCE COMPANY </t>
  </si>
  <si>
    <t xml:space="preserve">13-5010440 </t>
  </si>
  <si>
    <t xml:space="preserve">Continental Insurance Company (The) </t>
  </si>
  <si>
    <t xml:space="preserve">91-1082952 </t>
  </si>
  <si>
    <t xml:space="preserve">CONTRACTORS BONDING AND INSURANCE COMPANY </t>
  </si>
  <si>
    <t xml:space="preserve">66-0257478 </t>
  </si>
  <si>
    <t xml:space="preserve">Cooperativa de Seguros Multiples de Puerto Rico </t>
  </si>
  <si>
    <t xml:space="preserve">22-2868548 </t>
  </si>
  <si>
    <t xml:space="preserve">Crum &amp; Forster Indemnity Company </t>
  </si>
  <si>
    <t xml:space="preserve">22-2464174 </t>
  </si>
  <si>
    <t xml:space="preserve">CRUM AND FORSTER INSURANCE COMPANY </t>
  </si>
  <si>
    <t xml:space="preserve">39-0972608 </t>
  </si>
  <si>
    <t xml:space="preserve">CUMIS INSURANCE SOCIETY, INC. </t>
  </si>
  <si>
    <t xml:space="preserve">38-1775863 </t>
  </si>
  <si>
    <t xml:space="preserve">DaimlerChrysler Insurance Company </t>
  </si>
  <si>
    <t xml:space="preserve">56-0997452 </t>
  </si>
  <si>
    <t xml:space="preserve">Darwin National Assurance Company </t>
  </si>
  <si>
    <t xml:space="preserve">13-2930697 </t>
  </si>
  <si>
    <t xml:space="preserve">Delos Insurance Company </t>
  </si>
  <si>
    <t xml:space="preserve">42-0429710 </t>
  </si>
  <si>
    <t xml:space="preserve">Developers Surety and Indemnity Company </t>
  </si>
  <si>
    <t xml:space="preserve">39-0264050 </t>
  </si>
  <si>
    <t xml:space="preserve">Employers Insurance Company of Wausau </t>
  </si>
  <si>
    <t xml:space="preserve">42-0234980 </t>
  </si>
  <si>
    <t xml:space="preserve">Employers Mutual Casualty Company </t>
  </si>
  <si>
    <t xml:space="preserve">48-0921045 </t>
  </si>
  <si>
    <t xml:space="preserve">Employers Reinsurance Corporation </t>
  </si>
  <si>
    <t xml:space="preserve">KS </t>
  </si>
  <si>
    <t xml:space="preserve">04-1288420 </t>
  </si>
  <si>
    <t xml:space="preserve">EMPLOYERS' FIRE INSURANCE COMPANY (THE) </t>
  </si>
  <si>
    <t xml:space="preserve">99-0360327 </t>
  </si>
  <si>
    <t xml:space="preserve">Endurance Reinsurance Corporation of America </t>
  </si>
  <si>
    <t xml:space="preserve">25-1232960 </t>
  </si>
  <si>
    <t xml:space="preserve">Erie Insurance Company </t>
  </si>
  <si>
    <t xml:space="preserve">54-1132719 </t>
  </si>
  <si>
    <t xml:space="preserve">ESSEX INSURANCE COMPANY </t>
  </si>
  <si>
    <t xml:space="preserve">VA </t>
  </si>
  <si>
    <t xml:space="preserve">36-2950161 </t>
  </si>
  <si>
    <t xml:space="preserve">EVANSTON INSURANCE COMPANY </t>
  </si>
  <si>
    <t xml:space="preserve">22-2005057 </t>
  </si>
  <si>
    <t xml:space="preserve">Everest Reinsurance Company </t>
  </si>
  <si>
    <t xml:space="preserve">36-2467238 </t>
  </si>
  <si>
    <t xml:space="preserve">Evergreen National Indemnity Company </t>
  </si>
  <si>
    <t xml:space="preserve">15-0302550 </t>
  </si>
  <si>
    <t xml:space="preserve">Excelsior Insurance Company </t>
  </si>
  <si>
    <t xml:space="preserve">13-2912259 </t>
  </si>
  <si>
    <t xml:space="preserve">Executive Risk Indemnity Inc. </t>
  </si>
  <si>
    <t xml:space="preserve">94-2784519 </t>
  </si>
  <si>
    <t xml:space="preserve">Explorer Insurance Company </t>
  </si>
  <si>
    <t xml:space="preserve">05-0316605 </t>
  </si>
  <si>
    <t xml:space="preserve">Factory Mutual Insurance Company </t>
  </si>
  <si>
    <t xml:space="preserve">48-0214040 </t>
  </si>
  <si>
    <t xml:space="preserve">Farmers Alliance Mutual Insurance Company </t>
  </si>
  <si>
    <t xml:space="preserve">42-0245840 </t>
  </si>
  <si>
    <t xml:space="preserve">FARMERS MUTUAL HAIL INSURANCE COMPANY OF IOWA </t>
  </si>
  <si>
    <t xml:space="preserve">06-1067463 </t>
  </si>
  <si>
    <t xml:space="preserve">Farmington Casualty Company </t>
  </si>
  <si>
    <t xml:space="preserve">42-0618271 </t>
  </si>
  <si>
    <t xml:space="preserve">Farmland Mutual Insurance Company </t>
  </si>
  <si>
    <t xml:space="preserve">59-1365094 </t>
  </si>
  <si>
    <t xml:space="preserve">FCCI Insurance Company </t>
  </si>
  <si>
    <t xml:space="preserve">13-1963496 </t>
  </si>
  <si>
    <t xml:space="preserve">Federal Insurance Company </t>
  </si>
  <si>
    <t xml:space="preserve">41-0417460 </t>
  </si>
  <si>
    <t xml:space="preserve">FEDERATED MUTUAL INSURANCE COMPANY </t>
  </si>
  <si>
    <t xml:space="preserve">13-3046577 </t>
  </si>
  <si>
    <t xml:space="preserve">Fidelity and Deposit Company of Maryland </t>
  </si>
  <si>
    <t xml:space="preserve">42-1091525 </t>
  </si>
  <si>
    <t xml:space="preserve">FIDELITY AND GUARANTY INSURANCE COMPANY </t>
  </si>
  <si>
    <t xml:space="preserve">52-0616768 </t>
  </si>
  <si>
    <t xml:space="preserve">Fidelity and Guaranty Insurance Underwriters, Inc. </t>
  </si>
  <si>
    <t xml:space="preserve">16-0986300 </t>
  </si>
  <si>
    <t xml:space="preserve">Fidelity National Property and Casualty Insurance Company </t>
  </si>
  <si>
    <t xml:space="preserve">68-0111081 </t>
  </si>
  <si>
    <t xml:space="preserve">Financial Pacific Insurance Company </t>
  </si>
  <si>
    <t xml:space="preserve">94-1610280 </t>
  </si>
  <si>
    <t xml:space="preserve">Fireman's Fund Insurance Company </t>
  </si>
  <si>
    <t xml:space="preserve">36-2694846 </t>
  </si>
  <si>
    <t xml:space="preserve">FIRST FINANCIAL INSURANCE COMPANY </t>
  </si>
  <si>
    <t xml:space="preserve">NC </t>
  </si>
  <si>
    <t xml:space="preserve">20-1384826 </t>
  </si>
  <si>
    <t xml:space="preserve">First Founders Assurance Company </t>
  </si>
  <si>
    <t xml:space="preserve">99-0218317 </t>
  </si>
  <si>
    <t xml:space="preserve">First Insurance Company of Hawaii, Ltd. </t>
  </si>
  <si>
    <t xml:space="preserve">HI </t>
  </si>
  <si>
    <t xml:space="preserve">04-3058503 </t>
  </si>
  <si>
    <t xml:space="preserve">First Liberty Insurance Corporation (The) </t>
  </si>
  <si>
    <t xml:space="preserve">91-0742144 </t>
  </si>
  <si>
    <t xml:space="preserve">First National Insurance Company of America </t>
  </si>
  <si>
    <t xml:space="preserve">23-2671078 </t>
  </si>
  <si>
    <t xml:space="preserve">First Sealord Surety, Inc. </t>
  </si>
  <si>
    <t xml:space="preserve">13-2997499 </t>
  </si>
  <si>
    <t xml:space="preserve">FOLKSAMERICA REINSURANCE COMPANY </t>
  </si>
  <si>
    <t xml:space="preserve">91-0231910 </t>
  </si>
  <si>
    <t xml:space="preserve">General Insurance Company of America </t>
  </si>
  <si>
    <t xml:space="preserve">13-2673100 </t>
  </si>
  <si>
    <t xml:space="preserve">General Reinsurance Corporation </t>
  </si>
  <si>
    <t xml:space="preserve">13-1958482 </t>
  </si>
  <si>
    <t xml:space="preserve">GENERAL STAR NATIONAL INSURANCE COMPANY </t>
  </si>
  <si>
    <t xml:space="preserve">47-6023787 </t>
  </si>
  <si>
    <t xml:space="preserve">Global Surety &amp; Insurance Co. </t>
  </si>
  <si>
    <t xml:space="preserve">NE </t>
  </si>
  <si>
    <t xml:space="preserve">73-1282413 </t>
  </si>
  <si>
    <t xml:space="preserve">GRANITE RE, INC. </t>
  </si>
  <si>
    <t xml:space="preserve">OK </t>
  </si>
  <si>
    <t xml:space="preserve">02-0140690 </t>
  </si>
  <si>
    <t xml:space="preserve">Granite State Insurance Company </t>
  </si>
  <si>
    <t xml:space="preserve">72-1326720 </t>
  </si>
  <si>
    <t xml:space="preserve">GRAY CASUALTY &amp; SURETY COMPANY (THE) </t>
  </si>
  <si>
    <t xml:space="preserve">72-0824217 </t>
  </si>
  <si>
    <t xml:space="preserve">GRAY INSURANCE COMPANY (THE) </t>
  </si>
  <si>
    <t xml:space="preserve">95-1542353 </t>
  </si>
  <si>
    <t xml:space="preserve">Great American Alliance Insurance Company </t>
  </si>
  <si>
    <t xml:space="preserve">31-0501234 </t>
  </si>
  <si>
    <t xml:space="preserve">Great American Insurance Company </t>
  </si>
  <si>
    <t xml:space="preserve">13-5539046 </t>
  </si>
  <si>
    <t xml:space="preserve">GREAT AMERICAN INSURANCE COMPANY OF NEW YORK </t>
  </si>
  <si>
    <t xml:space="preserve">41-0729473 </t>
  </si>
  <si>
    <t xml:space="preserve">Great Northern Insurance Company </t>
  </si>
  <si>
    <t xml:space="preserve">95-1479095 </t>
  </si>
  <si>
    <t xml:space="preserve">Greenwich Insurance Company </t>
  </si>
  <si>
    <t xml:space="preserve">38-2907623 </t>
  </si>
  <si>
    <t xml:space="preserve">Guarantee Company of North America USA (The) </t>
  </si>
  <si>
    <t xml:space="preserve">13-5129825 </t>
  </si>
  <si>
    <t xml:space="preserve">Hanover Insurance Company (The) </t>
  </si>
  <si>
    <t xml:space="preserve">13-6108721 </t>
  </si>
  <si>
    <t xml:space="preserve">HARCO NATIONAL INSURANCE COMPANY </t>
  </si>
  <si>
    <t xml:space="preserve">23-0902325 </t>
  </si>
  <si>
    <t xml:space="preserve">Harleysville Mutual Insurance Company </t>
  </si>
  <si>
    <t xml:space="preserve">04-1989660 </t>
  </si>
  <si>
    <t xml:space="preserve">Harleysville Worcester Insurance Company </t>
  </si>
  <si>
    <t xml:space="preserve">06-0383030 </t>
  </si>
  <si>
    <t xml:space="preserve">Hartford Accident and Indemnity Company </t>
  </si>
  <si>
    <t xml:space="preserve">06-0294398 </t>
  </si>
  <si>
    <t xml:space="preserve">Hartford Casualty Insurance Company </t>
  </si>
  <si>
    <t xml:space="preserve">06-0383750 </t>
  </si>
  <si>
    <t xml:space="preserve">Hartford Fire Insurance Company </t>
  </si>
  <si>
    <t xml:space="preserve">06-1010609 </t>
  </si>
  <si>
    <t xml:space="preserve">Hartford Insurance Company of Illinois </t>
  </si>
  <si>
    <t xml:space="preserve">06-1008026 </t>
  </si>
  <si>
    <t xml:space="preserve">Hartford Insurance Company of the Midwest </t>
  </si>
  <si>
    <t xml:space="preserve">06-1013048 </t>
  </si>
  <si>
    <t xml:space="preserve">Hartford Insurance Company of the Southeast </t>
  </si>
  <si>
    <t xml:space="preserve">06-1222527 </t>
  </si>
  <si>
    <t xml:space="preserve">Hartford Underwriters Insurance Company </t>
  </si>
  <si>
    <t xml:space="preserve">74-2195939 </t>
  </si>
  <si>
    <t xml:space="preserve">Houston Casualty Company </t>
  </si>
  <si>
    <t xml:space="preserve">13-5150451 </t>
  </si>
  <si>
    <t xml:space="preserve">Hudson Insurance Company </t>
  </si>
  <si>
    <t xml:space="preserve">42-0333150 </t>
  </si>
  <si>
    <t xml:space="preserve">IMT Insurance Company </t>
  </si>
  <si>
    <t xml:space="preserve">95-2545113 </t>
  </si>
  <si>
    <t xml:space="preserve">Indemnity Company of California </t>
  </si>
  <si>
    <t xml:space="preserve">64-0838376 </t>
  </si>
  <si>
    <t xml:space="preserve">Indemnity National Insurance Company </t>
  </si>
  <si>
    <t xml:space="preserve">TN </t>
  </si>
  <si>
    <t xml:space="preserve">76-0430879 </t>
  </si>
  <si>
    <t xml:space="preserve">Independence Casualty and Surety Company </t>
  </si>
  <si>
    <t xml:space="preserve">35-0410010 </t>
  </si>
  <si>
    <t xml:space="preserve">Indiana Insurance Company </t>
  </si>
  <si>
    <t xml:space="preserve">35-0410420 </t>
  </si>
  <si>
    <t xml:space="preserve">Indiana Lumbermens Mutual Insurance Company </t>
  </si>
  <si>
    <t xml:space="preserve">47-6025666 </t>
  </si>
  <si>
    <t xml:space="preserve">Inland Insurance Company </t>
  </si>
  <si>
    <t xml:space="preserve">13-5540698 </t>
  </si>
  <si>
    <t xml:space="preserve">Insurance Company of the State of Pennsylvania (The) </t>
  </si>
  <si>
    <t xml:space="preserve">95-2769232 </t>
  </si>
  <si>
    <t xml:space="preserve">Insurance Company of the West </t>
  </si>
  <si>
    <t xml:space="preserve">74-2262949 </t>
  </si>
  <si>
    <t xml:space="preserve">Insurors Indemnity Company </t>
  </si>
  <si>
    <t xml:space="preserve">66-0317672 </t>
  </si>
  <si>
    <t xml:space="preserve">INTEGRAND ASSURANCE COMPANY </t>
  </si>
  <si>
    <t xml:space="preserve">22-1010450 </t>
  </si>
  <si>
    <t xml:space="preserve">International Fidelity Insurance Company </t>
  </si>
  <si>
    <t xml:space="preserve">99-6004946 </t>
  </si>
  <si>
    <t xml:space="preserve">ISLAND INSURANCE COMPANY, LIMITED </t>
  </si>
  <si>
    <t xml:space="preserve">48-0287450 </t>
  </si>
  <si>
    <t xml:space="preserve">Kansas Bankers Surety Company (The) </t>
  </si>
  <si>
    <t xml:space="preserve">25-1149494 </t>
  </si>
  <si>
    <t xml:space="preserve">Lexington Insurance Company </t>
  </si>
  <si>
    <t xml:space="preserve">52-1662720 </t>
  </si>
  <si>
    <t xml:space="preserve">LEXINGTON NATIONAL INSURANCE CORPORATION </t>
  </si>
  <si>
    <t xml:space="preserve">76-0128873 </t>
  </si>
  <si>
    <t xml:space="preserve">Lexon Insurance Company </t>
  </si>
  <si>
    <t xml:space="preserve">03-0316876 </t>
  </si>
  <si>
    <t xml:space="preserve">Liberty Insurance Corporation </t>
  </si>
  <si>
    <t xml:space="preserve">04-1924000 </t>
  </si>
  <si>
    <t xml:space="preserve">Liberty Mutual Fire Insurance Company </t>
  </si>
  <si>
    <t xml:space="preserve">04-1543470 </t>
  </si>
  <si>
    <t xml:space="preserve">Liberty Mutual Insurance Company </t>
  </si>
  <si>
    <t xml:space="preserve">23-2023242 </t>
  </si>
  <si>
    <t xml:space="preserve">Lincoln General Insurance Company </t>
  </si>
  <si>
    <t xml:space="preserve">04-3058504 </t>
  </si>
  <si>
    <t xml:space="preserve">LM Insurance Corporation </t>
  </si>
  <si>
    <t xml:space="preserve">43-1139865 </t>
  </si>
  <si>
    <t xml:space="preserve">Lyndon Property Insurance Company </t>
  </si>
  <si>
    <t xml:space="preserve">MO </t>
  </si>
  <si>
    <t xml:space="preserve">58-2258882 </t>
  </si>
  <si>
    <t xml:space="preserve">Madison Insurance Company </t>
  </si>
  <si>
    <t xml:space="preserve">36-3347420 </t>
  </si>
  <si>
    <t xml:space="preserve">Mapfre Reinsurance Corporation </t>
  </si>
  <si>
    <t xml:space="preserve">54-1398877 </t>
  </si>
  <si>
    <t xml:space="preserve">Markel American Insurance Company </t>
  </si>
  <si>
    <t xml:space="preserve">36-3101262 </t>
  </si>
  <si>
    <t xml:space="preserve">MARKEL INSURANCE COMPANY </t>
  </si>
  <si>
    <t xml:space="preserve">04-2217600 </t>
  </si>
  <si>
    <t xml:space="preserve">Massachusetts Bay Insurance Company </t>
  </si>
  <si>
    <t xml:space="preserve">42-0410010 </t>
  </si>
  <si>
    <t xml:space="preserve">Merchants Bonding Company (Mutual) </t>
  </si>
  <si>
    <t xml:space="preserve">38-0828980 </t>
  </si>
  <si>
    <t xml:space="preserve">Michigan Millers Mutual Insurance Company </t>
  </si>
  <si>
    <t xml:space="preserve">95-6016640 </t>
  </si>
  <si>
    <t xml:space="preserve">Mid-Century Insurance Company </t>
  </si>
  <si>
    <t xml:space="preserve">73-0556513 </t>
  </si>
  <si>
    <t xml:space="preserve">MID-CONTINENT CASUALTY COMPANY </t>
  </si>
  <si>
    <t xml:space="preserve">31-0978280 </t>
  </si>
  <si>
    <t xml:space="preserve">MIDWESTERN INDEMNITY COMPANY (THE) </t>
  </si>
  <si>
    <t xml:space="preserve">41-0665921 </t>
  </si>
  <si>
    <t xml:space="preserve">Minnesota Surety and Trust Company </t>
  </si>
  <si>
    <t xml:space="preserve">22-3818012 </t>
  </si>
  <si>
    <t xml:space="preserve">Mitsui Sumitomo Insurance Company of America </t>
  </si>
  <si>
    <t xml:space="preserve">13-3467153 </t>
  </si>
  <si>
    <t xml:space="preserve">Mitsui Sumitomo Insurance USA Inc. </t>
  </si>
  <si>
    <t xml:space="preserve">31-4259550 </t>
  </si>
  <si>
    <t xml:space="preserve">Motorists Mutual Insurance Company </t>
  </si>
  <si>
    <t xml:space="preserve">38-0855585 </t>
  </si>
  <si>
    <t xml:space="preserve">Motors Insurance Corporation </t>
  </si>
  <si>
    <t xml:space="preserve">13-4924125 </t>
  </si>
  <si>
    <t xml:space="preserve">Munich Reinsurance America, Inc. </t>
  </si>
  <si>
    <t xml:space="preserve">47-0247300 </t>
  </si>
  <si>
    <t xml:space="preserve">National American Insurance Company </t>
  </si>
  <si>
    <t xml:space="preserve">84-0982643 </t>
  </si>
  <si>
    <t xml:space="preserve">NATIONAL FARMERS UNION PROPERTY AND CASUALTY COMPANY </t>
  </si>
  <si>
    <t xml:space="preserve">CO </t>
  </si>
  <si>
    <t xml:space="preserve">47-6021331 </t>
  </si>
  <si>
    <t xml:space="preserve">National Fire &amp; Marine Insurance Company </t>
  </si>
  <si>
    <t xml:space="preserve">06-0464510 </t>
  </si>
  <si>
    <t xml:space="preserve">National Fire Insurance Company of Hartford </t>
  </si>
  <si>
    <t xml:space="preserve">47-0355979 </t>
  </si>
  <si>
    <t xml:space="preserve">National Indemnity Company </t>
  </si>
  <si>
    <t xml:space="preserve">36-2704643 </t>
  </si>
  <si>
    <t xml:space="preserve">National Surety Corporation </t>
  </si>
  <si>
    <t xml:space="preserve">25-0687550 </t>
  </si>
  <si>
    <t xml:space="preserve">National Union Fire Insurance Company of Pittsburgh, PA </t>
  </si>
  <si>
    <t xml:space="preserve">11-3658357 </t>
  </si>
  <si>
    <t xml:space="preserve">NATIONS BONDING COMPANY </t>
  </si>
  <si>
    <t xml:space="preserve">31-1399201 </t>
  </si>
  <si>
    <t xml:space="preserve">Nationwide Indemnity Company </t>
  </si>
  <si>
    <t xml:space="preserve">31-4177110 </t>
  </si>
  <si>
    <t xml:space="preserve">Nationwide Mutual Fire Insurance Company </t>
  </si>
  <si>
    <t xml:space="preserve">31-4177100 </t>
  </si>
  <si>
    <t xml:space="preserve">Nationwide Mutual Insurance Company </t>
  </si>
  <si>
    <t xml:space="preserve">13-3138390 </t>
  </si>
  <si>
    <t xml:space="preserve">NAVIGATORS INSURANCE COMPANY </t>
  </si>
  <si>
    <t xml:space="preserve">02-0342937 </t>
  </si>
  <si>
    <t xml:space="preserve">Netherlands Insurance Company (The) </t>
  </si>
  <si>
    <t xml:space="preserve">06-1053492 </t>
  </si>
  <si>
    <t xml:space="preserve">New England Reinsurance Corporation </t>
  </si>
  <si>
    <t xml:space="preserve">02-0172170 </t>
  </si>
  <si>
    <t xml:space="preserve">New Hampshire Insurance Company </t>
  </si>
  <si>
    <t xml:space="preserve">22-2187459 </t>
  </si>
  <si>
    <t xml:space="preserve">New Jersey Re-Insurance Company </t>
  </si>
  <si>
    <t xml:space="preserve">02-0170490 </t>
  </si>
  <si>
    <t xml:space="preserve">NGM Insurance Company </t>
  </si>
  <si>
    <t xml:space="preserve">NH </t>
  </si>
  <si>
    <t xml:space="preserve">98-0032627 </t>
  </si>
  <si>
    <t xml:space="preserve">NIPPONKOA Insurance Company, Limited (U.S. Branch) </t>
  </si>
  <si>
    <t xml:space="preserve">02-0311919 </t>
  </si>
  <si>
    <t xml:space="preserve">NORTH AMERICAN SPECIALTY INSURANCE COMPANY </t>
  </si>
  <si>
    <t xml:space="preserve">38-2706529 </t>
  </si>
  <si>
    <t xml:space="preserve">NORTH POINTE INSURANCE COMPANY </t>
  </si>
  <si>
    <t xml:space="preserve">22-1964135 </t>
  </si>
  <si>
    <t xml:space="preserve">North River Insurance Company (The) </t>
  </si>
  <si>
    <t xml:space="preserve">13-2930109 </t>
  </si>
  <si>
    <t xml:space="preserve">North Star Reinsurance Corporation </t>
  </si>
  <si>
    <t xml:space="preserve">04-2974375 </t>
  </si>
  <si>
    <t xml:space="preserve">Northern Assurance Company of America (The) </t>
  </si>
  <si>
    <t xml:space="preserve">95-2379438 </t>
  </si>
  <si>
    <t xml:space="preserve">  (B)  Reinsurance with other Treasury authorized companies</t>
  </si>
  <si>
    <r>
      <t>→→</t>
    </r>
    <r>
      <rPr>
        <sz val="10"/>
        <rFont val="Arial"/>
        <family val="0"/>
      </rPr>
      <t>→</t>
    </r>
  </si>
  <si>
    <t xml:space="preserve">TREASURY UNAUTHORIZED COMPANIES: </t>
  </si>
  <si>
    <t xml:space="preserve">OTHER TREASURY UNAUTHORIZED POOLS AND ASSOCIATIONS:   </t>
  </si>
  <si>
    <t xml:space="preserve">OTHER TREASURY AUTHORIZED POOLS AND ASSOCIATIONS:   </t>
  </si>
  <si>
    <t>Total Section II Overflow Page (s) if applicable</t>
  </si>
  <si>
    <t>Total Section IV Overflow Page (s) if applicable</t>
  </si>
  <si>
    <t>Total Section VII Overflow Page (s) if applicable</t>
  </si>
  <si>
    <t>Total Section VIII Overflow Page (s) if applicable</t>
  </si>
  <si>
    <t>AA 1126002</t>
  </si>
  <si>
    <t>AA 1126028</t>
  </si>
  <si>
    <t>AA 1126033</t>
  </si>
  <si>
    <t>AA 1126034</t>
  </si>
  <si>
    <t>AA 1126040</t>
  </si>
  <si>
    <t>AA 1126047</t>
  </si>
  <si>
    <t>AA 1126048</t>
  </si>
  <si>
    <t>AA 1126051</t>
  </si>
  <si>
    <t>AA 1126052</t>
  </si>
  <si>
    <t>AA 1126053</t>
  </si>
  <si>
    <t>AA 1126055</t>
  </si>
  <si>
    <t>AA 1126062</t>
  </si>
  <si>
    <t>AA 1126079</t>
  </si>
  <si>
    <t>AA 1126102</t>
  </si>
  <si>
    <t>AA 1126112</t>
  </si>
  <si>
    <t>AA 1126122</t>
  </si>
  <si>
    <t>AA 1126123</t>
  </si>
  <si>
    <t>AA 1126136</t>
  </si>
  <si>
    <t>AA 1126138</t>
  </si>
  <si>
    <t>AA 1126159</t>
  </si>
  <si>
    <t>AA 1126172</t>
  </si>
  <si>
    <t>AA 1126173</t>
  </si>
  <si>
    <t>AA 1126178</t>
  </si>
  <si>
    <t>AA 1126179</t>
  </si>
  <si>
    <t>AA 1126183</t>
  </si>
  <si>
    <t>AA 1126187</t>
  </si>
  <si>
    <t>AA 1126190</t>
  </si>
  <si>
    <t>AA 1126204</t>
  </si>
  <si>
    <t>AA 1126205</t>
  </si>
  <si>
    <t>AA 1126218</t>
  </si>
  <si>
    <t>AA 1126219</t>
  </si>
  <si>
    <t>AA 1126227</t>
  </si>
  <si>
    <t>AA 1126228</t>
  </si>
  <si>
    <t>AA 1126250</t>
  </si>
  <si>
    <t>AA 1126270</t>
  </si>
  <si>
    <t>AA 1126271</t>
  </si>
  <si>
    <t>AA 1126282</t>
  </si>
  <si>
    <t>AA 1126314</t>
  </si>
  <si>
    <t>AA 1126318</t>
  </si>
  <si>
    <t>AA 1126322</t>
  </si>
  <si>
    <t>AA 1126328</t>
  </si>
  <si>
    <t>AA 1126329</t>
  </si>
  <si>
    <t>AA 1126340</t>
  </si>
  <si>
    <t>AA 1126360</t>
  </si>
  <si>
    <t>AA 1126362</t>
  </si>
  <si>
    <t>AA 1126375</t>
  </si>
  <si>
    <t>AA 1126376</t>
  </si>
  <si>
    <t>AA 1126382</t>
  </si>
  <si>
    <t>AA 1126386</t>
  </si>
  <si>
    <t>AA 1126397</t>
  </si>
  <si>
    <t>AA 1126431</t>
  </si>
  <si>
    <t>AA 1126435</t>
  </si>
  <si>
    <t>AA 1126441</t>
  </si>
  <si>
    <t>AA 1126456</t>
  </si>
  <si>
    <t>AA 1126457</t>
  </si>
  <si>
    <t>AA 1126473</t>
  </si>
  <si>
    <t>AA 1126483</t>
  </si>
  <si>
    <t>AA 1126484</t>
  </si>
  <si>
    <t>AA 1126488</t>
  </si>
  <si>
    <t>AA 1126490</t>
  </si>
  <si>
    <t>AA 1126500</t>
  </si>
  <si>
    <t>AA 1126506</t>
  </si>
  <si>
    <t>AA 1126507</t>
  </si>
  <si>
    <t>AA 1126510</t>
  </si>
  <si>
    <t>AA 1126529</t>
  </si>
  <si>
    <t>AA 1126535</t>
  </si>
  <si>
    <t>AA 1126536</t>
  </si>
  <si>
    <t>AA 1126538</t>
  </si>
  <si>
    <t>AA 1126539</t>
  </si>
  <si>
    <t>AA 1126545</t>
  </si>
  <si>
    <t>AA 1126552</t>
  </si>
  <si>
    <t>AA 1126557</t>
  </si>
  <si>
    <t>AA 1126566</t>
  </si>
  <si>
    <t>AA 1126570</t>
  </si>
  <si>
    <t>AA 1126575</t>
  </si>
  <si>
    <t>AA 1126582</t>
  </si>
  <si>
    <t>AA 1126588</t>
  </si>
  <si>
    <t>AA 1126590</t>
  </si>
  <si>
    <t>AA 1126609</t>
  </si>
  <si>
    <t>AA 1126623</t>
  </si>
  <si>
    <t>AA 1126624</t>
  </si>
  <si>
    <t>AA 1126625</t>
  </si>
  <si>
    <t>AA 1126626</t>
  </si>
  <si>
    <t>AA 1126658</t>
  </si>
  <si>
    <t>AA 1126672</t>
  </si>
  <si>
    <t>AA 1126683</t>
  </si>
  <si>
    <t>AA 1126702</t>
  </si>
  <si>
    <t>AA 1126718</t>
  </si>
  <si>
    <t>AA 1126724</t>
  </si>
  <si>
    <t>AA 1126727</t>
  </si>
  <si>
    <t>AA 1126732</t>
  </si>
  <si>
    <t>AA 1126734</t>
  </si>
  <si>
    <t>AA 1126735</t>
  </si>
  <si>
    <t>AA 1126741</t>
  </si>
  <si>
    <t>AA 1126744</t>
  </si>
  <si>
    <t>AA 1126765</t>
  </si>
  <si>
    <t>AA 1126766</t>
  </si>
  <si>
    <t>AA 1126780</t>
  </si>
  <si>
    <t>AA 1126800</t>
  </si>
  <si>
    <t>AA 1126807</t>
  </si>
  <si>
    <t>AA 1126808</t>
  </si>
  <si>
    <t>AA 1126822</t>
  </si>
  <si>
    <t>AA 1126823</t>
  </si>
  <si>
    <t>AA 1126824</t>
  </si>
  <si>
    <t>AA 1126839</t>
  </si>
  <si>
    <t>AA 1126858</t>
  </si>
  <si>
    <t>AA 1126861</t>
  </si>
  <si>
    <t>AA 1126902</t>
  </si>
  <si>
    <t>AA 1126920</t>
  </si>
  <si>
    <t>AA 1126923</t>
  </si>
  <si>
    <t>AA 1126925</t>
  </si>
  <si>
    <t xml:space="preserve">AA 1126947 </t>
  </si>
  <si>
    <t>AA 1126955</t>
  </si>
  <si>
    <t>AA 1126957</t>
  </si>
  <si>
    <t>AA 1126958</t>
  </si>
  <si>
    <t>AA 1126959</t>
  </si>
  <si>
    <t>AA 1126960</t>
  </si>
  <si>
    <t>AA 1126963</t>
  </si>
  <si>
    <t>AA 1126990</t>
  </si>
  <si>
    <t>AA 1126991</t>
  </si>
  <si>
    <t>AA 1126994</t>
  </si>
  <si>
    <t>AA 1126998</t>
  </si>
  <si>
    <t>AA 1127003</t>
  </si>
  <si>
    <t>AA 1127007</t>
  </si>
  <si>
    <t>AA 1127009</t>
  </si>
  <si>
    <t>AA 1127010</t>
  </si>
  <si>
    <t>AA 1127019</t>
  </si>
  <si>
    <t>AA 1127023</t>
  </si>
  <si>
    <t>AA 1127027</t>
  </si>
  <si>
    <t>AA 1127028</t>
  </si>
  <si>
    <t>AA 1127036</t>
  </si>
  <si>
    <t>AA 1127038</t>
  </si>
  <si>
    <t>AA 1127047</t>
  </si>
  <si>
    <t>AA 1127051</t>
  </si>
  <si>
    <t>AA 1127055</t>
  </si>
  <si>
    <t>AA 1127057</t>
  </si>
  <si>
    <t>AA 1127069</t>
  </si>
  <si>
    <t>AA 1127084</t>
  </si>
  <si>
    <t>AA 1127087</t>
  </si>
  <si>
    <t>AA 1127093</t>
  </si>
  <si>
    <t>AA 1127095</t>
  </si>
  <si>
    <t>AA 1127096</t>
  </si>
  <si>
    <t>AA 1127101</t>
  </si>
  <si>
    <t>AA 1127115</t>
  </si>
  <si>
    <t>AA 1127119</t>
  </si>
  <si>
    <t>AA 1127121</t>
  </si>
  <si>
    <t>AA 1127124</t>
  </si>
  <si>
    <t>AA 1127141</t>
  </si>
  <si>
    <t>AA 1127165</t>
  </si>
  <si>
    <t>AA 1127173</t>
  </si>
  <si>
    <t>AA 1127175</t>
  </si>
  <si>
    <t>AA 1127176</t>
  </si>
  <si>
    <t>AA 1127179</t>
  </si>
  <si>
    <t>AA 1127183</t>
  </si>
  <si>
    <t>AA 1127185</t>
  </si>
  <si>
    <t>AA 1127200</t>
  </si>
  <si>
    <t>AA 1127202</t>
  </si>
  <si>
    <t>AA 1127203</t>
  </si>
  <si>
    <t>AA 1127204</t>
  </si>
  <si>
    <t>AA 1127205</t>
  </si>
  <si>
    <t>AA 1127206</t>
  </si>
  <si>
    <t xml:space="preserve">AA 1127207 </t>
  </si>
  <si>
    <t>AA 1127208</t>
  </si>
  <si>
    <t>AA 1127209</t>
  </si>
  <si>
    <t>AA 1127210</t>
  </si>
  <si>
    <t>AA 1127211</t>
  </si>
  <si>
    <t>AA 1127212</t>
  </si>
  <si>
    <t>AA 1127213</t>
  </si>
  <si>
    <t>AA 1127214</t>
  </si>
  <si>
    <t>AA 1127215</t>
  </si>
  <si>
    <t>AA 1127218</t>
  </si>
  <si>
    <t>AA 1127221</t>
  </si>
  <si>
    <t>AA 1127223</t>
  </si>
  <si>
    <t>AA 1127224</t>
  </si>
  <si>
    <t>AA 1127225</t>
  </si>
  <si>
    <t>AA 1127227</t>
  </si>
  <si>
    <t>AA 1127229</t>
  </si>
  <si>
    <t>AA 1127232</t>
  </si>
  <si>
    <t>AA 1127234</t>
  </si>
  <si>
    <t>AA 1127236</t>
  </si>
  <si>
    <t>AA 1127239</t>
  </si>
  <si>
    <t>AA 1127241</t>
  </si>
  <si>
    <t>AA 1127242</t>
  </si>
  <si>
    <t>AA 1127243</t>
  </si>
  <si>
    <t>AA 1127245</t>
  </si>
  <si>
    <t>AA 1127251</t>
  </si>
  <si>
    <t>AA 1127265</t>
  </si>
  <si>
    <t>AA 1127301</t>
  </si>
  <si>
    <t>AA 1127308</t>
  </si>
  <si>
    <t>AA 1127323</t>
  </si>
  <si>
    <t>AA 1127400</t>
  </si>
  <si>
    <t>AA 1127411</t>
  </si>
  <si>
    <t>AA 1127414</t>
  </si>
  <si>
    <t>AA 1127415</t>
  </si>
  <si>
    <t>AA 1127511</t>
  </si>
  <si>
    <t>AA 1127607</t>
  </si>
  <si>
    <t>AA 1127611</t>
  </si>
  <si>
    <t>AA 1127688</t>
  </si>
  <si>
    <t>AA 1127861</t>
  </si>
  <si>
    <t>AA 1120054</t>
  </si>
  <si>
    <t>AA 1127900</t>
  </si>
  <si>
    <t>AA 1120064</t>
  </si>
  <si>
    <t>AA 1127999</t>
  </si>
  <si>
    <t>AA 1128000</t>
  </si>
  <si>
    <t>AA 1128001</t>
  </si>
  <si>
    <t>AA 1128003</t>
  </si>
  <si>
    <t>AA 1120071</t>
  </si>
  <si>
    <t>AA 1128010</t>
  </si>
  <si>
    <t>AA 1128011</t>
  </si>
  <si>
    <t>AA 1128020</t>
  </si>
  <si>
    <t>AA 1128021</t>
  </si>
  <si>
    <t>AA 1128027</t>
  </si>
  <si>
    <t>AA 1120072</t>
  </si>
  <si>
    <t>AA 1128121</t>
  </si>
  <si>
    <t>AA 1128147</t>
  </si>
  <si>
    <t>AA 1128176</t>
  </si>
  <si>
    <t>AA 1128183</t>
  </si>
  <si>
    <t>AA 1128227</t>
  </si>
  <si>
    <t>AA 1128241</t>
  </si>
  <si>
    <t>AA 1128271</t>
  </si>
  <si>
    <t>AA 1128322</t>
  </si>
  <si>
    <t>AA 1128323</t>
  </si>
  <si>
    <t>AA 1128341</t>
  </si>
  <si>
    <t>AA 1128345</t>
  </si>
  <si>
    <t>AA 1128376</t>
  </si>
  <si>
    <t>AA 1128488</t>
  </si>
  <si>
    <t>AA 1128490</t>
  </si>
  <si>
    <t>AA 1128506</t>
  </si>
  <si>
    <t>AA 1128591</t>
  </si>
  <si>
    <t>AA 1128607</t>
  </si>
  <si>
    <t>AA 1128623</t>
  </si>
  <si>
    <t>AA 1128658</t>
  </si>
  <si>
    <t xml:space="preserve">AA 1128659 </t>
  </si>
  <si>
    <t>AA 1128724</t>
  </si>
  <si>
    <t>AA 1128734</t>
  </si>
  <si>
    <t>AA 1128741</t>
  </si>
  <si>
    <t>AA 1128791</t>
  </si>
  <si>
    <t>AA 1128923</t>
  </si>
  <si>
    <t>AA 1128947</t>
  </si>
  <si>
    <t>AA 1128987</t>
  </si>
  <si>
    <t>AA 1129000</t>
  </si>
  <si>
    <t>AA/1120082</t>
  </si>
  <si>
    <t>AA 1129030</t>
  </si>
  <si>
    <t>AA 1129210</t>
  </si>
  <si>
    <t>AA 1120056</t>
  </si>
  <si>
    <t>AA 1120068</t>
  </si>
  <si>
    <t>AA 1126005</t>
  </si>
  <si>
    <t>AA 1120075</t>
  </si>
  <si>
    <t>AA 1120069</t>
  </si>
  <si>
    <t>AA 1120067</t>
  </si>
  <si>
    <t>AA 1126004</t>
  </si>
  <si>
    <t>AA 1126006</t>
  </si>
  <si>
    <t>DE</t>
  </si>
  <si>
    <t>ULLICO Casualty Company</t>
  </si>
  <si>
    <t>AA 1126003</t>
  </si>
  <si>
    <t>AA 1120080</t>
  </si>
  <si>
    <t>AA 1120065</t>
  </si>
  <si>
    <t>AA 1120048</t>
  </si>
  <si>
    <t>AA 1122000    Lloyds of London (Authorized)</t>
  </si>
  <si>
    <t>Schedule F with a spreadsheet based program for completing the Schedule.  Each individual section of the</t>
  </si>
  <si>
    <r>
      <t xml:space="preserve">14. </t>
    </r>
    <r>
      <rPr>
        <b/>
        <sz val="10"/>
        <color indexed="12"/>
        <rFont val="Arial"/>
        <family val="2"/>
      </rPr>
      <t xml:space="preserve"> Funds Held Overflow Page -</t>
    </r>
    <r>
      <rPr>
        <b/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Funds Held Securing Reins. Recoverables from Unauth.Companies - (Add-on to Funds Held section)</t>
    </r>
  </si>
  <si>
    <r>
      <t xml:space="preserve">13.  </t>
    </r>
    <r>
      <rPr>
        <b/>
        <sz val="10"/>
        <color indexed="12"/>
        <rFont val="Arial"/>
        <family val="2"/>
      </rPr>
      <t xml:space="preserve">Section VIII Overflow Page - </t>
    </r>
    <r>
      <rPr>
        <sz val="10"/>
        <color indexed="12"/>
        <rFont val="Arial"/>
        <family val="2"/>
      </rPr>
      <t>Treasury Unauthorized Companies - (Add-on to Section VIII above)</t>
    </r>
  </si>
  <si>
    <r>
      <t xml:space="preserve">12.  </t>
    </r>
    <r>
      <rPr>
        <b/>
        <sz val="10"/>
        <color indexed="12"/>
        <rFont val="Arial"/>
        <family val="2"/>
      </rPr>
      <t>Section VII Overflow Page -</t>
    </r>
    <r>
      <rPr>
        <b/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Other Treasury Unauthorized Pools and Associations - (Add-on to Section VII above)</t>
    </r>
  </si>
  <si>
    <r>
      <t xml:space="preserve">11.  </t>
    </r>
    <r>
      <rPr>
        <b/>
        <sz val="10"/>
        <color indexed="12"/>
        <rFont val="Arial"/>
        <family val="2"/>
      </rPr>
      <t xml:space="preserve">Section IV Overflow Page - </t>
    </r>
    <r>
      <rPr>
        <sz val="10"/>
        <color indexed="12"/>
        <rFont val="Arial"/>
        <family val="2"/>
      </rPr>
      <t>Other Treasury Authorized Pools and Associations - (Add-on to Section IV above)</t>
    </r>
  </si>
  <si>
    <r>
      <t xml:space="preserve">10.  </t>
    </r>
    <r>
      <rPr>
        <b/>
        <sz val="10"/>
        <color indexed="12"/>
        <rFont val="Arial"/>
        <family val="2"/>
      </rPr>
      <t xml:space="preserve">Section II Overflow Page - </t>
    </r>
    <r>
      <rPr>
        <sz val="10"/>
        <color indexed="12"/>
        <rFont val="Arial"/>
        <family val="2"/>
      </rPr>
      <t>Other Treasury Authorized Companies - (Add-on to Section II above)</t>
    </r>
  </si>
  <si>
    <r>
      <t>1.</t>
    </r>
    <r>
      <rPr>
        <b/>
        <sz val="10"/>
        <color indexed="40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 xml:space="preserve">Section I - </t>
    </r>
    <r>
      <rPr>
        <sz val="10"/>
        <color indexed="12"/>
        <rFont val="Arial"/>
        <family val="2"/>
      </rPr>
      <t>Treasury Authorized Companies (11 printable pages)</t>
    </r>
  </si>
  <si>
    <t xml:space="preserve">NORTHWESTERN PACIFIC INDEMNITY COMPANY </t>
  </si>
  <si>
    <t xml:space="preserve">16-1140177 </t>
  </si>
  <si>
    <t xml:space="preserve">NOVA Casualty Company </t>
  </si>
  <si>
    <t xml:space="preserve">47-0698507 </t>
  </si>
  <si>
    <t xml:space="preserve">Odyssey America Reinsurance Corporation </t>
  </si>
  <si>
    <t xml:space="preserve">31-0396250 </t>
  </si>
  <si>
    <t xml:space="preserve">Ohio Casualty Insurance Company (The) </t>
  </si>
  <si>
    <t xml:space="preserve">34-0438190 </t>
  </si>
  <si>
    <t xml:space="preserve">Ohio Farmers Insurance Company </t>
  </si>
  <si>
    <t xml:space="preserve">31-0620146 </t>
  </si>
  <si>
    <t xml:space="preserve">Ohio Indemnity Company </t>
  </si>
  <si>
    <t xml:space="preserve">73-0773259 </t>
  </si>
  <si>
    <t xml:space="preserve">Oklahoma Surety Company </t>
  </si>
  <si>
    <t xml:space="preserve">59-2070420 </t>
  </si>
  <si>
    <t xml:space="preserve">OLD DOMINION INSURANCE COMPANY </t>
  </si>
  <si>
    <t xml:space="preserve">36-6067575 </t>
  </si>
  <si>
    <t xml:space="preserve">Old Republic General Insurance Corporation </t>
  </si>
  <si>
    <t xml:space="preserve">25-0410420 </t>
  </si>
  <si>
    <t xml:space="preserve">Old Republic Insurance Company </t>
  </si>
  <si>
    <t xml:space="preserve">39-1395491 </t>
  </si>
  <si>
    <t xml:space="preserve">Old Republic Surety Company </t>
  </si>
  <si>
    <t xml:space="preserve">04-2475442 </t>
  </si>
  <si>
    <t xml:space="preserve">OneBeacon America Insurance Company </t>
  </si>
  <si>
    <t xml:space="preserve">23-1502700 </t>
  </si>
  <si>
    <t xml:space="preserve">OneBeacon Insurance Company </t>
  </si>
  <si>
    <t xml:space="preserve">95-1078160 </t>
  </si>
  <si>
    <t xml:space="preserve">Pacific Indemnity Company </t>
  </si>
  <si>
    <t xml:space="preserve">96-0001575 </t>
  </si>
  <si>
    <t xml:space="preserve">PACIFIC INDEMNITY INSURANCE COMPANY </t>
  </si>
  <si>
    <t xml:space="preserve">GU </t>
  </si>
  <si>
    <t xml:space="preserve">06-1401918 </t>
  </si>
  <si>
    <t xml:space="preserve">Pacific Insurance Company, Limited </t>
  </si>
  <si>
    <t xml:space="preserve">13-3031176 </t>
  </si>
  <si>
    <t xml:space="preserve">PARTNER REINSURANCE COMPANY OF THE U.S. </t>
  </si>
  <si>
    <t xml:space="preserve">13-3531373 </t>
  </si>
  <si>
    <t xml:space="preserve">PARTNERRE INSURANCE COMPANY OF NEW YORK </t>
  </si>
  <si>
    <t xml:space="preserve">13-2919779 </t>
  </si>
  <si>
    <t xml:space="preserve">Peerless Indemnity Insurance Company </t>
  </si>
  <si>
    <t xml:space="preserve">02-0177030 </t>
  </si>
  <si>
    <t xml:space="preserve">Peerless Insurance Company </t>
  </si>
  <si>
    <t xml:space="preserve">37-6028411 </t>
  </si>
  <si>
    <t xml:space="preserve">Pekin Insurance Company </t>
  </si>
  <si>
    <t xml:space="preserve">24-0686200 </t>
  </si>
  <si>
    <t xml:space="preserve">Penn Millers Insurance Company </t>
  </si>
  <si>
    <t xml:space="preserve">23-1471444 </t>
  </si>
  <si>
    <t xml:space="preserve">Pennsylvania General Insurance Company </t>
  </si>
  <si>
    <t xml:space="preserve">23-0961349 </t>
  </si>
  <si>
    <t xml:space="preserve">Pennsylvania National Mutual Casualty Insurance Company </t>
  </si>
  <si>
    <t xml:space="preserve">23-1738402 </t>
  </si>
  <si>
    <t xml:space="preserve">PHILADELPHIA INDEMNITY INSURANCE COMPANY </t>
  </si>
  <si>
    <t xml:space="preserve">06-0303275 </t>
  </si>
  <si>
    <t xml:space="preserve">Phoenix Insurance Company (The) </t>
  </si>
  <si>
    <t xml:space="preserve">84-1144827 </t>
  </si>
  <si>
    <t xml:space="preserve">Pioneer General Insurance Company </t>
  </si>
  <si>
    <t xml:space="preserve">52-1952955 </t>
  </si>
  <si>
    <t xml:space="preserve">PLATINUM UNDERWRITERS REINSURANCE, INC. </t>
  </si>
  <si>
    <t xml:space="preserve">56-0997453 </t>
  </si>
  <si>
    <t xml:space="preserve">PLATTE RIVER INSURANCE COMPANY </t>
  </si>
  <si>
    <t xml:space="preserve">34-6513736 </t>
  </si>
  <si>
    <t xml:space="preserve">Progressive Casualty Insurance Company </t>
  </si>
  <si>
    <t xml:space="preserve">34-1318335 </t>
  </si>
  <si>
    <t xml:space="preserve">PROGRESSIVE NORTHERN INSURANCE COMPANY </t>
  </si>
  <si>
    <t xml:space="preserve">91-1187829 </t>
  </si>
  <si>
    <t xml:space="preserve">Progressive Northwestern Insurance Company </t>
  </si>
  <si>
    <t xml:space="preserve">34-1287020 </t>
  </si>
  <si>
    <t xml:space="preserve">Progressive Preferred Insurance Company </t>
  </si>
  <si>
    <t xml:space="preserve">35-6021485 </t>
  </si>
  <si>
    <t xml:space="preserve">Protective Insurance Company </t>
  </si>
  <si>
    <t xml:space="preserve">13-3333610 </t>
  </si>
  <si>
    <t xml:space="preserve">PUTNAM REINSURANCE COMPANY </t>
  </si>
  <si>
    <t xml:space="preserve">06-1206728 </t>
  </si>
  <si>
    <t xml:space="preserve">PXRE Reinsurance Company </t>
  </si>
  <si>
    <t xml:space="preserve">23-1641984 </t>
  </si>
  <si>
    <t xml:space="preserve">QBE Reinsurance Corporation </t>
  </si>
  <si>
    <t xml:space="preserve">41-0451140 </t>
  </si>
  <si>
    <t xml:space="preserve">ReliaStar Life Insurance Company </t>
  </si>
  <si>
    <t xml:space="preserve">31-4290270 </t>
  </si>
  <si>
    <t xml:space="preserve">Republic - Franklin Insurance Company </t>
  </si>
  <si>
    <t xml:space="preserve">76-0227154 </t>
  </si>
  <si>
    <t xml:space="preserve">RLI Indemnity Company </t>
  </si>
  <si>
    <t xml:space="preserve">37-0915434 </t>
  </si>
  <si>
    <t xml:space="preserve">RLI Insurance Company </t>
  </si>
  <si>
    <t xml:space="preserve">59-2136562 </t>
  </si>
  <si>
    <t xml:space="preserve">Roche Surety and Casualty Company, Inc. </t>
  </si>
  <si>
    <t xml:space="preserve">91-0742148 </t>
  </si>
  <si>
    <t xml:space="preserve">SAFECO Insurance Company of America </t>
  </si>
  <si>
    <t xml:space="preserve">91-1115311 </t>
  </si>
  <si>
    <t xml:space="preserve">SAFECO Insurance Company of Illinois </t>
  </si>
  <si>
    <t xml:space="preserve">91-0885519 </t>
  </si>
  <si>
    <t xml:space="preserve">SAFECO National Insurance Company </t>
  </si>
  <si>
    <t xml:space="preserve">43-0727872 </t>
  </si>
  <si>
    <t xml:space="preserve">Safety National Casualty Corporation </t>
  </si>
  <si>
    <t xml:space="preserve">35-1524574 </t>
  </si>
  <si>
    <t xml:space="preserve">Sagamore Insurance Company </t>
  </si>
  <si>
    <t xml:space="preserve">13-5379820 </t>
  </si>
  <si>
    <t xml:space="preserve">Seaboard Surety Company </t>
  </si>
  <si>
    <t xml:space="preserve">39-0355180 </t>
  </si>
  <si>
    <t xml:space="preserve">SECURA INSURANCE, A Mutual Company </t>
  </si>
  <si>
    <t xml:space="preserve">22-1272390 </t>
  </si>
  <si>
    <t xml:space="preserve">Selective Insurance Company of America </t>
  </si>
  <si>
    <t xml:space="preserve">16-1209233 </t>
  </si>
  <si>
    <t xml:space="preserve">Selective Insurance Company of New York </t>
  </si>
  <si>
    <t xml:space="preserve">56-0564874 </t>
  </si>
  <si>
    <t xml:space="preserve">Selective Insurance Company of South Carolina </t>
  </si>
  <si>
    <t xml:space="preserve">56-1285899 </t>
  </si>
  <si>
    <t xml:space="preserve">Selective Insurance Company of the Southeast </t>
  </si>
  <si>
    <t xml:space="preserve">22-2001995 </t>
  </si>
  <si>
    <t xml:space="preserve">Selective Way Insurance Company </t>
  </si>
  <si>
    <t xml:space="preserve">13-2941133 </t>
  </si>
  <si>
    <t xml:space="preserve">Seneca Insurance Company, Inc. </t>
  </si>
  <si>
    <t xml:space="preserve">06-1552103 </t>
  </si>
  <si>
    <t xml:space="preserve">SENTINEL INSURANCE COMPANY, LTD. </t>
  </si>
  <si>
    <t xml:space="preserve">39-0333950 </t>
  </si>
  <si>
    <t xml:space="preserve">Sentry Insurance A Mutual Company </t>
  </si>
  <si>
    <t xml:space="preserve">36-2674180 </t>
  </si>
  <si>
    <t xml:space="preserve">Sentry Select Insurance Company </t>
  </si>
  <si>
    <t xml:space="preserve">59-1786118 </t>
  </si>
  <si>
    <t xml:space="preserve">SERVICE INSURANCE COMPANY </t>
  </si>
  <si>
    <t xml:space="preserve">22-2842279 </t>
  </si>
  <si>
    <t xml:space="preserve">SERVICE INSURANCE COMPANY INC. (THE) </t>
  </si>
  <si>
    <t xml:space="preserve">20-3248706 </t>
  </si>
  <si>
    <t xml:space="preserve">SOUTHWEST MARINE AND GENERAL INSURANCE COMPANY </t>
  </si>
  <si>
    <t xml:space="preserve">41-0406690 </t>
  </si>
  <si>
    <t xml:space="preserve">St. Paul Fire and Marine Insurance Company </t>
  </si>
  <si>
    <t xml:space="preserve">41-0963301 </t>
  </si>
  <si>
    <t xml:space="preserve">ST. PAUL GUARDIAN INSURANCE COMPANY </t>
  </si>
  <si>
    <t xml:space="preserve">41-1435766 </t>
  </si>
  <si>
    <t xml:space="preserve">St. Paul Medical Liability Insurance Company </t>
  </si>
  <si>
    <t xml:space="preserve">41-0881659 </t>
  </si>
  <si>
    <t xml:space="preserve">St. Paul Mercury Insurance Company </t>
  </si>
  <si>
    <t xml:space="preserve">36-2542404 </t>
  </si>
  <si>
    <t xml:space="preserve">ST. PAUL PROTECTIVE INSURANCE COMPANY </t>
  </si>
  <si>
    <t xml:space="preserve">06-6033509 </t>
  </si>
  <si>
    <t xml:space="preserve">Standard Fire Insurance Company (The) </t>
  </si>
  <si>
    <t xml:space="preserve">38-2626205 </t>
  </si>
  <si>
    <t xml:space="preserve">Star Insurance Company </t>
  </si>
  <si>
    <t xml:space="preserve">57-6010814 </t>
  </si>
  <si>
    <t xml:space="preserve">State Auto Property and Casualty Insurance Company </t>
  </si>
  <si>
    <t xml:space="preserve">31-4316080 </t>
  </si>
  <si>
    <t xml:space="preserve">State Automobile Mutual Insurance Company </t>
  </si>
  <si>
    <t xml:space="preserve">37-0533080 </t>
  </si>
  <si>
    <t xml:space="preserve">State Farm Fire and Casualty Company </t>
  </si>
  <si>
    <t xml:space="preserve">31-4423946 </t>
  </si>
  <si>
    <t xml:space="preserve">Stonebridge Casualty Insurance Company </t>
  </si>
  <si>
    <t xml:space="preserve">13-3031274 </t>
  </si>
  <si>
    <t xml:space="preserve">Suecia Insurance Company </t>
  </si>
  <si>
    <t xml:space="preserve">76-0568746 </t>
  </si>
  <si>
    <t xml:space="preserve">Suretec Insurance Company </t>
  </si>
  <si>
    <t xml:space="preserve">46-0417363 </t>
  </si>
  <si>
    <t xml:space="preserve">SURETY BONDING COMPANY OF AMERICA </t>
  </si>
  <si>
    <t xml:space="preserve">SD </t>
  </si>
  <si>
    <t xml:space="preserve">95-2564845 </t>
  </si>
  <si>
    <t xml:space="preserve">Surety Company of the Pacific </t>
  </si>
  <si>
    <t xml:space="preserve">13-1675535 </t>
  </si>
  <si>
    <t xml:space="preserve">Swiss Reinsurance America Corporation </t>
  </si>
  <si>
    <t xml:space="preserve">75-1161565 </t>
  </si>
  <si>
    <t xml:space="preserve">TEXAS PACIFIC INDEMNITY COMPANY </t>
  </si>
  <si>
    <t xml:space="preserve">20-0940754 </t>
  </si>
  <si>
    <t xml:space="preserve">TNUS Insurance Company </t>
  </si>
  <si>
    <t xml:space="preserve">13-2918573 </t>
  </si>
  <si>
    <t xml:space="preserve">TOA REINSURANCE COMPANY OF AMERICA (THE) </t>
  </si>
  <si>
    <t xml:space="preserve">13-6108722 </t>
  </si>
  <si>
    <t xml:space="preserve">Tokio Marine &amp; Nichido Fire Insurance Co., Ltd. </t>
  </si>
  <si>
    <t xml:space="preserve">13-5616275 </t>
  </si>
  <si>
    <t xml:space="preserve">TRANSATLANTIC REINSURANCE COMPANY </t>
  </si>
  <si>
    <t xml:space="preserve">36-6043106 </t>
  </si>
  <si>
    <t xml:space="preserve">Transcontinental Insurance Company </t>
  </si>
  <si>
    <t xml:space="preserve">36-1877247 </t>
  </si>
  <si>
    <t xml:space="preserve">Transportation Insurance Company </t>
  </si>
  <si>
    <t xml:space="preserve">06-6033504 </t>
  </si>
  <si>
    <t xml:space="preserve">Travelers Casualty and Surety Company </t>
  </si>
  <si>
    <t xml:space="preserve">06-0907370 </t>
  </si>
  <si>
    <t xml:space="preserve">Travelers Casualty and Surety Company of America </t>
  </si>
  <si>
    <t xml:space="preserve">06-1286266 </t>
  </si>
  <si>
    <t xml:space="preserve">Travelers Casualty Company of Connecticut </t>
  </si>
  <si>
    <t xml:space="preserve">06-0876835 </t>
  </si>
  <si>
    <t xml:space="preserve">Travelers Casualty Insurance Company of America </t>
  </si>
  <si>
    <t xml:space="preserve">06-1286268 </t>
  </si>
  <si>
    <t xml:space="preserve">Travelers Commercial Insurance Company </t>
  </si>
  <si>
    <t xml:space="preserve">06-0566050 </t>
  </si>
  <si>
    <t xml:space="preserve">Travelers Indemnity Company (The) </t>
  </si>
  <si>
    <t xml:space="preserve">58-6020487 </t>
  </si>
  <si>
    <t xml:space="preserve">TRAVELERS INDEMNITY COMPANY OF AMERICA (THE) </t>
  </si>
  <si>
    <t xml:space="preserve">06-0336212 </t>
  </si>
  <si>
    <t xml:space="preserve">Travelers Indemnity Company of Connecticut (The) </t>
  </si>
  <si>
    <t xml:space="preserve">36-3703200 </t>
  </si>
  <si>
    <t xml:space="preserve">Travelers Personal Insurance Company </t>
  </si>
  <si>
    <t xml:space="preserve">36-2719165 </t>
  </si>
  <si>
    <t xml:space="preserve">Travelers Property Casualty Company of America </t>
  </si>
  <si>
    <t xml:space="preserve">75-0620550 </t>
  </si>
  <si>
    <t xml:space="preserve">Trinity Universal Insurance Company </t>
  </si>
  <si>
    <t xml:space="preserve">59-2174734 </t>
  </si>
  <si>
    <t xml:space="preserve">TRITON INSURANCE COMPANY </t>
  </si>
  <si>
    <t xml:space="preserve">06-1184984 </t>
  </si>
  <si>
    <t xml:space="preserve">Trumbull Insurance Company </t>
  </si>
  <si>
    <t xml:space="preserve">06-0732738 </t>
  </si>
  <si>
    <t xml:space="preserve">Twin City Fire Insurance Company </t>
  </si>
  <si>
    <t xml:space="preserve">52-1504975 </t>
  </si>
  <si>
    <t xml:space="preserve">U.S. Specialty Insurance Company </t>
  </si>
  <si>
    <t xml:space="preserve">95-4234708 </t>
  </si>
  <si>
    <t xml:space="preserve">Underwriter for the Professions Insurance Company </t>
  </si>
  <si>
    <t xml:space="preserve">91-6027360 </t>
  </si>
  <si>
    <t xml:space="preserve">Unigard Insurance Company </t>
  </si>
  <si>
    <t xml:space="preserve">47-0547953 </t>
  </si>
  <si>
    <t xml:space="preserve">Union Insurance Company </t>
  </si>
  <si>
    <t xml:space="preserve">58-1847495 </t>
  </si>
  <si>
    <t xml:space="preserve">UNITED CASUALTY AND SURETY INSURANCE COMPANY </t>
  </si>
  <si>
    <t xml:space="preserve">42-0644327 </t>
  </si>
  <si>
    <t xml:space="preserve">United Fire &amp; Casualty Company </t>
  </si>
  <si>
    <t xml:space="preserve">74-6045664 </t>
  </si>
  <si>
    <t xml:space="preserve">UNITED FIRE &amp; INDEMNITY COMPANY </t>
  </si>
  <si>
    <t xml:space="preserve">52-0515280 </t>
  </si>
  <si>
    <t xml:space="preserve">United States Fidelity and Guaranty Company </t>
  </si>
  <si>
    <t xml:space="preserve">13-5459190 </t>
  </si>
  <si>
    <t xml:space="preserve">United States Fire Insurance Company </t>
  </si>
  <si>
    <t xml:space="preserve">52-1976385 </t>
  </si>
  <si>
    <t xml:space="preserve">United States Surety Company </t>
  </si>
  <si>
    <t xml:space="preserve">66-0457223 </t>
  </si>
  <si>
    <t xml:space="preserve">UNITED SURETY AND INDEMNITY COMPANY </t>
  </si>
  <si>
    <t xml:space="preserve">66-0313825 </t>
  </si>
  <si>
    <t xml:space="preserve">UNIVERSAL INSURANCE COMPANY </t>
  </si>
  <si>
    <t xml:space="preserve">47-0363416 </t>
  </si>
  <si>
    <t xml:space="preserve">Universal Surety Company </t>
  </si>
  <si>
    <t xml:space="preserve">43-1249228 </t>
  </si>
  <si>
    <t xml:space="preserve">UNIVERSAL UNDERWRITERS INSURANCE COMPANY </t>
  </si>
  <si>
    <t xml:space="preserve">15-0476880 </t>
  </si>
  <si>
    <t xml:space="preserve">Utica Mutual Insurance Company </t>
  </si>
  <si>
    <t xml:space="preserve">23-1620527 </t>
  </si>
  <si>
    <t>MIchigan</t>
  </si>
  <si>
    <t xml:space="preserve">Valley Forge Insurance Company </t>
  </si>
  <si>
    <t xml:space="preserve">46-0310317 </t>
  </si>
  <si>
    <t xml:space="preserve">VAN TOL SURETY COMPANY, INCORPORATED </t>
  </si>
  <si>
    <t xml:space="preserve">73-1278263 </t>
  </si>
  <si>
    <t xml:space="preserve">VICTORE INSURANCE COMPANY </t>
  </si>
  <si>
    <t xml:space="preserve">13-1963495 </t>
  </si>
  <si>
    <t xml:space="preserve">Vigilant Insurance Company </t>
  </si>
  <si>
    <t xml:space="preserve">36-2860812 </t>
  </si>
  <si>
    <t xml:space="preserve">Washington International Insurance Company </t>
  </si>
  <si>
    <t xml:space="preserve">31-0624491 </t>
  </si>
  <si>
    <t xml:space="preserve">West American Insurance Company </t>
  </si>
  <si>
    <t xml:space="preserve">39-0698170 </t>
  </si>
  <si>
    <t xml:space="preserve">WEST BEND MUTUAL INSURANCE COMPANY </t>
  </si>
  <si>
    <t xml:space="preserve">13-5481330 </t>
  </si>
  <si>
    <t xml:space="preserve">Westchester Fire Insurance Company </t>
  </si>
  <si>
    <t xml:space="preserve">88-0312513 </t>
  </si>
  <si>
    <t xml:space="preserve">Western Insurance Company </t>
  </si>
  <si>
    <t xml:space="preserve">NV </t>
  </si>
  <si>
    <t xml:space="preserve">46-0204900 </t>
  </si>
  <si>
    <t xml:space="preserve">Western Surety Company </t>
  </si>
  <si>
    <t xml:space="preserve">34-6516838 </t>
  </si>
  <si>
    <t xml:space="preserve">Westfield Insurance Company </t>
  </si>
  <si>
    <t xml:space="preserve">34-1022544 </t>
  </si>
  <si>
    <t xml:space="preserve">Westfield National Insurance Company </t>
  </si>
  <si>
    <t xml:space="preserve">13-1941868 </t>
  </si>
  <si>
    <t xml:space="preserve">Westport Insurance Corporation </t>
  </si>
  <si>
    <t xml:space="preserve">13-1290712 </t>
  </si>
  <si>
    <t xml:space="preserve">XL Reinsurance America Inc. </t>
  </si>
  <si>
    <t xml:space="preserve">85-0277191 </t>
  </si>
  <si>
    <t xml:space="preserve">XL Specialty Insurance Company </t>
  </si>
  <si>
    <t xml:space="preserve">95-1651549 </t>
  </si>
  <si>
    <t xml:space="preserve">ZENITH INSURANCE COMPANY </t>
  </si>
  <si>
    <t xml:space="preserve">36-4233459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</si>
</sst>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0\-0000000"/>
    <numFmt numFmtId="170" formatCode="\ \,\ "/>
    <numFmt numFmtId="171" formatCode="00000"/>
    <numFmt numFmtId="172" formatCode="0.0%"/>
    <numFmt numFmtId="173" formatCode="[&lt;=9999999]###\-####;\(###\)\ ###\-####"/>
    <numFmt numFmtId="174" formatCode="0.00_);\(0.00\)"/>
    <numFmt numFmtId="175" formatCode="0.0_);\(0.0\)"/>
    <numFmt numFmtId="176" formatCode="0_);\(0\)"/>
    <numFmt numFmtId="177" formatCode="0.0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10"/>
      <color indexed="12"/>
      <name val="Arial"/>
      <family val="2"/>
    </font>
    <font>
      <u val="single"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2"/>
      <color indexed="8"/>
      <name val="Arial"/>
      <family val="2"/>
    </font>
    <font>
      <sz val="8"/>
      <color indexed="16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0"/>
    </font>
    <font>
      <b/>
      <sz val="12"/>
      <color indexed="16"/>
      <name val="Arial"/>
      <family val="2"/>
    </font>
    <font>
      <b/>
      <sz val="8"/>
      <color indexed="5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dotted"/>
      <right style="dotted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2" xfId="0" applyFont="1" applyFill="1" applyBorder="1" applyAlignment="1" applyProtection="1">
      <alignment shrinkToFit="1"/>
      <protection locked="0"/>
    </xf>
    <xf numFmtId="165" fontId="2" fillId="0" borderId="2" xfId="15" applyNumberFormat="1" applyFont="1" applyFill="1" applyBorder="1" applyAlignment="1" applyProtection="1">
      <alignment shrinkToFit="1"/>
      <protection locked="0"/>
    </xf>
    <xf numFmtId="169" fontId="2" fillId="0" borderId="2" xfId="0" applyNumberFormat="1" applyFont="1" applyFill="1" applyBorder="1" applyAlignment="1" applyProtection="1">
      <alignment shrinkToFit="1"/>
      <protection locked="0"/>
    </xf>
    <xf numFmtId="0" fontId="2" fillId="0" borderId="1" xfId="0" applyFont="1" applyFill="1" applyBorder="1" applyAlignment="1" applyProtection="1">
      <alignment shrinkToFit="1"/>
      <protection locked="0"/>
    </xf>
    <xf numFmtId="165" fontId="2" fillId="0" borderId="1" xfId="15" applyNumberFormat="1" applyFont="1" applyFill="1" applyBorder="1" applyAlignment="1" applyProtection="1">
      <alignment shrinkToFit="1"/>
      <protection locked="0"/>
    </xf>
    <xf numFmtId="0" fontId="2" fillId="0" borderId="2" xfId="0" applyFont="1" applyFill="1" applyBorder="1" applyAlignment="1" applyProtection="1">
      <alignment/>
      <protection locked="0"/>
    </xf>
    <xf numFmtId="0" fontId="2" fillId="0" borderId="3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171" fontId="2" fillId="0" borderId="0" xfId="0" applyNumberFormat="1" applyFont="1" applyFill="1" applyAlignment="1" applyProtection="1">
      <alignment shrinkToFit="1"/>
      <protection locked="0"/>
    </xf>
    <xf numFmtId="171" fontId="2" fillId="0" borderId="2" xfId="0" applyNumberFormat="1" applyFont="1" applyFill="1" applyBorder="1" applyAlignment="1" applyProtection="1">
      <alignment shrinkToFi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shrinkToFit="1"/>
      <protection locked="0"/>
    </xf>
    <xf numFmtId="0" fontId="2" fillId="0" borderId="4" xfId="0" applyFont="1" applyFill="1" applyBorder="1" applyAlignment="1" applyProtection="1">
      <alignment shrinkToFit="1"/>
      <protection locked="0"/>
    </xf>
    <xf numFmtId="165" fontId="2" fillId="0" borderId="0" xfId="15" applyNumberFormat="1" applyFont="1" applyFill="1" applyBorder="1" applyAlignment="1" applyProtection="1">
      <alignment shrinkToFi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165" fontId="2" fillId="0" borderId="1" xfId="15" applyNumberFormat="1" applyFont="1" applyFill="1" applyBorder="1" applyAlignment="1">
      <alignment shrinkToFit="1"/>
    </xf>
    <xf numFmtId="9" fontId="2" fillId="0" borderId="1" xfId="21" applyFont="1" applyFill="1" applyBorder="1" applyAlignment="1">
      <alignment shrinkToFit="1"/>
    </xf>
    <xf numFmtId="165" fontId="2" fillId="0" borderId="2" xfId="15" applyNumberFormat="1" applyFont="1" applyFill="1" applyBorder="1" applyAlignment="1">
      <alignment shrinkToFit="1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43" fontId="2" fillId="0" borderId="2" xfId="15" applyFont="1" applyFill="1" applyBorder="1" applyAlignment="1">
      <alignment shrinkToFit="1"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11" fillId="0" borderId="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2" fillId="0" borderId="6" xfId="0" applyFont="1" applyFill="1" applyBorder="1" applyAlignment="1" applyProtection="1">
      <alignment shrinkToFit="1"/>
      <protection locked="0"/>
    </xf>
    <xf numFmtId="0" fontId="8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8" fillId="0" borderId="2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43" fontId="8" fillId="0" borderId="2" xfId="15" applyFont="1" applyFill="1" applyBorder="1" applyAlignment="1" applyProtection="1">
      <alignment/>
      <protection/>
    </xf>
    <xf numFmtId="0" fontId="11" fillId="0" borderId="2" xfId="0" applyFont="1" applyFill="1" applyBorder="1" applyAlignment="1">
      <alignment/>
    </xf>
    <xf numFmtId="0" fontId="0" fillId="0" borderId="0" xfId="0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8" fillId="0" borderId="5" xfId="0" applyFont="1" applyFill="1" applyBorder="1" applyAlignment="1">
      <alignment horizontal="center" wrapText="1"/>
    </xf>
    <xf numFmtId="165" fontId="8" fillId="0" borderId="2" xfId="15" applyNumberFormat="1" applyFont="1" applyFill="1" applyBorder="1" applyAlignment="1">
      <alignment/>
    </xf>
    <xf numFmtId="0" fontId="2" fillId="0" borderId="1" xfId="0" applyFont="1" applyFill="1" applyBorder="1" applyAlignment="1" applyProtection="1">
      <alignment vertical="top"/>
      <protection/>
    </xf>
    <xf numFmtId="0" fontId="8" fillId="0" borderId="4" xfId="0" applyFont="1" applyFill="1" applyBorder="1" applyAlignment="1">
      <alignment/>
    </xf>
    <xf numFmtId="0" fontId="2" fillId="0" borderId="6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8" fillId="0" borderId="5" xfId="0" applyFont="1" applyFill="1" applyBorder="1" applyAlignment="1">
      <alignment/>
    </xf>
    <xf numFmtId="165" fontId="8" fillId="0" borderId="8" xfId="15" applyNumberFormat="1" applyFont="1" applyFill="1" applyBorder="1" applyAlignment="1">
      <alignment/>
    </xf>
    <xf numFmtId="0" fontId="2" fillId="0" borderId="4" xfId="0" applyFont="1" applyFill="1" applyBorder="1" applyAlignment="1" applyProtection="1">
      <alignment wrapText="1"/>
      <protection locked="0"/>
    </xf>
    <xf numFmtId="0" fontId="11" fillId="0" borderId="9" xfId="0" applyFont="1" applyFill="1" applyBorder="1" applyAlignment="1">
      <alignment vertical="top"/>
    </xf>
    <xf numFmtId="0" fontId="2" fillId="0" borderId="4" xfId="0" applyNumberFormat="1" applyFont="1" applyFill="1" applyBorder="1" applyAlignment="1">
      <alignment vertical="top"/>
    </xf>
    <xf numFmtId="0" fontId="2" fillId="0" borderId="4" xfId="0" applyFont="1" applyFill="1" applyBorder="1" applyAlignment="1">
      <alignment vertical="top" wrapText="1" shrinkToFit="1"/>
    </xf>
    <xf numFmtId="0" fontId="11" fillId="0" borderId="9" xfId="0" applyFont="1" applyFill="1" applyBorder="1" applyAlignment="1">
      <alignment/>
    </xf>
    <xf numFmtId="0" fontId="11" fillId="0" borderId="9" xfId="0" applyFont="1" applyFill="1" applyBorder="1" applyAlignment="1" applyProtection="1">
      <alignment/>
      <protection locked="0"/>
    </xf>
    <xf numFmtId="169" fontId="11" fillId="0" borderId="9" xfId="0" applyNumberFormat="1" applyFont="1" applyFill="1" applyBorder="1" applyAlignment="1" applyProtection="1">
      <alignment horizontal="left" indent="4"/>
      <protection locked="0"/>
    </xf>
    <xf numFmtId="169" fontId="2" fillId="0" borderId="1" xfId="0" applyNumberFormat="1" applyFont="1" applyFill="1" applyBorder="1" applyAlignment="1" applyProtection="1">
      <alignment shrinkToFit="1"/>
      <protection locked="0"/>
    </xf>
    <xf numFmtId="0" fontId="2" fillId="0" borderId="10" xfId="0" applyFont="1" applyFill="1" applyBorder="1" applyAlignment="1" applyProtection="1">
      <alignment shrinkToFit="1"/>
      <protection locked="0"/>
    </xf>
    <xf numFmtId="165" fontId="2" fillId="0" borderId="10" xfId="15" applyNumberFormat="1" applyFont="1" applyFill="1" applyBorder="1" applyAlignment="1" applyProtection="1">
      <alignment shrinkToFit="1"/>
      <protection locked="0"/>
    </xf>
    <xf numFmtId="0" fontId="2" fillId="0" borderId="11" xfId="0" applyFont="1" applyFill="1" applyBorder="1" applyAlignment="1" applyProtection="1">
      <alignment shrinkToFit="1"/>
      <protection locked="0"/>
    </xf>
    <xf numFmtId="165" fontId="2" fillId="0" borderId="11" xfId="15" applyNumberFormat="1" applyFont="1" applyFill="1" applyBorder="1" applyAlignment="1" applyProtection="1">
      <alignment shrinkToFit="1"/>
      <protection locked="0"/>
    </xf>
    <xf numFmtId="0" fontId="2" fillId="0" borderId="12" xfId="0" applyFont="1" applyFill="1" applyBorder="1" applyAlignment="1" applyProtection="1">
      <alignment shrinkToFit="1"/>
      <protection locked="0"/>
    </xf>
    <xf numFmtId="169" fontId="2" fillId="0" borderId="10" xfId="0" applyNumberFormat="1" applyFont="1" applyFill="1" applyBorder="1" applyAlignment="1" applyProtection="1">
      <alignment shrinkToFit="1"/>
      <protection locked="0"/>
    </xf>
    <xf numFmtId="171" fontId="2" fillId="0" borderId="10" xfId="0" applyNumberFormat="1" applyFont="1" applyFill="1" applyBorder="1" applyAlignment="1" applyProtection="1">
      <alignment shrinkToFi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169" fontId="2" fillId="0" borderId="10" xfId="0" applyNumberFormat="1" applyFont="1" applyFill="1" applyBorder="1" applyAlignment="1" applyProtection="1">
      <alignment/>
      <protection locked="0"/>
    </xf>
    <xf numFmtId="171" fontId="2" fillId="0" borderId="11" xfId="0" applyNumberFormat="1" applyFont="1" applyFill="1" applyBorder="1" applyAlignment="1" applyProtection="1">
      <alignment shrinkToFit="1"/>
      <protection locked="0"/>
    </xf>
    <xf numFmtId="0" fontId="9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9" fillId="3" borderId="0" xfId="0" applyFont="1" applyFill="1" applyAlignment="1">
      <alignment horizontal="right"/>
    </xf>
    <xf numFmtId="0" fontId="14" fillId="3" borderId="0" xfId="0" applyFont="1" applyFill="1" applyBorder="1" applyAlignment="1">
      <alignment horizontal="centerContinuous"/>
    </xf>
    <xf numFmtId="0" fontId="0" fillId="3" borderId="0" xfId="0" applyFill="1" applyAlignment="1">
      <alignment/>
    </xf>
    <xf numFmtId="0" fontId="8" fillId="3" borderId="0" xfId="0" applyFont="1" applyFill="1" applyAlignment="1">
      <alignment horizontal="right"/>
    </xf>
    <xf numFmtId="0" fontId="9" fillId="3" borderId="0" xfId="0" applyFont="1" applyFill="1" applyBorder="1" applyAlignment="1">
      <alignment/>
    </xf>
    <xf numFmtId="0" fontId="9" fillId="3" borderId="0" xfId="0" applyFont="1" applyFill="1" applyBorder="1" applyAlignment="1">
      <alignment horizontal="centerContinuous"/>
    </xf>
    <xf numFmtId="0" fontId="9" fillId="3" borderId="4" xfId="0" applyFont="1" applyFill="1" applyBorder="1" applyAlignment="1">
      <alignment horizontal="centerContinuous"/>
    </xf>
    <xf numFmtId="0" fontId="9" fillId="3" borderId="4" xfId="0" applyFont="1" applyFill="1" applyBorder="1" applyAlignment="1">
      <alignment horizontal="left"/>
    </xf>
    <xf numFmtId="0" fontId="0" fillId="3" borderId="4" xfId="0" applyFill="1" applyBorder="1" applyAlignment="1">
      <alignment/>
    </xf>
    <xf numFmtId="0" fontId="8" fillId="3" borderId="0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centerContinuous"/>
    </xf>
    <xf numFmtId="0" fontId="9" fillId="3" borderId="14" xfId="0" applyFont="1" applyFill="1" applyBorder="1" applyAlignment="1">
      <alignment horizontal="centerContinuous"/>
    </xf>
    <xf numFmtId="0" fontId="9" fillId="3" borderId="15" xfId="0" applyFont="1" applyFill="1" applyBorder="1" applyAlignment="1">
      <alignment horizontal="centerContinuous"/>
    </xf>
    <xf numFmtId="0" fontId="9" fillId="3" borderId="1" xfId="0" applyFont="1" applyFill="1" applyBorder="1" applyAlignment="1">
      <alignment horizontal="centerContinuous"/>
    </xf>
    <xf numFmtId="0" fontId="10" fillId="3" borderId="0" xfId="0" applyFont="1" applyFill="1" applyBorder="1" applyAlignment="1">
      <alignment horizontal="centerContinuous"/>
    </xf>
    <xf numFmtId="0" fontId="10" fillId="3" borderId="7" xfId="0" applyFont="1" applyFill="1" applyBorder="1" applyAlignment="1">
      <alignment horizontal="centerContinuous"/>
    </xf>
    <xf numFmtId="0" fontId="9" fillId="3" borderId="16" xfId="0" applyFont="1" applyFill="1" applyBorder="1" applyAlignment="1">
      <alignment horizontal="centerContinuous"/>
    </xf>
    <xf numFmtId="0" fontId="8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/>
    </xf>
    <xf numFmtId="0" fontId="8" fillId="3" borderId="3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wrapText="1"/>
    </xf>
    <xf numFmtId="165" fontId="8" fillId="3" borderId="3" xfId="15" applyNumberFormat="1" applyFont="1" applyFill="1" applyBorder="1" applyAlignment="1">
      <alignment horizontal="center" vertical="top" wrapText="1"/>
    </xf>
    <xf numFmtId="0" fontId="9" fillId="3" borderId="14" xfId="0" applyFont="1" applyFill="1" applyBorder="1" applyAlignment="1" applyProtection="1">
      <alignment horizontal="centerContinuous"/>
      <protection/>
    </xf>
    <xf numFmtId="0" fontId="9" fillId="3" borderId="15" xfId="0" applyFont="1" applyFill="1" applyBorder="1" applyAlignment="1" applyProtection="1">
      <alignment horizontal="centerContinuous"/>
      <protection/>
    </xf>
    <xf numFmtId="0" fontId="9" fillId="3" borderId="0" xfId="0" applyFont="1" applyFill="1" applyBorder="1" applyAlignment="1" applyProtection="1">
      <alignment horizontal="centerContinuous"/>
      <protection/>
    </xf>
    <xf numFmtId="0" fontId="9" fillId="3" borderId="7" xfId="0" applyFont="1" applyFill="1" applyBorder="1" applyAlignment="1" applyProtection="1">
      <alignment horizontal="centerContinuous"/>
      <protection/>
    </xf>
    <xf numFmtId="0" fontId="8" fillId="3" borderId="8" xfId="0" applyFont="1" applyFill="1" applyBorder="1" applyAlignment="1">
      <alignment horizontal="center" wrapText="1"/>
    </xf>
    <xf numFmtId="0" fontId="8" fillId="3" borderId="18" xfId="0" applyFont="1" applyFill="1" applyBorder="1" applyAlignment="1" applyProtection="1">
      <alignment horizontal="centerContinuous" wrapText="1"/>
      <protection/>
    </xf>
    <xf numFmtId="0" fontId="8" fillId="3" borderId="2" xfId="0" applyFont="1" applyFill="1" applyBorder="1" applyAlignment="1" applyProtection="1">
      <alignment horizontal="center" wrapText="1"/>
      <protection/>
    </xf>
    <xf numFmtId="0" fontId="8" fillId="3" borderId="9" xfId="0" applyFont="1" applyFill="1" applyBorder="1" applyAlignment="1" applyProtection="1">
      <alignment horizontal="center" wrapText="1"/>
      <protection/>
    </xf>
    <xf numFmtId="0" fontId="8" fillId="3" borderId="3" xfId="0" applyFont="1" applyFill="1" applyBorder="1" applyAlignment="1" applyProtection="1">
      <alignment horizontal="center" vertical="top" wrapText="1"/>
      <protection/>
    </xf>
    <xf numFmtId="0" fontId="10" fillId="3" borderId="14" xfId="0" applyFont="1" applyFill="1" applyBorder="1" applyAlignment="1">
      <alignment horizontal="centerContinuous"/>
    </xf>
    <xf numFmtId="0" fontId="10" fillId="3" borderId="15" xfId="0" applyFont="1" applyFill="1" applyBorder="1" applyAlignment="1">
      <alignment horizontal="centerContinuous"/>
    </xf>
    <xf numFmtId="0" fontId="8" fillId="3" borderId="15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Continuous" wrapText="1"/>
    </xf>
    <xf numFmtId="0" fontId="8" fillId="3" borderId="4" xfId="0" applyFont="1" applyFill="1" applyBorder="1" applyAlignment="1">
      <alignment horizontal="centerContinuous" wrapText="1"/>
    </xf>
    <xf numFmtId="0" fontId="8" fillId="3" borderId="6" xfId="0" applyFont="1" applyFill="1" applyBorder="1" applyAlignment="1">
      <alignment horizontal="centerContinuous" wrapText="1"/>
    </xf>
    <xf numFmtId="0" fontId="8" fillId="3" borderId="5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/>
    </xf>
    <xf numFmtId="0" fontId="8" fillId="3" borderId="19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textRotation="90" wrapText="1"/>
    </xf>
    <xf numFmtId="0" fontId="8" fillId="3" borderId="16" xfId="0" applyFont="1" applyFill="1" applyBorder="1" applyAlignment="1">
      <alignment/>
    </xf>
    <xf numFmtId="0" fontId="8" fillId="3" borderId="18" xfId="0" applyFont="1" applyFill="1" applyBorder="1" applyAlignment="1">
      <alignment/>
    </xf>
    <xf numFmtId="0" fontId="8" fillId="3" borderId="19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9" fillId="3" borderId="14" xfId="0" applyFont="1" applyFill="1" applyBorder="1" applyAlignment="1">
      <alignment horizontal="left"/>
    </xf>
    <xf numFmtId="0" fontId="0" fillId="3" borderId="14" xfId="0" applyFill="1" applyBorder="1" applyAlignment="1">
      <alignment/>
    </xf>
    <xf numFmtId="0" fontId="10" fillId="3" borderId="18" xfId="0" applyFont="1" applyFill="1" applyBorder="1" applyAlignment="1">
      <alignment horizontal="centerContinuous"/>
    </xf>
    <xf numFmtId="0" fontId="10" fillId="3" borderId="19" xfId="0" applyFont="1" applyFill="1" applyBorder="1" applyAlignment="1">
      <alignment horizontal="centerContinuous"/>
    </xf>
    <xf numFmtId="0" fontId="8" fillId="3" borderId="8" xfId="0" applyFont="1" applyFill="1" applyBorder="1" applyAlignment="1">
      <alignment horizontal="centerContinuous" wrapText="1"/>
    </xf>
    <xf numFmtId="0" fontId="8" fillId="3" borderId="18" xfId="0" applyFont="1" applyFill="1" applyBorder="1" applyAlignment="1">
      <alignment/>
    </xf>
    <xf numFmtId="0" fontId="8" fillId="3" borderId="19" xfId="0" applyFont="1" applyFill="1" applyBorder="1" applyAlignment="1">
      <alignment/>
    </xf>
    <xf numFmtId="0" fontId="9" fillId="3" borderId="18" xfId="0" applyFont="1" applyFill="1" applyBorder="1" applyAlignment="1">
      <alignment horizontal="centerContinuous"/>
    </xf>
    <xf numFmtId="0" fontId="9" fillId="3" borderId="7" xfId="0" applyFont="1" applyFill="1" applyBorder="1" applyAlignment="1">
      <alignment horizontal="centerContinuous"/>
    </xf>
    <xf numFmtId="0" fontId="9" fillId="3" borderId="19" xfId="0" applyFont="1" applyFill="1" applyBorder="1" applyAlignment="1">
      <alignment horizontal="centerContinuous"/>
    </xf>
    <xf numFmtId="0" fontId="10" fillId="3" borderId="8" xfId="0" applyFont="1" applyFill="1" applyBorder="1" applyAlignment="1">
      <alignment/>
    </xf>
    <xf numFmtId="49" fontId="10" fillId="3" borderId="9" xfId="0" applyNumberFormat="1" applyFont="1" applyFill="1" applyBorder="1" applyAlignment="1">
      <alignment horizontal="centerContinuous"/>
    </xf>
    <xf numFmtId="49" fontId="10" fillId="3" borderId="4" xfId="0" applyNumberFormat="1" applyFont="1" applyFill="1" applyBorder="1" applyAlignment="1">
      <alignment horizontal="centerContinuous"/>
    </xf>
    <xf numFmtId="0" fontId="10" fillId="3" borderId="4" xfId="0" applyFont="1" applyFill="1" applyBorder="1" applyAlignment="1">
      <alignment horizontal="centerContinuous"/>
    </xf>
    <xf numFmtId="0" fontId="8" fillId="3" borderId="3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9" fillId="3" borderId="0" xfId="0" applyFont="1" applyFill="1" applyAlignment="1" applyProtection="1">
      <alignment horizontal="centerContinuous"/>
      <protection/>
    </xf>
    <xf numFmtId="0" fontId="0" fillId="3" borderId="0" xfId="0" applyFill="1" applyAlignment="1" applyProtection="1">
      <alignment horizontal="centerContinuous"/>
      <protection/>
    </xf>
    <xf numFmtId="0" fontId="9" fillId="3" borderId="0" xfId="0" applyFont="1" applyFill="1" applyAlignment="1" applyProtection="1">
      <alignment horizontal="right"/>
      <protection/>
    </xf>
    <xf numFmtId="0" fontId="14" fillId="3" borderId="0" xfId="0" applyFont="1" applyFill="1" applyBorder="1" applyAlignment="1" applyProtection="1">
      <alignment horizontal="centerContinuous"/>
      <protection/>
    </xf>
    <xf numFmtId="0" fontId="0" fillId="3" borderId="0" xfId="0" applyFill="1" applyAlignment="1" applyProtection="1">
      <alignment/>
      <protection/>
    </xf>
    <xf numFmtId="0" fontId="8" fillId="3" borderId="0" xfId="0" applyFont="1" applyFill="1" applyAlignment="1" applyProtection="1">
      <alignment horizontal="right"/>
      <protection/>
    </xf>
    <xf numFmtId="0" fontId="9" fillId="3" borderId="0" xfId="0" applyFont="1" applyFill="1" applyBorder="1" applyAlignment="1" applyProtection="1">
      <alignment/>
      <protection/>
    </xf>
    <xf numFmtId="0" fontId="9" fillId="3" borderId="4" xfId="0" applyFont="1" applyFill="1" applyBorder="1" applyAlignment="1" applyProtection="1">
      <alignment horizontal="centerContinuous"/>
      <protection/>
    </xf>
    <xf numFmtId="0" fontId="9" fillId="3" borderId="4" xfId="0" applyFont="1" applyFill="1" applyBorder="1" applyAlignment="1" applyProtection="1">
      <alignment horizontal="left"/>
      <protection/>
    </xf>
    <xf numFmtId="0" fontId="0" fillId="3" borderId="4" xfId="0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 horizontal="right"/>
      <protection/>
    </xf>
    <xf numFmtId="0" fontId="9" fillId="3" borderId="5" xfId="0" applyFont="1" applyFill="1" applyBorder="1" applyAlignment="1" applyProtection="1">
      <alignment horizontal="centerContinuous"/>
      <protection/>
    </xf>
    <xf numFmtId="0" fontId="9" fillId="3" borderId="1" xfId="0" applyFont="1" applyFill="1" applyBorder="1" applyAlignment="1" applyProtection="1">
      <alignment horizontal="centerContinuous"/>
      <protection/>
    </xf>
    <xf numFmtId="0" fontId="9" fillId="3" borderId="16" xfId="0" applyFont="1" applyFill="1" applyBorder="1" applyAlignment="1" applyProtection="1">
      <alignment horizontal="centerContinuous"/>
      <protection/>
    </xf>
    <xf numFmtId="0" fontId="0" fillId="3" borderId="18" xfId="0" applyFill="1" applyBorder="1" applyAlignment="1" applyProtection="1">
      <alignment horizontal="centerContinuous"/>
      <protection/>
    </xf>
    <xf numFmtId="0" fontId="0" fillId="3" borderId="19" xfId="0" applyFill="1" applyBorder="1" applyAlignment="1" applyProtection="1">
      <alignment horizontal="centerContinuous"/>
      <protection/>
    </xf>
    <xf numFmtId="0" fontId="8" fillId="3" borderId="1" xfId="0" applyFont="1" applyFill="1" applyBorder="1" applyAlignment="1" applyProtection="1">
      <alignment horizontal="center" wrapText="1"/>
      <protection/>
    </xf>
    <xf numFmtId="0" fontId="8" fillId="3" borderId="7" xfId="0" applyFont="1" applyFill="1" applyBorder="1" applyAlignment="1" applyProtection="1">
      <alignment horizontal="center" wrapText="1"/>
      <protection/>
    </xf>
    <xf numFmtId="0" fontId="8" fillId="3" borderId="8" xfId="0" applyFont="1" applyFill="1" applyBorder="1" applyAlignment="1" applyProtection="1">
      <alignment horizontal="center" wrapText="1"/>
      <protection/>
    </xf>
    <xf numFmtId="0" fontId="8" fillId="3" borderId="2" xfId="0" applyFont="1" applyFill="1" applyBorder="1" applyAlignment="1" applyProtection="1">
      <alignment horizontal="center" textRotation="90" wrapText="1"/>
      <protection/>
    </xf>
    <xf numFmtId="0" fontId="8" fillId="3" borderId="16" xfId="0" applyFont="1" applyFill="1" applyBorder="1" applyAlignment="1" applyProtection="1">
      <alignment horizontal="center" vertical="top"/>
      <protection/>
    </xf>
    <xf numFmtId="0" fontId="8" fillId="3" borderId="19" xfId="0" applyFont="1" applyFill="1" applyBorder="1" applyAlignment="1" applyProtection="1">
      <alignment horizontal="center" wrapText="1"/>
      <protection/>
    </xf>
    <xf numFmtId="0" fontId="8" fillId="3" borderId="3" xfId="0" applyFont="1" applyFill="1" applyBorder="1" applyAlignment="1" applyProtection="1">
      <alignment horizontal="center" wrapText="1"/>
      <protection/>
    </xf>
    <xf numFmtId="0" fontId="8" fillId="3" borderId="6" xfId="0" applyFont="1" applyFill="1" applyBorder="1" applyAlignment="1" applyProtection="1">
      <alignment horizontal="center" wrapText="1"/>
      <protection/>
    </xf>
    <xf numFmtId="0" fontId="8" fillId="3" borderId="17" xfId="0" applyFont="1" applyFill="1" applyBorder="1" applyAlignment="1" applyProtection="1">
      <alignment horizontal="center" wrapText="1"/>
      <protection/>
    </xf>
    <xf numFmtId="0" fontId="11" fillId="0" borderId="1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8" xfId="0" applyFont="1" applyFill="1" applyBorder="1" applyAlignment="1" applyProtection="1">
      <alignment/>
      <protection/>
    </xf>
    <xf numFmtId="0" fontId="11" fillId="0" borderId="2" xfId="0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/>
      <protection/>
    </xf>
    <xf numFmtId="0" fontId="11" fillId="0" borderId="9" xfId="0" applyFont="1" applyFill="1" applyBorder="1" applyAlignment="1" applyProtection="1">
      <alignment vertical="center"/>
      <protection/>
    </xf>
    <xf numFmtId="171" fontId="2" fillId="0" borderId="4" xfId="0" applyNumberFormat="1" applyFont="1" applyFill="1" applyBorder="1" applyAlignment="1" applyProtection="1">
      <alignment shrinkToFit="1"/>
      <protection/>
    </xf>
    <xf numFmtId="0" fontId="2" fillId="0" borderId="4" xfId="0" applyFont="1" applyFill="1" applyBorder="1" applyAlignment="1" applyProtection="1">
      <alignment shrinkToFit="1"/>
      <protection/>
    </xf>
    <xf numFmtId="0" fontId="11" fillId="0" borderId="9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 wrapText="1"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 wrapText="1"/>
      <protection/>
    </xf>
    <xf numFmtId="0" fontId="11" fillId="0" borderId="16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169" fontId="11" fillId="0" borderId="9" xfId="0" applyNumberFormat="1" applyFont="1" applyFill="1" applyBorder="1" applyAlignment="1" applyProtection="1">
      <alignment horizontal="left" indent="4"/>
      <protection/>
    </xf>
    <xf numFmtId="0" fontId="2" fillId="0" borderId="6" xfId="0" applyFont="1" applyFill="1" applyBorder="1" applyAlignment="1" applyProtection="1">
      <alignment shrinkToFit="1"/>
      <protection/>
    </xf>
    <xf numFmtId="169" fontId="11" fillId="0" borderId="16" xfId="0" applyNumberFormat="1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 shrinkToFit="1"/>
      <protection/>
    </xf>
    <xf numFmtId="169" fontId="8" fillId="0" borderId="5" xfId="0" applyNumberFormat="1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shrinkToFit="1"/>
      <protection/>
    </xf>
    <xf numFmtId="169" fontId="11" fillId="0" borderId="1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shrinkToFit="1"/>
      <protection/>
    </xf>
    <xf numFmtId="169" fontId="8" fillId="0" borderId="16" xfId="0" applyNumberFormat="1" applyFont="1" applyFill="1" applyBorder="1" applyAlignment="1" applyProtection="1">
      <alignment/>
      <protection/>
    </xf>
    <xf numFmtId="169" fontId="8" fillId="0" borderId="9" xfId="0" applyNumberFormat="1" applyFont="1" applyFill="1" applyBorder="1" applyAlignment="1" applyProtection="1">
      <alignment/>
      <protection/>
    </xf>
    <xf numFmtId="169" fontId="8" fillId="0" borderId="16" xfId="0" applyNumberFormat="1" applyFont="1" applyFill="1" applyBorder="1" applyAlignment="1" applyProtection="1">
      <alignment horizontal="left" indent="2"/>
      <protection/>
    </xf>
    <xf numFmtId="169" fontId="8" fillId="0" borderId="1" xfId="0" applyNumberFormat="1" applyFont="1" applyFill="1" applyBorder="1" applyAlignment="1" applyProtection="1">
      <alignment/>
      <protection/>
    </xf>
    <xf numFmtId="169" fontId="11" fillId="0" borderId="5" xfId="0" applyNumberFormat="1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3" fillId="0" borderId="4" xfId="0" applyFont="1" applyFill="1" applyBorder="1" applyAlignment="1" applyProtection="1">
      <alignment shrinkToFit="1"/>
      <protection locked="0"/>
    </xf>
    <xf numFmtId="49" fontId="1" fillId="0" borderId="0" xfId="0" applyNumberFormat="1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169" fontId="2" fillId="0" borderId="11" xfId="0" applyNumberFormat="1" applyFont="1" applyFill="1" applyBorder="1" applyAlignment="1" applyProtection="1">
      <alignment/>
      <protection locked="0"/>
    </xf>
    <xf numFmtId="169" fontId="2" fillId="0" borderId="20" xfId="0" applyNumberFormat="1" applyFont="1" applyFill="1" applyBorder="1" applyAlignment="1" applyProtection="1">
      <alignment shrinkToFit="1"/>
      <protection locked="0"/>
    </xf>
    <xf numFmtId="171" fontId="2" fillId="0" borderId="20" xfId="0" applyNumberFormat="1" applyFont="1" applyFill="1" applyBorder="1" applyAlignment="1" applyProtection="1">
      <alignment shrinkToFit="1"/>
      <protection locked="0"/>
    </xf>
    <xf numFmtId="0" fontId="2" fillId="0" borderId="20" xfId="0" applyFont="1" applyFill="1" applyBorder="1" applyAlignment="1" applyProtection="1">
      <alignment shrinkToFit="1"/>
      <protection locked="0"/>
    </xf>
    <xf numFmtId="0" fontId="8" fillId="0" borderId="4" xfId="0" applyFont="1" applyFill="1" applyBorder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165" fontId="2" fillId="4" borderId="2" xfId="15" applyNumberFormat="1" applyFont="1" applyFill="1" applyBorder="1" applyAlignment="1" applyProtection="1">
      <alignment shrinkToFit="1"/>
      <protection locked="0"/>
    </xf>
    <xf numFmtId="165" fontId="2" fillId="4" borderId="1" xfId="15" applyNumberFormat="1" applyFont="1" applyFill="1" applyBorder="1" applyAlignment="1" applyProtection="1">
      <alignment shrinkToFit="1"/>
      <protection locked="0"/>
    </xf>
    <xf numFmtId="9" fontId="2" fillId="4" borderId="1" xfId="21" applyFont="1" applyFill="1" applyBorder="1" applyAlignment="1" applyProtection="1">
      <alignment shrinkToFit="1"/>
      <protection locked="0"/>
    </xf>
    <xf numFmtId="169" fontId="2" fillId="0" borderId="20" xfId="0" applyNumberFormat="1" applyFont="1" applyFill="1" applyBorder="1" applyAlignment="1" applyProtection="1">
      <alignment/>
      <protection locked="0"/>
    </xf>
    <xf numFmtId="0" fontId="1" fillId="4" borderId="0" xfId="0" applyFont="1" applyFill="1" applyAlignment="1" applyProtection="1">
      <alignment horizontal="left"/>
      <protection locked="0"/>
    </xf>
    <xf numFmtId="0" fontId="16" fillId="4" borderId="0" xfId="0" applyFont="1" applyFill="1" applyBorder="1" applyAlignment="1" applyProtection="1">
      <alignment horizontal="centerContinuous"/>
      <protection locked="0"/>
    </xf>
    <xf numFmtId="0" fontId="1" fillId="4" borderId="0" xfId="0" applyFont="1" applyFill="1" applyAlignment="1" applyProtection="1">
      <alignment horizontal="centerContinuous"/>
      <protection locked="0"/>
    </xf>
    <xf numFmtId="0" fontId="1" fillId="4" borderId="18" xfId="0" applyFont="1" applyFill="1" applyBorder="1" applyAlignment="1" applyProtection="1">
      <alignment horizontal="centerContinuous"/>
      <protection locked="0"/>
    </xf>
    <xf numFmtId="165" fontId="2" fillId="0" borderId="0" xfId="15" applyNumberFormat="1" applyFont="1" applyFill="1" applyBorder="1" applyAlignment="1" applyProtection="1">
      <alignment shrinkToFit="1"/>
      <protection/>
    </xf>
    <xf numFmtId="165" fontId="2" fillId="0" borderId="1" xfId="15" applyNumberFormat="1" applyFont="1" applyFill="1" applyBorder="1" applyAlignment="1" applyProtection="1">
      <alignment shrinkToFit="1"/>
      <protection/>
    </xf>
    <xf numFmtId="17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1" fontId="2" fillId="0" borderId="21" xfId="0" applyNumberFormat="1" applyFont="1" applyFill="1" applyBorder="1" applyAlignment="1" applyProtection="1">
      <alignment horizontal="center" vertical="top" wrapText="1"/>
      <protection locked="0"/>
    </xf>
    <xf numFmtId="171" fontId="2" fillId="0" borderId="20" xfId="0" applyNumberFormat="1" applyFont="1" applyFill="1" applyBorder="1" applyAlignment="1" applyProtection="1">
      <alignment horizontal="center" vertical="top" wrapText="1"/>
      <protection locked="0"/>
    </xf>
    <xf numFmtId="171" fontId="2" fillId="0" borderId="10" xfId="0" applyNumberFormat="1" applyFont="1" applyFill="1" applyBorder="1" applyAlignment="1" applyProtection="1">
      <alignment horizontal="center" vertical="top" shrinkToFit="1"/>
      <protection locked="0"/>
    </xf>
    <xf numFmtId="0" fontId="1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65" fontId="2" fillId="4" borderId="2" xfId="15" applyNumberFormat="1" applyFont="1" applyFill="1" applyBorder="1" applyAlignment="1" applyProtection="1">
      <alignment shrinkToFit="1"/>
      <protection/>
    </xf>
    <xf numFmtId="165" fontId="2" fillId="4" borderId="7" xfId="15" applyNumberFormat="1" applyFont="1" applyFill="1" applyBorder="1" applyAlignment="1" applyProtection="1">
      <alignment shrinkToFit="1"/>
      <protection/>
    </xf>
    <xf numFmtId="0" fontId="1" fillId="4" borderId="0" xfId="0" applyFont="1" applyFill="1" applyAlignment="1" applyProtection="1">
      <alignment/>
      <protection locked="0"/>
    </xf>
    <xf numFmtId="0" fontId="17" fillId="4" borderId="0" xfId="0" applyFont="1" applyFill="1" applyBorder="1" applyAlignment="1" applyProtection="1">
      <alignment horizontal="centerContinuous"/>
      <protection locked="0"/>
    </xf>
    <xf numFmtId="165" fontId="2" fillId="0" borderId="17" xfId="15" applyNumberFormat="1" applyFont="1" applyFill="1" applyBorder="1" applyAlignment="1" applyProtection="1">
      <alignment shrinkToFit="1"/>
      <protection locked="0"/>
    </xf>
    <xf numFmtId="165" fontId="2" fillId="0" borderId="9" xfId="15" applyNumberFormat="1" applyFont="1" applyFill="1" applyBorder="1" applyAlignment="1" applyProtection="1">
      <alignment shrinkToFit="1"/>
      <protection locked="0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 indent="9"/>
    </xf>
    <xf numFmtId="165" fontId="2" fillId="4" borderId="10" xfId="15" applyNumberFormat="1" applyFont="1" applyFill="1" applyBorder="1" applyAlignment="1" applyProtection="1">
      <alignment shrinkToFit="1"/>
      <protection/>
    </xf>
    <xf numFmtId="165" fontId="2" fillId="4" borderId="11" xfId="15" applyNumberFormat="1" applyFont="1" applyFill="1" applyBorder="1" applyAlignment="1" applyProtection="1">
      <alignment shrinkToFit="1"/>
      <protection/>
    </xf>
    <xf numFmtId="9" fontId="2" fillId="4" borderId="10" xfId="21" applyFont="1" applyFill="1" applyBorder="1" applyAlignment="1" applyProtection="1">
      <alignment shrinkToFit="1"/>
      <protection/>
    </xf>
    <xf numFmtId="9" fontId="2" fillId="4" borderId="2" xfId="21" applyFont="1" applyFill="1" applyBorder="1" applyAlignment="1" applyProtection="1">
      <alignment shrinkToFit="1"/>
      <protection/>
    </xf>
    <xf numFmtId="165" fontId="4" fillId="4" borderId="17" xfId="15" applyNumberFormat="1" applyFont="1" applyFill="1" applyBorder="1" applyAlignment="1" applyProtection="1">
      <alignment shrinkToFit="1"/>
      <protection/>
    </xf>
    <xf numFmtId="165" fontId="4" fillId="4" borderId="6" xfId="15" applyNumberFormat="1" applyFont="1" applyFill="1" applyBorder="1" applyAlignment="1" applyProtection="1">
      <alignment shrinkToFit="1"/>
      <protection/>
    </xf>
    <xf numFmtId="165" fontId="4" fillId="4" borderId="4" xfId="15" applyNumberFormat="1" applyFont="1" applyFill="1" applyBorder="1" applyAlignment="1" applyProtection="1">
      <alignment shrinkToFit="1"/>
      <protection/>
    </xf>
    <xf numFmtId="9" fontId="4" fillId="4" borderId="17" xfId="21" applyFont="1" applyFill="1" applyBorder="1" applyAlignment="1" applyProtection="1">
      <alignment shrinkToFit="1"/>
      <protection/>
    </xf>
    <xf numFmtId="0" fontId="2" fillId="0" borderId="2" xfId="0" applyFont="1" applyFill="1" applyBorder="1" applyAlignment="1" applyProtection="1">
      <alignment shrinkToFit="1"/>
      <protection/>
    </xf>
    <xf numFmtId="0" fontId="9" fillId="5" borderId="0" xfId="0" applyFont="1" applyFill="1" applyAlignment="1" applyProtection="1">
      <alignment horizontal="centerContinuous"/>
      <protection/>
    </xf>
    <xf numFmtId="0" fontId="0" fillId="5" borderId="0" xfId="0" applyFill="1" applyAlignment="1" applyProtection="1">
      <alignment horizontal="centerContinuous"/>
      <protection/>
    </xf>
    <xf numFmtId="0" fontId="9" fillId="5" borderId="0" xfId="0" applyFont="1" applyFill="1" applyAlignment="1" applyProtection="1">
      <alignment horizontal="right"/>
      <protection/>
    </xf>
    <xf numFmtId="0" fontId="14" fillId="5" borderId="0" xfId="0" applyFont="1" applyFill="1" applyBorder="1" applyAlignment="1" applyProtection="1">
      <alignment horizontal="centerContinuous"/>
      <protection/>
    </xf>
    <xf numFmtId="0" fontId="0" fillId="5" borderId="0" xfId="0" applyFill="1" applyAlignment="1" applyProtection="1">
      <alignment/>
      <protection/>
    </xf>
    <xf numFmtId="0" fontId="8" fillId="5" borderId="0" xfId="0" applyFont="1" applyFill="1" applyAlignment="1" applyProtection="1">
      <alignment horizontal="right"/>
      <protection/>
    </xf>
    <xf numFmtId="0" fontId="9" fillId="5" borderId="0" xfId="0" applyFont="1" applyFill="1" applyBorder="1" applyAlignment="1" applyProtection="1">
      <alignment/>
      <protection/>
    </xf>
    <xf numFmtId="0" fontId="9" fillId="5" borderId="0" xfId="0" applyFont="1" applyFill="1" applyBorder="1" applyAlignment="1" applyProtection="1">
      <alignment horizontal="centerContinuous"/>
      <protection/>
    </xf>
    <xf numFmtId="0" fontId="9" fillId="5" borderId="4" xfId="0" applyFont="1" applyFill="1" applyBorder="1" applyAlignment="1" applyProtection="1">
      <alignment horizontal="centerContinuous"/>
      <protection/>
    </xf>
    <xf numFmtId="0" fontId="9" fillId="5" borderId="4" xfId="0" applyFont="1" applyFill="1" applyBorder="1" applyAlignment="1" applyProtection="1">
      <alignment horizontal="left"/>
      <protection/>
    </xf>
    <xf numFmtId="0" fontId="0" fillId="5" borderId="4" xfId="0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horizontal="right"/>
      <protection/>
    </xf>
    <xf numFmtId="0" fontId="9" fillId="5" borderId="5" xfId="0" applyFont="1" applyFill="1" applyBorder="1" applyAlignment="1" applyProtection="1">
      <alignment horizontal="centerContinuous"/>
      <protection/>
    </xf>
    <xf numFmtId="0" fontId="9" fillId="5" borderId="14" xfId="0" applyFont="1" applyFill="1" applyBorder="1" applyAlignment="1" applyProtection="1">
      <alignment horizontal="centerContinuous"/>
      <protection/>
    </xf>
    <xf numFmtId="0" fontId="9" fillId="5" borderId="15" xfId="0" applyFont="1" applyFill="1" applyBorder="1" applyAlignment="1" applyProtection="1">
      <alignment horizontal="centerContinuous"/>
      <protection/>
    </xf>
    <xf numFmtId="0" fontId="9" fillId="5" borderId="1" xfId="0" applyFont="1" applyFill="1" applyBorder="1" applyAlignment="1" applyProtection="1">
      <alignment horizontal="centerContinuous"/>
      <protection/>
    </xf>
    <xf numFmtId="0" fontId="10" fillId="5" borderId="0" xfId="0" applyFont="1" applyFill="1" applyBorder="1" applyAlignment="1" applyProtection="1">
      <alignment horizontal="centerContinuous"/>
      <protection/>
    </xf>
    <xf numFmtId="0" fontId="10" fillId="5" borderId="7" xfId="0" applyFont="1" applyFill="1" applyBorder="1" applyAlignment="1" applyProtection="1">
      <alignment horizontal="centerContinuous"/>
      <protection/>
    </xf>
    <xf numFmtId="0" fontId="9" fillId="5" borderId="16" xfId="0" applyFont="1" applyFill="1" applyBorder="1" applyAlignment="1" applyProtection="1">
      <alignment horizontal="centerContinuous"/>
      <protection/>
    </xf>
    <xf numFmtId="0" fontId="10" fillId="5" borderId="18" xfId="0" applyFont="1" applyFill="1" applyBorder="1" applyAlignment="1" applyProtection="1">
      <alignment horizontal="centerContinuous"/>
      <protection/>
    </xf>
    <xf numFmtId="0" fontId="10" fillId="5" borderId="19" xfId="0" applyFont="1" applyFill="1" applyBorder="1" applyAlignment="1" applyProtection="1">
      <alignment horizontal="centerContinuous"/>
      <protection/>
    </xf>
    <xf numFmtId="0" fontId="8" fillId="5" borderId="2" xfId="0" applyFont="1" applyFill="1" applyBorder="1" applyAlignment="1" applyProtection="1">
      <alignment horizontal="center" wrapText="1"/>
      <protection/>
    </xf>
    <xf numFmtId="0" fontId="8" fillId="5" borderId="2" xfId="0" applyFont="1" applyFill="1" applyBorder="1" applyAlignment="1" applyProtection="1">
      <alignment horizontal="center" textRotation="90" wrapText="1"/>
      <protection/>
    </xf>
    <xf numFmtId="0" fontId="8" fillId="5" borderId="16" xfId="0" applyFont="1" applyFill="1" applyBorder="1" applyAlignment="1" applyProtection="1">
      <alignment horizontal="centerContinuous" wrapText="1"/>
      <protection/>
    </xf>
    <xf numFmtId="0" fontId="8" fillId="5" borderId="18" xfId="0" applyFont="1" applyFill="1" applyBorder="1" applyAlignment="1" applyProtection="1">
      <alignment horizontal="centerContinuous" wrapText="1"/>
      <protection/>
    </xf>
    <xf numFmtId="0" fontId="8" fillId="5" borderId="19" xfId="0" applyFont="1" applyFill="1" applyBorder="1" applyAlignment="1" applyProtection="1">
      <alignment horizontal="centerContinuous" wrapText="1"/>
      <protection/>
    </xf>
    <xf numFmtId="0" fontId="8" fillId="5" borderId="3" xfId="0" applyFont="1" applyFill="1" applyBorder="1" applyAlignment="1" applyProtection="1">
      <alignment horizontal="center" vertical="top" wrapText="1"/>
      <protection/>
    </xf>
    <xf numFmtId="0" fontId="8" fillId="5" borderId="3" xfId="0" applyFont="1" applyFill="1" applyBorder="1" applyAlignment="1" applyProtection="1">
      <alignment/>
      <protection/>
    </xf>
    <xf numFmtId="0" fontId="8" fillId="5" borderId="3" xfId="0" applyFont="1" applyFill="1" applyBorder="1" applyAlignment="1" applyProtection="1">
      <alignment horizontal="center" vertical="top"/>
      <protection/>
    </xf>
    <xf numFmtId="0" fontId="8" fillId="5" borderId="3" xfId="0" applyFont="1" applyFill="1" applyBorder="1" applyAlignment="1" applyProtection="1">
      <alignment horizontal="right" vertical="top" textRotation="90"/>
      <protection/>
    </xf>
    <xf numFmtId="0" fontId="8" fillId="5" borderId="17" xfId="0" applyFont="1" applyFill="1" applyBorder="1" applyAlignment="1" applyProtection="1">
      <alignment horizontal="center" wrapText="1"/>
      <protection/>
    </xf>
    <xf numFmtId="0" fontId="8" fillId="5" borderId="3" xfId="0" applyFont="1" applyFill="1" applyBorder="1" applyAlignment="1" applyProtection="1">
      <alignment horizontal="center" vertical="top" wrapText="1" shrinkToFit="1"/>
      <protection/>
    </xf>
    <xf numFmtId="165" fontId="8" fillId="5" borderId="3" xfId="15" applyNumberFormat="1" applyFont="1" applyFill="1" applyBorder="1" applyAlignment="1" applyProtection="1">
      <alignment horizontal="center" vertical="top" wrapText="1"/>
      <protection/>
    </xf>
    <xf numFmtId="0" fontId="11" fillId="0" borderId="5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0" borderId="7" xfId="0" applyFont="1" applyFill="1" applyBorder="1" applyAlignment="1" applyProtection="1">
      <alignment horizontal="center" wrapText="1"/>
      <protection/>
    </xf>
    <xf numFmtId="165" fontId="8" fillId="0" borderId="7" xfId="15" applyNumberFormat="1" applyFont="1" applyFill="1" applyBorder="1" applyAlignment="1" applyProtection="1">
      <alignment/>
      <protection/>
    </xf>
    <xf numFmtId="16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 indent="1"/>
      <protection locked="0"/>
    </xf>
    <xf numFmtId="169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3" xfId="0" applyFont="1" applyFill="1" applyBorder="1" applyAlignment="1" applyProtection="1">
      <alignment horizontal="left" vertical="top" indent="1"/>
      <protection locked="0"/>
    </xf>
    <xf numFmtId="0" fontId="2" fillId="0" borderId="12" xfId="0" applyFont="1" applyFill="1" applyBorder="1" applyAlignment="1" applyProtection="1">
      <alignment horizontal="left" vertical="top" wrapText="1" indent="1"/>
      <protection locked="0"/>
    </xf>
    <xf numFmtId="169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left" wrapText="1" indent="1"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 indent="1"/>
      <protection locked="0"/>
    </xf>
    <xf numFmtId="169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left" vertical="top" wrapText="1" indent="1"/>
      <protection locked="0"/>
    </xf>
    <xf numFmtId="170" fontId="2" fillId="0" borderId="13" xfId="0" applyNumberFormat="1" applyFont="1" applyFill="1" applyBorder="1" applyAlignment="1" applyProtection="1">
      <alignment horizontal="left" vertical="top" wrapText="1" indent="1"/>
      <protection locked="0"/>
    </xf>
    <xf numFmtId="0" fontId="11" fillId="0" borderId="9" xfId="0" applyFont="1" applyFill="1" applyBorder="1" applyAlignment="1" applyProtection="1">
      <alignment vertical="center"/>
      <protection locked="0"/>
    </xf>
    <xf numFmtId="0" fontId="12" fillId="0" borderId="4" xfId="0" applyFont="1" applyFill="1" applyBorder="1" applyAlignment="1" applyProtection="1">
      <alignment/>
      <protection locked="0"/>
    </xf>
    <xf numFmtId="0" fontId="13" fillId="0" borderId="4" xfId="0" applyFont="1" applyFill="1" applyBorder="1" applyAlignment="1" applyProtection="1">
      <alignment/>
      <protection locked="0"/>
    </xf>
    <xf numFmtId="165" fontId="2" fillId="4" borderId="17" xfId="15" applyNumberFormat="1" applyFont="1" applyFill="1" applyBorder="1" applyAlignment="1" applyProtection="1">
      <alignment shrinkToFit="1"/>
      <protection/>
    </xf>
    <xf numFmtId="9" fontId="2" fillId="4" borderId="17" xfId="21" applyFont="1" applyFill="1" applyBorder="1" applyAlignment="1" applyProtection="1">
      <alignment shrinkToFit="1"/>
      <protection/>
    </xf>
    <xf numFmtId="165" fontId="2" fillId="4" borderId="12" xfId="15" applyNumberFormat="1" applyFont="1" applyFill="1" applyBorder="1" applyAlignment="1" applyProtection="1">
      <alignment shrinkToFit="1"/>
      <protection/>
    </xf>
    <xf numFmtId="165" fontId="2" fillId="4" borderId="1" xfId="15" applyNumberFormat="1" applyFont="1" applyFill="1" applyBorder="1" applyAlignment="1" applyProtection="1">
      <alignment shrinkToFit="1"/>
      <protection/>
    </xf>
    <xf numFmtId="165" fontId="2" fillId="4" borderId="9" xfId="15" applyNumberFormat="1" applyFont="1" applyFill="1" applyBorder="1" applyAlignment="1" applyProtection="1">
      <alignment shrinkToFit="1"/>
      <protection/>
    </xf>
    <xf numFmtId="0" fontId="2" fillId="0" borderId="1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11" fillId="0" borderId="2" xfId="0" applyFont="1" applyFill="1" applyBorder="1" applyAlignment="1" applyProtection="1">
      <alignment/>
      <protection/>
    </xf>
    <xf numFmtId="171" fontId="2" fillId="0" borderId="2" xfId="0" applyNumberFormat="1" applyFont="1" applyFill="1" applyBorder="1" applyAlignment="1" applyProtection="1">
      <alignment shrinkToFit="1"/>
      <protection/>
    </xf>
    <xf numFmtId="165" fontId="2" fillId="0" borderId="10" xfId="15" applyNumberFormat="1" applyFont="1" applyFill="1" applyBorder="1" applyAlignment="1" applyProtection="1">
      <alignment shrinkToFit="1"/>
      <protection/>
    </xf>
    <xf numFmtId="0" fontId="2" fillId="0" borderId="2" xfId="0" applyFont="1" applyFill="1" applyBorder="1" applyAlignment="1" applyProtection="1">
      <alignment/>
      <protection/>
    </xf>
    <xf numFmtId="0" fontId="10" fillId="3" borderId="14" xfId="0" applyFont="1" applyFill="1" applyBorder="1" applyAlignment="1" applyProtection="1">
      <alignment horizontal="centerContinuous"/>
      <protection/>
    </xf>
    <xf numFmtId="0" fontId="10" fillId="3" borderId="15" xfId="0" applyFont="1" applyFill="1" applyBorder="1" applyAlignment="1" applyProtection="1">
      <alignment horizontal="centerContinuous"/>
      <protection/>
    </xf>
    <xf numFmtId="0" fontId="10" fillId="3" borderId="0" xfId="0" applyFont="1" applyFill="1" applyBorder="1" applyAlignment="1" applyProtection="1">
      <alignment horizontal="centerContinuous"/>
      <protection/>
    </xf>
    <xf numFmtId="0" fontId="10" fillId="3" borderId="7" xfId="0" applyFont="1" applyFill="1" applyBorder="1" applyAlignment="1" applyProtection="1">
      <alignment horizontal="centerContinuous"/>
      <protection/>
    </xf>
    <xf numFmtId="0" fontId="8" fillId="3" borderId="15" xfId="0" applyFont="1" applyFill="1" applyBorder="1" applyAlignment="1" applyProtection="1">
      <alignment horizontal="center" wrapText="1"/>
      <protection/>
    </xf>
    <xf numFmtId="0" fontId="8" fillId="3" borderId="8" xfId="0" applyFont="1" applyFill="1" applyBorder="1" applyAlignment="1" applyProtection="1">
      <alignment horizontal="center" textRotation="90" wrapText="1"/>
      <protection/>
    </xf>
    <xf numFmtId="0" fontId="8" fillId="3" borderId="9" xfId="0" applyFont="1" applyFill="1" applyBorder="1" applyAlignment="1" applyProtection="1">
      <alignment horizontal="centerContinuous" wrapText="1"/>
      <protection/>
    </xf>
    <xf numFmtId="0" fontId="8" fillId="3" borderId="4" xfId="0" applyFont="1" applyFill="1" applyBorder="1" applyAlignment="1" applyProtection="1">
      <alignment horizontal="centerContinuous" wrapText="1"/>
      <protection/>
    </xf>
    <xf numFmtId="0" fontId="8" fillId="3" borderId="6" xfId="0" applyFont="1" applyFill="1" applyBorder="1" applyAlignment="1" applyProtection="1">
      <alignment horizontal="centerContinuous" wrapText="1"/>
      <protection/>
    </xf>
    <xf numFmtId="0" fontId="8" fillId="3" borderId="5" xfId="0" applyFont="1" applyFill="1" applyBorder="1" applyAlignment="1" applyProtection="1">
      <alignment horizontal="center" wrapText="1"/>
      <protection/>
    </xf>
    <xf numFmtId="0" fontId="8" fillId="3" borderId="16" xfId="0" applyFont="1" applyFill="1" applyBorder="1" applyAlignment="1" applyProtection="1">
      <alignment/>
      <protection/>
    </xf>
    <xf numFmtId="0" fontId="8" fillId="3" borderId="19" xfId="0" applyFont="1" applyFill="1" applyBorder="1" applyAlignment="1" applyProtection="1">
      <alignment horizontal="center" vertical="top"/>
      <protection/>
    </xf>
    <xf numFmtId="0" fontId="8" fillId="3" borderId="3" xfId="0" applyFont="1" applyFill="1" applyBorder="1" applyAlignment="1" applyProtection="1">
      <alignment/>
      <protection/>
    </xf>
    <xf numFmtId="0" fontId="8" fillId="3" borderId="3" xfId="0" applyFont="1" applyFill="1" applyBorder="1" applyAlignment="1" applyProtection="1">
      <alignment horizontal="center" vertical="top"/>
      <protection/>
    </xf>
    <xf numFmtId="0" fontId="8" fillId="3" borderId="16" xfId="0" applyFont="1" applyFill="1" applyBorder="1" applyAlignment="1" applyProtection="1">
      <alignment horizontal="center" vertical="top" wrapText="1"/>
      <protection/>
    </xf>
    <xf numFmtId="165" fontId="8" fillId="3" borderId="3" xfId="15" applyNumberFormat="1" applyFont="1" applyFill="1" applyBorder="1" applyAlignment="1" applyProtection="1">
      <alignment horizontal="center" vertical="top" wrapText="1"/>
      <protection/>
    </xf>
    <xf numFmtId="0" fontId="8" fillId="0" borderId="1" xfId="0" applyFont="1" applyFill="1" applyBorder="1" applyAlignment="1" applyProtection="1">
      <alignment horizontal="center" wrapText="1"/>
      <protection/>
    </xf>
    <xf numFmtId="165" fontId="8" fillId="0" borderId="2" xfId="15" applyNumberFormat="1" applyFont="1" applyFill="1" applyBorder="1" applyAlignment="1" applyProtection="1">
      <alignment/>
      <protection/>
    </xf>
    <xf numFmtId="0" fontId="8" fillId="3" borderId="14" xfId="0" applyFont="1" applyFill="1" applyBorder="1" applyAlignment="1" applyProtection="1">
      <alignment horizontal="center" wrapText="1"/>
      <protection/>
    </xf>
    <xf numFmtId="0" fontId="8" fillId="3" borderId="15" xfId="0" applyFont="1" applyFill="1" applyBorder="1" applyAlignment="1" applyProtection="1">
      <alignment horizontal="center" textRotation="90" wrapText="1"/>
      <protection/>
    </xf>
    <xf numFmtId="0" fontId="8" fillId="3" borderId="16" xfId="0" applyFont="1" applyFill="1" applyBorder="1" applyAlignment="1" applyProtection="1">
      <alignment/>
      <protection/>
    </xf>
    <xf numFmtId="0" fontId="8" fillId="3" borderId="18" xfId="0" applyFont="1" applyFill="1" applyBorder="1" applyAlignment="1" applyProtection="1">
      <alignment/>
      <protection/>
    </xf>
    <xf numFmtId="0" fontId="8" fillId="3" borderId="19" xfId="0" applyFont="1" applyFill="1" applyBorder="1" applyAlignment="1" applyProtection="1">
      <alignment/>
      <protection/>
    </xf>
    <xf numFmtId="0" fontId="8" fillId="3" borderId="3" xfId="0" applyFont="1" applyFill="1" applyBorder="1" applyAlignment="1" applyProtection="1">
      <alignment/>
      <protection/>
    </xf>
    <xf numFmtId="0" fontId="8" fillId="0" borderId="5" xfId="0" applyFont="1" applyFill="1" applyBorder="1" applyAlignment="1" applyProtection="1">
      <alignment/>
      <protection/>
    </xf>
    <xf numFmtId="165" fontId="8" fillId="0" borderId="8" xfId="15" applyNumberFormat="1" applyFont="1" applyFill="1" applyBorder="1" applyAlignment="1" applyProtection="1">
      <alignment/>
      <protection/>
    </xf>
    <xf numFmtId="9" fontId="2" fillId="4" borderId="1" xfId="21" applyFont="1" applyFill="1" applyBorder="1" applyAlignment="1" applyProtection="1">
      <alignment shrinkToFit="1"/>
      <protection/>
    </xf>
    <xf numFmtId="9" fontId="2" fillId="4" borderId="11" xfId="21" applyFont="1" applyFill="1" applyBorder="1" applyAlignment="1" applyProtection="1">
      <alignment shrinkToFit="1"/>
      <protection/>
    </xf>
    <xf numFmtId="0" fontId="2" fillId="0" borderId="6" xfId="0" applyFont="1" applyFill="1" applyBorder="1" applyAlignment="1" applyProtection="1">
      <alignment/>
      <protection/>
    </xf>
    <xf numFmtId="165" fontId="2" fillId="4" borderId="6" xfId="15" applyNumberFormat="1" applyFont="1" applyFill="1" applyBorder="1" applyAlignment="1" applyProtection="1">
      <alignment shrinkToFit="1"/>
      <protection/>
    </xf>
    <xf numFmtId="165" fontId="2" fillId="0" borderId="2" xfId="15" applyNumberFormat="1" applyFont="1" applyFill="1" applyBorder="1" applyAlignment="1" applyProtection="1">
      <alignment shrinkToFit="1"/>
      <protection/>
    </xf>
    <xf numFmtId="9" fontId="2" fillId="0" borderId="1" xfId="21" applyFont="1" applyFill="1" applyBorder="1" applyAlignment="1" applyProtection="1">
      <alignment shrinkToFit="1"/>
      <protection/>
    </xf>
    <xf numFmtId="0" fontId="2" fillId="0" borderId="18" xfId="0" applyFont="1" applyFill="1" applyBorder="1" applyAlignment="1" applyProtection="1">
      <alignment/>
      <protection/>
    </xf>
    <xf numFmtId="165" fontId="2" fillId="4" borderId="3" xfId="15" applyNumberFormat="1" applyFont="1" applyFill="1" applyBorder="1" applyAlignment="1" applyProtection="1">
      <alignment shrinkToFit="1"/>
      <protection/>
    </xf>
    <xf numFmtId="165" fontId="2" fillId="4" borderId="16" xfId="15" applyNumberFormat="1" applyFont="1" applyFill="1" applyBorder="1" applyAlignment="1" applyProtection="1">
      <alignment shrinkToFit="1"/>
      <protection/>
    </xf>
    <xf numFmtId="9" fontId="2" fillId="4" borderId="16" xfId="21" applyFont="1" applyFill="1" applyBorder="1" applyAlignment="1" applyProtection="1">
      <alignment shrinkToFit="1"/>
      <protection/>
    </xf>
    <xf numFmtId="0" fontId="2" fillId="0" borderId="4" xfId="0" applyFont="1" applyFill="1" applyBorder="1" applyAlignment="1" applyProtection="1">
      <alignment/>
      <protection/>
    </xf>
    <xf numFmtId="9" fontId="2" fillId="4" borderId="9" xfId="21" applyFont="1" applyFill="1" applyBorder="1" applyAlignment="1" applyProtection="1">
      <alignment shrinkToFit="1"/>
      <protection/>
    </xf>
    <xf numFmtId="9" fontId="2" fillId="4" borderId="3" xfId="21" applyFont="1" applyFill="1" applyBorder="1" applyAlignment="1" applyProtection="1">
      <alignment shrinkToFit="1"/>
      <protection/>
    </xf>
    <xf numFmtId="0" fontId="21" fillId="0" borderId="4" xfId="0" applyFont="1" applyFill="1" applyBorder="1" applyAlignment="1" applyProtection="1">
      <alignment/>
      <protection locked="0"/>
    </xf>
    <xf numFmtId="0" fontId="21" fillId="0" borderId="4" xfId="0" applyFont="1" applyFill="1" applyBorder="1" applyAlignment="1" applyProtection="1">
      <alignment wrapText="1"/>
      <protection locked="0"/>
    </xf>
    <xf numFmtId="0" fontId="21" fillId="0" borderId="6" xfId="0" applyFont="1" applyFill="1" applyBorder="1" applyAlignment="1" applyProtection="1">
      <alignment/>
      <protection locked="0"/>
    </xf>
    <xf numFmtId="0" fontId="9" fillId="3" borderId="14" xfId="0" applyFont="1" applyFill="1" applyBorder="1" applyAlignment="1" applyProtection="1">
      <alignment horizontal="left"/>
      <protection/>
    </xf>
    <xf numFmtId="0" fontId="0" fillId="3" borderId="14" xfId="0" applyFill="1" applyBorder="1" applyAlignment="1" applyProtection="1">
      <alignment/>
      <protection/>
    </xf>
    <xf numFmtId="0" fontId="10" fillId="3" borderId="18" xfId="0" applyFont="1" applyFill="1" applyBorder="1" applyAlignment="1" applyProtection="1">
      <alignment horizontal="centerContinuous"/>
      <protection/>
    </xf>
    <xf numFmtId="0" fontId="10" fillId="3" borderId="19" xfId="0" applyFont="1" applyFill="1" applyBorder="1" applyAlignment="1" applyProtection="1">
      <alignment horizontal="centerContinuous"/>
      <protection/>
    </xf>
    <xf numFmtId="0" fontId="8" fillId="3" borderId="8" xfId="0" applyFont="1" applyFill="1" applyBorder="1" applyAlignment="1" applyProtection="1">
      <alignment horizontal="centerContinuous" wrapText="1"/>
      <protection/>
    </xf>
    <xf numFmtId="0" fontId="8" fillId="3" borderId="18" xfId="0" applyFont="1" applyFill="1" applyBorder="1" applyAlignment="1" applyProtection="1">
      <alignment/>
      <protection/>
    </xf>
    <xf numFmtId="0" fontId="8" fillId="3" borderId="19" xfId="0" applyFont="1" applyFill="1" applyBorder="1" applyAlignment="1" applyProtection="1">
      <alignment/>
      <protection/>
    </xf>
    <xf numFmtId="0" fontId="8" fillId="0" borderId="5" xfId="0" applyFont="1" applyFill="1" applyBorder="1" applyAlignment="1" applyProtection="1">
      <alignment horizontal="center" wrapText="1"/>
      <protection/>
    </xf>
    <xf numFmtId="0" fontId="8" fillId="0" borderId="8" xfId="0" applyFont="1" applyFill="1" applyBorder="1" applyAlignment="1" applyProtection="1">
      <alignment horizontal="center" wrapText="1"/>
      <protection/>
    </xf>
    <xf numFmtId="0" fontId="8" fillId="0" borderId="2" xfId="0" applyFont="1" applyFill="1" applyBorder="1" applyAlignment="1" applyProtection="1">
      <alignment horizontal="center" wrapText="1"/>
      <protection/>
    </xf>
    <xf numFmtId="0" fontId="2" fillId="0" borderId="2" xfId="0" applyFont="1" applyFill="1" applyBorder="1" applyAlignment="1" applyProtection="1">
      <alignment vertical="top" wrapText="1" shrinkToFit="1"/>
      <protection/>
    </xf>
    <xf numFmtId="43" fontId="2" fillId="0" borderId="2" xfId="15" applyFont="1" applyFill="1" applyBorder="1" applyAlignment="1" applyProtection="1">
      <alignment shrinkToFit="1"/>
      <protection/>
    </xf>
    <xf numFmtId="9" fontId="2" fillId="0" borderId="2" xfId="21" applyFont="1" applyFill="1" applyBorder="1" applyAlignment="1" applyProtection="1">
      <alignment shrinkToFit="1"/>
      <protection/>
    </xf>
    <xf numFmtId="0" fontId="2" fillId="0" borderId="10" xfId="0" applyFont="1" applyFill="1" applyBorder="1" applyAlignment="1" applyProtection="1">
      <alignment vertical="top" wrapText="1" shrinkToFit="1"/>
      <protection locked="0"/>
    </xf>
    <xf numFmtId="0" fontId="2" fillId="0" borderId="2" xfId="0" applyFont="1" applyFill="1" applyBorder="1" applyAlignment="1" applyProtection="1">
      <alignment vertical="top" wrapText="1" shrinkToFit="1"/>
      <protection locked="0"/>
    </xf>
    <xf numFmtId="165" fontId="2" fillId="0" borderId="8" xfId="15" applyNumberFormat="1" applyFont="1" applyFill="1" applyBorder="1" applyAlignment="1" applyProtection="1">
      <alignment shrinkToFit="1"/>
      <protection/>
    </xf>
    <xf numFmtId="165" fontId="2" fillId="0" borderId="5" xfId="15" applyNumberFormat="1" applyFont="1" applyFill="1" applyBorder="1" applyAlignment="1" applyProtection="1">
      <alignment shrinkToFit="1"/>
      <protection/>
    </xf>
    <xf numFmtId="9" fontId="2" fillId="0" borderId="5" xfId="21" applyFont="1" applyFill="1" applyBorder="1" applyAlignment="1" applyProtection="1">
      <alignment shrinkToFit="1"/>
      <protection/>
    </xf>
    <xf numFmtId="165" fontId="2" fillId="0" borderId="3" xfId="15" applyNumberFormat="1" applyFont="1" applyFill="1" applyBorder="1" applyAlignment="1" applyProtection="1">
      <alignment shrinkToFit="1"/>
      <protection/>
    </xf>
    <xf numFmtId="165" fontId="2" fillId="0" borderId="16" xfId="15" applyNumberFormat="1" applyFont="1" applyFill="1" applyBorder="1" applyAlignment="1" applyProtection="1">
      <alignment shrinkToFit="1"/>
      <protection/>
    </xf>
    <xf numFmtId="9" fontId="2" fillId="0" borderId="16" xfId="21" applyFont="1" applyFill="1" applyBorder="1" applyAlignment="1" applyProtection="1">
      <alignment shrinkToFit="1"/>
      <protection/>
    </xf>
    <xf numFmtId="165" fontId="2" fillId="4" borderId="8" xfId="15" applyNumberFormat="1" applyFont="1" applyFill="1" applyBorder="1" applyAlignment="1" applyProtection="1">
      <alignment shrinkToFit="1"/>
      <protection/>
    </xf>
    <xf numFmtId="165" fontId="2" fillId="4" borderId="5" xfId="15" applyNumberFormat="1" applyFont="1" applyFill="1" applyBorder="1" applyAlignment="1" applyProtection="1">
      <alignment shrinkToFit="1"/>
      <protection/>
    </xf>
    <xf numFmtId="9" fontId="2" fillId="4" borderId="5" xfId="21" applyFont="1" applyFill="1" applyBorder="1" applyAlignment="1" applyProtection="1">
      <alignment shrinkToFit="1"/>
      <protection/>
    </xf>
    <xf numFmtId="0" fontId="21" fillId="0" borderId="4" xfId="0" applyFont="1" applyFill="1" applyBorder="1" applyAlignment="1" applyProtection="1">
      <alignment shrinkToFit="1"/>
      <protection/>
    </xf>
    <xf numFmtId="0" fontId="22" fillId="6" borderId="9" xfId="0" applyFont="1" applyFill="1" applyBorder="1" applyAlignment="1" applyProtection="1">
      <alignment/>
      <protection locked="0"/>
    </xf>
    <xf numFmtId="0" fontId="22" fillId="6" borderId="4" xfId="0" applyFont="1" applyFill="1" applyBorder="1" applyAlignment="1" applyProtection="1">
      <alignment/>
      <protection locked="0"/>
    </xf>
    <xf numFmtId="0" fontId="22" fillId="6" borderId="6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14" fillId="0" borderId="0" xfId="0" applyFont="1" applyBorder="1" applyAlignment="1" applyProtection="1">
      <alignment horizontal="centerContinuous"/>
      <protection/>
    </xf>
    <xf numFmtId="0" fontId="9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9" fillId="0" borderId="14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 horizontal="centerContinuous"/>
      <protection/>
    </xf>
    <xf numFmtId="0" fontId="0" fillId="2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0" fillId="0" borderId="0" xfId="15" applyNumberFormat="1" applyFill="1" applyAlignment="1" applyProtection="1">
      <alignment/>
      <protection/>
    </xf>
    <xf numFmtId="165" fontId="0" fillId="4" borderId="17" xfId="15" applyNumberFormat="1" applyFill="1" applyBorder="1" applyAlignment="1" applyProtection="1">
      <alignment shrinkToFit="1"/>
      <protection/>
    </xf>
    <xf numFmtId="165" fontId="0" fillId="0" borderId="0" xfId="15" applyNumberFormat="1" applyFill="1" applyBorder="1" applyAlignment="1" applyProtection="1">
      <alignment shrinkToFit="1"/>
      <protection/>
    </xf>
    <xf numFmtId="0" fontId="1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Continuous"/>
      <protection/>
    </xf>
    <xf numFmtId="165" fontId="1" fillId="6" borderId="17" xfId="15" applyNumberFormat="1" applyFont="1" applyFill="1" applyBorder="1" applyAlignment="1" applyProtection="1">
      <alignment shrinkToFit="1"/>
      <protection locked="0"/>
    </xf>
    <xf numFmtId="0" fontId="23" fillId="0" borderId="0" xfId="0" applyFont="1" applyFill="1" applyAlignment="1" applyProtection="1">
      <alignment/>
      <protection/>
    </xf>
    <xf numFmtId="0" fontId="2" fillId="4" borderId="1" xfId="0" applyFont="1" applyFill="1" applyBorder="1" applyAlignment="1" applyProtection="1">
      <alignment vertical="top"/>
      <protection/>
    </xf>
    <xf numFmtId="9" fontId="2" fillId="4" borderId="7" xfId="21" applyFont="1" applyFill="1" applyBorder="1" applyAlignment="1" applyProtection="1">
      <alignment vertical="top"/>
      <protection/>
    </xf>
    <xf numFmtId="0" fontId="2" fillId="4" borderId="2" xfId="0" applyFont="1" applyFill="1" applyBorder="1" applyAlignment="1" applyProtection="1">
      <alignment vertical="top" wrapText="1"/>
      <protection/>
    </xf>
    <xf numFmtId="0" fontId="4" fillId="4" borderId="1" xfId="0" applyFont="1" applyFill="1" applyBorder="1" applyAlignment="1" applyProtection="1">
      <alignment vertical="top"/>
      <protection/>
    </xf>
    <xf numFmtId="9" fontId="2" fillId="4" borderId="0" xfId="21" applyFont="1" applyFill="1" applyBorder="1" applyAlignment="1" applyProtection="1">
      <alignment vertical="top"/>
      <protection/>
    </xf>
    <xf numFmtId="0" fontId="11" fillId="4" borderId="2" xfId="0" applyFont="1" applyFill="1" applyBorder="1" applyAlignment="1" applyProtection="1">
      <alignment horizontal="left" vertical="top" wrapText="1" indent="3"/>
      <protection/>
    </xf>
    <xf numFmtId="0" fontId="0" fillId="4" borderId="16" xfId="0" applyFill="1" applyBorder="1" applyAlignment="1" applyProtection="1">
      <alignment/>
      <protection/>
    </xf>
    <xf numFmtId="0" fontId="4" fillId="4" borderId="19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165" fontId="2" fillId="0" borderId="22" xfId="15" applyNumberFormat="1" applyFont="1" applyFill="1" applyBorder="1" applyAlignment="1" applyProtection="1">
      <alignment shrinkToFit="1"/>
      <protection locked="0"/>
    </xf>
    <xf numFmtId="165" fontId="2" fillId="0" borderId="21" xfId="15" applyNumberFormat="1" applyFont="1" applyFill="1" applyBorder="1" applyAlignment="1" applyProtection="1">
      <alignment shrinkToFit="1"/>
      <protection locked="0"/>
    </xf>
    <xf numFmtId="169" fontId="21" fillId="0" borderId="1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shrinkToFit="1"/>
      <protection/>
    </xf>
    <xf numFmtId="165" fontId="2" fillId="0" borderId="23" xfId="15" applyNumberFormat="1" applyFont="1" applyFill="1" applyBorder="1" applyAlignment="1" applyProtection="1">
      <alignment shrinkToFit="1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169" fontId="21" fillId="0" borderId="0" xfId="0" applyNumberFormat="1" applyFont="1" applyFill="1" applyBorder="1" applyAlignment="1" applyProtection="1">
      <alignment/>
      <protection locked="0"/>
    </xf>
    <xf numFmtId="165" fontId="2" fillId="4" borderId="8" xfId="15" applyNumberFormat="1" applyFont="1" applyFill="1" applyBorder="1" applyAlignment="1" applyProtection="1">
      <alignment shrinkToFit="1"/>
      <protection locked="0"/>
    </xf>
    <xf numFmtId="9" fontId="2" fillId="4" borderId="8" xfId="21" applyFont="1" applyFill="1" applyBorder="1" applyAlignment="1" applyProtection="1">
      <alignment shrinkToFit="1"/>
      <protection locked="0"/>
    </xf>
    <xf numFmtId="0" fontId="2" fillId="4" borderId="1" xfId="0" applyFont="1" applyFill="1" applyBorder="1" applyAlignment="1" applyProtection="1">
      <alignment/>
      <protection/>
    </xf>
    <xf numFmtId="165" fontId="2" fillId="4" borderId="24" xfId="15" applyNumberFormat="1" applyFont="1" applyFill="1" applyBorder="1" applyAlignment="1" applyProtection="1">
      <alignment shrinkToFit="1"/>
      <protection/>
    </xf>
    <xf numFmtId="165" fontId="2" fillId="4" borderId="21" xfId="15" applyNumberFormat="1" applyFont="1" applyFill="1" applyBorder="1" applyAlignment="1" applyProtection="1">
      <alignment shrinkToFit="1"/>
      <protection/>
    </xf>
    <xf numFmtId="9" fontId="2" fillId="4" borderId="24" xfId="21" applyFont="1" applyFill="1" applyBorder="1" applyAlignment="1" applyProtection="1">
      <alignment shrinkToFit="1"/>
      <protection/>
    </xf>
    <xf numFmtId="9" fontId="2" fillId="4" borderId="21" xfId="21" applyFont="1" applyFill="1" applyBorder="1" applyAlignment="1" applyProtection="1">
      <alignment shrinkToFit="1"/>
      <protection/>
    </xf>
    <xf numFmtId="171" fontId="2" fillId="4" borderId="10" xfId="0" applyNumberFormat="1" applyFont="1" applyFill="1" applyBorder="1" applyAlignment="1" applyProtection="1">
      <alignment horizontal="center" vertical="top" wrapText="1"/>
      <protection/>
    </xf>
    <xf numFmtId="0" fontId="2" fillId="4" borderId="10" xfId="0" applyFont="1" applyFill="1" applyBorder="1" applyAlignment="1" applyProtection="1">
      <alignment vertical="top" wrapText="1"/>
      <protection/>
    </xf>
    <xf numFmtId="171" fontId="2" fillId="4" borderId="10" xfId="0" applyNumberFormat="1" applyFont="1" applyFill="1" applyBorder="1" applyAlignment="1" applyProtection="1">
      <alignment horizontal="center" vertical="top"/>
      <protection/>
    </xf>
    <xf numFmtId="171" fontId="2" fillId="4" borderId="12" xfId="0" applyNumberFormat="1" applyFont="1" applyFill="1" applyBorder="1" applyAlignment="1" applyProtection="1">
      <alignment horizontal="center" vertical="top" wrapText="1"/>
      <protection/>
    </xf>
    <xf numFmtId="0" fontId="2" fillId="4" borderId="12" xfId="0" applyFont="1" applyFill="1" applyBorder="1" applyAlignment="1" applyProtection="1">
      <alignment vertical="top" wrapText="1"/>
      <protection/>
    </xf>
    <xf numFmtId="0" fontId="2" fillId="4" borderId="10" xfId="0" applyFont="1" applyFill="1" applyBorder="1" applyAlignment="1" applyProtection="1">
      <alignment vertical="top"/>
      <protection/>
    </xf>
    <xf numFmtId="171" fontId="2" fillId="4" borderId="10" xfId="0" applyNumberFormat="1" applyFont="1" applyFill="1" applyBorder="1" applyAlignment="1" applyProtection="1">
      <alignment horizontal="center" wrapText="1"/>
      <protection/>
    </xf>
    <xf numFmtId="0" fontId="2" fillId="4" borderId="10" xfId="0" applyFont="1" applyFill="1" applyBorder="1" applyAlignment="1" applyProtection="1">
      <alignment/>
      <protection/>
    </xf>
    <xf numFmtId="0" fontId="2" fillId="4" borderId="11" xfId="0" applyFont="1" applyFill="1" applyBorder="1" applyAlignment="1" applyProtection="1">
      <alignment vertical="top" wrapText="1"/>
      <protection/>
    </xf>
    <xf numFmtId="171" fontId="2" fillId="4" borderId="2" xfId="0" applyNumberFormat="1" applyFont="1" applyFill="1" applyBorder="1" applyAlignment="1" applyProtection="1">
      <alignment horizontal="center" vertical="top" wrapText="1"/>
      <protection/>
    </xf>
    <xf numFmtId="1" fontId="2" fillId="4" borderId="12" xfId="21" applyNumberFormat="1" applyFont="1" applyFill="1" applyBorder="1" applyAlignment="1" applyProtection="1">
      <alignment horizontal="left" vertical="top" indent="4"/>
      <protection/>
    </xf>
    <xf numFmtId="0" fontId="2" fillId="4" borderId="10" xfId="0" applyFont="1" applyFill="1" applyBorder="1" applyAlignment="1" applyProtection="1">
      <alignment horizontal="left" vertical="top" wrapText="1" indent="2"/>
      <protection/>
    </xf>
    <xf numFmtId="0" fontId="2" fillId="4" borderId="12" xfId="21" applyNumberFormat="1" applyFont="1" applyFill="1" applyBorder="1" applyAlignment="1" applyProtection="1">
      <alignment horizontal="left" vertical="top" indent="4"/>
      <protection/>
    </xf>
    <xf numFmtId="0" fontId="2" fillId="4" borderId="12" xfId="21" applyNumberFormat="1" applyFont="1" applyFill="1" applyBorder="1" applyAlignment="1" applyProtection="1" quotePrefix="1">
      <alignment horizontal="left" vertical="top" indent="4"/>
      <protection/>
    </xf>
    <xf numFmtId="9" fontId="2" fillId="4" borderId="12" xfId="21" applyFont="1" applyFill="1" applyBorder="1" applyAlignment="1" applyProtection="1">
      <alignment vertical="top"/>
      <protection/>
    </xf>
    <xf numFmtId="0" fontId="2" fillId="4" borderId="12" xfId="0" applyFont="1" applyFill="1" applyBorder="1" applyAlignment="1" applyProtection="1">
      <alignment horizontal="center" vertical="top" wrapText="1"/>
      <protection/>
    </xf>
    <xf numFmtId="0" fontId="2" fillId="4" borderId="12" xfId="0" applyFont="1" applyFill="1" applyBorder="1" applyAlignment="1" applyProtection="1">
      <alignment horizontal="left" vertical="top" wrapText="1" indent="8"/>
      <protection/>
    </xf>
    <xf numFmtId="0" fontId="2" fillId="4" borderId="7" xfId="0" applyFont="1" applyFill="1" applyBorder="1" applyAlignment="1" applyProtection="1">
      <alignment horizontal="left" vertical="top" wrapText="1" indent="8"/>
      <protection/>
    </xf>
    <xf numFmtId="0" fontId="2" fillId="4" borderId="10" xfId="0" applyFont="1" applyFill="1" applyBorder="1" applyAlignment="1" applyProtection="1">
      <alignment horizontal="left" vertical="top" wrapText="1" indent="8"/>
      <protection/>
    </xf>
    <xf numFmtId="0" fontId="2" fillId="4" borderId="2" xfId="0" applyFont="1" applyFill="1" applyBorder="1" applyAlignment="1" applyProtection="1">
      <alignment horizontal="left" vertical="top" wrapText="1" indent="8"/>
      <protection/>
    </xf>
    <xf numFmtId="0" fontId="2" fillId="4" borderId="12" xfId="0" applyNumberFormat="1" applyFont="1" applyFill="1" applyBorder="1" applyAlignment="1" applyProtection="1">
      <alignment horizontal="left" vertical="top" indent="4"/>
      <protection/>
    </xf>
    <xf numFmtId="0" fontId="2" fillId="4" borderId="10" xfId="0" applyFont="1" applyFill="1" applyBorder="1" applyAlignment="1" applyProtection="1">
      <alignment vertical="top" wrapText="1" shrinkToFit="1"/>
      <protection/>
    </xf>
    <xf numFmtId="0" fontId="2" fillId="4" borderId="10" xfId="0" applyFont="1" applyFill="1" applyBorder="1" applyAlignment="1" applyProtection="1">
      <alignment horizontal="left" vertical="top" wrapText="1" indent="2" shrinkToFit="1"/>
      <protection/>
    </xf>
    <xf numFmtId="0" fontId="2" fillId="4" borderId="7" xfId="0" applyNumberFormat="1" applyFont="1" applyFill="1" applyBorder="1" applyAlignment="1" applyProtection="1">
      <alignment horizontal="left" vertical="top" indent="4"/>
      <protection/>
    </xf>
    <xf numFmtId="0" fontId="2" fillId="4" borderId="2" xfId="0" applyFont="1" applyFill="1" applyBorder="1" applyAlignment="1" applyProtection="1">
      <alignment vertical="top" wrapText="1" shrinkToFit="1"/>
      <protection/>
    </xf>
    <xf numFmtId="0" fontId="11" fillId="0" borderId="1" xfId="0" applyFont="1" applyFill="1" applyBorder="1" applyAlignment="1" applyProtection="1">
      <alignment/>
      <protection locked="0"/>
    </xf>
    <xf numFmtId="0" fontId="8" fillId="0" borderId="7" xfId="0" applyNumberFormat="1" applyFont="1" applyFill="1" applyBorder="1" applyAlignment="1" applyProtection="1">
      <alignment horizontal="left" vertical="top" indent="4"/>
      <protection/>
    </xf>
    <xf numFmtId="0" fontId="8" fillId="0" borderId="1" xfId="0" applyFont="1" applyFill="1" applyBorder="1" applyAlignment="1" applyProtection="1">
      <alignment/>
      <protection locked="0"/>
    </xf>
    <xf numFmtId="169" fontId="8" fillId="0" borderId="2" xfId="0" applyNumberFormat="1" applyFont="1" applyFill="1" applyBorder="1" applyAlignment="1" applyProtection="1">
      <alignment horizontal="left"/>
      <protection locked="0"/>
    </xf>
    <xf numFmtId="169" fontId="8" fillId="0" borderId="10" xfId="0" applyNumberFormat="1" applyFont="1" applyFill="1" applyBorder="1" applyAlignment="1" applyProtection="1">
      <alignment/>
      <protection locked="0"/>
    </xf>
    <xf numFmtId="0" fontId="2" fillId="0" borderId="8" xfId="0" applyFont="1" applyFill="1" applyBorder="1" applyAlignment="1" applyProtection="1">
      <alignment shrinkToFit="1"/>
      <protection locked="0"/>
    </xf>
    <xf numFmtId="165" fontId="2" fillId="4" borderId="20" xfId="15" applyNumberFormat="1" applyFont="1" applyFill="1" applyBorder="1" applyAlignment="1" applyProtection="1">
      <alignment shrinkToFit="1"/>
      <protection/>
    </xf>
    <xf numFmtId="0" fontId="8" fillId="0" borderId="10" xfId="0" applyFont="1" applyBorder="1" applyAlignment="1">
      <alignment horizontal="left" indent="1"/>
    </xf>
    <xf numFmtId="0" fontId="25" fillId="0" borderId="1" xfId="0" applyFont="1" applyFill="1" applyBorder="1" applyAlignment="1">
      <alignment/>
    </xf>
    <xf numFmtId="0" fontId="25" fillId="0" borderId="1" xfId="0" applyFont="1" applyFill="1" applyBorder="1" applyAlignment="1" applyProtection="1">
      <alignment/>
      <protection/>
    </xf>
    <xf numFmtId="0" fontId="25" fillId="0" borderId="5" xfId="0" applyFont="1" applyFill="1" applyBorder="1" applyAlignment="1">
      <alignment/>
    </xf>
    <xf numFmtId="169" fontId="25" fillId="0" borderId="2" xfId="0" applyNumberFormat="1" applyFont="1" applyFill="1" applyBorder="1" applyAlignment="1" applyProtection="1">
      <alignment horizontal="left"/>
      <protection locked="0"/>
    </xf>
    <xf numFmtId="0" fontId="20" fillId="5" borderId="25" xfId="0" applyFont="1" applyFill="1" applyBorder="1" applyAlignment="1">
      <alignment horizontal="left"/>
    </xf>
    <xf numFmtId="0" fontId="1" fillId="5" borderId="26" xfId="0" applyFont="1" applyFill="1" applyBorder="1" applyAlignment="1">
      <alignment horizontal="left"/>
    </xf>
    <xf numFmtId="169" fontId="25" fillId="0" borderId="9" xfId="0" applyNumberFormat="1" applyFont="1" applyFill="1" applyBorder="1" applyAlignment="1" applyProtection="1">
      <alignment/>
      <protection locked="0"/>
    </xf>
    <xf numFmtId="169" fontId="25" fillId="0" borderId="9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1:I5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140625" style="0" customWidth="1"/>
    <col min="2" max="2" width="8.8515625" style="0" customWidth="1"/>
    <col min="3" max="3" width="86.00390625" style="0" customWidth="1"/>
  </cols>
  <sheetData>
    <row r="1" spans="2:9" ht="12.75">
      <c r="B1" s="243" t="s">
        <v>252</v>
      </c>
      <c r="D1" s="236"/>
      <c r="E1" s="236"/>
      <c r="F1" s="236"/>
      <c r="G1" s="236"/>
      <c r="H1" s="236"/>
      <c r="I1" s="48"/>
    </row>
    <row r="2" spans="2:9" ht="12.75">
      <c r="B2" s="243" t="s">
        <v>198</v>
      </c>
      <c r="D2" s="236"/>
      <c r="E2" s="236"/>
      <c r="F2" s="236"/>
      <c r="G2" s="236"/>
      <c r="H2" s="236"/>
      <c r="I2" s="48"/>
    </row>
    <row r="3" spans="2:9" ht="15.75">
      <c r="B3" s="244" t="s">
        <v>253</v>
      </c>
      <c r="D3" s="235"/>
      <c r="E3" s="235"/>
      <c r="F3" s="235"/>
      <c r="G3" s="235"/>
      <c r="H3" s="235"/>
      <c r="I3" s="209"/>
    </row>
    <row r="4" spans="1:9" ht="16.5" thickBot="1">
      <c r="A4" s="235"/>
      <c r="B4" s="235"/>
      <c r="C4" s="235"/>
      <c r="D4" s="235"/>
      <c r="E4" s="235"/>
      <c r="F4" s="235"/>
      <c r="G4" s="235"/>
      <c r="H4" s="235"/>
      <c r="I4" s="209"/>
    </row>
    <row r="5" spans="1:9" ht="16.5" thickBot="1">
      <c r="A5" s="474" t="s">
        <v>84</v>
      </c>
      <c r="B5" s="236" t="s">
        <v>753</v>
      </c>
      <c r="C5" s="473"/>
      <c r="D5" s="235"/>
      <c r="E5" s="235"/>
      <c r="F5" s="235"/>
      <c r="G5" s="235"/>
      <c r="H5" s="235"/>
      <c r="I5" s="209"/>
    </row>
    <row r="7" ht="12.75">
      <c r="A7" s="208" t="s">
        <v>269</v>
      </c>
    </row>
    <row r="8" ht="12.75">
      <c r="A8" s="208" t="s">
        <v>1020</v>
      </c>
    </row>
    <row r="9" ht="12.75">
      <c r="A9" s="208" t="s">
        <v>73</v>
      </c>
    </row>
    <row r="10" ht="12.75">
      <c r="A10" s="208" t="s">
        <v>280</v>
      </c>
    </row>
    <row r="11" ht="12.75">
      <c r="A11" s="208" t="s">
        <v>292</v>
      </c>
    </row>
    <row r="12" ht="12.75">
      <c r="A12" s="208" t="s">
        <v>247</v>
      </c>
    </row>
    <row r="13" ht="12.75">
      <c r="A13" s="208"/>
    </row>
    <row r="14" ht="12.75">
      <c r="A14" s="208" t="s">
        <v>270</v>
      </c>
    </row>
    <row r="15" ht="12.75">
      <c r="A15" s="212" t="s">
        <v>246</v>
      </c>
    </row>
    <row r="16" ht="12.75">
      <c r="A16" s="212" t="s">
        <v>293</v>
      </c>
    </row>
    <row r="17" ht="12.75">
      <c r="A17" s="212"/>
    </row>
    <row r="18" spans="1:2" ht="12.75">
      <c r="A18" s="211" t="s">
        <v>1026</v>
      </c>
      <c r="B18" s="205"/>
    </row>
    <row r="19" spans="1:2" ht="12.75">
      <c r="A19" s="211" t="s">
        <v>283</v>
      </c>
      <c r="B19" s="205"/>
    </row>
    <row r="20" spans="1:2" ht="12.75">
      <c r="A20" s="211" t="s">
        <v>284</v>
      </c>
      <c r="B20" s="205"/>
    </row>
    <row r="21" spans="1:2" ht="12.75">
      <c r="A21" s="211" t="s">
        <v>285</v>
      </c>
      <c r="B21" s="205"/>
    </row>
    <row r="22" spans="1:2" ht="12.75">
      <c r="A22" s="211" t="s">
        <v>286</v>
      </c>
      <c r="B22" s="205"/>
    </row>
    <row r="23" spans="1:2" ht="12.75">
      <c r="A23" s="211" t="s">
        <v>287</v>
      </c>
      <c r="B23" s="205"/>
    </row>
    <row r="24" spans="1:2" ht="12.75">
      <c r="A24" s="211" t="s">
        <v>288</v>
      </c>
      <c r="B24" s="205"/>
    </row>
    <row r="25" spans="1:2" ht="12.75">
      <c r="A25" s="211" t="s">
        <v>289</v>
      </c>
      <c r="B25" s="205"/>
    </row>
    <row r="26" spans="1:2" ht="12.75">
      <c r="A26" s="211" t="s">
        <v>290</v>
      </c>
      <c r="B26" s="205"/>
    </row>
    <row r="28" ht="12.75">
      <c r="A28" s="208" t="s">
        <v>282</v>
      </c>
    </row>
    <row r="29" ht="12.75">
      <c r="A29" s="208" t="s">
        <v>281</v>
      </c>
    </row>
    <row r="30" ht="12.75">
      <c r="A30" s="208" t="s">
        <v>248</v>
      </c>
    </row>
    <row r="31" ht="12.75">
      <c r="A31" s="208" t="s">
        <v>249</v>
      </c>
    </row>
    <row r="32" ht="12.75">
      <c r="A32" s="208" t="s">
        <v>74</v>
      </c>
    </row>
    <row r="33" ht="12.75">
      <c r="A33" s="208"/>
    </row>
    <row r="34" ht="12.75">
      <c r="A34" s="208" t="s">
        <v>291</v>
      </c>
    </row>
    <row r="35" ht="12.75">
      <c r="A35" s="206"/>
    </row>
    <row r="36" spans="1:2" ht="12.75">
      <c r="A36" s="212" t="s">
        <v>1025</v>
      </c>
      <c r="B36" s="207"/>
    </row>
    <row r="37" spans="1:2" ht="12.75">
      <c r="A37" s="212" t="s">
        <v>1024</v>
      </c>
      <c r="B37" s="207"/>
    </row>
    <row r="38" spans="1:2" ht="12.75">
      <c r="A38" s="212" t="s">
        <v>1023</v>
      </c>
      <c r="B38" s="207"/>
    </row>
    <row r="39" spans="1:2" ht="12.75">
      <c r="A39" s="212" t="s">
        <v>1022</v>
      </c>
      <c r="B39" s="207"/>
    </row>
    <row r="40" spans="1:2" ht="12.75">
      <c r="A40" s="212" t="s">
        <v>1021</v>
      </c>
      <c r="B40" s="207"/>
    </row>
    <row r="41" spans="1:2" ht="12.75">
      <c r="A41" s="208"/>
      <c r="B41" s="207"/>
    </row>
    <row r="42" ht="12.75">
      <c r="A42" s="208" t="s">
        <v>294</v>
      </c>
    </row>
    <row r="43" ht="12.75">
      <c r="A43" s="208" t="s">
        <v>75</v>
      </c>
    </row>
    <row r="44" ht="12.75">
      <c r="A44" s="208" t="s">
        <v>76</v>
      </c>
    </row>
    <row r="45" ht="15.75">
      <c r="A45" s="208" t="s">
        <v>77</v>
      </c>
    </row>
    <row r="46" ht="12.75">
      <c r="A46" s="208"/>
    </row>
    <row r="47" ht="12.75">
      <c r="A47" s="208" t="s">
        <v>78</v>
      </c>
    </row>
    <row r="48" ht="12.75">
      <c r="A48" s="208" t="s">
        <v>79</v>
      </c>
    </row>
    <row r="49" ht="12.75">
      <c r="A49" s="208"/>
    </row>
    <row r="50" ht="12.75">
      <c r="A50" s="208" t="s">
        <v>80</v>
      </c>
    </row>
    <row r="51" ht="12.75">
      <c r="A51" s="208" t="s">
        <v>81</v>
      </c>
    </row>
    <row r="52" ht="12.75">
      <c r="A52" s="208" t="s">
        <v>82</v>
      </c>
    </row>
    <row r="53" ht="12.75">
      <c r="A53" s="208"/>
    </row>
    <row r="54" ht="12.75">
      <c r="A54" s="208" t="s">
        <v>83</v>
      </c>
    </row>
    <row r="55" ht="12.75">
      <c r="A55" s="208"/>
    </row>
  </sheetData>
  <printOptions horizontalCentered="1"/>
  <pageMargins left="0" right="0" top="0" bottom="0" header="0.25" footer="0"/>
  <pageSetup horizontalDpi="600" verticalDpi="600" orientation="landscape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V48"/>
  <sheetViews>
    <sheetView showGridLines="0" workbookViewId="0" topLeftCell="B1">
      <selection activeCell="G32" sqref="G32"/>
    </sheetView>
  </sheetViews>
  <sheetFormatPr defaultColWidth="9.140625" defaultRowHeight="12.75"/>
  <cols>
    <col min="1" max="1" width="7.57421875" style="0" customWidth="1"/>
    <col min="2" max="2" width="9.8515625" style="0" customWidth="1"/>
    <col min="6" max="6" width="11.421875" style="0" customWidth="1"/>
    <col min="18" max="18" width="2.140625" style="0" customWidth="1"/>
    <col min="19" max="19" width="21.8515625" style="0" customWidth="1"/>
    <col min="20" max="20" width="1.7109375" style="0" customWidth="1"/>
  </cols>
  <sheetData>
    <row r="1" spans="1:22" ht="12.75">
      <c r="A1" s="388"/>
      <c r="B1" s="389"/>
      <c r="C1" s="389"/>
      <c r="D1" s="389"/>
      <c r="E1" s="389"/>
      <c r="F1" s="389"/>
      <c r="G1" s="389"/>
      <c r="H1" s="389"/>
      <c r="I1" s="389"/>
      <c r="J1" s="390"/>
      <c r="K1" s="390"/>
      <c r="L1" s="389"/>
      <c r="M1" s="391" t="s">
        <v>199</v>
      </c>
      <c r="N1" s="225">
        <f>IF('Section I'!$I$1&lt;&gt;0,+'Section I'!$I$1,"")</f>
      </c>
      <c r="O1" s="227"/>
      <c r="P1" s="228"/>
      <c r="Q1" s="228"/>
      <c r="R1" s="389"/>
      <c r="S1" s="389"/>
      <c r="T1" s="389"/>
      <c r="U1" s="389"/>
      <c r="V1" s="392" t="str">
        <f>+'Section I'!P1</f>
        <v>OMB No. 1510-0012</v>
      </c>
    </row>
    <row r="2" spans="1:22" ht="12.75">
      <c r="A2" s="393"/>
      <c r="B2" s="394"/>
      <c r="C2" s="394"/>
      <c r="D2" s="394"/>
      <c r="E2" s="394"/>
      <c r="F2" s="394"/>
      <c r="G2" s="394"/>
      <c r="H2" s="395"/>
      <c r="I2" s="395"/>
      <c r="J2" s="396"/>
      <c r="K2" s="396"/>
      <c r="L2" s="395"/>
      <c r="M2" s="394"/>
      <c r="N2" s="397"/>
      <c r="O2" s="398" t="s">
        <v>177</v>
      </c>
      <c r="P2" s="395"/>
      <c r="Q2" s="395"/>
      <c r="R2" s="395"/>
      <c r="S2" s="395"/>
      <c r="T2" s="395"/>
      <c r="U2" s="395"/>
      <c r="V2" s="399" t="str">
        <f>+'Section I'!P2</f>
        <v> OMB Expiration Date:  9-30-2010</v>
      </c>
    </row>
    <row r="3" spans="1:22" ht="12.75">
      <c r="A3" s="395"/>
      <c r="B3" s="395"/>
      <c r="C3" s="395"/>
      <c r="D3" s="395"/>
      <c r="E3" s="395"/>
      <c r="F3" s="396"/>
      <c r="G3" s="396"/>
      <c r="H3" s="396"/>
      <c r="I3" s="395"/>
      <c r="J3" s="396"/>
      <c r="K3" s="396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</row>
    <row r="4" spans="1:22" ht="12.75">
      <c r="A4" s="388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</row>
    <row r="5" spans="1:22" ht="12.75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1"/>
    </row>
    <row r="6" spans="1:22" ht="12.75">
      <c r="A6" s="400"/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1"/>
    </row>
    <row r="7" spans="1:22" ht="12.75">
      <c r="A7" s="288" t="s">
        <v>176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401"/>
    </row>
    <row r="8" spans="1:22" ht="12.75">
      <c r="A8" s="288" t="s">
        <v>243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401"/>
    </row>
    <row r="9" spans="1:22" ht="12.75">
      <c r="A9" s="402"/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1"/>
    </row>
    <row r="10" spans="1:22" ht="12.75">
      <c r="A10" s="402"/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1"/>
    </row>
    <row r="11" spans="1:22" ht="12.75">
      <c r="A11" s="402"/>
      <c r="B11" s="402" t="s">
        <v>221</v>
      </c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3"/>
      <c r="T11" s="403"/>
      <c r="U11" s="402"/>
      <c r="V11" s="401"/>
    </row>
    <row r="12" spans="1:22" ht="12.75">
      <c r="A12" s="402"/>
      <c r="B12" s="402" t="s">
        <v>206</v>
      </c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 t="s">
        <v>202</v>
      </c>
      <c r="S12" s="404">
        <f>+'Section VIII thru X'!P99</f>
        <v>0</v>
      </c>
      <c r="T12" s="395"/>
      <c r="U12" s="402"/>
      <c r="V12" s="401"/>
    </row>
    <row r="13" spans="1:22" ht="12.75">
      <c r="A13" s="402"/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5"/>
      <c r="T13" s="395"/>
      <c r="U13" s="402"/>
      <c r="V13" s="401"/>
    </row>
    <row r="14" spans="1:22" ht="12.75">
      <c r="A14" s="402"/>
      <c r="B14" s="402" t="s">
        <v>244</v>
      </c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5"/>
      <c r="T14" s="395"/>
      <c r="U14" s="402"/>
      <c r="V14" s="401"/>
    </row>
    <row r="15" spans="1:22" ht="12.75">
      <c r="A15" s="402"/>
      <c r="B15" s="402" t="s">
        <v>245</v>
      </c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5"/>
      <c r="T15" s="395"/>
      <c r="U15" s="402"/>
      <c r="V15" s="401"/>
    </row>
    <row r="16" spans="1:22" ht="12.75">
      <c r="A16" s="402"/>
      <c r="B16" s="402" t="s">
        <v>205</v>
      </c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 t="s">
        <v>202</v>
      </c>
      <c r="S16" s="404">
        <f>+'Funds Held Section'!K71+'Funds Held Overflow Page'!K41+'Funds Held Overflow Page'!K85+'Funds Held Overflow Page'!K129+'Funds Held Overflow Page'!K173</f>
        <v>0</v>
      </c>
      <c r="T16" s="395"/>
      <c r="U16" s="402"/>
      <c r="V16" s="401"/>
    </row>
    <row r="17" spans="1:22" ht="12.75">
      <c r="A17" s="402"/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5"/>
      <c r="T17" s="395"/>
      <c r="U17" s="402"/>
      <c r="V17" s="401"/>
    </row>
    <row r="18" spans="1:22" ht="12.75">
      <c r="A18" s="402"/>
      <c r="B18" s="406" t="s">
        <v>250</v>
      </c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 t="s">
        <v>202</v>
      </c>
      <c r="S18" s="409"/>
      <c r="T18" s="395"/>
      <c r="U18" s="402"/>
      <c r="V18" s="401"/>
    </row>
    <row r="19" spans="1:22" ht="12.75">
      <c r="A19" s="402"/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5"/>
      <c r="T19" s="395"/>
      <c r="U19" s="402"/>
      <c r="V19" s="401"/>
    </row>
    <row r="20" spans="1:22" ht="12.75">
      <c r="A20" s="402"/>
      <c r="B20" s="402" t="s">
        <v>204</v>
      </c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 t="s">
        <v>202</v>
      </c>
      <c r="S20" s="404">
        <f>+S12-S16-S18</f>
        <v>0</v>
      </c>
      <c r="T20" s="395"/>
      <c r="U20" s="402"/>
      <c r="V20" s="401"/>
    </row>
    <row r="21" spans="1:22" ht="12.75">
      <c r="A21" s="402"/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5"/>
      <c r="T21" s="395"/>
      <c r="U21" s="402"/>
      <c r="V21" s="401"/>
    </row>
    <row r="22" spans="1:22" ht="12.75">
      <c r="A22" s="402"/>
      <c r="B22" s="402" t="s">
        <v>244</v>
      </c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5"/>
      <c r="T22" s="395"/>
      <c r="U22" s="402"/>
      <c r="V22" s="401"/>
    </row>
    <row r="23" spans="1:22" ht="12.75">
      <c r="A23" s="402"/>
      <c r="B23" s="402" t="s">
        <v>255</v>
      </c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5"/>
      <c r="T23" s="395"/>
      <c r="U23" s="402"/>
      <c r="V23" s="401"/>
    </row>
    <row r="24" spans="1:22" ht="12.75">
      <c r="A24" s="402"/>
      <c r="B24" s="402" t="s">
        <v>57</v>
      </c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 t="s">
        <v>202</v>
      </c>
      <c r="S24" s="409"/>
      <c r="T24" s="395"/>
      <c r="U24" s="402"/>
      <c r="V24" s="401"/>
    </row>
    <row r="25" spans="1:22" ht="12.75">
      <c r="A25" s="402"/>
      <c r="B25" s="402"/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5"/>
      <c r="T25" s="395"/>
      <c r="U25" s="402"/>
      <c r="V25" s="401"/>
    </row>
    <row r="26" spans="1:22" ht="12.75">
      <c r="A26" s="402"/>
      <c r="B26" s="402" t="s">
        <v>203</v>
      </c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 t="s">
        <v>202</v>
      </c>
      <c r="S26" s="404">
        <f>+S20-S24</f>
        <v>0</v>
      </c>
      <c r="T26" s="395"/>
      <c r="U26" s="402"/>
      <c r="V26" s="401"/>
    </row>
    <row r="27" spans="1:22" ht="12.75">
      <c r="A27" s="402"/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1"/>
    </row>
    <row r="28" spans="1:22" ht="12.75">
      <c r="A28" s="402"/>
      <c r="B28" s="407" t="s">
        <v>175</v>
      </c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1"/>
    </row>
    <row r="29" spans="1:22" ht="12.75">
      <c r="A29" s="402"/>
      <c r="B29" s="407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1"/>
    </row>
    <row r="30" spans="1:22" ht="12.75">
      <c r="A30" s="402"/>
      <c r="B30" s="407"/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  <c r="T30" s="402"/>
      <c r="U30" s="402"/>
      <c r="V30" s="401"/>
    </row>
    <row r="31" spans="1:22" ht="12.75">
      <c r="A31" s="402"/>
      <c r="B31" s="402"/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1"/>
    </row>
    <row r="32" spans="1:22" ht="12.75">
      <c r="A32" s="402"/>
      <c r="B32" s="410" t="s">
        <v>254</v>
      </c>
      <c r="C32" s="410"/>
      <c r="D32" s="410"/>
      <c r="E32" s="410"/>
      <c r="F32" s="410"/>
      <c r="G32" s="385"/>
      <c r="H32" s="386"/>
      <c r="I32" s="386"/>
      <c r="J32" s="387"/>
      <c r="K32" s="402"/>
      <c r="L32" s="385"/>
      <c r="M32" s="387"/>
      <c r="N32" s="402"/>
      <c r="O32" s="402"/>
      <c r="P32" s="402"/>
      <c r="Q32" s="402"/>
      <c r="R32" s="402"/>
      <c r="S32" s="402"/>
      <c r="T32" s="402"/>
      <c r="U32" s="402"/>
      <c r="V32" s="401"/>
    </row>
    <row r="33" spans="1:22" ht="12.75">
      <c r="A33" s="402"/>
      <c r="B33" s="402"/>
      <c r="C33" s="402"/>
      <c r="D33" s="402"/>
      <c r="E33" s="402"/>
      <c r="F33" s="402"/>
      <c r="G33" s="408" t="s">
        <v>201</v>
      </c>
      <c r="H33" s="408"/>
      <c r="I33" s="408"/>
      <c r="J33" s="408"/>
      <c r="K33" s="402"/>
      <c r="L33" s="408" t="s">
        <v>200</v>
      </c>
      <c r="M33" s="408"/>
      <c r="N33" s="402"/>
      <c r="O33" s="402"/>
      <c r="P33" s="402"/>
      <c r="Q33" s="402"/>
      <c r="R33" s="402"/>
      <c r="S33" s="402"/>
      <c r="T33" s="402"/>
      <c r="U33" s="402"/>
      <c r="V33" s="401"/>
    </row>
    <row r="34" spans="1:22" ht="12.75">
      <c r="A34" s="28"/>
      <c r="B34" s="28"/>
      <c r="C34" s="28"/>
      <c r="D34" s="28"/>
      <c r="E34" s="28"/>
      <c r="F34" s="28"/>
      <c r="G34" s="32"/>
      <c r="H34" s="32"/>
      <c r="I34" s="32"/>
      <c r="J34" s="32"/>
      <c r="K34" s="28"/>
      <c r="L34" s="32"/>
      <c r="M34" s="32"/>
      <c r="N34" s="28"/>
      <c r="O34" s="28"/>
      <c r="P34" s="28"/>
      <c r="Q34" s="28"/>
      <c r="R34" s="28"/>
      <c r="S34" s="28"/>
      <c r="T34" s="28"/>
      <c r="U34" s="28"/>
      <c r="V34" s="7"/>
    </row>
    <row r="35" spans="1:22" ht="12.75">
      <c r="A35" s="28"/>
      <c r="B35" s="28"/>
      <c r="C35" s="28"/>
      <c r="D35" s="28"/>
      <c r="E35" s="28"/>
      <c r="F35" s="28"/>
      <c r="G35" s="32"/>
      <c r="H35" s="32"/>
      <c r="I35" s="32"/>
      <c r="J35" s="32"/>
      <c r="K35" s="28"/>
      <c r="L35" s="32"/>
      <c r="M35" s="32"/>
      <c r="N35" s="28"/>
      <c r="O35" s="28"/>
      <c r="P35" s="28"/>
      <c r="Q35" s="28"/>
      <c r="R35" s="28"/>
      <c r="S35" s="28"/>
      <c r="T35" s="28"/>
      <c r="U35" s="28"/>
      <c r="V35" s="7"/>
    </row>
    <row r="36" spans="1:22" ht="12.75">
      <c r="A36" s="33" t="s">
        <v>230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7"/>
    </row>
    <row r="37" spans="1:22" ht="12.75">
      <c r="A37" s="33" t="s">
        <v>256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7"/>
    </row>
    <row r="38" spans="1:22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7"/>
    </row>
    <row r="39" spans="1:22" ht="12.75">
      <c r="A39" s="28"/>
      <c r="B39" s="28" t="s">
        <v>251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7"/>
    </row>
    <row r="40" spans="1:22" ht="12.75">
      <c r="A40" s="28"/>
      <c r="B40" s="28" t="s">
        <v>257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7"/>
    </row>
    <row r="41" spans="1:22" ht="12.75">
      <c r="A41" s="28"/>
      <c r="B41" s="28" t="s">
        <v>258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7"/>
    </row>
    <row r="42" spans="1:22" ht="12.75">
      <c r="A42" s="28"/>
      <c r="B42" s="28" t="s">
        <v>259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7"/>
    </row>
    <row r="43" spans="1:22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7"/>
    </row>
    <row r="44" spans="1:22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7"/>
    </row>
    <row r="45" spans="1:22" ht="12.75">
      <c r="A45" s="28"/>
      <c r="B45" s="28" t="s">
        <v>260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7"/>
    </row>
    <row r="46" spans="1:22" ht="12.75">
      <c r="A46" s="28"/>
      <c r="B46" s="28" t="s">
        <v>261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7"/>
    </row>
    <row r="47" spans="1:22" ht="12.75">
      <c r="A47" s="28"/>
      <c r="B47" s="28" t="s">
        <v>262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7"/>
    </row>
    <row r="48" spans="1:22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</sheetData>
  <sheetProtection password="CE86" sheet="1" formatCells="0" formatColumns="0" formatRows="0" insertHyperlinks="0" selectLockedCells="1" sort="0" autoFilter="0" pivotTables="0"/>
  <printOptions horizontalCentered="1"/>
  <pageMargins left="0" right="0" top="0.2" bottom="0.75" header="0" footer="0"/>
  <pageSetup blackAndWhite="1" firstPageNumber="36" useFirstPageNumber="1" horizontalDpi="180" verticalDpi="180" orientation="landscape" paperSize="5" scale="88" r:id="rId1"/>
  <headerFooter alignWithMargins="0">
    <oddFooter>&amp;L&amp;"Arial,Bold"&amp;8FMS FORM 6314
12-2007&amp;"Arial,Regular"
EDITION OF 02-2006 IS OBSOLETE&amp;C
Page 36
&amp;R&amp;"Arial,Bold Italic"&amp;8Department of the Treasury&amp;"Arial,Italic"
Financial Management Service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indexed="52"/>
  </sheetPr>
  <dimension ref="A1:P82"/>
  <sheetViews>
    <sheetView showGridLines="0" workbookViewId="0" topLeftCell="A1">
      <selection activeCell="A14" sqref="A14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42.140625" style="0" customWidth="1"/>
    <col min="4" max="4" width="14.2812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57421875" style="0" customWidth="1"/>
    <col min="13" max="13" width="11.7109375" style="0" customWidth="1"/>
    <col min="14" max="14" width="11.8515625" style="0" customWidth="1"/>
    <col min="15" max="16" width="11.7109375" style="0" customWidth="1"/>
  </cols>
  <sheetData>
    <row r="1" spans="1:16" ht="12.75">
      <c r="A1" s="144"/>
      <c r="B1" s="145"/>
      <c r="C1" s="145"/>
      <c r="D1" s="145"/>
      <c r="E1" s="145"/>
      <c r="F1" s="145"/>
      <c r="G1" s="145"/>
      <c r="H1" s="146" t="s">
        <v>199</v>
      </c>
      <c r="I1" s="225">
        <f>+'Section I'!I1</f>
      </c>
      <c r="J1" s="226"/>
      <c r="K1" s="226"/>
      <c r="L1" s="226"/>
      <c r="M1" s="147"/>
      <c r="N1" s="145"/>
      <c r="O1" s="148"/>
      <c r="P1" s="149" t="str">
        <f>+'Section I'!P1</f>
        <v>OMB No. 1510-0012</v>
      </c>
    </row>
    <row r="2" spans="1:16" ht="12.75">
      <c r="A2" s="150"/>
      <c r="B2" s="106"/>
      <c r="C2" s="106"/>
      <c r="D2" s="106"/>
      <c r="E2" s="106"/>
      <c r="F2" s="106"/>
      <c r="G2" s="106"/>
      <c r="H2" s="106"/>
      <c r="I2" s="151"/>
      <c r="J2" s="152" t="s">
        <v>177</v>
      </c>
      <c r="K2" s="153"/>
      <c r="L2" s="151"/>
      <c r="M2" s="106"/>
      <c r="N2" s="106"/>
      <c r="O2" s="148"/>
      <c r="P2" s="154" t="str">
        <f>+'Section I'!P2</f>
        <v> OMB Expiration Date:  9-30-2010</v>
      </c>
    </row>
    <row r="3" spans="1:16" ht="12.75">
      <c r="A3" s="155" t="s">
        <v>264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5"/>
    </row>
    <row r="4" spans="1:16" ht="12.75">
      <c r="A4" s="156" t="str">
        <f>+'Section I'!A4</f>
        <v>Ceded Reinsurance as of December 31, Current Year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6" ht="12.75">
      <c r="A5" s="157" t="s">
        <v>169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9"/>
    </row>
    <row r="6" spans="1:16" ht="67.5">
      <c r="A6" s="160" t="s">
        <v>265</v>
      </c>
      <c r="B6" s="110" t="s">
        <v>266</v>
      </c>
      <c r="C6" s="161" t="s">
        <v>142</v>
      </c>
      <c r="D6" s="162" t="s">
        <v>163</v>
      </c>
      <c r="E6" s="163" t="s">
        <v>143</v>
      </c>
      <c r="F6" s="110" t="s">
        <v>144</v>
      </c>
      <c r="G6" s="109" t="s">
        <v>263</v>
      </c>
      <c r="H6" s="109"/>
      <c r="I6" s="109"/>
      <c r="J6" s="109"/>
      <c r="K6" s="110" t="s">
        <v>145</v>
      </c>
      <c r="L6" s="110" t="s">
        <v>161</v>
      </c>
      <c r="M6" s="110" t="s">
        <v>146</v>
      </c>
      <c r="N6" s="110" t="s">
        <v>147</v>
      </c>
      <c r="O6" s="110" t="s">
        <v>267</v>
      </c>
      <c r="P6" s="110" t="s">
        <v>148</v>
      </c>
    </row>
    <row r="7" spans="1:16" ht="45">
      <c r="A7" s="164" t="s">
        <v>149</v>
      </c>
      <c r="B7" s="112" t="s">
        <v>150</v>
      </c>
      <c r="C7" s="165"/>
      <c r="D7" s="112" t="s">
        <v>162</v>
      </c>
      <c r="E7" s="166"/>
      <c r="F7" s="112" t="s">
        <v>151</v>
      </c>
      <c r="G7" s="167" t="s">
        <v>152</v>
      </c>
      <c r="H7" s="168" t="s">
        <v>153</v>
      </c>
      <c r="I7" s="168" t="s">
        <v>154</v>
      </c>
      <c r="J7" s="111" t="s">
        <v>155</v>
      </c>
      <c r="K7" s="112" t="s">
        <v>156</v>
      </c>
      <c r="L7" s="112" t="s">
        <v>220</v>
      </c>
      <c r="M7" s="112" t="s">
        <v>157</v>
      </c>
      <c r="N7" s="112" t="s">
        <v>158</v>
      </c>
      <c r="O7" s="112" t="s">
        <v>268</v>
      </c>
      <c r="P7" s="112" t="s">
        <v>159</v>
      </c>
    </row>
    <row r="8" spans="1:16" ht="12.75">
      <c r="A8" s="470" t="s">
        <v>278</v>
      </c>
      <c r="B8" s="170"/>
      <c r="C8" s="170"/>
      <c r="D8" s="170"/>
      <c r="E8" s="170"/>
      <c r="F8" s="170"/>
      <c r="G8" s="170"/>
      <c r="H8" s="171"/>
      <c r="I8" s="171"/>
      <c r="J8" s="44"/>
      <c r="K8" s="45"/>
      <c r="L8" s="44"/>
      <c r="M8" s="44"/>
      <c r="N8" s="44"/>
      <c r="O8" s="44"/>
      <c r="P8" s="44"/>
    </row>
    <row r="9" spans="1:16" ht="12.75">
      <c r="A9" s="172" t="s">
        <v>212</v>
      </c>
      <c r="B9" s="170"/>
      <c r="C9" s="170"/>
      <c r="D9" s="170"/>
      <c r="E9" s="170"/>
      <c r="F9" s="170"/>
      <c r="G9" s="170"/>
      <c r="H9" s="44"/>
      <c r="I9" s="44"/>
      <c r="J9" s="44"/>
      <c r="K9" s="45"/>
      <c r="L9" s="44"/>
      <c r="M9" s="44"/>
      <c r="N9" s="44"/>
      <c r="O9" s="44"/>
      <c r="P9" s="44"/>
    </row>
    <row r="10" spans="1:16" ht="12.75">
      <c r="A10" s="173"/>
      <c r="B10" s="170"/>
      <c r="C10" s="170"/>
      <c r="D10" s="170"/>
      <c r="E10" s="170"/>
      <c r="F10" s="170"/>
      <c r="G10" s="170"/>
      <c r="H10" s="44"/>
      <c r="I10" s="44"/>
      <c r="J10" s="44"/>
      <c r="K10" s="45"/>
      <c r="L10" s="44"/>
      <c r="M10" s="44"/>
      <c r="N10" s="44"/>
      <c r="O10" s="44"/>
      <c r="P10" s="44"/>
    </row>
    <row r="11" spans="1:16" ht="12.75">
      <c r="A11" s="172" t="s">
        <v>191</v>
      </c>
      <c r="B11" s="170"/>
      <c r="C11" s="170"/>
      <c r="D11" s="170"/>
      <c r="E11" s="170"/>
      <c r="F11" s="170"/>
      <c r="G11" s="170"/>
      <c r="H11" s="44"/>
      <c r="I11" s="44"/>
      <c r="J11" s="44"/>
      <c r="K11" s="45"/>
      <c r="L11" s="44"/>
      <c r="M11" s="46"/>
      <c r="N11" s="46"/>
      <c r="O11" s="46"/>
      <c r="P11" s="46"/>
    </row>
    <row r="12" spans="1:16" ht="12.75">
      <c r="A12" s="44" t="s">
        <v>213</v>
      </c>
      <c r="B12" s="170"/>
      <c r="C12" s="170"/>
      <c r="D12" s="170"/>
      <c r="E12" s="170"/>
      <c r="F12" s="170"/>
      <c r="G12" s="170"/>
      <c r="H12" s="44"/>
      <c r="I12" s="44"/>
      <c r="J12" s="44"/>
      <c r="K12" s="45"/>
      <c r="L12" s="44"/>
      <c r="M12" s="46"/>
      <c r="N12" s="46"/>
      <c r="O12" s="46"/>
      <c r="P12" s="46"/>
    </row>
    <row r="13" spans="1:16" ht="12.75">
      <c r="A13" s="44" t="s">
        <v>168</v>
      </c>
      <c r="B13" s="170"/>
      <c r="C13" s="170"/>
      <c r="D13" s="170"/>
      <c r="E13" s="170"/>
      <c r="F13" s="170"/>
      <c r="G13" s="170"/>
      <c r="H13" s="44"/>
      <c r="I13" s="44"/>
      <c r="J13" s="44"/>
      <c r="K13" s="45"/>
      <c r="L13" s="44"/>
      <c r="M13" s="46"/>
      <c r="N13" s="46"/>
      <c r="O13" s="46"/>
      <c r="P13" s="46"/>
    </row>
    <row r="14" spans="1:16" ht="12.75">
      <c r="A14" s="71"/>
      <c r="B14" s="72"/>
      <c r="C14" s="66"/>
      <c r="D14" s="66"/>
      <c r="E14" s="66"/>
      <c r="F14" s="67"/>
      <c r="G14" s="67"/>
      <c r="H14" s="67"/>
      <c r="I14" s="67"/>
      <c r="J14" s="245">
        <f>+G14+H14+I14</f>
        <v>0</v>
      </c>
      <c r="K14" s="309">
        <f>+H14+I14</f>
        <v>0</v>
      </c>
      <c r="L14" s="247">
        <f>IF(K14&gt;0,+K14/J14,"")</f>
      </c>
      <c r="M14" s="67"/>
      <c r="N14" s="67"/>
      <c r="O14" s="67"/>
      <c r="P14" s="245">
        <f>+J14+M14+N14+O14</f>
        <v>0</v>
      </c>
    </row>
    <row r="15" spans="1:16" ht="12.75">
      <c r="A15" s="71"/>
      <c r="B15" s="72"/>
      <c r="C15" s="66"/>
      <c r="D15" s="66"/>
      <c r="E15" s="66"/>
      <c r="F15" s="67"/>
      <c r="G15" s="67"/>
      <c r="H15" s="67"/>
      <c r="I15" s="67"/>
      <c r="J15" s="245">
        <f aca="true" t="shared" si="0" ref="J15:J39">+G15+H15+I15</f>
        <v>0</v>
      </c>
      <c r="K15" s="309">
        <f aca="true" t="shared" si="1" ref="K15:K39">+H15+I15</f>
        <v>0</v>
      </c>
      <c r="L15" s="247">
        <f aca="true" t="shared" si="2" ref="L15:L40">IF(K15&gt;0,+K15/J15,"")</f>
      </c>
      <c r="M15" s="67"/>
      <c r="N15" s="67"/>
      <c r="O15" s="67"/>
      <c r="P15" s="245">
        <f aca="true" t="shared" si="3" ref="P15:P39">+J15+M15+N15+O15</f>
        <v>0</v>
      </c>
    </row>
    <row r="16" spans="1:16" ht="12.75">
      <c r="A16" s="71"/>
      <c r="B16" s="72"/>
      <c r="C16" s="66"/>
      <c r="D16" s="66"/>
      <c r="E16" s="66"/>
      <c r="F16" s="67"/>
      <c r="G16" s="67"/>
      <c r="H16" s="67"/>
      <c r="I16" s="67"/>
      <c r="J16" s="245">
        <f t="shared" si="0"/>
        <v>0</v>
      </c>
      <c r="K16" s="309">
        <f t="shared" si="1"/>
        <v>0</v>
      </c>
      <c r="L16" s="247">
        <f t="shared" si="2"/>
      </c>
      <c r="M16" s="67"/>
      <c r="N16" s="67"/>
      <c r="O16" s="67"/>
      <c r="P16" s="245">
        <f t="shared" si="3"/>
        <v>0</v>
      </c>
    </row>
    <row r="17" spans="1:16" ht="12.75">
      <c r="A17" s="71"/>
      <c r="B17" s="72"/>
      <c r="C17" s="66"/>
      <c r="D17" s="66"/>
      <c r="E17" s="66"/>
      <c r="F17" s="67"/>
      <c r="G17" s="67"/>
      <c r="H17" s="67"/>
      <c r="I17" s="67"/>
      <c r="J17" s="245">
        <f t="shared" si="0"/>
        <v>0</v>
      </c>
      <c r="K17" s="309">
        <f t="shared" si="1"/>
        <v>0</v>
      </c>
      <c r="L17" s="247">
        <f t="shared" si="2"/>
      </c>
      <c r="M17" s="67"/>
      <c r="N17" s="67"/>
      <c r="O17" s="67"/>
      <c r="P17" s="245">
        <f t="shared" si="3"/>
        <v>0</v>
      </c>
    </row>
    <row r="18" spans="1:16" ht="12.75">
      <c r="A18" s="71"/>
      <c r="B18" s="72"/>
      <c r="C18" s="66"/>
      <c r="D18" s="66"/>
      <c r="E18" s="66"/>
      <c r="F18" s="67"/>
      <c r="G18" s="67"/>
      <c r="H18" s="67"/>
      <c r="I18" s="67"/>
      <c r="J18" s="245">
        <f t="shared" si="0"/>
        <v>0</v>
      </c>
      <c r="K18" s="309">
        <f t="shared" si="1"/>
        <v>0</v>
      </c>
      <c r="L18" s="247">
        <f t="shared" si="2"/>
      </c>
      <c r="M18" s="67"/>
      <c r="N18" s="67"/>
      <c r="O18" s="67"/>
      <c r="P18" s="245">
        <f t="shared" si="3"/>
        <v>0</v>
      </c>
    </row>
    <row r="19" spans="1:16" ht="12.75">
      <c r="A19" s="71"/>
      <c r="B19" s="72"/>
      <c r="C19" s="66"/>
      <c r="D19" s="66"/>
      <c r="E19" s="66"/>
      <c r="F19" s="67"/>
      <c r="G19" s="67"/>
      <c r="H19" s="67"/>
      <c r="I19" s="67"/>
      <c r="J19" s="245">
        <f t="shared" si="0"/>
        <v>0</v>
      </c>
      <c r="K19" s="309">
        <f t="shared" si="1"/>
        <v>0</v>
      </c>
      <c r="L19" s="247">
        <f t="shared" si="2"/>
      </c>
      <c r="M19" s="67"/>
      <c r="N19" s="67"/>
      <c r="O19" s="67"/>
      <c r="P19" s="245">
        <f t="shared" si="3"/>
        <v>0</v>
      </c>
    </row>
    <row r="20" spans="1:16" ht="12.75">
      <c r="A20" s="71"/>
      <c r="B20" s="72"/>
      <c r="C20" s="66"/>
      <c r="D20" s="66"/>
      <c r="E20" s="66"/>
      <c r="F20" s="67"/>
      <c r="G20" s="67"/>
      <c r="H20" s="67"/>
      <c r="I20" s="67"/>
      <c r="J20" s="245">
        <f t="shared" si="0"/>
        <v>0</v>
      </c>
      <c r="K20" s="309">
        <f t="shared" si="1"/>
        <v>0</v>
      </c>
      <c r="L20" s="247">
        <f t="shared" si="2"/>
      </c>
      <c r="M20" s="67"/>
      <c r="N20" s="67"/>
      <c r="O20" s="67"/>
      <c r="P20" s="245">
        <f t="shared" si="3"/>
        <v>0</v>
      </c>
    </row>
    <row r="21" spans="1:16" ht="12.75">
      <c r="A21" s="71"/>
      <c r="B21" s="72"/>
      <c r="C21" s="66"/>
      <c r="D21" s="66"/>
      <c r="E21" s="66"/>
      <c r="F21" s="67"/>
      <c r="G21" s="67"/>
      <c r="H21" s="67"/>
      <c r="I21" s="67"/>
      <c r="J21" s="245">
        <f t="shared" si="0"/>
        <v>0</v>
      </c>
      <c r="K21" s="309">
        <f t="shared" si="1"/>
        <v>0</v>
      </c>
      <c r="L21" s="247">
        <f t="shared" si="2"/>
      </c>
      <c r="M21" s="67"/>
      <c r="N21" s="67"/>
      <c r="O21" s="67"/>
      <c r="P21" s="245">
        <f t="shared" si="3"/>
        <v>0</v>
      </c>
    </row>
    <row r="22" spans="1:16" ht="12.75">
      <c r="A22" s="71"/>
      <c r="B22" s="72"/>
      <c r="C22" s="66"/>
      <c r="D22" s="66"/>
      <c r="E22" s="66"/>
      <c r="F22" s="67"/>
      <c r="G22" s="67"/>
      <c r="H22" s="67"/>
      <c r="I22" s="67"/>
      <c r="J22" s="245">
        <f t="shared" si="0"/>
        <v>0</v>
      </c>
      <c r="K22" s="309">
        <f t="shared" si="1"/>
        <v>0</v>
      </c>
      <c r="L22" s="247">
        <f t="shared" si="2"/>
      </c>
      <c r="M22" s="67"/>
      <c r="N22" s="67"/>
      <c r="O22" s="67"/>
      <c r="P22" s="245">
        <f t="shared" si="3"/>
        <v>0</v>
      </c>
    </row>
    <row r="23" spans="1:16" ht="12.75">
      <c r="A23" s="71"/>
      <c r="B23" s="72"/>
      <c r="C23" s="66"/>
      <c r="D23" s="66"/>
      <c r="E23" s="66"/>
      <c r="F23" s="67"/>
      <c r="G23" s="67"/>
      <c r="H23" s="67"/>
      <c r="I23" s="67"/>
      <c r="J23" s="245">
        <f t="shared" si="0"/>
        <v>0</v>
      </c>
      <c r="K23" s="309">
        <f t="shared" si="1"/>
        <v>0</v>
      </c>
      <c r="L23" s="247">
        <f t="shared" si="2"/>
      </c>
      <c r="M23" s="67"/>
      <c r="N23" s="67"/>
      <c r="O23" s="67"/>
      <c r="P23" s="245">
        <f t="shared" si="3"/>
        <v>0</v>
      </c>
    </row>
    <row r="24" spans="1:16" ht="12.75">
      <c r="A24" s="71"/>
      <c r="B24" s="72"/>
      <c r="C24" s="66"/>
      <c r="D24" s="66"/>
      <c r="E24" s="66"/>
      <c r="F24" s="67"/>
      <c r="G24" s="67"/>
      <c r="H24" s="67"/>
      <c r="I24" s="67"/>
      <c r="J24" s="245">
        <f t="shared" si="0"/>
        <v>0</v>
      </c>
      <c r="K24" s="309">
        <f t="shared" si="1"/>
        <v>0</v>
      </c>
      <c r="L24" s="247">
        <f t="shared" si="2"/>
      </c>
      <c r="M24" s="67"/>
      <c r="N24" s="67"/>
      <c r="O24" s="67"/>
      <c r="P24" s="245">
        <f t="shared" si="3"/>
        <v>0</v>
      </c>
    </row>
    <row r="25" spans="1:16" ht="12.75">
      <c r="A25" s="71"/>
      <c r="B25" s="72"/>
      <c r="C25" s="66"/>
      <c r="D25" s="66"/>
      <c r="E25" s="66"/>
      <c r="F25" s="67"/>
      <c r="G25" s="67"/>
      <c r="H25" s="67"/>
      <c r="I25" s="67"/>
      <c r="J25" s="245">
        <f t="shared" si="0"/>
        <v>0</v>
      </c>
      <c r="K25" s="309">
        <f t="shared" si="1"/>
        <v>0</v>
      </c>
      <c r="L25" s="247">
        <f t="shared" si="2"/>
      </c>
      <c r="M25" s="67"/>
      <c r="N25" s="67"/>
      <c r="O25" s="67"/>
      <c r="P25" s="245">
        <f t="shared" si="3"/>
        <v>0</v>
      </c>
    </row>
    <row r="26" spans="1:16" ht="12.75">
      <c r="A26" s="71"/>
      <c r="B26" s="72"/>
      <c r="C26" s="66"/>
      <c r="D26" s="66"/>
      <c r="E26" s="66"/>
      <c r="F26" s="67"/>
      <c r="G26" s="67"/>
      <c r="H26" s="67"/>
      <c r="I26" s="67"/>
      <c r="J26" s="245">
        <f t="shared" si="0"/>
        <v>0</v>
      </c>
      <c r="K26" s="309">
        <f t="shared" si="1"/>
        <v>0</v>
      </c>
      <c r="L26" s="247">
        <f t="shared" si="2"/>
      </c>
      <c r="M26" s="67"/>
      <c r="N26" s="67"/>
      <c r="O26" s="67"/>
      <c r="P26" s="245">
        <f t="shared" si="3"/>
        <v>0</v>
      </c>
    </row>
    <row r="27" spans="1:16" ht="12.75">
      <c r="A27" s="71"/>
      <c r="B27" s="72"/>
      <c r="C27" s="66"/>
      <c r="D27" s="66"/>
      <c r="E27" s="66"/>
      <c r="F27" s="67"/>
      <c r="G27" s="67"/>
      <c r="H27" s="67"/>
      <c r="I27" s="67"/>
      <c r="J27" s="245">
        <f t="shared" si="0"/>
        <v>0</v>
      </c>
      <c r="K27" s="309">
        <f t="shared" si="1"/>
        <v>0</v>
      </c>
      <c r="L27" s="247">
        <f t="shared" si="2"/>
      </c>
      <c r="M27" s="67"/>
      <c r="N27" s="67"/>
      <c r="O27" s="67"/>
      <c r="P27" s="245">
        <f t="shared" si="3"/>
        <v>0</v>
      </c>
    </row>
    <row r="28" spans="1:16" ht="12.75">
      <c r="A28" s="47" t="s">
        <v>752</v>
      </c>
      <c r="B28" s="19"/>
      <c r="C28" s="8"/>
      <c r="D28" s="8"/>
      <c r="E28" s="8"/>
      <c r="F28" s="67"/>
      <c r="G28" s="67"/>
      <c r="H28" s="67"/>
      <c r="I28" s="67"/>
      <c r="J28" s="237">
        <f t="shared" si="0"/>
        <v>0</v>
      </c>
      <c r="K28" s="238">
        <f t="shared" si="1"/>
        <v>0</v>
      </c>
      <c r="L28" s="247">
        <f t="shared" si="2"/>
      </c>
      <c r="M28" s="67"/>
      <c r="N28" s="67"/>
      <c r="O28" s="67"/>
      <c r="P28" s="237">
        <f t="shared" si="3"/>
        <v>0</v>
      </c>
    </row>
    <row r="29" spans="1:16" ht="12.75">
      <c r="A29" s="71"/>
      <c r="B29" s="72"/>
      <c r="C29" s="66"/>
      <c r="D29" s="66"/>
      <c r="E29" s="66"/>
      <c r="F29" s="67"/>
      <c r="G29" s="67"/>
      <c r="H29" s="67"/>
      <c r="I29" s="67"/>
      <c r="J29" s="245">
        <f t="shared" si="0"/>
        <v>0</v>
      </c>
      <c r="K29" s="309">
        <f t="shared" si="1"/>
        <v>0</v>
      </c>
      <c r="L29" s="247">
        <f t="shared" si="2"/>
      </c>
      <c r="M29" s="67"/>
      <c r="N29" s="67"/>
      <c r="O29" s="67"/>
      <c r="P29" s="245">
        <f t="shared" si="3"/>
        <v>0</v>
      </c>
    </row>
    <row r="30" spans="1:16" ht="12.75">
      <c r="A30" s="71"/>
      <c r="B30" s="72"/>
      <c r="C30" s="66"/>
      <c r="D30" s="66"/>
      <c r="E30" s="66"/>
      <c r="F30" s="67"/>
      <c r="G30" s="67"/>
      <c r="H30" s="67"/>
      <c r="I30" s="67"/>
      <c r="J30" s="245">
        <f t="shared" si="0"/>
        <v>0</v>
      </c>
      <c r="K30" s="309">
        <f t="shared" si="1"/>
        <v>0</v>
      </c>
      <c r="L30" s="247">
        <f t="shared" si="2"/>
      </c>
      <c r="M30" s="67"/>
      <c r="N30" s="67"/>
      <c r="O30" s="67"/>
      <c r="P30" s="245">
        <f t="shared" si="3"/>
        <v>0</v>
      </c>
    </row>
    <row r="31" spans="1:16" ht="12.75">
      <c r="A31" s="71"/>
      <c r="B31" s="72"/>
      <c r="C31" s="66"/>
      <c r="D31" s="66"/>
      <c r="E31" s="66"/>
      <c r="F31" s="67"/>
      <c r="G31" s="67"/>
      <c r="H31" s="67"/>
      <c r="I31" s="67"/>
      <c r="J31" s="245">
        <f t="shared" si="0"/>
        <v>0</v>
      </c>
      <c r="K31" s="309">
        <f t="shared" si="1"/>
        <v>0</v>
      </c>
      <c r="L31" s="247">
        <f t="shared" si="2"/>
      </c>
      <c r="M31" s="67"/>
      <c r="N31" s="67"/>
      <c r="O31" s="67"/>
      <c r="P31" s="245">
        <f t="shared" si="3"/>
        <v>0</v>
      </c>
    </row>
    <row r="32" spans="1:16" ht="12.75">
      <c r="A32" s="71"/>
      <c r="B32" s="72"/>
      <c r="C32" s="66"/>
      <c r="D32" s="66"/>
      <c r="E32" s="66"/>
      <c r="F32" s="67"/>
      <c r="G32" s="67"/>
      <c r="H32" s="67"/>
      <c r="I32" s="67"/>
      <c r="J32" s="245">
        <f t="shared" si="0"/>
        <v>0</v>
      </c>
      <c r="K32" s="309">
        <f t="shared" si="1"/>
        <v>0</v>
      </c>
      <c r="L32" s="247">
        <f t="shared" si="2"/>
      </c>
      <c r="M32" s="67"/>
      <c r="N32" s="67"/>
      <c r="O32" s="67"/>
      <c r="P32" s="245">
        <f t="shared" si="3"/>
        <v>0</v>
      </c>
    </row>
    <row r="33" spans="1:16" ht="12.75">
      <c r="A33" s="71"/>
      <c r="B33" s="72"/>
      <c r="C33" s="66"/>
      <c r="D33" s="66"/>
      <c r="E33" s="66"/>
      <c r="F33" s="67"/>
      <c r="G33" s="67"/>
      <c r="H33" s="67"/>
      <c r="I33" s="67"/>
      <c r="J33" s="245">
        <f t="shared" si="0"/>
        <v>0</v>
      </c>
      <c r="K33" s="309">
        <f t="shared" si="1"/>
        <v>0</v>
      </c>
      <c r="L33" s="247">
        <f t="shared" si="2"/>
      </c>
      <c r="M33" s="67"/>
      <c r="N33" s="67"/>
      <c r="O33" s="67"/>
      <c r="P33" s="245">
        <f t="shared" si="3"/>
        <v>0</v>
      </c>
    </row>
    <row r="34" spans="1:16" ht="12.75">
      <c r="A34" s="71"/>
      <c r="B34" s="72"/>
      <c r="C34" s="66"/>
      <c r="D34" s="66"/>
      <c r="E34" s="66"/>
      <c r="F34" s="67"/>
      <c r="G34" s="67"/>
      <c r="H34" s="67"/>
      <c r="I34" s="67"/>
      <c r="J34" s="245">
        <f t="shared" si="0"/>
        <v>0</v>
      </c>
      <c r="K34" s="309">
        <f t="shared" si="1"/>
        <v>0</v>
      </c>
      <c r="L34" s="247">
        <f t="shared" si="2"/>
      </c>
      <c r="M34" s="67"/>
      <c r="N34" s="67"/>
      <c r="O34" s="67"/>
      <c r="P34" s="245">
        <f t="shared" si="3"/>
        <v>0</v>
      </c>
    </row>
    <row r="35" spans="1:16" ht="12.75">
      <c r="A35" s="71"/>
      <c r="B35" s="72"/>
      <c r="C35" s="66"/>
      <c r="D35" s="66"/>
      <c r="E35" s="66"/>
      <c r="F35" s="67"/>
      <c r="G35" s="67"/>
      <c r="H35" s="67"/>
      <c r="I35" s="67"/>
      <c r="J35" s="245">
        <f t="shared" si="0"/>
        <v>0</v>
      </c>
      <c r="K35" s="309">
        <f t="shared" si="1"/>
        <v>0</v>
      </c>
      <c r="L35" s="247">
        <f t="shared" si="2"/>
      </c>
      <c r="M35" s="67"/>
      <c r="N35" s="67"/>
      <c r="O35" s="67"/>
      <c r="P35" s="245">
        <f t="shared" si="3"/>
        <v>0</v>
      </c>
    </row>
    <row r="36" spans="1:16" ht="12.75">
      <c r="A36" s="71"/>
      <c r="B36" s="72"/>
      <c r="C36" s="66"/>
      <c r="D36" s="66"/>
      <c r="E36" s="66"/>
      <c r="F36" s="67"/>
      <c r="G36" s="67"/>
      <c r="H36" s="67"/>
      <c r="I36" s="67"/>
      <c r="J36" s="245">
        <f t="shared" si="0"/>
        <v>0</v>
      </c>
      <c r="K36" s="309">
        <f t="shared" si="1"/>
        <v>0</v>
      </c>
      <c r="L36" s="247">
        <f t="shared" si="2"/>
      </c>
      <c r="M36" s="67"/>
      <c r="N36" s="67"/>
      <c r="O36" s="67"/>
      <c r="P36" s="245">
        <f t="shared" si="3"/>
        <v>0</v>
      </c>
    </row>
    <row r="37" spans="1:16" ht="12.75">
      <c r="A37" s="71"/>
      <c r="B37" s="72"/>
      <c r="C37" s="66"/>
      <c r="D37" s="66"/>
      <c r="E37" s="66"/>
      <c r="F37" s="67"/>
      <c r="G37" s="67"/>
      <c r="H37" s="67"/>
      <c r="I37" s="67"/>
      <c r="J37" s="245">
        <f t="shared" si="0"/>
        <v>0</v>
      </c>
      <c r="K37" s="309">
        <f t="shared" si="1"/>
        <v>0</v>
      </c>
      <c r="L37" s="247">
        <f t="shared" si="2"/>
      </c>
      <c r="M37" s="67"/>
      <c r="N37" s="67"/>
      <c r="O37" s="67"/>
      <c r="P37" s="245">
        <f t="shared" si="3"/>
        <v>0</v>
      </c>
    </row>
    <row r="38" spans="1:16" ht="12.75">
      <c r="A38" s="71"/>
      <c r="B38" s="72"/>
      <c r="C38" s="66"/>
      <c r="D38" s="66"/>
      <c r="E38" s="66"/>
      <c r="F38" s="67"/>
      <c r="G38" s="67"/>
      <c r="H38" s="67"/>
      <c r="I38" s="67"/>
      <c r="J38" s="245">
        <f t="shared" si="0"/>
        <v>0</v>
      </c>
      <c r="K38" s="309">
        <f t="shared" si="1"/>
        <v>0</v>
      </c>
      <c r="L38" s="247">
        <f t="shared" si="2"/>
      </c>
      <c r="M38" s="67"/>
      <c r="N38" s="67"/>
      <c r="O38" s="67"/>
      <c r="P38" s="245">
        <f t="shared" si="3"/>
        <v>0</v>
      </c>
    </row>
    <row r="39" spans="1:16" ht="12.75">
      <c r="A39" s="10"/>
      <c r="B39" s="18"/>
      <c r="C39" s="11"/>
      <c r="D39" s="8"/>
      <c r="E39" s="8"/>
      <c r="F39" s="67"/>
      <c r="G39" s="67"/>
      <c r="H39" s="67"/>
      <c r="I39" s="67"/>
      <c r="J39" s="237">
        <f t="shared" si="0"/>
        <v>0</v>
      </c>
      <c r="K39" s="237">
        <f t="shared" si="1"/>
        <v>0</v>
      </c>
      <c r="L39" s="247">
        <f t="shared" si="2"/>
      </c>
      <c r="M39" s="67"/>
      <c r="N39" s="67"/>
      <c r="O39" s="67"/>
      <c r="P39" s="237">
        <f t="shared" si="3"/>
        <v>0</v>
      </c>
    </row>
    <row r="40" spans="1:16" ht="12.75">
      <c r="A40" s="174" t="s">
        <v>56</v>
      </c>
      <c r="B40" s="175"/>
      <c r="C40" s="176"/>
      <c r="D40" s="176"/>
      <c r="E40" s="176"/>
      <c r="F40" s="307">
        <f aca="true" t="shared" si="4" ref="F40:K40">SUM(F14:F39)</f>
        <v>0</v>
      </c>
      <c r="G40" s="307">
        <f t="shared" si="4"/>
        <v>0</v>
      </c>
      <c r="H40" s="307">
        <f t="shared" si="4"/>
        <v>0</v>
      </c>
      <c r="I40" s="307">
        <f t="shared" si="4"/>
        <v>0</v>
      </c>
      <c r="J40" s="307">
        <f t="shared" si="4"/>
        <v>0</v>
      </c>
      <c r="K40" s="307">
        <f t="shared" si="4"/>
        <v>0</v>
      </c>
      <c r="L40" s="308">
        <f t="shared" si="2"/>
      </c>
      <c r="M40" s="307">
        <f>SUM(M14:M39)</f>
        <v>0</v>
      </c>
      <c r="N40" s="307">
        <f>SUM(N14:N39)</f>
        <v>0</v>
      </c>
      <c r="O40" s="307">
        <f>SUM(O14:O39)</f>
        <v>0</v>
      </c>
      <c r="P40" s="307">
        <f>SUM(P14:P39)</f>
        <v>0</v>
      </c>
    </row>
    <row r="43" spans="1:16" ht="12.75">
      <c r="A43" s="144"/>
      <c r="B43" s="145"/>
      <c r="C43" s="145"/>
      <c r="D43" s="145"/>
      <c r="E43" s="145"/>
      <c r="F43" s="145"/>
      <c r="G43" s="145"/>
      <c r="H43" s="146" t="s">
        <v>199</v>
      </c>
      <c r="I43" s="225">
        <f>+'Section I'!I1</f>
      </c>
      <c r="J43" s="226"/>
      <c r="K43" s="226"/>
      <c r="L43" s="226"/>
      <c r="M43" s="147"/>
      <c r="N43" s="145"/>
      <c r="O43" s="148"/>
      <c r="P43" s="149" t="s">
        <v>178</v>
      </c>
    </row>
    <row r="44" spans="1:16" ht="12.75">
      <c r="A44" s="150"/>
      <c r="B44" s="106"/>
      <c r="C44" s="106"/>
      <c r="D44" s="106"/>
      <c r="E44" s="106"/>
      <c r="F44" s="106"/>
      <c r="G44" s="106"/>
      <c r="H44" s="106"/>
      <c r="I44" s="151"/>
      <c r="J44" s="152" t="s">
        <v>177</v>
      </c>
      <c r="K44" s="153"/>
      <c r="L44" s="151"/>
      <c r="M44" s="106"/>
      <c r="N44" s="106"/>
      <c r="O44" s="148"/>
      <c r="P44" s="154" t="str">
        <f>+'Section I'!P2</f>
        <v> OMB Expiration Date:  9-30-2010</v>
      </c>
    </row>
    <row r="45" spans="1:16" ht="12.75">
      <c r="A45" s="155" t="s">
        <v>264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5"/>
    </row>
    <row r="46" spans="1:16" ht="12.75">
      <c r="A46" s="156" t="str">
        <f>+'Section I'!A4</f>
        <v>Ceded Reinsurance as of December 31, Current Year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7"/>
    </row>
    <row r="47" spans="1:16" ht="12.75">
      <c r="A47" s="157" t="s">
        <v>169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9"/>
    </row>
    <row r="48" spans="1:16" ht="67.5">
      <c r="A48" s="160" t="s">
        <v>265</v>
      </c>
      <c r="B48" s="110" t="s">
        <v>266</v>
      </c>
      <c r="C48" s="161" t="s">
        <v>142</v>
      </c>
      <c r="D48" s="162" t="s">
        <v>163</v>
      </c>
      <c r="E48" s="163" t="s">
        <v>143</v>
      </c>
      <c r="F48" s="110" t="s">
        <v>144</v>
      </c>
      <c r="G48" s="109" t="s">
        <v>263</v>
      </c>
      <c r="H48" s="109"/>
      <c r="I48" s="109"/>
      <c r="J48" s="109"/>
      <c r="K48" s="110" t="s">
        <v>145</v>
      </c>
      <c r="L48" s="110" t="s">
        <v>161</v>
      </c>
      <c r="M48" s="110" t="s">
        <v>146</v>
      </c>
      <c r="N48" s="110" t="s">
        <v>147</v>
      </c>
      <c r="O48" s="110" t="s">
        <v>267</v>
      </c>
      <c r="P48" s="110" t="s">
        <v>148</v>
      </c>
    </row>
    <row r="49" spans="1:16" ht="45">
      <c r="A49" s="164" t="s">
        <v>149</v>
      </c>
      <c r="B49" s="112" t="s">
        <v>150</v>
      </c>
      <c r="C49" s="165"/>
      <c r="D49" s="112" t="s">
        <v>162</v>
      </c>
      <c r="E49" s="166"/>
      <c r="F49" s="112" t="s">
        <v>151</v>
      </c>
      <c r="G49" s="167" t="s">
        <v>152</v>
      </c>
      <c r="H49" s="168" t="s">
        <v>153</v>
      </c>
      <c r="I49" s="168" t="s">
        <v>154</v>
      </c>
      <c r="J49" s="111" t="s">
        <v>155</v>
      </c>
      <c r="K49" s="112" t="s">
        <v>156</v>
      </c>
      <c r="L49" s="112" t="s">
        <v>220</v>
      </c>
      <c r="M49" s="112" t="s">
        <v>157</v>
      </c>
      <c r="N49" s="112" t="s">
        <v>158</v>
      </c>
      <c r="O49" s="112" t="s">
        <v>268</v>
      </c>
      <c r="P49" s="112" t="s">
        <v>159</v>
      </c>
    </row>
    <row r="50" spans="1:16" ht="12.75">
      <c r="A50" s="169" t="s">
        <v>278</v>
      </c>
      <c r="B50" s="170"/>
      <c r="C50" s="170"/>
      <c r="D50" s="170"/>
      <c r="E50" s="170"/>
      <c r="F50" s="170"/>
      <c r="G50" s="170"/>
      <c r="H50" s="171"/>
      <c r="I50" s="171"/>
      <c r="J50" s="44"/>
      <c r="K50" s="45"/>
      <c r="L50" s="44"/>
      <c r="M50" s="44"/>
      <c r="N50" s="44"/>
      <c r="O50" s="44"/>
      <c r="P50" s="44"/>
    </row>
    <row r="51" spans="1:16" ht="12.75">
      <c r="A51" s="172" t="s">
        <v>212</v>
      </c>
      <c r="B51" s="170"/>
      <c r="C51" s="170"/>
      <c r="D51" s="170"/>
      <c r="E51" s="170"/>
      <c r="F51" s="170"/>
      <c r="G51" s="170"/>
      <c r="H51" s="44"/>
      <c r="I51" s="44"/>
      <c r="J51" s="44"/>
      <c r="K51" s="45"/>
      <c r="L51" s="44"/>
      <c r="M51" s="44"/>
      <c r="N51" s="44"/>
      <c r="O51" s="44"/>
      <c r="P51" s="44"/>
    </row>
    <row r="52" spans="1:16" ht="12.75">
      <c r="A52" s="173"/>
      <c r="B52" s="170"/>
      <c r="C52" s="170"/>
      <c r="D52" s="170"/>
      <c r="E52" s="170"/>
      <c r="F52" s="170"/>
      <c r="G52" s="170"/>
      <c r="H52" s="44"/>
      <c r="I52" s="44"/>
      <c r="J52" s="44"/>
      <c r="K52" s="45"/>
      <c r="L52" s="44"/>
      <c r="M52" s="44"/>
      <c r="N52" s="44"/>
      <c r="O52" s="44"/>
      <c r="P52" s="44"/>
    </row>
    <row r="53" spans="1:16" ht="12.75">
      <c r="A53" s="172" t="s">
        <v>191</v>
      </c>
      <c r="B53" s="170"/>
      <c r="C53" s="170"/>
      <c r="D53" s="170"/>
      <c r="E53" s="170"/>
      <c r="F53" s="170"/>
      <c r="G53" s="170"/>
      <c r="H53" s="44"/>
      <c r="I53" s="44"/>
      <c r="J53" s="44"/>
      <c r="K53" s="45"/>
      <c r="L53" s="44"/>
      <c r="M53" s="46"/>
      <c r="N53" s="46"/>
      <c r="O53" s="46"/>
      <c r="P53" s="46"/>
    </row>
    <row r="54" spans="1:16" ht="12.75">
      <c r="A54" s="44" t="s">
        <v>213</v>
      </c>
      <c r="B54" s="170"/>
      <c r="C54" s="170"/>
      <c r="D54" s="170"/>
      <c r="E54" s="170"/>
      <c r="F54" s="170"/>
      <c r="G54" s="170"/>
      <c r="H54" s="44"/>
      <c r="I54" s="44"/>
      <c r="J54" s="44"/>
      <c r="K54" s="45"/>
      <c r="L54" s="44"/>
      <c r="M54" s="46"/>
      <c r="N54" s="46"/>
      <c r="O54" s="46"/>
      <c r="P54" s="46"/>
    </row>
    <row r="55" spans="1:16" ht="12.75">
      <c r="A55" s="44" t="s">
        <v>168</v>
      </c>
      <c r="B55" s="170"/>
      <c r="C55" s="170"/>
      <c r="D55" s="170"/>
      <c r="E55" s="170"/>
      <c r="F55" s="170"/>
      <c r="G55" s="170"/>
      <c r="H55" s="44"/>
      <c r="I55" s="44"/>
      <c r="J55" s="44"/>
      <c r="K55" s="45"/>
      <c r="L55" s="44"/>
      <c r="M55" s="46"/>
      <c r="N55" s="46"/>
      <c r="O55" s="46"/>
      <c r="P55" s="46"/>
    </row>
    <row r="56" spans="1:16" ht="12.75">
      <c r="A56" s="71"/>
      <c r="B56" s="72"/>
      <c r="C56" s="66"/>
      <c r="D56" s="66"/>
      <c r="E56" s="66"/>
      <c r="F56" s="67"/>
      <c r="G56" s="67"/>
      <c r="H56" s="67"/>
      <c r="I56" s="67"/>
      <c r="J56" s="245">
        <f>SUM(G56:I56)</f>
        <v>0</v>
      </c>
      <c r="K56" s="309">
        <f>+H56+I56</f>
        <v>0</v>
      </c>
      <c r="L56" s="247">
        <f>IF(K56&gt;0,+K56/J56,"")</f>
      </c>
      <c r="M56" s="67"/>
      <c r="N56" s="67"/>
      <c r="O56" s="67"/>
      <c r="P56" s="245">
        <f>+J56+M56+N56+O56</f>
        <v>0</v>
      </c>
    </row>
    <row r="57" spans="1:16" ht="12.75">
      <c r="A57" s="71"/>
      <c r="B57" s="72"/>
      <c r="C57" s="66"/>
      <c r="D57" s="66"/>
      <c r="E57" s="66"/>
      <c r="F57" s="67"/>
      <c r="G57" s="67"/>
      <c r="H57" s="67"/>
      <c r="I57" s="67"/>
      <c r="J57" s="245">
        <f aca="true" t="shared" si="5" ref="J57:J81">SUM(G57:I57)</f>
        <v>0</v>
      </c>
      <c r="K57" s="309">
        <f aca="true" t="shared" si="6" ref="K57:K81">+H57+I57</f>
        <v>0</v>
      </c>
      <c r="L57" s="247">
        <f aca="true" t="shared" si="7" ref="L57:L82">IF(K57&gt;0,+K57/J57,"")</f>
      </c>
      <c r="M57" s="67"/>
      <c r="N57" s="67"/>
      <c r="O57" s="67"/>
      <c r="P57" s="245">
        <f aca="true" t="shared" si="8" ref="P57:P81">+J57+M57+N57+O57</f>
        <v>0</v>
      </c>
    </row>
    <row r="58" spans="1:16" ht="12.75">
      <c r="A58" s="71"/>
      <c r="B58" s="72"/>
      <c r="C58" s="66"/>
      <c r="D58" s="66"/>
      <c r="E58" s="66"/>
      <c r="F58" s="67"/>
      <c r="G58" s="67"/>
      <c r="H58" s="67"/>
      <c r="I58" s="67"/>
      <c r="J58" s="245">
        <f t="shared" si="5"/>
        <v>0</v>
      </c>
      <c r="K58" s="309">
        <f t="shared" si="6"/>
        <v>0</v>
      </c>
      <c r="L58" s="247">
        <f t="shared" si="7"/>
      </c>
      <c r="M58" s="67"/>
      <c r="N58" s="67"/>
      <c r="O58" s="67"/>
      <c r="P58" s="245">
        <f t="shared" si="8"/>
        <v>0</v>
      </c>
    </row>
    <row r="59" spans="1:16" ht="12.75">
      <c r="A59" s="71"/>
      <c r="B59" s="72"/>
      <c r="C59" s="66"/>
      <c r="D59" s="66"/>
      <c r="E59" s="66"/>
      <c r="F59" s="67"/>
      <c r="G59" s="67"/>
      <c r="H59" s="67"/>
      <c r="I59" s="67"/>
      <c r="J59" s="245">
        <f t="shared" si="5"/>
        <v>0</v>
      </c>
      <c r="K59" s="309">
        <f t="shared" si="6"/>
        <v>0</v>
      </c>
      <c r="L59" s="247">
        <f t="shared" si="7"/>
      </c>
      <c r="M59" s="67"/>
      <c r="N59" s="67"/>
      <c r="O59" s="67"/>
      <c r="P59" s="245">
        <f t="shared" si="8"/>
        <v>0</v>
      </c>
    </row>
    <row r="60" spans="1:16" ht="12.75">
      <c r="A60" s="71"/>
      <c r="B60" s="72"/>
      <c r="C60" s="66"/>
      <c r="D60" s="66"/>
      <c r="E60" s="66"/>
      <c r="F60" s="67"/>
      <c r="G60" s="67"/>
      <c r="H60" s="67"/>
      <c r="I60" s="67"/>
      <c r="J60" s="245">
        <f t="shared" si="5"/>
        <v>0</v>
      </c>
      <c r="K60" s="309">
        <f t="shared" si="6"/>
        <v>0</v>
      </c>
      <c r="L60" s="247">
        <f t="shared" si="7"/>
      </c>
      <c r="M60" s="67"/>
      <c r="N60" s="67"/>
      <c r="O60" s="67"/>
      <c r="P60" s="245">
        <f t="shared" si="8"/>
        <v>0</v>
      </c>
    </row>
    <row r="61" spans="1:16" ht="12.75">
      <c r="A61" s="71"/>
      <c r="B61" s="72"/>
      <c r="C61" s="66"/>
      <c r="D61" s="66"/>
      <c r="E61" s="66"/>
      <c r="F61" s="67"/>
      <c r="G61" s="67"/>
      <c r="H61" s="67"/>
      <c r="I61" s="67"/>
      <c r="J61" s="245">
        <f t="shared" si="5"/>
        <v>0</v>
      </c>
      <c r="K61" s="309">
        <f t="shared" si="6"/>
        <v>0</v>
      </c>
      <c r="L61" s="247">
        <f t="shared" si="7"/>
      </c>
      <c r="M61" s="67"/>
      <c r="N61" s="67"/>
      <c r="O61" s="67"/>
      <c r="P61" s="245">
        <f t="shared" si="8"/>
        <v>0</v>
      </c>
    </row>
    <row r="62" spans="1:16" ht="12.75">
      <c r="A62" s="71"/>
      <c r="B62" s="72"/>
      <c r="C62" s="66"/>
      <c r="D62" s="66"/>
      <c r="E62" s="66"/>
      <c r="F62" s="67"/>
      <c r="G62" s="67"/>
      <c r="H62" s="67"/>
      <c r="I62" s="67"/>
      <c r="J62" s="245">
        <f t="shared" si="5"/>
        <v>0</v>
      </c>
      <c r="K62" s="309">
        <f t="shared" si="6"/>
        <v>0</v>
      </c>
      <c r="L62" s="247">
        <f t="shared" si="7"/>
      </c>
      <c r="M62" s="67"/>
      <c r="N62" s="67"/>
      <c r="O62" s="67"/>
      <c r="P62" s="245">
        <f t="shared" si="8"/>
        <v>0</v>
      </c>
    </row>
    <row r="63" spans="1:16" ht="12.75">
      <c r="A63" s="71"/>
      <c r="B63" s="72"/>
      <c r="C63" s="66"/>
      <c r="D63" s="66"/>
      <c r="E63" s="66"/>
      <c r="F63" s="67"/>
      <c r="G63" s="67"/>
      <c r="H63" s="67"/>
      <c r="I63" s="67"/>
      <c r="J63" s="245">
        <f t="shared" si="5"/>
        <v>0</v>
      </c>
      <c r="K63" s="309">
        <f t="shared" si="6"/>
        <v>0</v>
      </c>
      <c r="L63" s="247">
        <f t="shared" si="7"/>
      </c>
      <c r="M63" s="67"/>
      <c r="N63" s="67"/>
      <c r="O63" s="67"/>
      <c r="P63" s="245">
        <f t="shared" si="8"/>
        <v>0</v>
      </c>
    </row>
    <row r="64" spans="1:16" ht="12.75">
      <c r="A64" s="71"/>
      <c r="B64" s="72"/>
      <c r="C64" s="66"/>
      <c r="D64" s="66"/>
      <c r="E64" s="66"/>
      <c r="F64" s="67"/>
      <c r="G64" s="67"/>
      <c r="H64" s="67"/>
      <c r="I64" s="67"/>
      <c r="J64" s="245">
        <f t="shared" si="5"/>
        <v>0</v>
      </c>
      <c r="K64" s="309">
        <f t="shared" si="6"/>
        <v>0</v>
      </c>
      <c r="L64" s="247">
        <f t="shared" si="7"/>
      </c>
      <c r="M64" s="67"/>
      <c r="N64" s="67"/>
      <c r="O64" s="67"/>
      <c r="P64" s="245">
        <f t="shared" si="8"/>
        <v>0</v>
      </c>
    </row>
    <row r="65" spans="1:16" ht="12.75">
      <c r="A65" s="71"/>
      <c r="B65" s="72"/>
      <c r="C65" s="66"/>
      <c r="D65" s="66"/>
      <c r="E65" s="66"/>
      <c r="F65" s="67"/>
      <c r="G65" s="67"/>
      <c r="H65" s="67"/>
      <c r="I65" s="67"/>
      <c r="J65" s="245">
        <f t="shared" si="5"/>
        <v>0</v>
      </c>
      <c r="K65" s="309">
        <f t="shared" si="6"/>
        <v>0</v>
      </c>
      <c r="L65" s="247">
        <f t="shared" si="7"/>
      </c>
      <c r="M65" s="67"/>
      <c r="N65" s="67"/>
      <c r="O65" s="67"/>
      <c r="P65" s="245">
        <f t="shared" si="8"/>
        <v>0</v>
      </c>
    </row>
    <row r="66" spans="1:16" ht="12.75">
      <c r="A66" s="71"/>
      <c r="B66" s="72"/>
      <c r="C66" s="66"/>
      <c r="D66" s="66"/>
      <c r="E66" s="66"/>
      <c r="F66" s="67"/>
      <c r="G66" s="67"/>
      <c r="H66" s="67"/>
      <c r="I66" s="67"/>
      <c r="J66" s="245">
        <f t="shared" si="5"/>
        <v>0</v>
      </c>
      <c r="K66" s="309">
        <f t="shared" si="6"/>
        <v>0</v>
      </c>
      <c r="L66" s="247">
        <f t="shared" si="7"/>
      </c>
      <c r="M66" s="67"/>
      <c r="N66" s="67"/>
      <c r="O66" s="67"/>
      <c r="P66" s="245">
        <f t="shared" si="8"/>
        <v>0</v>
      </c>
    </row>
    <row r="67" spans="1:16" ht="12.75">
      <c r="A67" s="71"/>
      <c r="B67" s="72"/>
      <c r="C67" s="66"/>
      <c r="D67" s="66"/>
      <c r="E67" s="66"/>
      <c r="F67" s="67"/>
      <c r="G67" s="67"/>
      <c r="H67" s="67"/>
      <c r="I67" s="67"/>
      <c r="J67" s="245">
        <f t="shared" si="5"/>
        <v>0</v>
      </c>
      <c r="K67" s="309">
        <f t="shared" si="6"/>
        <v>0</v>
      </c>
      <c r="L67" s="247">
        <f t="shared" si="7"/>
      </c>
      <c r="M67" s="67"/>
      <c r="N67" s="67"/>
      <c r="O67" s="67"/>
      <c r="P67" s="245">
        <f t="shared" si="8"/>
        <v>0</v>
      </c>
    </row>
    <row r="68" spans="1:16" ht="12.75">
      <c r="A68" s="71"/>
      <c r="B68" s="72"/>
      <c r="C68" s="66"/>
      <c r="D68" s="66"/>
      <c r="E68" s="66"/>
      <c r="F68" s="67"/>
      <c r="G68" s="67"/>
      <c r="H68" s="67"/>
      <c r="I68" s="67"/>
      <c r="J68" s="245">
        <f t="shared" si="5"/>
        <v>0</v>
      </c>
      <c r="K68" s="309">
        <f t="shared" si="6"/>
        <v>0</v>
      </c>
      <c r="L68" s="247">
        <f t="shared" si="7"/>
      </c>
      <c r="M68" s="67"/>
      <c r="N68" s="67"/>
      <c r="O68" s="67"/>
      <c r="P68" s="245">
        <f t="shared" si="8"/>
        <v>0</v>
      </c>
    </row>
    <row r="69" spans="1:16" ht="12.75">
      <c r="A69" s="71"/>
      <c r="B69" s="72"/>
      <c r="C69" s="66"/>
      <c r="D69" s="66"/>
      <c r="E69" s="66"/>
      <c r="F69" s="67"/>
      <c r="G69" s="67"/>
      <c r="H69" s="67"/>
      <c r="I69" s="67"/>
      <c r="J69" s="245">
        <f t="shared" si="5"/>
        <v>0</v>
      </c>
      <c r="K69" s="309">
        <f t="shared" si="6"/>
        <v>0</v>
      </c>
      <c r="L69" s="247">
        <f t="shared" si="7"/>
      </c>
      <c r="M69" s="67"/>
      <c r="N69" s="67"/>
      <c r="O69" s="67"/>
      <c r="P69" s="245">
        <f t="shared" si="8"/>
        <v>0</v>
      </c>
    </row>
    <row r="70" spans="1:16" ht="12.75">
      <c r="A70" s="47" t="s">
        <v>752</v>
      </c>
      <c r="B70" s="19"/>
      <c r="C70" s="8"/>
      <c r="D70" s="8"/>
      <c r="E70" s="8"/>
      <c r="F70" s="67"/>
      <c r="G70" s="67"/>
      <c r="H70" s="67"/>
      <c r="I70" s="67"/>
      <c r="J70" s="237">
        <f t="shared" si="5"/>
        <v>0</v>
      </c>
      <c r="K70" s="238">
        <f t="shared" si="6"/>
        <v>0</v>
      </c>
      <c r="L70" s="247">
        <f t="shared" si="7"/>
      </c>
      <c r="M70" s="67"/>
      <c r="N70" s="67"/>
      <c r="O70" s="67"/>
      <c r="P70" s="245">
        <f t="shared" si="8"/>
        <v>0</v>
      </c>
    </row>
    <row r="71" spans="1:16" ht="12.75">
      <c r="A71" s="71"/>
      <c r="B71" s="72"/>
      <c r="C71" s="66"/>
      <c r="D71" s="66"/>
      <c r="E71" s="66"/>
      <c r="F71" s="67"/>
      <c r="G71" s="67"/>
      <c r="H71" s="67"/>
      <c r="I71" s="67"/>
      <c r="J71" s="245">
        <f t="shared" si="5"/>
        <v>0</v>
      </c>
      <c r="K71" s="309">
        <f t="shared" si="6"/>
        <v>0</v>
      </c>
      <c r="L71" s="247">
        <f t="shared" si="7"/>
      </c>
      <c r="M71" s="67"/>
      <c r="N71" s="67"/>
      <c r="O71" s="67"/>
      <c r="P71" s="245">
        <f t="shared" si="8"/>
        <v>0</v>
      </c>
    </row>
    <row r="72" spans="1:16" ht="12.75">
      <c r="A72" s="71"/>
      <c r="B72" s="72"/>
      <c r="C72" s="66"/>
      <c r="D72" s="66"/>
      <c r="E72" s="66"/>
      <c r="F72" s="67"/>
      <c r="G72" s="67"/>
      <c r="H72" s="67"/>
      <c r="I72" s="67"/>
      <c r="J72" s="245">
        <f t="shared" si="5"/>
        <v>0</v>
      </c>
      <c r="K72" s="309">
        <f t="shared" si="6"/>
        <v>0</v>
      </c>
      <c r="L72" s="247">
        <f t="shared" si="7"/>
      </c>
      <c r="M72" s="67"/>
      <c r="N72" s="67"/>
      <c r="O72" s="67"/>
      <c r="P72" s="245">
        <f t="shared" si="8"/>
        <v>0</v>
      </c>
    </row>
    <row r="73" spans="1:16" ht="12.75">
      <c r="A73" s="71"/>
      <c r="B73" s="72"/>
      <c r="C73" s="66"/>
      <c r="D73" s="66"/>
      <c r="E73" s="66"/>
      <c r="F73" s="67"/>
      <c r="G73" s="67"/>
      <c r="H73" s="67"/>
      <c r="I73" s="67"/>
      <c r="J73" s="245">
        <f t="shared" si="5"/>
        <v>0</v>
      </c>
      <c r="K73" s="309">
        <f t="shared" si="6"/>
        <v>0</v>
      </c>
      <c r="L73" s="247">
        <f t="shared" si="7"/>
      </c>
      <c r="M73" s="67"/>
      <c r="N73" s="67"/>
      <c r="O73" s="67"/>
      <c r="P73" s="245">
        <f t="shared" si="8"/>
        <v>0</v>
      </c>
    </row>
    <row r="74" spans="1:16" ht="12.75">
      <c r="A74" s="71"/>
      <c r="B74" s="72"/>
      <c r="C74" s="66"/>
      <c r="D74" s="66"/>
      <c r="E74" s="66"/>
      <c r="F74" s="67"/>
      <c r="G74" s="67"/>
      <c r="H74" s="67"/>
      <c r="I74" s="67"/>
      <c r="J74" s="245">
        <f t="shared" si="5"/>
        <v>0</v>
      </c>
      <c r="K74" s="309">
        <f t="shared" si="6"/>
        <v>0</v>
      </c>
      <c r="L74" s="247">
        <f t="shared" si="7"/>
      </c>
      <c r="M74" s="67"/>
      <c r="N74" s="67"/>
      <c r="O74" s="67"/>
      <c r="P74" s="245">
        <f t="shared" si="8"/>
        <v>0</v>
      </c>
    </row>
    <row r="75" spans="1:16" ht="12.75">
      <c r="A75" s="71"/>
      <c r="B75" s="72"/>
      <c r="C75" s="66"/>
      <c r="D75" s="66"/>
      <c r="E75" s="66"/>
      <c r="F75" s="67"/>
      <c r="G75" s="67"/>
      <c r="H75" s="67"/>
      <c r="I75" s="67"/>
      <c r="J75" s="245">
        <f t="shared" si="5"/>
        <v>0</v>
      </c>
      <c r="K75" s="309">
        <f t="shared" si="6"/>
        <v>0</v>
      </c>
      <c r="L75" s="247">
        <f t="shared" si="7"/>
      </c>
      <c r="M75" s="67"/>
      <c r="N75" s="67"/>
      <c r="O75" s="67"/>
      <c r="P75" s="245">
        <f t="shared" si="8"/>
        <v>0</v>
      </c>
    </row>
    <row r="76" spans="1:16" ht="12.75">
      <c r="A76" s="71"/>
      <c r="B76" s="72"/>
      <c r="C76" s="66"/>
      <c r="D76" s="66"/>
      <c r="E76" s="66"/>
      <c r="F76" s="67"/>
      <c r="G76" s="67"/>
      <c r="H76" s="67"/>
      <c r="I76" s="67"/>
      <c r="J76" s="245">
        <f t="shared" si="5"/>
        <v>0</v>
      </c>
      <c r="K76" s="309">
        <f t="shared" si="6"/>
        <v>0</v>
      </c>
      <c r="L76" s="247">
        <f t="shared" si="7"/>
      </c>
      <c r="M76" s="67"/>
      <c r="N76" s="67"/>
      <c r="O76" s="67"/>
      <c r="P76" s="245">
        <f t="shared" si="8"/>
        <v>0</v>
      </c>
    </row>
    <row r="77" spans="1:16" ht="12.75">
      <c r="A77" s="71"/>
      <c r="B77" s="72"/>
      <c r="C77" s="66"/>
      <c r="D77" s="66"/>
      <c r="E77" s="66"/>
      <c r="F77" s="67"/>
      <c r="G77" s="67"/>
      <c r="H77" s="67"/>
      <c r="I77" s="67"/>
      <c r="J77" s="245">
        <f t="shared" si="5"/>
        <v>0</v>
      </c>
      <c r="K77" s="309">
        <f t="shared" si="6"/>
        <v>0</v>
      </c>
      <c r="L77" s="247">
        <f t="shared" si="7"/>
      </c>
      <c r="M77" s="67"/>
      <c r="N77" s="67"/>
      <c r="O77" s="67"/>
      <c r="P77" s="245">
        <f t="shared" si="8"/>
        <v>0</v>
      </c>
    </row>
    <row r="78" spans="1:16" ht="12.75">
      <c r="A78" s="71"/>
      <c r="B78" s="72"/>
      <c r="C78" s="66"/>
      <c r="D78" s="66"/>
      <c r="E78" s="66"/>
      <c r="F78" s="67"/>
      <c r="G78" s="67"/>
      <c r="H78" s="67"/>
      <c r="I78" s="67"/>
      <c r="J78" s="245">
        <f t="shared" si="5"/>
        <v>0</v>
      </c>
      <c r="K78" s="309">
        <f t="shared" si="6"/>
        <v>0</v>
      </c>
      <c r="L78" s="247">
        <f t="shared" si="7"/>
      </c>
      <c r="M78" s="67"/>
      <c r="N78" s="67"/>
      <c r="O78" s="67"/>
      <c r="P78" s="245">
        <f t="shared" si="8"/>
        <v>0</v>
      </c>
    </row>
    <row r="79" spans="1:16" ht="12.75">
      <c r="A79" s="71"/>
      <c r="B79" s="72"/>
      <c r="C79" s="66"/>
      <c r="D79" s="66"/>
      <c r="E79" s="66"/>
      <c r="F79" s="67"/>
      <c r="G79" s="67"/>
      <c r="H79" s="67"/>
      <c r="I79" s="67"/>
      <c r="J79" s="245">
        <f t="shared" si="5"/>
        <v>0</v>
      </c>
      <c r="K79" s="309">
        <f t="shared" si="6"/>
        <v>0</v>
      </c>
      <c r="L79" s="247">
        <f t="shared" si="7"/>
      </c>
      <c r="M79" s="67"/>
      <c r="N79" s="67"/>
      <c r="O79" s="67"/>
      <c r="P79" s="245">
        <f t="shared" si="8"/>
        <v>0</v>
      </c>
    </row>
    <row r="80" spans="1:16" ht="12.75">
      <c r="A80" s="71"/>
      <c r="B80" s="72"/>
      <c r="C80" s="66"/>
      <c r="D80" s="66"/>
      <c r="E80" s="66"/>
      <c r="F80" s="67"/>
      <c r="G80" s="67"/>
      <c r="H80" s="67"/>
      <c r="I80" s="67"/>
      <c r="J80" s="245">
        <f t="shared" si="5"/>
        <v>0</v>
      </c>
      <c r="K80" s="309">
        <f t="shared" si="6"/>
        <v>0</v>
      </c>
      <c r="L80" s="247">
        <f t="shared" si="7"/>
      </c>
      <c r="M80" s="67"/>
      <c r="N80" s="67"/>
      <c r="O80" s="67"/>
      <c r="P80" s="245">
        <f t="shared" si="8"/>
        <v>0</v>
      </c>
    </row>
    <row r="81" spans="1:16" ht="12.75">
      <c r="A81" s="10"/>
      <c r="B81" s="18"/>
      <c r="C81" s="11"/>
      <c r="D81" s="8"/>
      <c r="E81" s="8"/>
      <c r="F81" s="67"/>
      <c r="G81" s="67"/>
      <c r="H81" s="67"/>
      <c r="I81" s="67"/>
      <c r="J81" s="237">
        <f t="shared" si="5"/>
        <v>0</v>
      </c>
      <c r="K81" s="237">
        <f t="shared" si="6"/>
        <v>0</v>
      </c>
      <c r="L81" s="247">
        <f t="shared" si="7"/>
      </c>
      <c r="M81" s="67"/>
      <c r="N81" s="67"/>
      <c r="O81" s="67"/>
      <c r="P81" s="245">
        <f t="shared" si="8"/>
        <v>0</v>
      </c>
    </row>
    <row r="82" spans="1:16" ht="12.75">
      <c r="A82" s="174" t="str">
        <f>+A40</f>
        <v>SECTION II TOTALS WILL BE ENTERED IN SECTION V</v>
      </c>
      <c r="B82" s="175"/>
      <c r="C82" s="176"/>
      <c r="D82" s="176"/>
      <c r="E82" s="176"/>
      <c r="F82" s="307">
        <f aca="true" t="shared" si="9" ref="F82:K82">SUM(F56:F81)</f>
        <v>0</v>
      </c>
      <c r="G82" s="307">
        <f t="shared" si="9"/>
        <v>0</v>
      </c>
      <c r="H82" s="307">
        <f t="shared" si="9"/>
        <v>0</v>
      </c>
      <c r="I82" s="307">
        <f t="shared" si="9"/>
        <v>0</v>
      </c>
      <c r="J82" s="307">
        <f t="shared" si="9"/>
        <v>0</v>
      </c>
      <c r="K82" s="307">
        <f t="shared" si="9"/>
        <v>0</v>
      </c>
      <c r="L82" s="308">
        <f t="shared" si="7"/>
      </c>
      <c r="M82" s="307">
        <f>SUM(M56:M81)</f>
        <v>0</v>
      </c>
      <c r="N82" s="307">
        <f>SUM(N56:N81)</f>
        <v>0</v>
      </c>
      <c r="O82" s="307">
        <f>SUM(O56:O81)</f>
        <v>0</v>
      </c>
      <c r="P82" s="307">
        <f>SUM(P56:P81)</f>
        <v>0</v>
      </c>
    </row>
  </sheetData>
  <sheetProtection password="CE86" sheet="1" formatCells="0" formatColumns="0" formatRows="0" insertHyperlinks="0" selectLockedCells="1" sort="0" autoFilter="0" pivotTables="0"/>
  <printOptions/>
  <pageMargins left="0" right="0" top="0.2" bottom="0.75" header="0.25" footer="0"/>
  <pageSetup blackAndWhite="1" horizontalDpi="600" verticalDpi="600" orientation="landscape" paperSize="5" scale="88" r:id="rId1"/>
  <headerFooter alignWithMargins="0">
    <oddFooter>&amp;L&amp;"Arial,Bold"&amp;8FMS Form 6314
12-2007&amp;"Arial,Regular"
EDITION OF 12-2006 IS OBSOLETE&amp;C
&amp;R&amp;"Arial,Bold Italic"&amp;8Department of the Treasury&amp;"Arial,Regular"&amp;10
&amp;"Arial,Italic"&amp;8FMS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52"/>
  </sheetPr>
  <dimension ref="A1:P84"/>
  <sheetViews>
    <sheetView showGridLines="0" workbookViewId="0" topLeftCell="A1">
      <selection activeCell="B15" sqref="B15"/>
    </sheetView>
  </sheetViews>
  <sheetFormatPr defaultColWidth="9.140625" defaultRowHeight="12.75"/>
  <cols>
    <col min="1" max="1" width="1.1484375" style="0" customWidth="1"/>
    <col min="2" max="2" width="11.7109375" style="0" customWidth="1"/>
    <col min="3" max="3" width="43.00390625" style="0" customWidth="1"/>
    <col min="4" max="4" width="15.57421875" style="0" customWidth="1"/>
    <col min="5" max="5" width="2.7109375" style="0" customWidth="1"/>
    <col min="6" max="6" width="11.57421875" style="0" customWidth="1"/>
    <col min="7" max="8" width="11.7109375" style="0" customWidth="1"/>
    <col min="9" max="9" width="11.57421875" style="0" customWidth="1"/>
    <col min="10" max="10" width="11.7109375" style="0" customWidth="1"/>
    <col min="11" max="11" width="10.140625" style="0" customWidth="1"/>
    <col min="12" max="12" width="8.57421875" style="0" customWidth="1"/>
    <col min="13" max="13" width="11.8515625" style="0" customWidth="1"/>
    <col min="14" max="16" width="11.7109375" style="0" customWidth="1"/>
  </cols>
  <sheetData>
    <row r="1" spans="1:16" ht="12.75">
      <c r="A1" s="80"/>
      <c r="B1" s="81"/>
      <c r="C1" s="81"/>
      <c r="D1" s="81"/>
      <c r="E1" s="81"/>
      <c r="F1" s="81"/>
      <c r="G1" s="81"/>
      <c r="H1" s="82" t="str">
        <f>+'Section III'!H1</f>
        <v>ANNUAL STATEMENT FOR THE YEAR 2007 OF  </v>
      </c>
      <c r="I1" s="225">
        <f>+'Section I'!I1</f>
      </c>
      <c r="J1" s="226"/>
      <c r="K1" s="226"/>
      <c r="L1" s="226"/>
      <c r="M1" s="83"/>
      <c r="N1" s="81"/>
      <c r="O1" s="84"/>
      <c r="P1" s="85" t="str">
        <f>+'Section I'!P1</f>
        <v>OMB No. 1510-0012</v>
      </c>
    </row>
    <row r="2" spans="1:16" ht="12.75">
      <c r="A2" s="86"/>
      <c r="B2" s="87"/>
      <c r="C2" s="87"/>
      <c r="D2" s="87"/>
      <c r="E2" s="87"/>
      <c r="F2" s="87"/>
      <c r="G2" s="87"/>
      <c r="H2" s="87"/>
      <c r="I2" s="88"/>
      <c r="J2" s="89" t="s">
        <v>177</v>
      </c>
      <c r="K2" s="90"/>
      <c r="L2" s="88"/>
      <c r="M2" s="87"/>
      <c r="N2" s="87"/>
      <c r="O2" s="84"/>
      <c r="P2" s="91" t="str">
        <f>+'Section III'!P2</f>
        <v> OMB Expiration Date:  9-30-2010</v>
      </c>
    </row>
    <row r="3" spans="1:16" ht="12.75">
      <c r="A3" s="92" t="s">
        <v>264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</row>
    <row r="4" spans="1:16" ht="12.75">
      <c r="A4" s="95" t="str">
        <f>+'Section I'!A4</f>
        <v>Ceded Reinsurance as of December 31, Current Year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</row>
    <row r="5" spans="1:16" ht="12.75">
      <c r="A5" s="95" t="s">
        <v>272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7"/>
    </row>
    <row r="6" spans="1:16" ht="56.25">
      <c r="A6" s="119"/>
      <c r="B6" s="115" t="str">
        <f>+'Section III'!B6</f>
        <v>Authorized</v>
      </c>
      <c r="C6" s="122" t="str">
        <f>+'Section I'!C6</f>
        <v>Name of Reinsurer</v>
      </c>
      <c r="D6" s="108"/>
      <c r="E6" s="123" t="str">
        <f>+'Section I'!E6</f>
        <v>+</v>
      </c>
      <c r="F6" s="108" t="str">
        <f>+'Section I'!F6</f>
        <v>(1)                      Reinsurance Premiums</v>
      </c>
      <c r="G6" s="116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117"/>
      <c r="I6" s="117"/>
      <c r="J6" s="118"/>
      <c r="K6" s="108" t="str">
        <f>+'Section I'!K6</f>
        <v>(3)                            Total           Overdue</v>
      </c>
      <c r="L6" s="108" t="str">
        <f>+'Section I'!L6</f>
        <v>(4)          Percentage Overdue     </v>
      </c>
      <c r="M6" s="108" t="str">
        <f>+'Section I'!M6</f>
        <v>(5)                       (Known Case) Reinsurance Recoverable on Unpaid Losses</v>
      </c>
      <c r="N6" s="108" t="str">
        <f>+'Section I'!N6</f>
        <v>(6)                   Incurred But Not Reported Losses and</v>
      </c>
      <c r="O6" s="108" t="str">
        <f>+'Section I'!O6</f>
        <v>(7)                 Unearned</v>
      </c>
      <c r="P6" s="108" t="str">
        <f>+'Section I'!P6</f>
        <v>(8)                                      Total Recoverable      </v>
      </c>
    </row>
    <row r="7" spans="1:16" ht="45">
      <c r="A7" s="124"/>
      <c r="B7" s="121" t="str">
        <f>+'Section III'!B7</f>
        <v>Percentage</v>
      </c>
      <c r="C7" s="125"/>
      <c r="D7" s="99"/>
      <c r="E7" s="126"/>
      <c r="F7" s="127"/>
      <c r="G7" s="102" t="str">
        <f>+'Section I'!G7</f>
        <v>(A)                    Current and              1 - 90</v>
      </c>
      <c r="H7" s="102" t="str">
        <f>+'Section I'!H7</f>
        <v>(B)                     91 - 120</v>
      </c>
      <c r="I7" s="102" t="str">
        <f>+'Section I'!I7</f>
        <v>(C)                  Over 120</v>
      </c>
      <c r="J7" s="102" t="str">
        <f>+'Section I'!J7</f>
        <v>(D)                           Total</v>
      </c>
      <c r="K7" s="99" t="str">
        <f>+'Section I'!K7</f>
        <v>(Col 2B + 2C)</v>
      </c>
      <c r="L7" s="99" t="str">
        <f>+'Section I'!L7</f>
        <v>(Col 3/Col 2D)</v>
      </c>
      <c r="M7" s="99" t="str">
        <f>+'Section I'!M7</f>
        <v>and Unpaid Loss Adjustment Expense</v>
      </c>
      <c r="N7" s="99" t="str">
        <f>+'Section I'!N7</f>
        <v>Loss Adjustment Expense</v>
      </c>
      <c r="O7" s="99" t="str">
        <f>+'Section I'!O7</f>
        <v>Premiums</v>
      </c>
      <c r="P7" s="103" t="str">
        <f>+'Section I'!P7</f>
        <v>(Cols 2D+5+6+7)</v>
      </c>
    </row>
    <row r="8" spans="1:16" ht="12.75">
      <c r="A8" s="469" t="s">
        <v>277</v>
      </c>
      <c r="B8" s="36"/>
      <c r="C8" s="43"/>
      <c r="D8" s="36"/>
      <c r="E8" s="36"/>
      <c r="F8" s="36"/>
      <c r="G8" s="37"/>
      <c r="H8" s="37"/>
      <c r="I8" s="37"/>
      <c r="J8" s="37"/>
      <c r="K8" s="56"/>
      <c r="L8" s="56"/>
      <c r="M8" s="56"/>
      <c r="N8" s="56"/>
      <c r="O8" s="56"/>
      <c r="P8" s="57"/>
    </row>
    <row r="9" spans="1:16" ht="12.75">
      <c r="A9" s="39" t="s">
        <v>207</v>
      </c>
      <c r="B9" s="40"/>
      <c r="C9" s="43"/>
      <c r="D9" s="36"/>
      <c r="E9" s="36"/>
      <c r="F9" s="36"/>
      <c r="G9" s="37"/>
      <c r="H9" s="37"/>
      <c r="I9" s="37"/>
      <c r="J9" s="37"/>
      <c r="K9" s="40"/>
      <c r="L9" s="40"/>
      <c r="M9" s="40"/>
      <c r="N9" s="40"/>
      <c r="O9" s="40"/>
      <c r="P9" s="51"/>
    </row>
    <row r="10" spans="1:16" ht="12.75">
      <c r="A10" s="40" t="s">
        <v>188</v>
      </c>
      <c r="B10" s="43"/>
      <c r="C10" s="43"/>
      <c r="D10" s="43"/>
      <c r="E10" s="43"/>
      <c r="F10" s="43"/>
      <c r="G10" s="43"/>
      <c r="H10" s="43"/>
      <c r="I10" s="36"/>
      <c r="J10" s="36"/>
      <c r="K10" s="40"/>
      <c r="L10" s="40"/>
      <c r="M10" s="40"/>
      <c r="N10" s="40"/>
      <c r="O10" s="40"/>
      <c r="P10" s="38"/>
    </row>
    <row r="11" spans="1:16" ht="12.75">
      <c r="A11" s="40" t="s">
        <v>229</v>
      </c>
      <c r="B11" s="43"/>
      <c r="C11" s="43"/>
      <c r="D11" s="43"/>
      <c r="E11" s="43"/>
      <c r="F11" s="43"/>
      <c r="G11" s="43"/>
      <c r="H11" s="43"/>
      <c r="I11" s="36"/>
      <c r="J11" s="36"/>
      <c r="K11" s="40"/>
      <c r="L11" s="40"/>
      <c r="M11" s="40"/>
      <c r="N11" s="40"/>
      <c r="O11" s="40"/>
      <c r="P11" s="38"/>
    </row>
    <row r="12" spans="1:16" ht="12.75">
      <c r="A12" s="38" t="s">
        <v>223</v>
      </c>
      <c r="B12" s="40"/>
      <c r="C12" s="40"/>
      <c r="D12" s="40"/>
      <c r="E12" s="40"/>
      <c r="F12" s="40"/>
      <c r="G12" s="40"/>
      <c r="H12" s="40"/>
      <c r="I12" s="36"/>
      <c r="J12" s="36"/>
      <c r="K12" s="40"/>
      <c r="L12" s="40"/>
      <c r="M12" s="40"/>
      <c r="N12" s="40"/>
      <c r="O12" s="40"/>
      <c r="P12" s="38"/>
    </row>
    <row r="13" spans="1:16" ht="12.75">
      <c r="A13" s="38" t="s">
        <v>193</v>
      </c>
      <c r="B13" s="40"/>
      <c r="C13" s="40"/>
      <c r="D13" s="40"/>
      <c r="E13" s="40"/>
      <c r="F13" s="40"/>
      <c r="G13" s="40"/>
      <c r="H13" s="40"/>
      <c r="I13" s="36"/>
      <c r="J13" s="36"/>
      <c r="K13" s="40"/>
      <c r="L13" s="40"/>
      <c r="M13" s="40"/>
      <c r="N13" s="40"/>
      <c r="O13" s="40"/>
      <c r="P13" s="38"/>
    </row>
    <row r="14" spans="1:16" ht="12.75">
      <c r="A14" s="38" t="s">
        <v>224</v>
      </c>
      <c r="B14" s="40"/>
      <c r="C14" s="40"/>
      <c r="D14" s="40"/>
      <c r="E14" s="36"/>
      <c r="F14" s="36"/>
      <c r="G14" s="36"/>
      <c r="H14" s="36"/>
      <c r="I14" s="36"/>
      <c r="J14" s="36"/>
      <c r="K14" s="40"/>
      <c r="L14" s="40"/>
      <c r="M14" s="40"/>
      <c r="N14" s="40"/>
      <c r="O14" s="40"/>
      <c r="P14" s="38"/>
    </row>
    <row r="15" spans="1:16" ht="12.75">
      <c r="A15" s="15"/>
      <c r="B15" s="20"/>
      <c r="C15" s="16"/>
      <c r="D15" s="16"/>
      <c r="E15" s="15"/>
      <c r="F15" s="421"/>
      <c r="G15" s="421"/>
      <c r="H15" s="421"/>
      <c r="I15" s="422"/>
      <c r="J15" s="310">
        <f>+G15+H15+I15</f>
        <v>0</v>
      </c>
      <c r="K15" s="310">
        <f>+H15+I15</f>
        <v>0</v>
      </c>
      <c r="L15" s="344">
        <f>IF(K15&gt;0,+K15/J15,"")</f>
      </c>
      <c r="M15" s="12"/>
      <c r="N15" s="12"/>
      <c r="O15" s="12"/>
      <c r="P15" s="237">
        <f>+J15+M15+N15+O15</f>
        <v>0</v>
      </c>
    </row>
    <row r="16" spans="1:16" ht="12.75">
      <c r="A16" s="74"/>
      <c r="B16" s="75"/>
      <c r="C16" s="76"/>
      <c r="D16" s="76"/>
      <c r="E16" s="74"/>
      <c r="F16" s="69"/>
      <c r="G16" s="69"/>
      <c r="H16" s="69"/>
      <c r="I16" s="67"/>
      <c r="J16" s="246">
        <f aca="true" t="shared" si="0" ref="J16:J40">+G16+H16+I16</f>
        <v>0</v>
      </c>
      <c r="K16" s="246">
        <f aca="true" t="shared" si="1" ref="K16:K40">+H16+I16</f>
        <v>0</v>
      </c>
      <c r="L16" s="345">
        <f aca="true" t="shared" si="2" ref="L16:L41">IF(K16&gt;0,+K16/J16,"")</f>
      </c>
      <c r="M16" s="69"/>
      <c r="N16" s="69"/>
      <c r="O16" s="67"/>
      <c r="P16" s="245">
        <f aca="true" t="shared" si="3" ref="P16:P40">+J16+M16+N16+O16</f>
        <v>0</v>
      </c>
    </row>
    <row r="17" spans="1:16" ht="12.75">
      <c r="A17" s="74"/>
      <c r="B17" s="75"/>
      <c r="C17" s="76"/>
      <c r="D17" s="76"/>
      <c r="E17" s="74"/>
      <c r="F17" s="69"/>
      <c r="G17" s="69"/>
      <c r="H17" s="69"/>
      <c r="I17" s="67"/>
      <c r="J17" s="246">
        <f t="shared" si="0"/>
        <v>0</v>
      </c>
      <c r="K17" s="246">
        <f t="shared" si="1"/>
        <v>0</v>
      </c>
      <c r="L17" s="345">
        <f t="shared" si="2"/>
      </c>
      <c r="M17" s="69"/>
      <c r="N17" s="69"/>
      <c r="O17" s="67"/>
      <c r="P17" s="245">
        <f t="shared" si="3"/>
        <v>0</v>
      </c>
    </row>
    <row r="18" spans="1:16" ht="12.75">
      <c r="A18" s="74"/>
      <c r="B18" s="75"/>
      <c r="C18" s="76"/>
      <c r="D18" s="76"/>
      <c r="E18" s="74"/>
      <c r="F18" s="69"/>
      <c r="G18" s="69"/>
      <c r="H18" s="69"/>
      <c r="I18" s="67"/>
      <c r="J18" s="246">
        <f t="shared" si="0"/>
        <v>0</v>
      </c>
      <c r="K18" s="246">
        <f t="shared" si="1"/>
        <v>0</v>
      </c>
      <c r="L18" s="345">
        <f t="shared" si="2"/>
      </c>
      <c r="M18" s="69"/>
      <c r="N18" s="69"/>
      <c r="O18" s="67"/>
      <c r="P18" s="245">
        <f t="shared" si="3"/>
        <v>0</v>
      </c>
    </row>
    <row r="19" spans="1:16" ht="12.75">
      <c r="A19" s="74"/>
      <c r="B19" s="75"/>
      <c r="C19" s="76"/>
      <c r="D19" s="76"/>
      <c r="E19" s="74"/>
      <c r="F19" s="69"/>
      <c r="G19" s="69"/>
      <c r="H19" s="69"/>
      <c r="I19" s="67"/>
      <c r="J19" s="246">
        <f t="shared" si="0"/>
        <v>0</v>
      </c>
      <c r="K19" s="246">
        <f t="shared" si="1"/>
        <v>0</v>
      </c>
      <c r="L19" s="345">
        <f t="shared" si="2"/>
      </c>
      <c r="M19" s="69"/>
      <c r="N19" s="69"/>
      <c r="O19" s="67"/>
      <c r="P19" s="245">
        <f t="shared" si="3"/>
        <v>0</v>
      </c>
    </row>
    <row r="20" spans="1:16" ht="12.75">
      <c r="A20" s="74"/>
      <c r="B20" s="75"/>
      <c r="C20" s="76"/>
      <c r="D20" s="76"/>
      <c r="E20" s="74"/>
      <c r="F20" s="69"/>
      <c r="G20" s="69"/>
      <c r="H20" s="69"/>
      <c r="I20" s="67"/>
      <c r="J20" s="246">
        <f t="shared" si="0"/>
        <v>0</v>
      </c>
      <c r="K20" s="246">
        <f t="shared" si="1"/>
        <v>0</v>
      </c>
      <c r="L20" s="345">
        <f t="shared" si="2"/>
      </c>
      <c r="M20" s="69"/>
      <c r="N20" s="69"/>
      <c r="O20" s="67"/>
      <c r="P20" s="245">
        <f t="shared" si="3"/>
        <v>0</v>
      </c>
    </row>
    <row r="21" spans="1:16" ht="12.75">
      <c r="A21" s="74"/>
      <c r="B21" s="75"/>
      <c r="C21" s="76"/>
      <c r="D21" s="76"/>
      <c r="E21" s="74"/>
      <c r="F21" s="69"/>
      <c r="G21" s="69"/>
      <c r="H21" s="69"/>
      <c r="I21" s="67"/>
      <c r="J21" s="246">
        <f t="shared" si="0"/>
        <v>0</v>
      </c>
      <c r="K21" s="246">
        <f t="shared" si="1"/>
        <v>0</v>
      </c>
      <c r="L21" s="345">
        <f t="shared" si="2"/>
      </c>
      <c r="M21" s="69"/>
      <c r="N21" s="69"/>
      <c r="O21" s="67"/>
      <c r="P21" s="245">
        <f t="shared" si="3"/>
        <v>0</v>
      </c>
    </row>
    <row r="22" spans="1:16" ht="12.75">
      <c r="A22" s="74"/>
      <c r="B22" s="75"/>
      <c r="C22" s="76"/>
      <c r="D22" s="76"/>
      <c r="E22" s="74"/>
      <c r="F22" s="69"/>
      <c r="G22" s="69"/>
      <c r="H22" s="69"/>
      <c r="I22" s="67"/>
      <c r="J22" s="246">
        <f t="shared" si="0"/>
        <v>0</v>
      </c>
      <c r="K22" s="246">
        <f t="shared" si="1"/>
        <v>0</v>
      </c>
      <c r="L22" s="345">
        <f t="shared" si="2"/>
      </c>
      <c r="M22" s="69"/>
      <c r="N22" s="69"/>
      <c r="O22" s="67"/>
      <c r="P22" s="245">
        <f t="shared" si="3"/>
        <v>0</v>
      </c>
    </row>
    <row r="23" spans="1:16" ht="12.75">
      <c r="A23" s="74"/>
      <c r="B23" s="75"/>
      <c r="C23" s="76"/>
      <c r="D23" s="76"/>
      <c r="E23" s="74"/>
      <c r="F23" s="69"/>
      <c r="G23" s="69"/>
      <c r="H23" s="69"/>
      <c r="I23" s="67"/>
      <c r="J23" s="246">
        <f t="shared" si="0"/>
        <v>0</v>
      </c>
      <c r="K23" s="246">
        <f t="shared" si="1"/>
        <v>0</v>
      </c>
      <c r="L23" s="345">
        <f t="shared" si="2"/>
      </c>
      <c r="M23" s="69"/>
      <c r="N23" s="69"/>
      <c r="O23" s="67"/>
      <c r="P23" s="245">
        <f t="shared" si="3"/>
        <v>0</v>
      </c>
    </row>
    <row r="24" spans="1:16" ht="12.75">
      <c r="A24" s="74"/>
      <c r="B24" s="75"/>
      <c r="C24" s="76"/>
      <c r="D24" s="76"/>
      <c r="E24" s="74"/>
      <c r="F24" s="69"/>
      <c r="G24" s="69"/>
      <c r="H24" s="69"/>
      <c r="I24" s="67"/>
      <c r="J24" s="246">
        <f t="shared" si="0"/>
        <v>0</v>
      </c>
      <c r="K24" s="246">
        <f t="shared" si="1"/>
        <v>0</v>
      </c>
      <c r="L24" s="345">
        <f t="shared" si="2"/>
      </c>
      <c r="M24" s="69"/>
      <c r="N24" s="69"/>
      <c r="O24" s="67"/>
      <c r="P24" s="245">
        <f t="shared" si="3"/>
        <v>0</v>
      </c>
    </row>
    <row r="25" spans="1:16" ht="12.75">
      <c r="A25" s="74"/>
      <c r="B25" s="75"/>
      <c r="C25" s="76"/>
      <c r="D25" s="76"/>
      <c r="E25" s="74"/>
      <c r="F25" s="69"/>
      <c r="G25" s="69"/>
      <c r="H25" s="69"/>
      <c r="I25" s="67"/>
      <c r="J25" s="246">
        <f t="shared" si="0"/>
        <v>0</v>
      </c>
      <c r="K25" s="246">
        <f t="shared" si="1"/>
        <v>0</v>
      </c>
      <c r="L25" s="345">
        <f t="shared" si="2"/>
      </c>
      <c r="M25" s="69"/>
      <c r="N25" s="69"/>
      <c r="O25" s="67"/>
      <c r="P25" s="245">
        <f t="shared" si="3"/>
        <v>0</v>
      </c>
    </row>
    <row r="26" spans="1:16" ht="12.75">
      <c r="A26" s="74"/>
      <c r="B26" s="75"/>
      <c r="C26" s="76"/>
      <c r="D26" s="76"/>
      <c r="E26" s="74"/>
      <c r="F26" s="69"/>
      <c r="G26" s="69"/>
      <c r="H26" s="69"/>
      <c r="I26" s="67"/>
      <c r="J26" s="246">
        <f t="shared" si="0"/>
        <v>0</v>
      </c>
      <c r="K26" s="246">
        <f t="shared" si="1"/>
        <v>0</v>
      </c>
      <c r="L26" s="345">
        <f t="shared" si="2"/>
      </c>
      <c r="M26" s="69"/>
      <c r="N26" s="69"/>
      <c r="O26" s="67"/>
      <c r="P26" s="245">
        <f t="shared" si="3"/>
        <v>0</v>
      </c>
    </row>
    <row r="27" spans="1:16" ht="12.75">
      <c r="A27" s="74"/>
      <c r="B27" s="75"/>
      <c r="C27" s="76"/>
      <c r="D27" s="76"/>
      <c r="E27" s="74"/>
      <c r="F27" s="69"/>
      <c r="G27" s="69"/>
      <c r="H27" s="69"/>
      <c r="I27" s="67"/>
      <c r="J27" s="246">
        <f t="shared" si="0"/>
        <v>0</v>
      </c>
      <c r="K27" s="246">
        <f t="shared" si="1"/>
        <v>0</v>
      </c>
      <c r="L27" s="345">
        <f t="shared" si="2"/>
      </c>
      <c r="M27" s="69"/>
      <c r="N27" s="69"/>
      <c r="O27" s="67"/>
      <c r="P27" s="245">
        <f t="shared" si="3"/>
        <v>0</v>
      </c>
    </row>
    <row r="28" spans="1:16" ht="12.75">
      <c r="A28" s="74"/>
      <c r="B28" s="75"/>
      <c r="C28" s="76"/>
      <c r="D28" s="76"/>
      <c r="E28" s="74"/>
      <c r="F28" s="69"/>
      <c r="G28" s="69"/>
      <c r="H28" s="69"/>
      <c r="I28" s="67"/>
      <c r="J28" s="246">
        <f t="shared" si="0"/>
        <v>0</v>
      </c>
      <c r="K28" s="246">
        <f t="shared" si="1"/>
        <v>0</v>
      </c>
      <c r="L28" s="345">
        <f t="shared" si="2"/>
      </c>
      <c r="M28" s="69"/>
      <c r="N28" s="69"/>
      <c r="O28" s="67"/>
      <c r="P28" s="245">
        <f t="shared" si="3"/>
        <v>0</v>
      </c>
    </row>
    <row r="29" spans="1:16" ht="12.75">
      <c r="A29" s="74"/>
      <c r="B29" s="75"/>
      <c r="C29" s="76"/>
      <c r="D29" s="76"/>
      <c r="E29" s="74"/>
      <c r="F29" s="69"/>
      <c r="G29" s="69"/>
      <c r="H29" s="69"/>
      <c r="I29" s="67"/>
      <c r="J29" s="246">
        <f t="shared" si="0"/>
        <v>0</v>
      </c>
      <c r="K29" s="246">
        <f t="shared" si="1"/>
        <v>0</v>
      </c>
      <c r="L29" s="345">
        <f t="shared" si="2"/>
      </c>
      <c r="M29" s="69"/>
      <c r="N29" s="69"/>
      <c r="O29" s="67"/>
      <c r="P29" s="245">
        <f t="shared" si="3"/>
        <v>0</v>
      </c>
    </row>
    <row r="30" spans="1:16" ht="12.75">
      <c r="A30" s="74"/>
      <c r="B30" s="75"/>
      <c r="C30" s="76"/>
      <c r="D30" s="76"/>
      <c r="E30" s="74"/>
      <c r="F30" s="69"/>
      <c r="G30" s="69"/>
      <c r="H30" s="69"/>
      <c r="I30" s="67"/>
      <c r="J30" s="246">
        <f t="shared" si="0"/>
        <v>0</v>
      </c>
      <c r="K30" s="246">
        <f t="shared" si="1"/>
        <v>0</v>
      </c>
      <c r="L30" s="345">
        <f t="shared" si="2"/>
      </c>
      <c r="M30" s="69"/>
      <c r="N30" s="69"/>
      <c r="O30" s="67"/>
      <c r="P30" s="245">
        <f t="shared" si="3"/>
        <v>0</v>
      </c>
    </row>
    <row r="31" spans="1:16" ht="12.75">
      <c r="A31" s="74"/>
      <c r="B31" s="75"/>
      <c r="C31" s="76"/>
      <c r="D31" s="76"/>
      <c r="E31" s="74"/>
      <c r="F31" s="69"/>
      <c r="G31" s="69"/>
      <c r="H31" s="69"/>
      <c r="I31" s="67"/>
      <c r="J31" s="246">
        <f t="shared" si="0"/>
        <v>0</v>
      </c>
      <c r="K31" s="246">
        <f t="shared" si="1"/>
        <v>0</v>
      </c>
      <c r="L31" s="345">
        <f t="shared" si="2"/>
      </c>
      <c r="M31" s="69"/>
      <c r="N31" s="69"/>
      <c r="O31" s="67"/>
      <c r="P31" s="245">
        <f t="shared" si="3"/>
        <v>0</v>
      </c>
    </row>
    <row r="32" spans="1:16" ht="12.75">
      <c r="A32" s="74"/>
      <c r="B32" s="75"/>
      <c r="C32" s="76"/>
      <c r="D32" s="76"/>
      <c r="E32" s="74"/>
      <c r="F32" s="69"/>
      <c r="G32" s="69"/>
      <c r="H32" s="69"/>
      <c r="I32" s="67"/>
      <c r="J32" s="246">
        <f t="shared" si="0"/>
        <v>0</v>
      </c>
      <c r="K32" s="246">
        <f t="shared" si="1"/>
        <v>0</v>
      </c>
      <c r="L32" s="345">
        <f t="shared" si="2"/>
      </c>
      <c r="M32" s="69"/>
      <c r="N32" s="69"/>
      <c r="O32" s="67"/>
      <c r="P32" s="245">
        <f t="shared" si="3"/>
        <v>0</v>
      </c>
    </row>
    <row r="33" spans="1:16" ht="12.75">
      <c r="A33" s="74"/>
      <c r="B33" s="75"/>
      <c r="C33" s="76"/>
      <c r="D33" s="76"/>
      <c r="E33" s="74"/>
      <c r="F33" s="69"/>
      <c r="G33" s="69"/>
      <c r="H33" s="69"/>
      <c r="I33" s="67"/>
      <c r="J33" s="246">
        <f t="shared" si="0"/>
        <v>0</v>
      </c>
      <c r="K33" s="246">
        <f t="shared" si="1"/>
        <v>0</v>
      </c>
      <c r="L33" s="345">
        <f t="shared" si="2"/>
      </c>
      <c r="M33" s="69"/>
      <c r="N33" s="69"/>
      <c r="O33" s="67"/>
      <c r="P33" s="245">
        <f t="shared" si="3"/>
        <v>0</v>
      </c>
    </row>
    <row r="34" spans="1:16" ht="12.75">
      <c r="A34" s="74"/>
      <c r="B34" s="75"/>
      <c r="C34" s="76"/>
      <c r="D34" s="76"/>
      <c r="E34" s="74"/>
      <c r="F34" s="69"/>
      <c r="G34" s="69"/>
      <c r="H34" s="69"/>
      <c r="I34" s="67"/>
      <c r="J34" s="246">
        <f t="shared" si="0"/>
        <v>0</v>
      </c>
      <c r="K34" s="246">
        <f t="shared" si="1"/>
        <v>0</v>
      </c>
      <c r="L34" s="345">
        <f t="shared" si="2"/>
      </c>
      <c r="M34" s="69"/>
      <c r="N34" s="69"/>
      <c r="O34" s="67"/>
      <c r="P34" s="245">
        <f t="shared" si="3"/>
        <v>0</v>
      </c>
    </row>
    <row r="35" spans="1:16" ht="12.75">
      <c r="A35" s="74"/>
      <c r="B35" s="75"/>
      <c r="C35" s="76"/>
      <c r="D35" s="76"/>
      <c r="E35" s="74"/>
      <c r="F35" s="69"/>
      <c r="G35" s="69"/>
      <c r="H35" s="69"/>
      <c r="I35" s="67"/>
      <c r="J35" s="246">
        <f t="shared" si="0"/>
        <v>0</v>
      </c>
      <c r="K35" s="246">
        <f t="shared" si="1"/>
        <v>0</v>
      </c>
      <c r="L35" s="345">
        <f t="shared" si="2"/>
      </c>
      <c r="M35" s="69"/>
      <c r="N35" s="69"/>
      <c r="O35" s="67"/>
      <c r="P35" s="245">
        <f t="shared" si="3"/>
        <v>0</v>
      </c>
    </row>
    <row r="36" spans="1:16" ht="12.75">
      <c r="A36" s="74"/>
      <c r="B36" s="75"/>
      <c r="C36" s="76"/>
      <c r="D36" s="76"/>
      <c r="E36" s="74"/>
      <c r="F36" s="69"/>
      <c r="G36" s="69"/>
      <c r="H36" s="69"/>
      <c r="I36" s="67"/>
      <c r="J36" s="246">
        <f t="shared" si="0"/>
        <v>0</v>
      </c>
      <c r="K36" s="246">
        <f t="shared" si="1"/>
        <v>0</v>
      </c>
      <c r="L36" s="345">
        <f t="shared" si="2"/>
      </c>
      <c r="M36" s="69"/>
      <c r="N36" s="69"/>
      <c r="O36" s="67"/>
      <c r="P36" s="245">
        <f t="shared" si="3"/>
        <v>0</v>
      </c>
    </row>
    <row r="37" spans="1:16" ht="12.75">
      <c r="A37" s="74"/>
      <c r="B37" s="75"/>
      <c r="C37" s="76"/>
      <c r="D37" s="76"/>
      <c r="E37" s="74"/>
      <c r="F37" s="69"/>
      <c r="G37" s="69"/>
      <c r="H37" s="69"/>
      <c r="I37" s="67"/>
      <c r="J37" s="246">
        <f t="shared" si="0"/>
        <v>0</v>
      </c>
      <c r="K37" s="246">
        <f t="shared" si="1"/>
        <v>0</v>
      </c>
      <c r="L37" s="345">
        <f t="shared" si="2"/>
      </c>
      <c r="M37" s="69"/>
      <c r="N37" s="69"/>
      <c r="O37" s="67"/>
      <c r="P37" s="245">
        <f t="shared" si="3"/>
        <v>0</v>
      </c>
    </row>
    <row r="38" spans="1:16" ht="12.75">
      <c r="A38" s="74"/>
      <c r="B38" s="75"/>
      <c r="C38" s="76"/>
      <c r="D38" s="76"/>
      <c r="E38" s="74"/>
      <c r="F38" s="69"/>
      <c r="G38" s="69"/>
      <c r="H38" s="69"/>
      <c r="I38" s="67"/>
      <c r="J38" s="246">
        <f t="shared" si="0"/>
        <v>0</v>
      </c>
      <c r="K38" s="246">
        <f t="shared" si="1"/>
        <v>0</v>
      </c>
      <c r="L38" s="345">
        <f t="shared" si="2"/>
      </c>
      <c r="M38" s="69"/>
      <c r="N38" s="69"/>
      <c r="O38" s="67"/>
      <c r="P38" s="245">
        <f t="shared" si="3"/>
        <v>0</v>
      </c>
    </row>
    <row r="39" spans="1:16" ht="12.75">
      <c r="A39" s="74"/>
      <c r="B39" s="75"/>
      <c r="C39" s="76"/>
      <c r="D39" s="76"/>
      <c r="E39" s="74"/>
      <c r="F39" s="69"/>
      <c r="G39" s="69"/>
      <c r="H39" s="69"/>
      <c r="I39" s="67"/>
      <c r="J39" s="246">
        <f t="shared" si="0"/>
        <v>0</v>
      </c>
      <c r="K39" s="246">
        <f t="shared" si="1"/>
        <v>0</v>
      </c>
      <c r="L39" s="345">
        <f t="shared" si="2"/>
      </c>
      <c r="M39" s="69"/>
      <c r="N39" s="69"/>
      <c r="O39" s="67"/>
      <c r="P39" s="245">
        <f t="shared" si="3"/>
        <v>0</v>
      </c>
    </row>
    <row r="40" spans="1:16" ht="12.75">
      <c r="A40" s="15"/>
      <c r="B40" s="20"/>
      <c r="C40" s="16"/>
      <c r="D40" s="16"/>
      <c r="E40" s="14"/>
      <c r="F40" s="12"/>
      <c r="G40" s="12"/>
      <c r="H40" s="12"/>
      <c r="I40" s="12"/>
      <c r="J40" s="310">
        <f t="shared" si="0"/>
        <v>0</v>
      </c>
      <c r="K40" s="310">
        <f t="shared" si="1"/>
        <v>0</v>
      </c>
      <c r="L40" s="344">
        <f t="shared" si="2"/>
      </c>
      <c r="M40" s="12"/>
      <c r="N40" s="12"/>
      <c r="O40" s="12"/>
      <c r="P40" s="237">
        <f t="shared" si="3"/>
        <v>0</v>
      </c>
    </row>
    <row r="41" spans="1:16" ht="12.75">
      <c r="A41" s="177" t="s">
        <v>55</v>
      </c>
      <c r="B41" s="178"/>
      <c r="C41" s="179"/>
      <c r="D41" s="179"/>
      <c r="E41" s="54"/>
      <c r="F41" s="347">
        <f aca="true" t="shared" si="4" ref="F41:K41">SUM(F15:F40)</f>
        <v>0</v>
      </c>
      <c r="G41" s="307">
        <f t="shared" si="4"/>
        <v>0</v>
      </c>
      <c r="H41" s="307">
        <f t="shared" si="4"/>
        <v>0</v>
      </c>
      <c r="I41" s="307">
        <f t="shared" si="4"/>
        <v>0</v>
      </c>
      <c r="J41" s="307">
        <f t="shared" si="4"/>
        <v>0</v>
      </c>
      <c r="K41" s="307">
        <f t="shared" si="4"/>
        <v>0</v>
      </c>
      <c r="L41" s="308">
        <f t="shared" si="2"/>
      </c>
      <c r="M41" s="307">
        <f>SUM(M15:M40)</f>
        <v>0</v>
      </c>
      <c r="N41" s="307">
        <f>SUM(N15:N40)</f>
        <v>0</v>
      </c>
      <c r="O41" s="307">
        <f>SUM(O15:O40)</f>
        <v>0</v>
      </c>
      <c r="P41" s="307">
        <f>SUM(P15:P40)</f>
        <v>0</v>
      </c>
    </row>
    <row r="44" spans="1:16" ht="12.75">
      <c r="A44" s="80"/>
      <c r="B44" s="81"/>
      <c r="C44" s="81"/>
      <c r="D44" s="81"/>
      <c r="E44" s="81"/>
      <c r="F44" s="81"/>
      <c r="G44" s="81"/>
      <c r="H44" s="82" t="s">
        <v>199</v>
      </c>
      <c r="I44" s="225">
        <f>+'Section I'!I1</f>
      </c>
      <c r="J44" s="226"/>
      <c r="K44" s="226"/>
      <c r="L44" s="226"/>
      <c r="M44" s="83"/>
      <c r="N44" s="81"/>
      <c r="O44" s="84"/>
      <c r="P44" s="85" t="s">
        <v>178</v>
      </c>
    </row>
    <row r="45" spans="1:16" ht="12.75">
      <c r="A45" s="86"/>
      <c r="B45" s="87"/>
      <c r="C45" s="87"/>
      <c r="D45" s="87"/>
      <c r="E45" s="87"/>
      <c r="F45" s="87"/>
      <c r="G45" s="87"/>
      <c r="H45" s="87"/>
      <c r="I45" s="88"/>
      <c r="J45" s="89" t="s">
        <v>177</v>
      </c>
      <c r="K45" s="90"/>
      <c r="L45" s="88"/>
      <c r="M45" s="87"/>
      <c r="N45" s="87"/>
      <c r="O45" s="84"/>
      <c r="P45" s="91" t="str">
        <f>+'Section I'!P2</f>
        <v> OMB Expiration Date:  9-30-2010</v>
      </c>
    </row>
    <row r="46" spans="1:16" ht="12.75">
      <c r="A46" s="92" t="s">
        <v>264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4"/>
    </row>
    <row r="47" spans="1:16" ht="12.75">
      <c r="A47" s="95" t="str">
        <f>+'Section I'!A4</f>
        <v>Ceded Reinsurance as of December 31, Current Year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7"/>
    </row>
    <row r="48" spans="1:16" ht="12.75">
      <c r="A48" s="95" t="s">
        <v>272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7"/>
    </row>
    <row r="49" spans="1:16" ht="56.25">
      <c r="A49" s="119"/>
      <c r="B49" s="115" t="s">
        <v>216</v>
      </c>
      <c r="C49" s="122" t="s">
        <v>142</v>
      </c>
      <c r="D49" s="108"/>
      <c r="E49" s="123" t="s">
        <v>143</v>
      </c>
      <c r="F49" s="108" t="s">
        <v>144</v>
      </c>
      <c r="G49" s="116" t="s">
        <v>263</v>
      </c>
      <c r="H49" s="117"/>
      <c r="I49" s="117"/>
      <c r="J49" s="118"/>
      <c r="K49" s="108" t="s">
        <v>145</v>
      </c>
      <c r="L49" s="108" t="s">
        <v>161</v>
      </c>
      <c r="M49" s="108" t="s">
        <v>146</v>
      </c>
      <c r="N49" s="108" t="s">
        <v>147</v>
      </c>
      <c r="O49" s="108" t="s">
        <v>267</v>
      </c>
      <c r="P49" s="108" t="s">
        <v>148</v>
      </c>
    </row>
    <row r="50" spans="1:16" ht="45">
      <c r="A50" s="124"/>
      <c r="B50" s="121" t="s">
        <v>215</v>
      </c>
      <c r="C50" s="125"/>
      <c r="D50" s="99"/>
      <c r="E50" s="126"/>
      <c r="F50" s="127"/>
      <c r="G50" s="102" t="s">
        <v>152</v>
      </c>
      <c r="H50" s="102" t="s">
        <v>153</v>
      </c>
      <c r="I50" s="102" t="s">
        <v>154</v>
      </c>
      <c r="J50" s="102" t="s">
        <v>155</v>
      </c>
      <c r="K50" s="99" t="s">
        <v>156</v>
      </c>
      <c r="L50" s="99" t="s">
        <v>220</v>
      </c>
      <c r="M50" s="99" t="s">
        <v>157</v>
      </c>
      <c r="N50" s="99" t="s">
        <v>158</v>
      </c>
      <c r="O50" s="99" t="s">
        <v>268</v>
      </c>
      <c r="P50" s="103" t="s">
        <v>159</v>
      </c>
    </row>
    <row r="51" spans="1:16" ht="12.75">
      <c r="A51" s="39" t="s">
        <v>277</v>
      </c>
      <c r="B51" s="36"/>
      <c r="C51" s="43"/>
      <c r="D51" s="36"/>
      <c r="E51" s="36"/>
      <c r="F51" s="36"/>
      <c r="G51" s="37"/>
      <c r="H51" s="37"/>
      <c r="I51" s="37"/>
      <c r="J51" s="37"/>
      <c r="K51" s="56"/>
      <c r="L51" s="56"/>
      <c r="M51" s="56"/>
      <c r="N51" s="56"/>
      <c r="O51" s="56"/>
      <c r="P51" s="57"/>
    </row>
    <row r="52" spans="1:16" ht="12.75">
      <c r="A52" s="39" t="s">
        <v>756</v>
      </c>
      <c r="B52" s="40"/>
      <c r="C52" s="43"/>
      <c r="D52" s="36"/>
      <c r="E52" s="36"/>
      <c r="F52" s="36"/>
      <c r="G52" s="37"/>
      <c r="H52" s="37"/>
      <c r="I52" s="37"/>
      <c r="J52" s="37"/>
      <c r="K52" s="40"/>
      <c r="L52" s="40"/>
      <c r="M52" s="40"/>
      <c r="N52" s="40"/>
      <c r="O52" s="40"/>
      <c r="P52" s="51"/>
    </row>
    <row r="53" spans="1:16" ht="12.75">
      <c r="A53" s="40" t="s">
        <v>188</v>
      </c>
      <c r="B53" s="43"/>
      <c r="C53" s="43"/>
      <c r="D53" s="43"/>
      <c r="E53" s="43"/>
      <c r="F53" s="43"/>
      <c r="G53" s="43"/>
      <c r="H53" s="43"/>
      <c r="I53" s="36"/>
      <c r="J53" s="36"/>
      <c r="K53" s="40"/>
      <c r="L53" s="40"/>
      <c r="M53" s="40"/>
      <c r="N53" s="40"/>
      <c r="O53" s="40"/>
      <c r="P53" s="38"/>
    </row>
    <row r="54" spans="1:16" ht="12.75">
      <c r="A54" s="40" t="s">
        <v>229</v>
      </c>
      <c r="B54" s="43"/>
      <c r="C54" s="43"/>
      <c r="D54" s="43"/>
      <c r="E54" s="43"/>
      <c r="F54" s="43"/>
      <c r="G54" s="43"/>
      <c r="H54" s="43"/>
      <c r="I54" s="36"/>
      <c r="J54" s="36"/>
      <c r="K54" s="40"/>
      <c r="L54" s="40"/>
      <c r="M54" s="40"/>
      <c r="N54" s="40"/>
      <c r="O54" s="40"/>
      <c r="P54" s="38"/>
    </row>
    <row r="55" spans="1:16" ht="12.75">
      <c r="A55" s="38" t="s">
        <v>223</v>
      </c>
      <c r="B55" s="40"/>
      <c r="C55" s="40"/>
      <c r="D55" s="40"/>
      <c r="E55" s="40"/>
      <c r="F55" s="40"/>
      <c r="G55" s="40"/>
      <c r="H55" s="40"/>
      <c r="I55" s="36"/>
      <c r="J55" s="36"/>
      <c r="K55" s="40"/>
      <c r="L55" s="40"/>
      <c r="M55" s="40"/>
      <c r="N55" s="40"/>
      <c r="O55" s="40"/>
      <c r="P55" s="38"/>
    </row>
    <row r="56" spans="1:16" ht="12.75">
      <c r="A56" s="38" t="s">
        <v>193</v>
      </c>
      <c r="B56" s="40"/>
      <c r="C56" s="40"/>
      <c r="D56" s="40"/>
      <c r="E56" s="40"/>
      <c r="F56" s="40"/>
      <c r="G56" s="40"/>
      <c r="H56" s="40"/>
      <c r="I56" s="36"/>
      <c r="J56" s="36"/>
      <c r="K56" s="40"/>
      <c r="L56" s="40"/>
      <c r="M56" s="40"/>
      <c r="N56" s="40"/>
      <c r="O56" s="40"/>
      <c r="P56" s="38"/>
    </row>
    <row r="57" spans="1:16" ht="12.75">
      <c r="A57" s="38" t="s">
        <v>224</v>
      </c>
      <c r="B57" s="40"/>
      <c r="C57" s="40"/>
      <c r="D57" s="40"/>
      <c r="E57" s="36"/>
      <c r="F57" s="36"/>
      <c r="G57" s="36"/>
      <c r="H57" s="36"/>
      <c r="I57" s="36"/>
      <c r="J57" s="36"/>
      <c r="K57" s="40"/>
      <c r="L57" s="40"/>
      <c r="M57" s="40"/>
      <c r="N57" s="40"/>
      <c r="O57" s="40"/>
      <c r="P57" s="38"/>
    </row>
    <row r="58" spans="1:16" ht="12.75">
      <c r="A58" s="15"/>
      <c r="B58" s="20"/>
      <c r="C58" s="16"/>
      <c r="D58" s="16"/>
      <c r="E58" s="15"/>
      <c r="F58" s="12"/>
      <c r="G58" s="12"/>
      <c r="H58" s="12"/>
      <c r="I58" s="12"/>
      <c r="J58" s="310">
        <f>SUM(G58:I58)</f>
        <v>0</v>
      </c>
      <c r="K58" s="310">
        <f>+H58+I58</f>
        <v>0</v>
      </c>
      <c r="L58" s="344">
        <f>IF(K58&gt;0,+K58/J58,"")</f>
      </c>
      <c r="M58" s="12"/>
      <c r="N58" s="12"/>
      <c r="O58" s="12"/>
      <c r="P58" s="237">
        <f>+J58+M58+N58+O58</f>
        <v>0</v>
      </c>
    </row>
    <row r="59" spans="1:16" ht="12.75">
      <c r="A59" s="74"/>
      <c r="B59" s="75"/>
      <c r="C59" s="76"/>
      <c r="D59" s="76"/>
      <c r="E59" s="74"/>
      <c r="F59" s="69"/>
      <c r="G59" s="69"/>
      <c r="H59" s="67"/>
      <c r="I59" s="69"/>
      <c r="J59" s="246">
        <f aca="true" t="shared" si="5" ref="J59:J83">SUM(G59:I59)</f>
        <v>0</v>
      </c>
      <c r="K59" s="246">
        <f aca="true" t="shared" si="6" ref="K59:K83">+H59+I59</f>
        <v>0</v>
      </c>
      <c r="L59" s="345">
        <f aca="true" t="shared" si="7" ref="L59:L84">IF(K59&gt;0,+K59/J59,"")</f>
      </c>
      <c r="M59" s="69"/>
      <c r="N59" s="69"/>
      <c r="O59" s="67"/>
      <c r="P59" s="245">
        <f aca="true" t="shared" si="8" ref="P59:P83">+J59+M59+N59+O59</f>
        <v>0</v>
      </c>
    </row>
    <row r="60" spans="1:16" ht="12.75">
      <c r="A60" s="74"/>
      <c r="B60" s="75"/>
      <c r="C60" s="76"/>
      <c r="D60" s="76"/>
      <c r="E60" s="74"/>
      <c r="F60" s="69"/>
      <c r="G60" s="69"/>
      <c r="H60" s="67"/>
      <c r="I60" s="69"/>
      <c r="J60" s="246">
        <f t="shared" si="5"/>
        <v>0</v>
      </c>
      <c r="K60" s="246">
        <f t="shared" si="6"/>
        <v>0</v>
      </c>
      <c r="L60" s="345">
        <f t="shared" si="7"/>
      </c>
      <c r="M60" s="69"/>
      <c r="N60" s="69"/>
      <c r="O60" s="67"/>
      <c r="P60" s="245">
        <f t="shared" si="8"/>
        <v>0</v>
      </c>
    </row>
    <row r="61" spans="1:16" ht="12.75">
      <c r="A61" s="74"/>
      <c r="B61" s="75"/>
      <c r="C61" s="76"/>
      <c r="D61" s="76"/>
      <c r="E61" s="74"/>
      <c r="F61" s="69"/>
      <c r="G61" s="69"/>
      <c r="H61" s="67"/>
      <c r="I61" s="69"/>
      <c r="J61" s="246">
        <f t="shared" si="5"/>
        <v>0</v>
      </c>
      <c r="K61" s="246">
        <f t="shared" si="6"/>
        <v>0</v>
      </c>
      <c r="L61" s="345">
        <f t="shared" si="7"/>
      </c>
      <c r="M61" s="69"/>
      <c r="N61" s="69"/>
      <c r="O61" s="67"/>
      <c r="P61" s="245">
        <f t="shared" si="8"/>
        <v>0</v>
      </c>
    </row>
    <row r="62" spans="1:16" ht="12.75">
      <c r="A62" s="74"/>
      <c r="B62" s="75"/>
      <c r="C62" s="76"/>
      <c r="D62" s="76"/>
      <c r="E62" s="74"/>
      <c r="F62" s="69"/>
      <c r="G62" s="69"/>
      <c r="H62" s="67"/>
      <c r="I62" s="69"/>
      <c r="J62" s="246">
        <f t="shared" si="5"/>
        <v>0</v>
      </c>
      <c r="K62" s="246">
        <f t="shared" si="6"/>
        <v>0</v>
      </c>
      <c r="L62" s="345">
        <f t="shared" si="7"/>
      </c>
      <c r="M62" s="69"/>
      <c r="N62" s="69"/>
      <c r="O62" s="67"/>
      <c r="P62" s="245">
        <f t="shared" si="8"/>
        <v>0</v>
      </c>
    </row>
    <row r="63" spans="1:16" ht="12.75">
      <c r="A63" s="74"/>
      <c r="B63" s="75"/>
      <c r="C63" s="76"/>
      <c r="D63" s="76"/>
      <c r="E63" s="74"/>
      <c r="F63" s="69"/>
      <c r="G63" s="69"/>
      <c r="H63" s="67"/>
      <c r="I63" s="69"/>
      <c r="J63" s="246">
        <f t="shared" si="5"/>
        <v>0</v>
      </c>
      <c r="K63" s="246">
        <f t="shared" si="6"/>
        <v>0</v>
      </c>
      <c r="L63" s="345">
        <f t="shared" si="7"/>
      </c>
      <c r="M63" s="69"/>
      <c r="N63" s="69"/>
      <c r="O63" s="67"/>
      <c r="P63" s="245">
        <f t="shared" si="8"/>
        <v>0</v>
      </c>
    </row>
    <row r="64" spans="1:16" ht="12.75">
      <c r="A64" s="74"/>
      <c r="B64" s="75"/>
      <c r="C64" s="76"/>
      <c r="D64" s="76"/>
      <c r="E64" s="74"/>
      <c r="F64" s="69"/>
      <c r="G64" s="69"/>
      <c r="H64" s="67"/>
      <c r="I64" s="69"/>
      <c r="J64" s="246">
        <f t="shared" si="5"/>
        <v>0</v>
      </c>
      <c r="K64" s="246">
        <f t="shared" si="6"/>
        <v>0</v>
      </c>
      <c r="L64" s="345">
        <f t="shared" si="7"/>
      </c>
      <c r="M64" s="69"/>
      <c r="N64" s="69"/>
      <c r="O64" s="67"/>
      <c r="P64" s="245">
        <f t="shared" si="8"/>
        <v>0</v>
      </c>
    </row>
    <row r="65" spans="1:16" ht="12.75">
      <c r="A65" s="74"/>
      <c r="B65" s="75"/>
      <c r="C65" s="76"/>
      <c r="D65" s="76"/>
      <c r="E65" s="74"/>
      <c r="F65" s="69"/>
      <c r="G65" s="69"/>
      <c r="H65" s="67"/>
      <c r="I65" s="69"/>
      <c r="J65" s="246">
        <f t="shared" si="5"/>
        <v>0</v>
      </c>
      <c r="K65" s="246">
        <f t="shared" si="6"/>
        <v>0</v>
      </c>
      <c r="L65" s="345">
        <f t="shared" si="7"/>
      </c>
      <c r="M65" s="69"/>
      <c r="N65" s="69"/>
      <c r="O65" s="67"/>
      <c r="P65" s="245">
        <f t="shared" si="8"/>
        <v>0</v>
      </c>
    </row>
    <row r="66" spans="1:16" ht="12.75">
      <c r="A66" s="74"/>
      <c r="B66" s="75"/>
      <c r="C66" s="76"/>
      <c r="D66" s="76"/>
      <c r="E66" s="74"/>
      <c r="F66" s="69"/>
      <c r="G66" s="69"/>
      <c r="H66" s="67"/>
      <c r="I66" s="69"/>
      <c r="J66" s="246">
        <f t="shared" si="5"/>
        <v>0</v>
      </c>
      <c r="K66" s="246">
        <f t="shared" si="6"/>
        <v>0</v>
      </c>
      <c r="L66" s="345">
        <f t="shared" si="7"/>
      </c>
      <c r="M66" s="69"/>
      <c r="N66" s="69"/>
      <c r="O66" s="67"/>
      <c r="P66" s="245">
        <f t="shared" si="8"/>
        <v>0</v>
      </c>
    </row>
    <row r="67" spans="1:16" ht="12.75">
      <c r="A67" s="74"/>
      <c r="B67" s="75"/>
      <c r="C67" s="76"/>
      <c r="D67" s="76"/>
      <c r="E67" s="74"/>
      <c r="F67" s="69"/>
      <c r="G67" s="69"/>
      <c r="H67" s="67"/>
      <c r="I67" s="69"/>
      <c r="J67" s="246">
        <f t="shared" si="5"/>
        <v>0</v>
      </c>
      <c r="K67" s="246">
        <f t="shared" si="6"/>
        <v>0</v>
      </c>
      <c r="L67" s="345">
        <f t="shared" si="7"/>
      </c>
      <c r="M67" s="69"/>
      <c r="N67" s="69"/>
      <c r="O67" s="67"/>
      <c r="P67" s="245">
        <f t="shared" si="8"/>
        <v>0</v>
      </c>
    </row>
    <row r="68" spans="1:16" ht="12.75">
      <c r="A68" s="74"/>
      <c r="B68" s="75"/>
      <c r="C68" s="76"/>
      <c r="D68" s="76"/>
      <c r="E68" s="74"/>
      <c r="F68" s="69"/>
      <c r="G68" s="69"/>
      <c r="H68" s="67"/>
      <c r="I68" s="69"/>
      <c r="J68" s="246">
        <f t="shared" si="5"/>
        <v>0</v>
      </c>
      <c r="K68" s="246">
        <f t="shared" si="6"/>
        <v>0</v>
      </c>
      <c r="L68" s="345">
        <f t="shared" si="7"/>
      </c>
      <c r="M68" s="69"/>
      <c r="N68" s="69"/>
      <c r="O68" s="67"/>
      <c r="P68" s="245">
        <f t="shared" si="8"/>
        <v>0</v>
      </c>
    </row>
    <row r="69" spans="1:16" ht="12.75">
      <c r="A69" s="74"/>
      <c r="B69" s="75"/>
      <c r="C69" s="76"/>
      <c r="D69" s="76"/>
      <c r="E69" s="74"/>
      <c r="F69" s="69"/>
      <c r="G69" s="69"/>
      <c r="H69" s="67"/>
      <c r="I69" s="69"/>
      <c r="J69" s="246">
        <f t="shared" si="5"/>
        <v>0</v>
      </c>
      <c r="K69" s="246">
        <f t="shared" si="6"/>
        <v>0</v>
      </c>
      <c r="L69" s="345">
        <f t="shared" si="7"/>
      </c>
      <c r="M69" s="69"/>
      <c r="N69" s="69"/>
      <c r="O69" s="67"/>
      <c r="P69" s="245">
        <f t="shared" si="8"/>
        <v>0</v>
      </c>
    </row>
    <row r="70" spans="1:16" ht="12.75">
      <c r="A70" s="74"/>
      <c r="B70" s="75"/>
      <c r="C70" s="76"/>
      <c r="D70" s="76"/>
      <c r="E70" s="74"/>
      <c r="F70" s="69"/>
      <c r="G70" s="69"/>
      <c r="H70" s="67"/>
      <c r="I70" s="69"/>
      <c r="J70" s="246">
        <f t="shared" si="5"/>
        <v>0</v>
      </c>
      <c r="K70" s="246">
        <f t="shared" si="6"/>
        <v>0</v>
      </c>
      <c r="L70" s="345">
        <f t="shared" si="7"/>
      </c>
      <c r="M70" s="69"/>
      <c r="N70" s="69"/>
      <c r="O70" s="67"/>
      <c r="P70" s="245">
        <f t="shared" si="8"/>
        <v>0</v>
      </c>
    </row>
    <row r="71" spans="1:16" ht="12.75">
      <c r="A71" s="74"/>
      <c r="B71" s="75"/>
      <c r="C71" s="76"/>
      <c r="D71" s="76"/>
      <c r="E71" s="74"/>
      <c r="F71" s="69"/>
      <c r="G71" s="69"/>
      <c r="H71" s="67"/>
      <c r="I71" s="69"/>
      <c r="J71" s="246">
        <f t="shared" si="5"/>
        <v>0</v>
      </c>
      <c r="K71" s="246">
        <f t="shared" si="6"/>
        <v>0</v>
      </c>
      <c r="L71" s="345">
        <f t="shared" si="7"/>
      </c>
      <c r="M71" s="69"/>
      <c r="N71" s="69"/>
      <c r="O71" s="67"/>
      <c r="P71" s="245">
        <f t="shared" si="8"/>
        <v>0</v>
      </c>
    </row>
    <row r="72" spans="1:16" ht="12.75">
      <c r="A72" s="74"/>
      <c r="B72" s="75"/>
      <c r="C72" s="76"/>
      <c r="D72" s="76"/>
      <c r="E72" s="74"/>
      <c r="F72" s="69"/>
      <c r="G72" s="69"/>
      <c r="H72" s="67"/>
      <c r="I72" s="69"/>
      <c r="J72" s="246">
        <f t="shared" si="5"/>
        <v>0</v>
      </c>
      <c r="K72" s="246">
        <f t="shared" si="6"/>
        <v>0</v>
      </c>
      <c r="L72" s="345">
        <f t="shared" si="7"/>
      </c>
      <c r="M72" s="69"/>
      <c r="N72" s="69"/>
      <c r="O72" s="67"/>
      <c r="P72" s="245">
        <f t="shared" si="8"/>
        <v>0</v>
      </c>
    </row>
    <row r="73" spans="1:16" ht="12.75">
      <c r="A73" s="74"/>
      <c r="B73" s="75"/>
      <c r="C73" s="76"/>
      <c r="D73" s="76"/>
      <c r="E73" s="74"/>
      <c r="F73" s="69"/>
      <c r="G73" s="69"/>
      <c r="H73" s="67"/>
      <c r="I73" s="69"/>
      <c r="J73" s="246">
        <f t="shared" si="5"/>
        <v>0</v>
      </c>
      <c r="K73" s="246">
        <f t="shared" si="6"/>
        <v>0</v>
      </c>
      <c r="L73" s="345">
        <f t="shared" si="7"/>
      </c>
      <c r="M73" s="69"/>
      <c r="N73" s="69"/>
      <c r="O73" s="67"/>
      <c r="P73" s="245">
        <f t="shared" si="8"/>
        <v>0</v>
      </c>
    </row>
    <row r="74" spans="1:16" ht="12.75">
      <c r="A74" s="74"/>
      <c r="B74" s="75"/>
      <c r="C74" s="76"/>
      <c r="D74" s="76"/>
      <c r="E74" s="74"/>
      <c r="F74" s="69"/>
      <c r="G74" s="69"/>
      <c r="H74" s="67"/>
      <c r="I74" s="69"/>
      <c r="J74" s="246">
        <f t="shared" si="5"/>
        <v>0</v>
      </c>
      <c r="K74" s="246">
        <f t="shared" si="6"/>
        <v>0</v>
      </c>
      <c r="L74" s="345">
        <f t="shared" si="7"/>
      </c>
      <c r="M74" s="69"/>
      <c r="N74" s="69"/>
      <c r="O74" s="67"/>
      <c r="P74" s="245">
        <f t="shared" si="8"/>
        <v>0</v>
      </c>
    </row>
    <row r="75" spans="1:16" ht="12.75">
      <c r="A75" s="74"/>
      <c r="B75" s="75"/>
      <c r="C75" s="76"/>
      <c r="D75" s="76"/>
      <c r="E75" s="74"/>
      <c r="F75" s="69"/>
      <c r="G75" s="69"/>
      <c r="H75" s="67"/>
      <c r="I75" s="69"/>
      <c r="J75" s="246">
        <f t="shared" si="5"/>
        <v>0</v>
      </c>
      <c r="K75" s="246">
        <f t="shared" si="6"/>
        <v>0</v>
      </c>
      <c r="L75" s="345">
        <f t="shared" si="7"/>
      </c>
      <c r="M75" s="69"/>
      <c r="N75" s="69"/>
      <c r="O75" s="67"/>
      <c r="P75" s="245">
        <f t="shared" si="8"/>
        <v>0</v>
      </c>
    </row>
    <row r="76" spans="1:16" ht="12.75">
      <c r="A76" s="74"/>
      <c r="B76" s="75"/>
      <c r="C76" s="76"/>
      <c r="D76" s="76"/>
      <c r="E76" s="74"/>
      <c r="F76" s="69"/>
      <c r="G76" s="69"/>
      <c r="H76" s="67"/>
      <c r="I76" s="69"/>
      <c r="J76" s="246">
        <f t="shared" si="5"/>
        <v>0</v>
      </c>
      <c r="K76" s="246">
        <f t="shared" si="6"/>
        <v>0</v>
      </c>
      <c r="L76" s="345">
        <f t="shared" si="7"/>
      </c>
      <c r="M76" s="69"/>
      <c r="N76" s="69"/>
      <c r="O76" s="67"/>
      <c r="P76" s="245">
        <f t="shared" si="8"/>
        <v>0</v>
      </c>
    </row>
    <row r="77" spans="1:16" ht="12.75">
      <c r="A77" s="74"/>
      <c r="B77" s="75"/>
      <c r="C77" s="76"/>
      <c r="D77" s="76"/>
      <c r="E77" s="74"/>
      <c r="F77" s="69"/>
      <c r="G77" s="69"/>
      <c r="H77" s="67"/>
      <c r="I77" s="69"/>
      <c r="J77" s="246">
        <f t="shared" si="5"/>
        <v>0</v>
      </c>
      <c r="K77" s="246">
        <f t="shared" si="6"/>
        <v>0</v>
      </c>
      <c r="L77" s="345">
        <f t="shared" si="7"/>
      </c>
      <c r="M77" s="69"/>
      <c r="N77" s="69"/>
      <c r="O77" s="67"/>
      <c r="P77" s="245">
        <f t="shared" si="8"/>
        <v>0</v>
      </c>
    </row>
    <row r="78" spans="1:16" ht="12.75">
      <c r="A78" s="74"/>
      <c r="B78" s="75"/>
      <c r="C78" s="76"/>
      <c r="D78" s="76"/>
      <c r="E78" s="74"/>
      <c r="F78" s="69"/>
      <c r="G78" s="69"/>
      <c r="H78" s="67"/>
      <c r="I78" s="69"/>
      <c r="J78" s="246">
        <f t="shared" si="5"/>
        <v>0</v>
      </c>
      <c r="K78" s="246">
        <f t="shared" si="6"/>
        <v>0</v>
      </c>
      <c r="L78" s="345">
        <f t="shared" si="7"/>
      </c>
      <c r="M78" s="69"/>
      <c r="N78" s="69"/>
      <c r="O78" s="67"/>
      <c r="P78" s="245">
        <f t="shared" si="8"/>
        <v>0</v>
      </c>
    </row>
    <row r="79" spans="1:16" ht="12.75">
      <c r="A79" s="74"/>
      <c r="B79" s="75"/>
      <c r="C79" s="76"/>
      <c r="D79" s="76"/>
      <c r="E79" s="74"/>
      <c r="F79" s="69"/>
      <c r="G79" s="69"/>
      <c r="H79" s="67"/>
      <c r="I79" s="69"/>
      <c r="J79" s="246">
        <f t="shared" si="5"/>
        <v>0</v>
      </c>
      <c r="K79" s="246">
        <f t="shared" si="6"/>
        <v>0</v>
      </c>
      <c r="L79" s="345">
        <f t="shared" si="7"/>
      </c>
      <c r="M79" s="69"/>
      <c r="N79" s="69"/>
      <c r="O79" s="67"/>
      <c r="P79" s="245">
        <f t="shared" si="8"/>
        <v>0</v>
      </c>
    </row>
    <row r="80" spans="1:16" ht="12.75">
      <c r="A80" s="74"/>
      <c r="B80" s="75"/>
      <c r="C80" s="76"/>
      <c r="D80" s="76"/>
      <c r="E80" s="74"/>
      <c r="F80" s="69"/>
      <c r="G80" s="69"/>
      <c r="H80" s="67"/>
      <c r="I80" s="69"/>
      <c r="J80" s="246">
        <f t="shared" si="5"/>
        <v>0</v>
      </c>
      <c r="K80" s="246">
        <f t="shared" si="6"/>
        <v>0</v>
      </c>
      <c r="L80" s="345">
        <f t="shared" si="7"/>
      </c>
      <c r="M80" s="69"/>
      <c r="N80" s="69"/>
      <c r="O80" s="67"/>
      <c r="P80" s="245">
        <f t="shared" si="8"/>
        <v>0</v>
      </c>
    </row>
    <row r="81" spans="1:16" ht="12.75">
      <c r="A81" s="74"/>
      <c r="B81" s="75"/>
      <c r="C81" s="76"/>
      <c r="D81" s="76"/>
      <c r="E81" s="74"/>
      <c r="F81" s="69"/>
      <c r="G81" s="69"/>
      <c r="H81" s="67"/>
      <c r="I81" s="69"/>
      <c r="J81" s="246">
        <f t="shared" si="5"/>
        <v>0</v>
      </c>
      <c r="K81" s="246">
        <f t="shared" si="6"/>
        <v>0</v>
      </c>
      <c r="L81" s="345">
        <f t="shared" si="7"/>
      </c>
      <c r="M81" s="69"/>
      <c r="N81" s="69"/>
      <c r="O81" s="67"/>
      <c r="P81" s="245">
        <f t="shared" si="8"/>
        <v>0</v>
      </c>
    </row>
    <row r="82" spans="1:16" ht="12.75">
      <c r="A82" s="74"/>
      <c r="B82" s="75"/>
      <c r="C82" s="76"/>
      <c r="D82" s="76"/>
      <c r="E82" s="74"/>
      <c r="F82" s="69"/>
      <c r="G82" s="69"/>
      <c r="H82" s="67"/>
      <c r="I82" s="69"/>
      <c r="J82" s="246">
        <f t="shared" si="5"/>
        <v>0</v>
      </c>
      <c r="K82" s="246">
        <f t="shared" si="6"/>
        <v>0</v>
      </c>
      <c r="L82" s="345">
        <f t="shared" si="7"/>
      </c>
      <c r="M82" s="69"/>
      <c r="N82" s="69"/>
      <c r="O82" s="67"/>
      <c r="P82" s="245">
        <f t="shared" si="8"/>
        <v>0</v>
      </c>
    </row>
    <row r="83" spans="1:16" ht="12.75">
      <c r="A83" s="15"/>
      <c r="B83" s="20"/>
      <c r="C83" s="16"/>
      <c r="D83" s="16"/>
      <c r="E83" s="14"/>
      <c r="F83" s="12"/>
      <c r="G83" s="12"/>
      <c r="H83" s="12"/>
      <c r="I83" s="12"/>
      <c r="J83" s="310">
        <f t="shared" si="5"/>
        <v>0</v>
      </c>
      <c r="K83" s="310">
        <f t="shared" si="6"/>
        <v>0</v>
      </c>
      <c r="L83" s="344">
        <f t="shared" si="7"/>
      </c>
      <c r="M83" s="12"/>
      <c r="N83" s="12"/>
      <c r="O83" s="12"/>
      <c r="P83" s="237">
        <f t="shared" si="8"/>
        <v>0</v>
      </c>
    </row>
    <row r="84" spans="1:16" ht="12.75">
      <c r="A84" s="177" t="str">
        <f>+A41</f>
        <v>SECTION IV TOTALS WILL BE ENTERED IN SECTION V</v>
      </c>
      <c r="B84" s="178"/>
      <c r="C84" s="179"/>
      <c r="D84" s="179"/>
      <c r="E84" s="54"/>
      <c r="F84" s="347">
        <f aca="true" t="shared" si="9" ref="F84:K84">SUM(F58:F83)</f>
        <v>0</v>
      </c>
      <c r="G84" s="347">
        <f t="shared" si="9"/>
        <v>0</v>
      </c>
      <c r="H84" s="347">
        <f t="shared" si="9"/>
        <v>0</v>
      </c>
      <c r="I84" s="347">
        <f t="shared" si="9"/>
        <v>0</v>
      </c>
      <c r="J84" s="347">
        <f t="shared" si="9"/>
        <v>0</v>
      </c>
      <c r="K84" s="347">
        <f t="shared" si="9"/>
        <v>0</v>
      </c>
      <c r="L84" s="308">
        <f t="shared" si="7"/>
      </c>
      <c r="M84" s="307">
        <f>SUM(M58:M83)</f>
        <v>0</v>
      </c>
      <c r="N84" s="307">
        <f>SUM(N58:N83)</f>
        <v>0</v>
      </c>
      <c r="O84" s="307">
        <f>SUM(O58:O83)</f>
        <v>0</v>
      </c>
      <c r="P84" s="307">
        <f>SUM(P58:P83)</f>
        <v>0</v>
      </c>
    </row>
  </sheetData>
  <sheetProtection password="CE86" sheet="1" formatCells="0" formatColumns="0" formatRows="0" insertHyperlinks="0" selectLockedCells="1" sort="0" autoFilter="0" pivotTables="0"/>
  <printOptions/>
  <pageMargins left="0" right="0" top="0.2" bottom="0.75" header="0.5" footer="0"/>
  <pageSetup blackAndWhite="1" horizontalDpi="600" verticalDpi="600" orientation="landscape" paperSize="5" scale="88" r:id="rId1"/>
  <headerFooter alignWithMargins="0">
    <oddFooter>&amp;L&amp;"Arial,Bold"&amp;8FMS Form 6314
12-2007&amp;"Arial,Regular"
EDITION OF 12-2006 IS OBSOLETE&amp;C
&amp;R&amp;"Arial,Bold Italic"&amp;8Department of the Treasury&amp;"Arial,Italic"
Financial Management Service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52"/>
  </sheetPr>
  <dimension ref="A1:P82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2.421875" style="0" customWidth="1"/>
    <col min="2" max="2" width="11.7109375" style="0" customWidth="1"/>
    <col min="3" max="3" width="43.140625" style="0" customWidth="1"/>
    <col min="4" max="4" width="15.5742187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57421875" style="0" customWidth="1"/>
    <col min="13" max="16" width="11.7109375" style="0" customWidth="1"/>
  </cols>
  <sheetData>
    <row r="1" spans="1:16" ht="12.75">
      <c r="A1" s="80"/>
      <c r="B1" s="81"/>
      <c r="C1" s="81"/>
      <c r="D1" s="81"/>
      <c r="E1" s="81"/>
      <c r="F1" s="81"/>
      <c r="G1" s="81"/>
      <c r="H1" s="82" t="str">
        <f>+'Section VI'!H1</f>
        <v>ANNUAL STATEMENT FOR THE YEAR 2007 OF  </v>
      </c>
      <c r="I1" s="225">
        <f>+'Section I'!I1</f>
      </c>
      <c r="J1" s="226"/>
      <c r="K1" s="226"/>
      <c r="L1" s="226"/>
      <c r="M1" s="83"/>
      <c r="N1" s="81"/>
      <c r="O1" s="84"/>
      <c r="P1" s="85" t="str">
        <f>+'Section I'!P1</f>
        <v>OMB No. 1510-0012</v>
      </c>
    </row>
    <row r="2" spans="1:16" ht="12.75">
      <c r="A2" s="86"/>
      <c r="B2" s="87"/>
      <c r="C2" s="87"/>
      <c r="D2" s="87"/>
      <c r="E2" s="87"/>
      <c r="F2" s="87"/>
      <c r="G2" s="87"/>
      <c r="H2" s="87"/>
      <c r="I2" s="93"/>
      <c r="J2" s="128" t="s">
        <v>177</v>
      </c>
      <c r="K2" s="129"/>
      <c r="L2" s="93"/>
      <c r="M2" s="87"/>
      <c r="N2" s="87"/>
      <c r="O2" s="84"/>
      <c r="P2" s="91" t="str">
        <f>+'Section VI'!P2</f>
        <v> OMB Expiration Date:  9-30-2010</v>
      </c>
    </row>
    <row r="3" spans="1:16" ht="12.75">
      <c r="A3" s="92" t="s">
        <v>264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</row>
    <row r="4" spans="1:16" ht="12.75">
      <c r="A4" s="95" t="str">
        <f>+'Section I'!A4</f>
        <v>Ceded Reinsurance as of December 31, Current Year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</row>
    <row r="5" spans="1:16" ht="12.75">
      <c r="A5" s="98" t="s">
        <v>279</v>
      </c>
      <c r="B5" s="130"/>
      <c r="C5" s="130"/>
      <c r="D5" s="96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1"/>
    </row>
    <row r="6" spans="1:16" ht="67.5">
      <c r="A6" s="108"/>
      <c r="B6" s="108" t="str">
        <f>+'Section VI'!B6:B6</f>
        <v>Unauthorized</v>
      </c>
      <c r="C6" s="122" t="str">
        <f>+'Section VI'!C6</f>
        <v>Name of Reinsurer</v>
      </c>
      <c r="D6" s="108"/>
      <c r="E6" s="123" t="str">
        <f>+'Section VI'!E6</f>
        <v>+</v>
      </c>
      <c r="F6" s="108" t="str">
        <f>+'Section VI'!F6</f>
        <v>(1)                      Reinsurance Premiums</v>
      </c>
      <c r="G6" s="132" t="str">
        <f>+'Section VI'!G6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117"/>
      <c r="I6" s="117"/>
      <c r="J6" s="118"/>
      <c r="K6" s="108" t="str">
        <f>+'Section VI'!K6</f>
        <v>(3)                            Total           Overdue</v>
      </c>
      <c r="L6" s="108" t="str">
        <f>+'Section VI'!L6</f>
        <v>(4)          Percentage Overdue     </v>
      </c>
      <c r="M6" s="108" t="str">
        <f>+'Section VI'!M6</f>
        <v>(5)                       (Known Case) Reinsurance Recoverable on Unpaid Losses</v>
      </c>
      <c r="N6" s="108" t="str">
        <f>+'Section VI'!N6</f>
        <v>(6)                   Incurred But Not Reported Losses and</v>
      </c>
      <c r="O6" s="108" t="str">
        <f>+'Section VI'!O6</f>
        <v>(7)                 Unearned</v>
      </c>
      <c r="P6" s="108" t="str">
        <f>+'Section VI'!P6</f>
        <v>(8)                                      Total Recoverable      </v>
      </c>
    </row>
    <row r="7" spans="1:16" ht="45">
      <c r="A7" s="100"/>
      <c r="B7" s="101" t="str">
        <f>+'Section VI'!B7</f>
        <v>Percentage</v>
      </c>
      <c r="C7" s="133"/>
      <c r="D7" s="99"/>
      <c r="E7" s="134"/>
      <c r="F7" s="99" t="str">
        <f>+'Section VI'!F7</f>
        <v>Ceded</v>
      </c>
      <c r="G7" s="102" t="str">
        <f>+'Section VI'!G7</f>
        <v>(A)                    Current and              1 - 90</v>
      </c>
      <c r="H7" s="102" t="str">
        <f>+'Section VI'!H7</f>
        <v>(B)                     91 - 120</v>
      </c>
      <c r="I7" s="102" t="str">
        <f>+'Section VI'!I7</f>
        <v>(C)                  Over 120</v>
      </c>
      <c r="J7" s="102" t="str">
        <f>+'Section VI'!J7</f>
        <v>(D)                           Total</v>
      </c>
      <c r="K7" s="99" t="str">
        <f>+'Section VI'!K7</f>
        <v>(Col 2B + 2C)</v>
      </c>
      <c r="L7" s="99" t="str">
        <f>+'Section VI'!L7</f>
        <v>(Col 3/Col 2D)</v>
      </c>
      <c r="M7" s="99" t="str">
        <f>+'Section VI'!M7</f>
        <v>and Unpaid Loss Adjustment Expense</v>
      </c>
      <c r="N7" s="99" t="str">
        <f>+'Section VI'!N7</f>
        <v>Loss Adjustment Expense</v>
      </c>
      <c r="O7" s="99" t="str">
        <f>+'Section VI'!O7</f>
        <v>Premiums</v>
      </c>
      <c r="P7" s="103" t="str">
        <f>+'Section VI'!P7</f>
        <v>(Cols 2D+5+6+7)</v>
      </c>
    </row>
    <row r="8" spans="1:16" ht="12.75">
      <c r="A8" s="469" t="s">
        <v>276</v>
      </c>
      <c r="B8" s="36"/>
      <c r="C8" s="31"/>
      <c r="D8" s="36"/>
      <c r="E8" s="36"/>
      <c r="F8" s="36"/>
      <c r="G8" s="37"/>
      <c r="H8" s="37"/>
      <c r="I8" s="37"/>
      <c r="J8" s="42"/>
      <c r="K8" s="56"/>
      <c r="L8" s="56"/>
      <c r="M8" s="56"/>
      <c r="N8" s="56"/>
      <c r="O8" s="56"/>
      <c r="P8" s="57"/>
    </row>
    <row r="9" spans="1:16" ht="12.75">
      <c r="A9" s="39" t="s">
        <v>209</v>
      </c>
      <c r="B9" s="40"/>
      <c r="C9" s="31"/>
      <c r="D9" s="36"/>
      <c r="E9" s="36"/>
      <c r="F9" s="36"/>
      <c r="G9" s="37"/>
      <c r="H9" s="37"/>
      <c r="I9" s="37"/>
      <c r="J9" s="42"/>
      <c r="K9" s="40"/>
      <c r="L9" s="40"/>
      <c r="M9" s="40"/>
      <c r="N9" s="40"/>
      <c r="O9" s="40"/>
      <c r="P9" s="51"/>
    </row>
    <row r="10" spans="1:16" ht="12.75">
      <c r="A10" s="40" t="s">
        <v>189</v>
      </c>
      <c r="B10" s="43"/>
      <c r="C10" s="43"/>
      <c r="D10" s="43"/>
      <c r="E10" s="43"/>
      <c r="F10" s="43"/>
      <c r="G10" s="43"/>
      <c r="H10" s="43"/>
      <c r="I10" s="43"/>
      <c r="J10" s="40"/>
      <c r="K10" s="40"/>
      <c r="L10" s="40"/>
      <c r="M10" s="40"/>
      <c r="N10" s="40"/>
      <c r="O10" s="40"/>
      <c r="P10" s="38"/>
    </row>
    <row r="11" spans="1:16" ht="12.75">
      <c r="A11" s="40" t="s">
        <v>194</v>
      </c>
      <c r="B11" s="43"/>
      <c r="C11" s="43"/>
      <c r="D11" s="43"/>
      <c r="E11" s="43"/>
      <c r="F11" s="43"/>
      <c r="G11" s="43"/>
      <c r="H11" s="43"/>
      <c r="I11" s="43"/>
      <c r="J11" s="40"/>
      <c r="K11" s="40"/>
      <c r="L11" s="40"/>
      <c r="M11" s="40"/>
      <c r="N11" s="40"/>
      <c r="O11" s="40"/>
      <c r="P11" s="38"/>
    </row>
    <row r="12" spans="1:16" ht="12.75">
      <c r="A12" s="16"/>
      <c r="B12" s="24"/>
      <c r="C12" s="24"/>
      <c r="D12" s="24"/>
      <c r="E12" s="20"/>
      <c r="F12" s="23"/>
      <c r="G12" s="23"/>
      <c r="H12" s="23"/>
      <c r="I12" s="23"/>
      <c r="J12" s="25"/>
      <c r="K12" s="25"/>
      <c r="L12" s="26"/>
      <c r="M12" s="12"/>
      <c r="N12" s="12"/>
      <c r="O12" s="12"/>
      <c r="P12" s="30"/>
    </row>
    <row r="13" spans="1:16" ht="12.75">
      <c r="A13" s="76"/>
      <c r="B13" s="77"/>
      <c r="C13" s="76"/>
      <c r="D13" s="76"/>
      <c r="E13" s="74"/>
      <c r="F13" s="69"/>
      <c r="G13" s="69"/>
      <c r="H13" s="69"/>
      <c r="I13" s="69"/>
      <c r="J13" s="246">
        <f>+G13+H13+I13</f>
        <v>0</v>
      </c>
      <c r="K13" s="246">
        <f>+H13+I13</f>
        <v>0</v>
      </c>
      <c r="L13" s="345">
        <f>IF(K13&gt;0,+K13/J13,"")</f>
      </c>
      <c r="M13" s="69"/>
      <c r="N13" s="69"/>
      <c r="O13" s="69"/>
      <c r="P13" s="245">
        <f>+J13+M13+N13+O13</f>
        <v>0</v>
      </c>
    </row>
    <row r="14" spans="1:16" ht="12.75">
      <c r="A14" s="76"/>
      <c r="B14" s="77"/>
      <c r="C14" s="76"/>
      <c r="D14" s="76"/>
      <c r="E14" s="74"/>
      <c r="F14" s="69"/>
      <c r="G14" s="69"/>
      <c r="H14" s="69"/>
      <c r="I14" s="69"/>
      <c r="J14" s="246">
        <f aca="true" t="shared" si="0" ref="J14:J39">+G14+H14+I14</f>
        <v>0</v>
      </c>
      <c r="K14" s="246">
        <f aca="true" t="shared" si="1" ref="K14:K39">+H14+I14</f>
        <v>0</v>
      </c>
      <c r="L14" s="345">
        <f aca="true" t="shared" si="2" ref="L14:L40">IF(K14&gt;0,+K14/J14,"")</f>
      </c>
      <c r="M14" s="69"/>
      <c r="N14" s="69"/>
      <c r="O14" s="69"/>
      <c r="P14" s="245">
        <f aca="true" t="shared" si="3" ref="P14:P39">+J14+M14+N14+O14</f>
        <v>0</v>
      </c>
    </row>
    <row r="15" spans="1:16" ht="12.75">
      <c r="A15" s="76"/>
      <c r="B15" s="77"/>
      <c r="C15" s="76"/>
      <c r="D15" s="76"/>
      <c r="E15" s="74"/>
      <c r="F15" s="69"/>
      <c r="G15" s="69"/>
      <c r="H15" s="69"/>
      <c r="I15" s="69"/>
      <c r="J15" s="246">
        <f t="shared" si="0"/>
        <v>0</v>
      </c>
      <c r="K15" s="246">
        <f t="shared" si="1"/>
        <v>0</v>
      </c>
      <c r="L15" s="345">
        <f t="shared" si="2"/>
      </c>
      <c r="M15" s="69"/>
      <c r="N15" s="69"/>
      <c r="O15" s="69"/>
      <c r="P15" s="245">
        <f t="shared" si="3"/>
        <v>0</v>
      </c>
    </row>
    <row r="16" spans="1:16" ht="12.75">
      <c r="A16" s="76"/>
      <c r="B16" s="77"/>
      <c r="C16" s="76"/>
      <c r="D16" s="76"/>
      <c r="E16" s="74"/>
      <c r="F16" s="69"/>
      <c r="G16" s="69"/>
      <c r="H16" s="69"/>
      <c r="I16" s="69"/>
      <c r="J16" s="246">
        <f t="shared" si="0"/>
        <v>0</v>
      </c>
      <c r="K16" s="246">
        <f t="shared" si="1"/>
        <v>0</v>
      </c>
      <c r="L16" s="345">
        <f t="shared" si="2"/>
      </c>
      <c r="M16" s="69"/>
      <c r="N16" s="69"/>
      <c r="O16" s="69"/>
      <c r="P16" s="245">
        <f t="shared" si="3"/>
        <v>0</v>
      </c>
    </row>
    <row r="17" spans="1:16" ht="12.75">
      <c r="A17" s="76"/>
      <c r="B17" s="77"/>
      <c r="C17" s="76"/>
      <c r="D17" s="76"/>
      <c r="E17" s="74"/>
      <c r="F17" s="69"/>
      <c r="G17" s="69"/>
      <c r="H17" s="69"/>
      <c r="I17" s="69"/>
      <c r="J17" s="246">
        <f t="shared" si="0"/>
        <v>0</v>
      </c>
      <c r="K17" s="246">
        <f t="shared" si="1"/>
        <v>0</v>
      </c>
      <c r="L17" s="345">
        <f t="shared" si="2"/>
      </c>
      <c r="M17" s="69"/>
      <c r="N17" s="69"/>
      <c r="O17" s="69"/>
      <c r="P17" s="245">
        <f t="shared" si="3"/>
        <v>0</v>
      </c>
    </row>
    <row r="18" spans="1:16" ht="12.75">
      <c r="A18" s="76"/>
      <c r="B18" s="77"/>
      <c r="C18" s="76"/>
      <c r="D18" s="76"/>
      <c r="E18" s="74"/>
      <c r="F18" s="69"/>
      <c r="G18" s="69"/>
      <c r="H18" s="69"/>
      <c r="I18" s="69"/>
      <c r="J18" s="246">
        <f t="shared" si="0"/>
        <v>0</v>
      </c>
      <c r="K18" s="246">
        <f t="shared" si="1"/>
        <v>0</v>
      </c>
      <c r="L18" s="345">
        <f t="shared" si="2"/>
      </c>
      <c r="M18" s="69"/>
      <c r="N18" s="69"/>
      <c r="O18" s="69"/>
      <c r="P18" s="245">
        <f t="shared" si="3"/>
        <v>0</v>
      </c>
    </row>
    <row r="19" spans="1:16" ht="12.75">
      <c r="A19" s="76"/>
      <c r="B19" s="77"/>
      <c r="C19" s="76"/>
      <c r="D19" s="76"/>
      <c r="E19" s="74"/>
      <c r="F19" s="69"/>
      <c r="G19" s="69"/>
      <c r="H19" s="69"/>
      <c r="I19" s="69"/>
      <c r="J19" s="246">
        <f t="shared" si="0"/>
        <v>0</v>
      </c>
      <c r="K19" s="246">
        <f t="shared" si="1"/>
        <v>0</v>
      </c>
      <c r="L19" s="345">
        <f t="shared" si="2"/>
      </c>
      <c r="M19" s="69"/>
      <c r="N19" s="69"/>
      <c r="O19" s="69"/>
      <c r="P19" s="245">
        <f t="shared" si="3"/>
        <v>0</v>
      </c>
    </row>
    <row r="20" spans="1:16" ht="12.75">
      <c r="A20" s="76"/>
      <c r="B20" s="77"/>
      <c r="C20" s="76"/>
      <c r="D20" s="76"/>
      <c r="E20" s="74"/>
      <c r="F20" s="69"/>
      <c r="G20" s="69"/>
      <c r="H20" s="69"/>
      <c r="I20" s="69"/>
      <c r="J20" s="246">
        <f t="shared" si="0"/>
        <v>0</v>
      </c>
      <c r="K20" s="246">
        <f t="shared" si="1"/>
        <v>0</v>
      </c>
      <c r="L20" s="345">
        <f t="shared" si="2"/>
      </c>
      <c r="M20" s="69"/>
      <c r="N20" s="69"/>
      <c r="O20" s="69"/>
      <c r="P20" s="245">
        <f t="shared" si="3"/>
        <v>0</v>
      </c>
    </row>
    <row r="21" spans="1:16" ht="12.75">
      <c r="A21" s="76"/>
      <c r="B21" s="77"/>
      <c r="C21" s="76"/>
      <c r="D21" s="76"/>
      <c r="E21" s="74"/>
      <c r="F21" s="69"/>
      <c r="G21" s="69"/>
      <c r="H21" s="69"/>
      <c r="I21" s="69"/>
      <c r="J21" s="246">
        <f t="shared" si="0"/>
        <v>0</v>
      </c>
      <c r="K21" s="246">
        <f t="shared" si="1"/>
        <v>0</v>
      </c>
      <c r="L21" s="345">
        <f t="shared" si="2"/>
      </c>
      <c r="M21" s="69"/>
      <c r="N21" s="69"/>
      <c r="O21" s="69"/>
      <c r="P21" s="245">
        <f t="shared" si="3"/>
        <v>0</v>
      </c>
    </row>
    <row r="22" spans="1:16" ht="12.75">
      <c r="A22" s="76"/>
      <c r="B22" s="77"/>
      <c r="C22" s="76"/>
      <c r="D22" s="76"/>
      <c r="E22" s="74"/>
      <c r="F22" s="69"/>
      <c r="G22" s="69"/>
      <c r="H22" s="69"/>
      <c r="I22" s="69"/>
      <c r="J22" s="246">
        <f t="shared" si="0"/>
        <v>0</v>
      </c>
      <c r="K22" s="246">
        <f t="shared" si="1"/>
        <v>0</v>
      </c>
      <c r="L22" s="345">
        <f t="shared" si="2"/>
      </c>
      <c r="M22" s="69"/>
      <c r="N22" s="69"/>
      <c r="O22" s="69"/>
      <c r="P22" s="245">
        <f t="shared" si="3"/>
        <v>0</v>
      </c>
    </row>
    <row r="23" spans="1:16" ht="12.75">
      <c r="A23" s="76"/>
      <c r="B23" s="77"/>
      <c r="C23" s="76"/>
      <c r="D23" s="76"/>
      <c r="E23" s="74"/>
      <c r="F23" s="69"/>
      <c r="G23" s="69"/>
      <c r="H23" s="69"/>
      <c r="I23" s="69"/>
      <c r="J23" s="246">
        <f t="shared" si="0"/>
        <v>0</v>
      </c>
      <c r="K23" s="246">
        <f t="shared" si="1"/>
        <v>0</v>
      </c>
      <c r="L23" s="345">
        <f t="shared" si="2"/>
      </c>
      <c r="M23" s="69"/>
      <c r="N23" s="69"/>
      <c r="O23" s="69"/>
      <c r="P23" s="245">
        <f t="shared" si="3"/>
        <v>0</v>
      </c>
    </row>
    <row r="24" spans="1:16" ht="12.75">
      <c r="A24" s="76"/>
      <c r="B24" s="77"/>
      <c r="C24" s="76"/>
      <c r="D24" s="76"/>
      <c r="E24" s="74"/>
      <c r="F24" s="69"/>
      <c r="G24" s="69"/>
      <c r="H24" s="69"/>
      <c r="I24" s="69"/>
      <c r="J24" s="246">
        <f t="shared" si="0"/>
        <v>0</v>
      </c>
      <c r="K24" s="246">
        <f t="shared" si="1"/>
        <v>0</v>
      </c>
      <c r="L24" s="345">
        <f t="shared" si="2"/>
      </c>
      <c r="M24" s="69"/>
      <c r="N24" s="69"/>
      <c r="O24" s="69"/>
      <c r="P24" s="245">
        <f t="shared" si="3"/>
        <v>0</v>
      </c>
    </row>
    <row r="25" spans="1:16" ht="12.75">
      <c r="A25" s="76"/>
      <c r="B25" s="77"/>
      <c r="C25" s="76"/>
      <c r="D25" s="76"/>
      <c r="E25" s="74"/>
      <c r="F25" s="69"/>
      <c r="G25" s="69"/>
      <c r="H25" s="69"/>
      <c r="I25" s="69"/>
      <c r="J25" s="246">
        <f t="shared" si="0"/>
        <v>0</v>
      </c>
      <c r="K25" s="246">
        <f t="shared" si="1"/>
        <v>0</v>
      </c>
      <c r="L25" s="345">
        <f t="shared" si="2"/>
      </c>
      <c r="M25" s="69"/>
      <c r="N25" s="69"/>
      <c r="O25" s="69"/>
      <c r="P25" s="245">
        <f t="shared" si="3"/>
        <v>0</v>
      </c>
    </row>
    <row r="26" spans="1:16" ht="12.75">
      <c r="A26" s="76"/>
      <c r="B26" s="77"/>
      <c r="C26" s="76"/>
      <c r="D26" s="76"/>
      <c r="E26" s="74"/>
      <c r="F26" s="69"/>
      <c r="G26" s="69"/>
      <c r="H26" s="69"/>
      <c r="I26" s="69"/>
      <c r="J26" s="246">
        <f t="shared" si="0"/>
        <v>0</v>
      </c>
      <c r="K26" s="246">
        <f t="shared" si="1"/>
        <v>0</v>
      </c>
      <c r="L26" s="345">
        <f t="shared" si="2"/>
      </c>
      <c r="M26" s="69"/>
      <c r="N26" s="69"/>
      <c r="O26" s="69"/>
      <c r="P26" s="245">
        <f t="shared" si="3"/>
        <v>0</v>
      </c>
    </row>
    <row r="27" spans="1:16" ht="12.75">
      <c r="A27" s="76"/>
      <c r="B27" s="77"/>
      <c r="C27" s="76"/>
      <c r="D27" s="76"/>
      <c r="E27" s="74"/>
      <c r="F27" s="69"/>
      <c r="G27" s="69"/>
      <c r="H27" s="69"/>
      <c r="I27" s="69"/>
      <c r="J27" s="246">
        <f t="shared" si="0"/>
        <v>0</v>
      </c>
      <c r="K27" s="246">
        <f t="shared" si="1"/>
        <v>0</v>
      </c>
      <c r="L27" s="345">
        <f t="shared" si="2"/>
      </c>
      <c r="M27" s="69"/>
      <c r="N27" s="69"/>
      <c r="O27" s="69"/>
      <c r="P27" s="245">
        <f t="shared" si="3"/>
        <v>0</v>
      </c>
    </row>
    <row r="28" spans="1:16" ht="12.75">
      <c r="A28" s="76"/>
      <c r="B28" s="77"/>
      <c r="C28" s="76"/>
      <c r="D28" s="76"/>
      <c r="E28" s="74"/>
      <c r="F28" s="69"/>
      <c r="G28" s="69"/>
      <c r="H28" s="69"/>
      <c r="I28" s="69"/>
      <c r="J28" s="246">
        <f t="shared" si="0"/>
        <v>0</v>
      </c>
      <c r="K28" s="246">
        <f t="shared" si="1"/>
        <v>0</v>
      </c>
      <c r="L28" s="345">
        <f t="shared" si="2"/>
      </c>
      <c r="M28" s="69"/>
      <c r="N28" s="69"/>
      <c r="O28" s="69"/>
      <c r="P28" s="245">
        <f t="shared" si="3"/>
        <v>0</v>
      </c>
    </row>
    <row r="29" spans="1:16" ht="12.75">
      <c r="A29" s="76"/>
      <c r="B29" s="77"/>
      <c r="C29" s="76"/>
      <c r="D29" s="76"/>
      <c r="E29" s="74"/>
      <c r="F29" s="69"/>
      <c r="G29" s="69"/>
      <c r="H29" s="69"/>
      <c r="I29" s="69"/>
      <c r="J29" s="246">
        <f t="shared" si="0"/>
        <v>0</v>
      </c>
      <c r="K29" s="246">
        <f t="shared" si="1"/>
        <v>0</v>
      </c>
      <c r="L29" s="345">
        <f t="shared" si="2"/>
      </c>
      <c r="M29" s="69"/>
      <c r="N29" s="69"/>
      <c r="O29" s="69"/>
      <c r="P29" s="245">
        <f t="shared" si="3"/>
        <v>0</v>
      </c>
    </row>
    <row r="30" spans="1:16" ht="12.75">
      <c r="A30" s="76"/>
      <c r="B30" s="77"/>
      <c r="C30" s="76"/>
      <c r="D30" s="76"/>
      <c r="E30" s="74"/>
      <c r="F30" s="69"/>
      <c r="G30" s="69"/>
      <c r="H30" s="69"/>
      <c r="I30" s="69"/>
      <c r="J30" s="246">
        <f t="shared" si="0"/>
        <v>0</v>
      </c>
      <c r="K30" s="246">
        <f t="shared" si="1"/>
        <v>0</v>
      </c>
      <c r="L30" s="345">
        <f t="shared" si="2"/>
      </c>
      <c r="M30" s="69"/>
      <c r="N30" s="69"/>
      <c r="O30" s="69"/>
      <c r="P30" s="245">
        <f t="shared" si="3"/>
        <v>0</v>
      </c>
    </row>
    <row r="31" spans="1:16" ht="12.75">
      <c r="A31" s="76"/>
      <c r="B31" s="77"/>
      <c r="C31" s="76"/>
      <c r="D31" s="76"/>
      <c r="E31" s="74"/>
      <c r="F31" s="69"/>
      <c r="G31" s="69"/>
      <c r="H31" s="69"/>
      <c r="I31" s="69"/>
      <c r="J31" s="246">
        <f t="shared" si="0"/>
        <v>0</v>
      </c>
      <c r="K31" s="246">
        <f t="shared" si="1"/>
        <v>0</v>
      </c>
      <c r="L31" s="345">
        <f t="shared" si="2"/>
      </c>
      <c r="M31" s="69"/>
      <c r="N31" s="69"/>
      <c r="O31" s="69"/>
      <c r="P31" s="245">
        <f t="shared" si="3"/>
        <v>0</v>
      </c>
    </row>
    <row r="32" spans="1:16" ht="12.75">
      <c r="A32" s="76"/>
      <c r="B32" s="77"/>
      <c r="C32" s="76"/>
      <c r="D32" s="76"/>
      <c r="E32" s="74"/>
      <c r="F32" s="69"/>
      <c r="G32" s="69"/>
      <c r="H32" s="69"/>
      <c r="I32" s="69"/>
      <c r="J32" s="246">
        <f t="shared" si="0"/>
        <v>0</v>
      </c>
      <c r="K32" s="246">
        <f t="shared" si="1"/>
        <v>0</v>
      </c>
      <c r="L32" s="345">
        <f t="shared" si="2"/>
      </c>
      <c r="M32" s="69"/>
      <c r="N32" s="69"/>
      <c r="O32" s="69"/>
      <c r="P32" s="245">
        <f t="shared" si="3"/>
        <v>0</v>
      </c>
    </row>
    <row r="33" spans="1:16" ht="12.75">
      <c r="A33" s="76"/>
      <c r="B33" s="77"/>
      <c r="C33" s="76"/>
      <c r="D33" s="76"/>
      <c r="E33" s="74"/>
      <c r="F33" s="69"/>
      <c r="G33" s="69"/>
      <c r="H33" s="69"/>
      <c r="I33" s="69"/>
      <c r="J33" s="246">
        <f t="shared" si="0"/>
        <v>0</v>
      </c>
      <c r="K33" s="246">
        <f t="shared" si="1"/>
        <v>0</v>
      </c>
      <c r="L33" s="345">
        <f t="shared" si="2"/>
      </c>
      <c r="M33" s="69"/>
      <c r="N33" s="69"/>
      <c r="O33" s="69"/>
      <c r="P33" s="245">
        <f t="shared" si="3"/>
        <v>0</v>
      </c>
    </row>
    <row r="34" spans="1:16" ht="12.75">
      <c r="A34" s="76"/>
      <c r="B34" s="77"/>
      <c r="C34" s="76"/>
      <c r="D34" s="76"/>
      <c r="E34" s="74"/>
      <c r="F34" s="69"/>
      <c r="G34" s="69"/>
      <c r="H34" s="69"/>
      <c r="I34" s="69"/>
      <c r="J34" s="246">
        <f t="shared" si="0"/>
        <v>0</v>
      </c>
      <c r="K34" s="246">
        <f t="shared" si="1"/>
        <v>0</v>
      </c>
      <c r="L34" s="345">
        <f t="shared" si="2"/>
      </c>
      <c r="M34" s="69"/>
      <c r="N34" s="69"/>
      <c r="O34" s="69"/>
      <c r="P34" s="245">
        <f t="shared" si="3"/>
        <v>0</v>
      </c>
    </row>
    <row r="35" spans="1:16" ht="12.75">
      <c r="A35" s="76"/>
      <c r="B35" s="77"/>
      <c r="C35" s="76"/>
      <c r="D35" s="76"/>
      <c r="E35" s="74"/>
      <c r="F35" s="69"/>
      <c r="G35" s="69"/>
      <c r="H35" s="69"/>
      <c r="I35" s="69"/>
      <c r="J35" s="246">
        <f t="shared" si="0"/>
        <v>0</v>
      </c>
      <c r="K35" s="246">
        <f t="shared" si="1"/>
        <v>0</v>
      </c>
      <c r="L35" s="345">
        <f t="shared" si="2"/>
      </c>
      <c r="M35" s="69"/>
      <c r="N35" s="69"/>
      <c r="O35" s="69"/>
      <c r="P35" s="245">
        <f t="shared" si="3"/>
        <v>0</v>
      </c>
    </row>
    <row r="36" spans="1:16" ht="12.75">
      <c r="A36" s="76"/>
      <c r="B36" s="77"/>
      <c r="C36" s="76"/>
      <c r="D36" s="76"/>
      <c r="E36" s="74"/>
      <c r="F36" s="69"/>
      <c r="G36" s="69"/>
      <c r="H36" s="69"/>
      <c r="I36" s="69"/>
      <c r="J36" s="246">
        <f t="shared" si="0"/>
        <v>0</v>
      </c>
      <c r="K36" s="246">
        <f t="shared" si="1"/>
        <v>0</v>
      </c>
      <c r="L36" s="345">
        <f t="shared" si="2"/>
      </c>
      <c r="M36" s="69"/>
      <c r="N36" s="69"/>
      <c r="O36" s="69"/>
      <c r="P36" s="245">
        <f t="shared" si="3"/>
        <v>0</v>
      </c>
    </row>
    <row r="37" spans="1:16" ht="12.75">
      <c r="A37" s="76"/>
      <c r="B37" s="77"/>
      <c r="C37" s="76"/>
      <c r="D37" s="76"/>
      <c r="E37" s="74"/>
      <c r="F37" s="69"/>
      <c r="G37" s="69"/>
      <c r="H37" s="69"/>
      <c r="I37" s="69"/>
      <c r="J37" s="246">
        <f t="shared" si="0"/>
        <v>0</v>
      </c>
      <c r="K37" s="246">
        <f t="shared" si="1"/>
        <v>0</v>
      </c>
      <c r="L37" s="345">
        <f t="shared" si="2"/>
      </c>
      <c r="M37" s="69"/>
      <c r="N37" s="69"/>
      <c r="O37" s="69"/>
      <c r="P37" s="245">
        <f t="shared" si="3"/>
        <v>0</v>
      </c>
    </row>
    <row r="38" spans="1:16" ht="12.75">
      <c r="A38" s="76"/>
      <c r="B38" s="77"/>
      <c r="C38" s="76"/>
      <c r="D38" s="76"/>
      <c r="E38" s="74"/>
      <c r="F38" s="69"/>
      <c r="G38" s="69"/>
      <c r="H38" s="69"/>
      <c r="I38" s="69"/>
      <c r="J38" s="246">
        <f t="shared" si="0"/>
        <v>0</v>
      </c>
      <c r="K38" s="246">
        <f t="shared" si="1"/>
        <v>0</v>
      </c>
      <c r="L38" s="345">
        <f t="shared" si="2"/>
      </c>
      <c r="M38" s="69"/>
      <c r="N38" s="69"/>
      <c r="O38" s="69"/>
      <c r="P38" s="245">
        <f t="shared" si="3"/>
        <v>0</v>
      </c>
    </row>
    <row r="39" spans="1:16" ht="12.75">
      <c r="A39" s="16"/>
      <c r="B39" s="17"/>
      <c r="C39" s="16"/>
      <c r="D39" s="16"/>
      <c r="E39" s="15"/>
      <c r="F39" s="69"/>
      <c r="G39" s="69"/>
      <c r="H39" s="69"/>
      <c r="I39" s="69"/>
      <c r="J39" s="310">
        <f t="shared" si="0"/>
        <v>0</v>
      </c>
      <c r="K39" s="310">
        <f t="shared" si="1"/>
        <v>0</v>
      </c>
      <c r="L39" s="344">
        <f t="shared" si="2"/>
      </c>
      <c r="M39" s="69"/>
      <c r="N39" s="69"/>
      <c r="O39" s="69"/>
      <c r="P39" s="237">
        <f t="shared" si="3"/>
        <v>0</v>
      </c>
    </row>
    <row r="40" spans="1:16" ht="12.75">
      <c r="A40" s="63" t="s">
        <v>53</v>
      </c>
      <c r="B40" s="58"/>
      <c r="C40" s="58"/>
      <c r="D40" s="58"/>
      <c r="E40" s="54"/>
      <c r="F40" s="311">
        <f aca="true" t="shared" si="4" ref="F40:K40">SUM(F13:F39)</f>
        <v>0</v>
      </c>
      <c r="G40" s="311">
        <f t="shared" si="4"/>
        <v>0</v>
      </c>
      <c r="H40" s="311">
        <f t="shared" si="4"/>
        <v>0</v>
      </c>
      <c r="I40" s="311">
        <f t="shared" si="4"/>
        <v>0</v>
      </c>
      <c r="J40" s="311">
        <f t="shared" si="4"/>
        <v>0</v>
      </c>
      <c r="K40" s="311">
        <f t="shared" si="4"/>
        <v>0</v>
      </c>
      <c r="L40" s="355">
        <f t="shared" si="2"/>
      </c>
      <c r="M40" s="311">
        <f>SUM(M13:M39)</f>
        <v>0</v>
      </c>
      <c r="N40" s="311">
        <f>SUM(N13:N39)</f>
        <v>0</v>
      </c>
      <c r="O40" s="311">
        <f>SUM(O13:O39)</f>
        <v>0</v>
      </c>
      <c r="P40" s="307">
        <f>SUM(P13:P39)</f>
        <v>0</v>
      </c>
    </row>
    <row r="43" spans="1:16" ht="12.75">
      <c r="A43" s="80"/>
      <c r="B43" s="81"/>
      <c r="C43" s="81"/>
      <c r="D43" s="81"/>
      <c r="E43" s="81"/>
      <c r="F43" s="81"/>
      <c r="G43" s="81"/>
      <c r="H43" s="82" t="s">
        <v>199</v>
      </c>
      <c r="I43" s="225">
        <f>+'Section I'!I1</f>
      </c>
      <c r="J43" s="226"/>
      <c r="K43" s="226"/>
      <c r="L43" s="226"/>
      <c r="M43" s="83"/>
      <c r="N43" s="81"/>
      <c r="O43" s="84"/>
      <c r="P43" s="85" t="s">
        <v>178</v>
      </c>
    </row>
    <row r="44" spans="1:16" ht="12.75">
      <c r="A44" s="86"/>
      <c r="B44" s="87"/>
      <c r="C44" s="87"/>
      <c r="D44" s="87"/>
      <c r="E44" s="87"/>
      <c r="F44" s="87"/>
      <c r="G44" s="87"/>
      <c r="H44" s="87"/>
      <c r="I44" s="93"/>
      <c r="J44" s="128" t="s">
        <v>177</v>
      </c>
      <c r="K44" s="129"/>
      <c r="L44" s="93"/>
      <c r="M44" s="87"/>
      <c r="N44" s="87"/>
      <c r="O44" s="84"/>
      <c r="P44" s="91" t="str">
        <f>+'Section I'!P2</f>
        <v> OMB Expiration Date:  9-30-2010</v>
      </c>
    </row>
    <row r="45" spans="1:16" ht="12.75">
      <c r="A45" s="92" t="s">
        <v>264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4"/>
    </row>
    <row r="46" spans="1:16" ht="12.75">
      <c r="A46" s="95" t="str">
        <f>+'Section I'!A4</f>
        <v>Ceded Reinsurance as of December 31, Current Year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7"/>
    </row>
    <row r="47" spans="1:16" ht="12.75">
      <c r="A47" s="98" t="s">
        <v>279</v>
      </c>
      <c r="B47" s="130"/>
      <c r="C47" s="130"/>
      <c r="D47" s="96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</row>
    <row r="48" spans="1:16" ht="67.5">
      <c r="A48" s="108"/>
      <c r="B48" s="108" t="s">
        <v>231</v>
      </c>
      <c r="C48" s="122" t="s">
        <v>142</v>
      </c>
      <c r="D48" s="108"/>
      <c r="E48" s="123" t="s">
        <v>143</v>
      </c>
      <c r="F48" s="108" t="s">
        <v>144</v>
      </c>
      <c r="G48" s="132" t="s">
        <v>263</v>
      </c>
      <c r="H48" s="117"/>
      <c r="I48" s="117"/>
      <c r="J48" s="118"/>
      <c r="K48" s="108" t="s">
        <v>145</v>
      </c>
      <c r="L48" s="108" t="s">
        <v>161</v>
      </c>
      <c r="M48" s="108" t="s">
        <v>146</v>
      </c>
      <c r="N48" s="108" t="s">
        <v>147</v>
      </c>
      <c r="O48" s="108" t="s">
        <v>267</v>
      </c>
      <c r="P48" s="108" t="s">
        <v>148</v>
      </c>
    </row>
    <row r="49" spans="1:16" ht="45">
      <c r="A49" s="100"/>
      <c r="B49" s="101" t="s">
        <v>215</v>
      </c>
      <c r="C49" s="133"/>
      <c r="D49" s="99"/>
      <c r="E49" s="134"/>
      <c r="F49" s="99" t="s">
        <v>151</v>
      </c>
      <c r="G49" s="102" t="s">
        <v>152</v>
      </c>
      <c r="H49" s="102" t="s">
        <v>153</v>
      </c>
      <c r="I49" s="102" t="s">
        <v>154</v>
      </c>
      <c r="J49" s="102" t="s">
        <v>155</v>
      </c>
      <c r="K49" s="99" t="s">
        <v>156</v>
      </c>
      <c r="L49" s="99" t="s">
        <v>220</v>
      </c>
      <c r="M49" s="99" t="s">
        <v>157</v>
      </c>
      <c r="N49" s="99" t="s">
        <v>158</v>
      </c>
      <c r="O49" s="99" t="s">
        <v>268</v>
      </c>
      <c r="P49" s="103" t="s">
        <v>159</v>
      </c>
    </row>
    <row r="50" spans="1:16" ht="12.75">
      <c r="A50" s="39" t="s">
        <v>276</v>
      </c>
      <c r="B50" s="36"/>
      <c r="C50" s="31"/>
      <c r="D50" s="36"/>
      <c r="E50" s="36"/>
      <c r="F50" s="36"/>
      <c r="G50" s="37"/>
      <c r="H50" s="37"/>
      <c r="I50" s="37"/>
      <c r="J50" s="42"/>
      <c r="K50" s="56"/>
      <c r="L50" s="56"/>
      <c r="M50" s="56"/>
      <c r="N50" s="56"/>
      <c r="O50" s="56"/>
      <c r="P50" s="57"/>
    </row>
    <row r="51" spans="1:16" ht="12.75">
      <c r="A51" s="39" t="s">
        <v>755</v>
      </c>
      <c r="B51" s="40"/>
      <c r="C51" s="31"/>
      <c r="D51" s="36"/>
      <c r="E51" s="36"/>
      <c r="F51" s="36"/>
      <c r="G51" s="37"/>
      <c r="H51" s="37"/>
      <c r="I51" s="37"/>
      <c r="J51" s="42"/>
      <c r="K51" s="40"/>
      <c r="L51" s="40"/>
      <c r="M51" s="40"/>
      <c r="N51" s="40"/>
      <c r="O51" s="40"/>
      <c r="P51" s="51"/>
    </row>
    <row r="52" spans="1:16" ht="12.75">
      <c r="A52" s="40" t="s">
        <v>189</v>
      </c>
      <c r="B52" s="43"/>
      <c r="C52" s="43"/>
      <c r="D52" s="43"/>
      <c r="E52" s="43"/>
      <c r="F52" s="43"/>
      <c r="G52" s="43"/>
      <c r="H52" s="43"/>
      <c r="I52" s="43"/>
      <c r="J52" s="40"/>
      <c r="K52" s="40"/>
      <c r="L52" s="40"/>
      <c r="M52" s="40"/>
      <c r="N52" s="40"/>
      <c r="O52" s="40"/>
      <c r="P52" s="38"/>
    </row>
    <row r="53" spans="1:16" ht="12.75">
      <c r="A53" s="40" t="s">
        <v>194</v>
      </c>
      <c r="B53" s="43"/>
      <c r="C53" s="43"/>
      <c r="D53" s="43"/>
      <c r="E53" s="43"/>
      <c r="F53" s="43"/>
      <c r="G53" s="43"/>
      <c r="H53" s="43"/>
      <c r="I53" s="43"/>
      <c r="J53" s="40"/>
      <c r="K53" s="40"/>
      <c r="L53" s="40"/>
      <c r="M53" s="40"/>
      <c r="N53" s="40"/>
      <c r="O53" s="40"/>
      <c r="P53" s="38"/>
    </row>
    <row r="54" spans="1:16" ht="12.75">
      <c r="A54" s="16"/>
      <c r="B54" s="24"/>
      <c r="C54" s="24"/>
      <c r="D54" s="24"/>
      <c r="E54" s="20"/>
      <c r="F54" s="23"/>
      <c r="G54" s="23"/>
      <c r="H54" s="23"/>
      <c r="I54" s="23"/>
      <c r="J54" s="25"/>
      <c r="K54" s="25"/>
      <c r="L54" s="26"/>
      <c r="M54" s="12"/>
      <c r="N54" s="12"/>
      <c r="O54" s="12"/>
      <c r="P54" s="30"/>
    </row>
    <row r="55" spans="1:16" ht="12.75">
      <c r="A55" s="76"/>
      <c r="B55" s="77"/>
      <c r="C55" s="76"/>
      <c r="D55" s="76"/>
      <c r="E55" s="74"/>
      <c r="F55" s="69"/>
      <c r="G55" s="69"/>
      <c r="H55" s="69"/>
      <c r="I55" s="69"/>
      <c r="J55" s="246">
        <f>SUM(G55:I55)</f>
        <v>0</v>
      </c>
      <c r="K55" s="246">
        <f>+H55+I55</f>
        <v>0</v>
      </c>
      <c r="L55" s="345">
        <f>IF(K55&gt;0,+K55/J55,"")</f>
      </c>
      <c r="M55" s="69"/>
      <c r="N55" s="69"/>
      <c r="O55" s="69"/>
      <c r="P55" s="245">
        <f>+J55+M55+N55+O55</f>
        <v>0</v>
      </c>
    </row>
    <row r="56" spans="1:16" ht="12.75">
      <c r="A56" s="76"/>
      <c r="B56" s="77"/>
      <c r="C56" s="76"/>
      <c r="D56" s="76"/>
      <c r="E56" s="74"/>
      <c r="F56" s="69"/>
      <c r="G56" s="69"/>
      <c r="H56" s="69"/>
      <c r="I56" s="69"/>
      <c r="J56" s="246">
        <f aca="true" t="shared" si="5" ref="J56:J81">SUM(G56:I56)</f>
        <v>0</v>
      </c>
      <c r="K56" s="246">
        <f aca="true" t="shared" si="6" ref="K56:K81">+H56+I56</f>
        <v>0</v>
      </c>
      <c r="L56" s="345">
        <f aca="true" t="shared" si="7" ref="L56:L81">IF(K56&gt;0,+K56/J56,"")</f>
      </c>
      <c r="M56" s="69"/>
      <c r="N56" s="69"/>
      <c r="O56" s="69"/>
      <c r="P56" s="245">
        <f aca="true" t="shared" si="8" ref="P56:P81">+J56+M56+N56+O56</f>
        <v>0</v>
      </c>
    </row>
    <row r="57" spans="1:16" ht="12.75">
      <c r="A57" s="76"/>
      <c r="B57" s="77"/>
      <c r="C57" s="76"/>
      <c r="D57" s="76"/>
      <c r="E57" s="74"/>
      <c r="F57" s="69"/>
      <c r="G57" s="69"/>
      <c r="H57" s="69"/>
      <c r="I57" s="69"/>
      <c r="J57" s="246">
        <f t="shared" si="5"/>
        <v>0</v>
      </c>
      <c r="K57" s="246">
        <f t="shared" si="6"/>
        <v>0</v>
      </c>
      <c r="L57" s="345">
        <f t="shared" si="7"/>
      </c>
      <c r="M57" s="69"/>
      <c r="N57" s="69"/>
      <c r="O57" s="69"/>
      <c r="P57" s="245">
        <f t="shared" si="8"/>
        <v>0</v>
      </c>
    </row>
    <row r="58" spans="1:16" ht="12.75">
      <c r="A58" s="76"/>
      <c r="B58" s="77"/>
      <c r="C58" s="76"/>
      <c r="D58" s="76"/>
      <c r="E58" s="74"/>
      <c r="F58" s="69"/>
      <c r="G58" s="69"/>
      <c r="H58" s="69"/>
      <c r="I58" s="69"/>
      <c r="J58" s="246">
        <f t="shared" si="5"/>
        <v>0</v>
      </c>
      <c r="K58" s="246">
        <f t="shared" si="6"/>
        <v>0</v>
      </c>
      <c r="L58" s="345">
        <f t="shared" si="7"/>
      </c>
      <c r="M58" s="69"/>
      <c r="N58" s="69"/>
      <c r="O58" s="69"/>
      <c r="P58" s="245">
        <f t="shared" si="8"/>
        <v>0</v>
      </c>
    </row>
    <row r="59" spans="1:16" ht="12.75">
      <c r="A59" s="76"/>
      <c r="B59" s="77"/>
      <c r="C59" s="76"/>
      <c r="D59" s="76"/>
      <c r="E59" s="74"/>
      <c r="F59" s="69"/>
      <c r="G59" s="69"/>
      <c r="H59" s="69"/>
      <c r="I59" s="69"/>
      <c r="J59" s="246">
        <f t="shared" si="5"/>
        <v>0</v>
      </c>
      <c r="K59" s="246">
        <f t="shared" si="6"/>
        <v>0</v>
      </c>
      <c r="L59" s="345">
        <f t="shared" si="7"/>
      </c>
      <c r="M59" s="69"/>
      <c r="N59" s="69"/>
      <c r="O59" s="69"/>
      <c r="P59" s="245">
        <f t="shared" si="8"/>
        <v>0</v>
      </c>
    </row>
    <row r="60" spans="1:16" ht="12.75">
      <c r="A60" s="76"/>
      <c r="B60" s="77"/>
      <c r="C60" s="76"/>
      <c r="D60" s="76"/>
      <c r="E60" s="74"/>
      <c r="F60" s="69"/>
      <c r="G60" s="69"/>
      <c r="H60" s="69"/>
      <c r="I60" s="69"/>
      <c r="J60" s="246">
        <f t="shared" si="5"/>
        <v>0</v>
      </c>
      <c r="K60" s="246">
        <f t="shared" si="6"/>
        <v>0</v>
      </c>
      <c r="L60" s="345">
        <f t="shared" si="7"/>
      </c>
      <c r="M60" s="69"/>
      <c r="N60" s="69"/>
      <c r="O60" s="69"/>
      <c r="P60" s="245">
        <f t="shared" si="8"/>
        <v>0</v>
      </c>
    </row>
    <row r="61" spans="1:16" ht="12.75">
      <c r="A61" s="76"/>
      <c r="B61" s="77"/>
      <c r="C61" s="76"/>
      <c r="D61" s="76"/>
      <c r="E61" s="74"/>
      <c r="F61" s="69"/>
      <c r="G61" s="69"/>
      <c r="H61" s="69"/>
      <c r="I61" s="69"/>
      <c r="J61" s="246">
        <f t="shared" si="5"/>
        <v>0</v>
      </c>
      <c r="K61" s="246">
        <f t="shared" si="6"/>
        <v>0</v>
      </c>
      <c r="L61" s="345">
        <f t="shared" si="7"/>
      </c>
      <c r="M61" s="69"/>
      <c r="N61" s="69"/>
      <c r="O61" s="69"/>
      <c r="P61" s="245">
        <f t="shared" si="8"/>
        <v>0</v>
      </c>
    </row>
    <row r="62" spans="1:16" ht="12.75">
      <c r="A62" s="76"/>
      <c r="B62" s="77"/>
      <c r="C62" s="76"/>
      <c r="D62" s="76"/>
      <c r="E62" s="74"/>
      <c r="F62" s="69"/>
      <c r="G62" s="69"/>
      <c r="H62" s="69"/>
      <c r="I62" s="69"/>
      <c r="J62" s="246">
        <f t="shared" si="5"/>
        <v>0</v>
      </c>
      <c r="K62" s="246">
        <f t="shared" si="6"/>
        <v>0</v>
      </c>
      <c r="L62" s="345">
        <f t="shared" si="7"/>
      </c>
      <c r="M62" s="69"/>
      <c r="N62" s="69"/>
      <c r="O62" s="69"/>
      <c r="P62" s="245">
        <f t="shared" si="8"/>
        <v>0</v>
      </c>
    </row>
    <row r="63" spans="1:16" ht="12.75">
      <c r="A63" s="76"/>
      <c r="B63" s="77"/>
      <c r="C63" s="76"/>
      <c r="D63" s="76"/>
      <c r="E63" s="74"/>
      <c r="F63" s="69"/>
      <c r="G63" s="69"/>
      <c r="H63" s="69"/>
      <c r="I63" s="69"/>
      <c r="J63" s="246">
        <f t="shared" si="5"/>
        <v>0</v>
      </c>
      <c r="K63" s="246">
        <f t="shared" si="6"/>
        <v>0</v>
      </c>
      <c r="L63" s="345">
        <f t="shared" si="7"/>
      </c>
      <c r="M63" s="69"/>
      <c r="N63" s="69"/>
      <c r="O63" s="69"/>
      <c r="P63" s="245">
        <f t="shared" si="8"/>
        <v>0</v>
      </c>
    </row>
    <row r="64" spans="1:16" ht="12.75">
      <c r="A64" s="76"/>
      <c r="B64" s="77"/>
      <c r="C64" s="76"/>
      <c r="D64" s="76"/>
      <c r="E64" s="74"/>
      <c r="F64" s="69"/>
      <c r="G64" s="69"/>
      <c r="H64" s="69"/>
      <c r="I64" s="69"/>
      <c r="J64" s="246">
        <f t="shared" si="5"/>
        <v>0</v>
      </c>
      <c r="K64" s="246">
        <f t="shared" si="6"/>
        <v>0</v>
      </c>
      <c r="L64" s="345">
        <f t="shared" si="7"/>
      </c>
      <c r="M64" s="69"/>
      <c r="N64" s="69"/>
      <c r="O64" s="69"/>
      <c r="P64" s="245">
        <f t="shared" si="8"/>
        <v>0</v>
      </c>
    </row>
    <row r="65" spans="1:16" ht="12.75">
      <c r="A65" s="76"/>
      <c r="B65" s="77"/>
      <c r="C65" s="76"/>
      <c r="D65" s="76"/>
      <c r="E65" s="74"/>
      <c r="F65" s="69"/>
      <c r="G65" s="69"/>
      <c r="H65" s="69"/>
      <c r="I65" s="69"/>
      <c r="J65" s="246">
        <f t="shared" si="5"/>
        <v>0</v>
      </c>
      <c r="K65" s="246">
        <f t="shared" si="6"/>
        <v>0</v>
      </c>
      <c r="L65" s="345">
        <f t="shared" si="7"/>
      </c>
      <c r="M65" s="69"/>
      <c r="N65" s="69"/>
      <c r="O65" s="69"/>
      <c r="P65" s="245">
        <f t="shared" si="8"/>
        <v>0</v>
      </c>
    </row>
    <row r="66" spans="1:16" ht="12.75">
      <c r="A66" s="76"/>
      <c r="B66" s="77"/>
      <c r="C66" s="76"/>
      <c r="D66" s="76"/>
      <c r="E66" s="74"/>
      <c r="F66" s="69"/>
      <c r="G66" s="69"/>
      <c r="H66" s="69"/>
      <c r="I66" s="69"/>
      <c r="J66" s="246">
        <f t="shared" si="5"/>
        <v>0</v>
      </c>
      <c r="K66" s="246">
        <f t="shared" si="6"/>
        <v>0</v>
      </c>
      <c r="L66" s="345">
        <f t="shared" si="7"/>
      </c>
      <c r="M66" s="69"/>
      <c r="N66" s="69"/>
      <c r="O66" s="69"/>
      <c r="P66" s="245">
        <f t="shared" si="8"/>
        <v>0</v>
      </c>
    </row>
    <row r="67" spans="1:16" ht="12.75">
      <c r="A67" s="76"/>
      <c r="B67" s="77"/>
      <c r="C67" s="76"/>
      <c r="D67" s="76"/>
      <c r="E67" s="74"/>
      <c r="F67" s="69"/>
      <c r="G67" s="69"/>
      <c r="H67" s="69"/>
      <c r="I67" s="69"/>
      <c r="J67" s="246">
        <f t="shared" si="5"/>
        <v>0</v>
      </c>
      <c r="K67" s="246">
        <f t="shared" si="6"/>
        <v>0</v>
      </c>
      <c r="L67" s="345">
        <f t="shared" si="7"/>
      </c>
      <c r="M67" s="69"/>
      <c r="N67" s="69"/>
      <c r="O67" s="69"/>
      <c r="P67" s="245">
        <f t="shared" si="8"/>
        <v>0</v>
      </c>
    </row>
    <row r="68" spans="1:16" ht="12.75">
      <c r="A68" s="76"/>
      <c r="B68" s="77"/>
      <c r="C68" s="76"/>
      <c r="D68" s="76"/>
      <c r="E68" s="74"/>
      <c r="F68" s="69"/>
      <c r="G68" s="69"/>
      <c r="H68" s="69"/>
      <c r="I68" s="69"/>
      <c r="J68" s="246">
        <f t="shared" si="5"/>
        <v>0</v>
      </c>
      <c r="K68" s="246">
        <f t="shared" si="6"/>
        <v>0</v>
      </c>
      <c r="L68" s="345">
        <f t="shared" si="7"/>
      </c>
      <c r="M68" s="69"/>
      <c r="N68" s="69"/>
      <c r="O68" s="69"/>
      <c r="P68" s="245">
        <f t="shared" si="8"/>
        <v>0</v>
      </c>
    </row>
    <row r="69" spans="1:16" ht="12.75">
      <c r="A69" s="76"/>
      <c r="B69" s="77"/>
      <c r="C69" s="76"/>
      <c r="D69" s="76"/>
      <c r="E69" s="74"/>
      <c r="F69" s="69"/>
      <c r="G69" s="69"/>
      <c r="H69" s="69"/>
      <c r="I69" s="69"/>
      <c r="J69" s="246">
        <f t="shared" si="5"/>
        <v>0</v>
      </c>
      <c r="K69" s="246">
        <f t="shared" si="6"/>
        <v>0</v>
      </c>
      <c r="L69" s="345">
        <f t="shared" si="7"/>
      </c>
      <c r="M69" s="69"/>
      <c r="N69" s="69"/>
      <c r="O69" s="69"/>
      <c r="P69" s="245">
        <f t="shared" si="8"/>
        <v>0</v>
      </c>
    </row>
    <row r="70" spans="1:16" ht="12.75">
      <c r="A70" s="76"/>
      <c r="B70" s="77"/>
      <c r="C70" s="76"/>
      <c r="D70" s="76"/>
      <c r="E70" s="74"/>
      <c r="F70" s="69"/>
      <c r="G70" s="69"/>
      <c r="H70" s="69"/>
      <c r="I70" s="69"/>
      <c r="J70" s="246">
        <f t="shared" si="5"/>
        <v>0</v>
      </c>
      <c r="K70" s="246">
        <f t="shared" si="6"/>
        <v>0</v>
      </c>
      <c r="L70" s="345">
        <f t="shared" si="7"/>
      </c>
      <c r="M70" s="69"/>
      <c r="N70" s="69"/>
      <c r="O70" s="69"/>
      <c r="P70" s="245">
        <f t="shared" si="8"/>
        <v>0</v>
      </c>
    </row>
    <row r="71" spans="1:16" ht="12.75">
      <c r="A71" s="76"/>
      <c r="B71" s="77"/>
      <c r="C71" s="76"/>
      <c r="D71" s="76"/>
      <c r="E71" s="74"/>
      <c r="F71" s="69"/>
      <c r="G71" s="69"/>
      <c r="H71" s="69"/>
      <c r="I71" s="69"/>
      <c r="J71" s="246">
        <f t="shared" si="5"/>
        <v>0</v>
      </c>
      <c r="K71" s="246">
        <f t="shared" si="6"/>
        <v>0</v>
      </c>
      <c r="L71" s="345">
        <f t="shared" si="7"/>
      </c>
      <c r="M71" s="69"/>
      <c r="N71" s="69"/>
      <c r="O71" s="69"/>
      <c r="P71" s="245">
        <f t="shared" si="8"/>
        <v>0</v>
      </c>
    </row>
    <row r="72" spans="1:16" ht="12.75">
      <c r="A72" s="76"/>
      <c r="B72" s="77"/>
      <c r="C72" s="76"/>
      <c r="D72" s="76"/>
      <c r="E72" s="74"/>
      <c r="F72" s="69"/>
      <c r="G72" s="69"/>
      <c r="H72" s="69"/>
      <c r="I72" s="69"/>
      <c r="J72" s="246">
        <f t="shared" si="5"/>
        <v>0</v>
      </c>
      <c r="K72" s="246">
        <f t="shared" si="6"/>
        <v>0</v>
      </c>
      <c r="L72" s="345">
        <f t="shared" si="7"/>
      </c>
      <c r="M72" s="69"/>
      <c r="N72" s="69"/>
      <c r="O72" s="69"/>
      <c r="P72" s="245">
        <f t="shared" si="8"/>
        <v>0</v>
      </c>
    </row>
    <row r="73" spans="1:16" ht="12.75">
      <c r="A73" s="76"/>
      <c r="B73" s="77"/>
      <c r="C73" s="76"/>
      <c r="D73" s="76"/>
      <c r="E73" s="74"/>
      <c r="F73" s="69"/>
      <c r="G73" s="69"/>
      <c r="H73" s="69"/>
      <c r="I73" s="69"/>
      <c r="J73" s="246">
        <f t="shared" si="5"/>
        <v>0</v>
      </c>
      <c r="K73" s="246">
        <f t="shared" si="6"/>
        <v>0</v>
      </c>
      <c r="L73" s="345">
        <f t="shared" si="7"/>
      </c>
      <c r="M73" s="69"/>
      <c r="N73" s="69"/>
      <c r="O73" s="69"/>
      <c r="P73" s="245">
        <f t="shared" si="8"/>
        <v>0</v>
      </c>
    </row>
    <row r="74" spans="1:16" ht="12.75">
      <c r="A74" s="76"/>
      <c r="B74" s="77"/>
      <c r="C74" s="76"/>
      <c r="D74" s="76"/>
      <c r="E74" s="74"/>
      <c r="F74" s="69"/>
      <c r="G74" s="69"/>
      <c r="H74" s="69"/>
      <c r="I74" s="69"/>
      <c r="J74" s="246">
        <f t="shared" si="5"/>
        <v>0</v>
      </c>
      <c r="K74" s="246">
        <f t="shared" si="6"/>
        <v>0</v>
      </c>
      <c r="L74" s="345">
        <f t="shared" si="7"/>
      </c>
      <c r="M74" s="69"/>
      <c r="N74" s="69"/>
      <c r="O74" s="69"/>
      <c r="P74" s="245">
        <f t="shared" si="8"/>
        <v>0</v>
      </c>
    </row>
    <row r="75" spans="1:16" ht="12.75">
      <c r="A75" s="76"/>
      <c r="B75" s="77"/>
      <c r="C75" s="76"/>
      <c r="D75" s="76"/>
      <c r="E75" s="74"/>
      <c r="F75" s="69"/>
      <c r="G75" s="69"/>
      <c r="H75" s="69"/>
      <c r="I75" s="69"/>
      <c r="J75" s="246">
        <f t="shared" si="5"/>
        <v>0</v>
      </c>
      <c r="K75" s="246">
        <f t="shared" si="6"/>
        <v>0</v>
      </c>
      <c r="L75" s="345">
        <f t="shared" si="7"/>
      </c>
      <c r="M75" s="69"/>
      <c r="N75" s="69"/>
      <c r="O75" s="69"/>
      <c r="P75" s="245">
        <f t="shared" si="8"/>
        <v>0</v>
      </c>
    </row>
    <row r="76" spans="1:16" ht="12.75">
      <c r="A76" s="76"/>
      <c r="B76" s="77"/>
      <c r="C76" s="76"/>
      <c r="D76" s="76"/>
      <c r="E76" s="74"/>
      <c r="F76" s="69"/>
      <c r="G76" s="69"/>
      <c r="H76" s="69"/>
      <c r="I76" s="69"/>
      <c r="J76" s="246">
        <f t="shared" si="5"/>
        <v>0</v>
      </c>
      <c r="K76" s="246">
        <f t="shared" si="6"/>
        <v>0</v>
      </c>
      <c r="L76" s="345">
        <f t="shared" si="7"/>
      </c>
      <c r="M76" s="69"/>
      <c r="N76" s="69"/>
      <c r="O76" s="69"/>
      <c r="P76" s="245">
        <f t="shared" si="8"/>
        <v>0</v>
      </c>
    </row>
    <row r="77" spans="1:16" ht="12.75">
      <c r="A77" s="76"/>
      <c r="B77" s="77"/>
      <c r="C77" s="76"/>
      <c r="D77" s="76"/>
      <c r="E77" s="74"/>
      <c r="F77" s="69"/>
      <c r="G77" s="69"/>
      <c r="H77" s="69"/>
      <c r="I77" s="69"/>
      <c r="J77" s="246">
        <f t="shared" si="5"/>
        <v>0</v>
      </c>
      <c r="K77" s="246">
        <f t="shared" si="6"/>
        <v>0</v>
      </c>
      <c r="L77" s="345">
        <f t="shared" si="7"/>
      </c>
      <c r="M77" s="69"/>
      <c r="N77" s="69"/>
      <c r="O77" s="69"/>
      <c r="P77" s="245">
        <f t="shared" si="8"/>
        <v>0</v>
      </c>
    </row>
    <row r="78" spans="1:16" ht="12.75">
      <c r="A78" s="76"/>
      <c r="B78" s="77"/>
      <c r="C78" s="76"/>
      <c r="D78" s="76"/>
      <c r="E78" s="74"/>
      <c r="F78" s="69"/>
      <c r="G78" s="69"/>
      <c r="H78" s="69"/>
      <c r="I78" s="69"/>
      <c r="J78" s="246">
        <f t="shared" si="5"/>
        <v>0</v>
      </c>
      <c r="K78" s="246">
        <f t="shared" si="6"/>
        <v>0</v>
      </c>
      <c r="L78" s="345">
        <f t="shared" si="7"/>
      </c>
      <c r="M78" s="69"/>
      <c r="N78" s="69"/>
      <c r="O78" s="69"/>
      <c r="P78" s="245">
        <f t="shared" si="8"/>
        <v>0</v>
      </c>
    </row>
    <row r="79" spans="1:16" ht="12.75">
      <c r="A79" s="76"/>
      <c r="B79" s="77"/>
      <c r="C79" s="76"/>
      <c r="D79" s="76"/>
      <c r="E79" s="74"/>
      <c r="F79" s="69"/>
      <c r="G79" s="69"/>
      <c r="H79" s="69"/>
      <c r="I79" s="69"/>
      <c r="J79" s="246">
        <f t="shared" si="5"/>
        <v>0</v>
      </c>
      <c r="K79" s="246">
        <f t="shared" si="6"/>
        <v>0</v>
      </c>
      <c r="L79" s="345">
        <f t="shared" si="7"/>
      </c>
      <c r="M79" s="69"/>
      <c r="N79" s="69"/>
      <c r="O79" s="69"/>
      <c r="P79" s="245">
        <f t="shared" si="8"/>
        <v>0</v>
      </c>
    </row>
    <row r="80" spans="1:16" ht="12.75">
      <c r="A80" s="76"/>
      <c r="B80" s="77"/>
      <c r="C80" s="76"/>
      <c r="D80" s="76"/>
      <c r="E80" s="74"/>
      <c r="F80" s="69"/>
      <c r="G80" s="69"/>
      <c r="H80" s="69"/>
      <c r="I80" s="69"/>
      <c r="J80" s="246">
        <f t="shared" si="5"/>
        <v>0</v>
      </c>
      <c r="K80" s="246">
        <f t="shared" si="6"/>
        <v>0</v>
      </c>
      <c r="L80" s="345">
        <f t="shared" si="7"/>
      </c>
      <c r="M80" s="69"/>
      <c r="N80" s="69"/>
      <c r="O80" s="69"/>
      <c r="P80" s="245">
        <f t="shared" si="8"/>
        <v>0</v>
      </c>
    </row>
    <row r="81" spans="1:16" ht="12.75">
      <c r="A81" s="16"/>
      <c r="B81" s="17"/>
      <c r="C81" s="16"/>
      <c r="D81" s="16"/>
      <c r="E81" s="15"/>
      <c r="F81" s="69"/>
      <c r="G81" s="69"/>
      <c r="H81" s="69"/>
      <c r="I81" s="69"/>
      <c r="J81" s="246">
        <f t="shared" si="5"/>
        <v>0</v>
      </c>
      <c r="K81" s="310">
        <f t="shared" si="6"/>
        <v>0</v>
      </c>
      <c r="L81" s="345">
        <f t="shared" si="7"/>
      </c>
      <c r="M81" s="69"/>
      <c r="N81" s="69"/>
      <c r="O81" s="69"/>
      <c r="P81" s="245">
        <f t="shared" si="8"/>
        <v>0</v>
      </c>
    </row>
    <row r="82" spans="1:16" ht="12.75">
      <c r="A82" s="63" t="str">
        <f>+A40</f>
        <v>SECTION VII TOTALS WILL BE ENTERED IN SECTION IX</v>
      </c>
      <c r="B82" s="58"/>
      <c r="C82" s="58"/>
      <c r="D82" s="58"/>
      <c r="E82" s="54"/>
      <c r="F82" s="311">
        <f aca="true" t="shared" si="9" ref="F82:K82">SUM(F55:F81)</f>
        <v>0</v>
      </c>
      <c r="G82" s="311">
        <f t="shared" si="9"/>
        <v>0</v>
      </c>
      <c r="H82" s="311">
        <f t="shared" si="9"/>
        <v>0</v>
      </c>
      <c r="I82" s="311">
        <f t="shared" si="9"/>
        <v>0</v>
      </c>
      <c r="J82" s="311">
        <f t="shared" si="9"/>
        <v>0</v>
      </c>
      <c r="K82" s="311">
        <f t="shared" si="9"/>
        <v>0</v>
      </c>
      <c r="L82" s="355">
        <f>IF(K82&gt;0,+K82/J82,"")</f>
      </c>
      <c r="M82" s="311">
        <f>SUM(M55:M81)</f>
        <v>0</v>
      </c>
      <c r="N82" s="311">
        <f>SUM(N55:N81)</f>
        <v>0</v>
      </c>
      <c r="O82" s="311">
        <f>SUM(O55:O81)</f>
        <v>0</v>
      </c>
      <c r="P82" s="311">
        <f>SUM(P55:P81)</f>
        <v>0</v>
      </c>
    </row>
  </sheetData>
  <sheetProtection password="CE86" sheet="1" formatCells="0" formatColumns="0" formatRows="0" insertHyperlinks="0" selectLockedCells="1" sort="0" autoFilter="0" pivotTables="0"/>
  <printOptions horizontalCentered="1"/>
  <pageMargins left="0" right="0" top="0.2" bottom="0.75" header="0.5" footer="0"/>
  <pageSetup blackAndWhite="1" horizontalDpi="600" verticalDpi="600" orientation="landscape" paperSize="5" scale="88" r:id="rId1"/>
  <headerFooter alignWithMargins="0">
    <oddFooter>&amp;L&amp;"Arial,Bold"&amp;8FMS Form 6314
12-2007
&amp;"Arial,Regular"EDITION OF 12-2006 IS OBSOLETE&amp;C
&amp;R&amp;"Arial,Bold Italic"&amp;8Department of the Treasury&amp;"Arial,Regular"&amp;10
&amp;"Arial,Italic"&amp;8FMS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52"/>
  </sheetPr>
  <dimension ref="A1:P166"/>
  <sheetViews>
    <sheetView showGridLines="0" workbookViewId="0" topLeftCell="A1">
      <selection activeCell="A13" sqref="A13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42.140625" style="0" customWidth="1"/>
    <col min="4" max="4" width="14.2812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57421875" style="0" customWidth="1"/>
    <col min="13" max="16" width="11.7109375" style="0" customWidth="1"/>
  </cols>
  <sheetData>
    <row r="1" spans="1:16" ht="12.75">
      <c r="A1" s="80"/>
      <c r="B1" s="81"/>
      <c r="C1" s="81"/>
      <c r="D1" s="81"/>
      <c r="E1" s="81"/>
      <c r="F1" s="81"/>
      <c r="G1" s="81"/>
      <c r="H1" s="82" t="s">
        <v>199</v>
      </c>
      <c r="I1" s="225">
        <f>+'Section I'!I1</f>
      </c>
      <c r="J1" s="226"/>
      <c r="K1" s="226"/>
      <c r="L1" s="226"/>
      <c r="M1" s="83"/>
      <c r="N1" s="81"/>
      <c r="O1" s="84"/>
      <c r="P1" s="85" t="str">
        <f>+'Section I'!P1</f>
        <v>OMB No. 1510-0012</v>
      </c>
    </row>
    <row r="2" spans="1:16" ht="12.75">
      <c r="A2" s="86"/>
      <c r="B2" s="87"/>
      <c r="C2" s="87"/>
      <c r="D2" s="87"/>
      <c r="E2" s="87"/>
      <c r="F2" s="87"/>
      <c r="G2" s="87"/>
      <c r="H2" s="87"/>
      <c r="I2" s="93"/>
      <c r="J2" s="128" t="s">
        <v>177</v>
      </c>
      <c r="K2" s="129"/>
      <c r="L2" s="93"/>
      <c r="M2" s="87"/>
      <c r="N2" s="87"/>
      <c r="O2" s="84"/>
      <c r="P2" s="91" t="str">
        <f>+'Section VII'!P2</f>
        <v> OMB Expiration Date:  9-30-2010</v>
      </c>
    </row>
    <row r="3" spans="1:16" ht="12.75">
      <c r="A3" s="92" t="s">
        <v>264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</row>
    <row r="4" spans="1:16" ht="12.75">
      <c r="A4" s="95" t="str">
        <f>+'Section I'!A4</f>
        <v>Ceded Reinsurance as of December 31, Current Year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</row>
    <row r="5" spans="1:16" ht="12.75">
      <c r="A5" s="95" t="s">
        <v>273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7"/>
    </row>
    <row r="6" spans="1:16" ht="67.5">
      <c r="A6" s="108" t="str">
        <f>+'Section I'!A6</f>
        <v>Federal ID</v>
      </c>
      <c r="B6" s="108" t="str">
        <f>+'Section I'!B6</f>
        <v>NAIC Company </v>
      </c>
      <c r="C6" s="119" t="str">
        <f>+'Section I'!C6</f>
        <v>Name of Reinsurer</v>
      </c>
      <c r="D6" s="108" t="str">
        <f>+'Section I'!D6</f>
        <v>Domiciliary</v>
      </c>
      <c r="E6" s="123" t="str">
        <f>+'Section I'!E6</f>
        <v>+</v>
      </c>
      <c r="F6" s="108" t="str">
        <f>+'Section I'!F6</f>
        <v>(1)                      Reinsurance Premiums</v>
      </c>
      <c r="G6" s="132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117"/>
      <c r="I6" s="117"/>
      <c r="J6" s="118"/>
      <c r="K6" s="108" t="str">
        <f>+'Section I'!K6</f>
        <v>(3)                            Total           Overdue</v>
      </c>
      <c r="L6" s="108" t="str">
        <f>+'Section I'!L6</f>
        <v>(4)          Percentage Overdue     </v>
      </c>
      <c r="M6" s="108" t="str">
        <f>+'Section I'!M6</f>
        <v>(5)                       (Known Case) Reinsurance Recoverable on Unpaid Losses</v>
      </c>
      <c r="N6" s="108" t="str">
        <f>+'Section I'!N6</f>
        <v>(6)                   Incurred But Not Reported Losses and</v>
      </c>
      <c r="O6" s="108" t="str">
        <f>+'Section I'!O6</f>
        <v>(7)                 Unearned</v>
      </c>
      <c r="P6" s="108" t="str">
        <f>+'Section I'!P6</f>
        <v>(8)                                      Total Recoverable      </v>
      </c>
    </row>
    <row r="7" spans="1:16" ht="45">
      <c r="A7" s="99" t="str">
        <f>+'Section I'!A7</f>
        <v>Number</v>
      </c>
      <c r="B7" s="99" t="str">
        <f>+'Section I'!B7</f>
        <v>Code</v>
      </c>
      <c r="C7" s="120"/>
      <c r="D7" s="99" t="str">
        <f>+'Section I'!D7</f>
        <v>Jurisdiction</v>
      </c>
      <c r="E7" s="134"/>
      <c r="F7" s="99" t="str">
        <f>+'Section I'!F7</f>
        <v>Ceded</v>
      </c>
      <c r="G7" s="102" t="str">
        <f>+'Section I'!G7</f>
        <v>(A)                    Current and              1 - 90</v>
      </c>
      <c r="H7" s="108" t="str">
        <f>+'Section I'!H7</f>
        <v>(B)                     91 - 120</v>
      </c>
      <c r="I7" s="108" t="str">
        <f>+'Section I'!I7</f>
        <v>(C)                  Over 120</v>
      </c>
      <c r="J7" s="108" t="str">
        <f>+'Section I'!J7</f>
        <v>(D)                           Total</v>
      </c>
      <c r="K7" s="99" t="str">
        <f>+'Section I'!K7</f>
        <v>(Col 2B + 2C)</v>
      </c>
      <c r="L7" s="99" t="str">
        <f>+'Section I'!L7</f>
        <v>(Col 3/Col 2D)</v>
      </c>
      <c r="M7" s="99" t="str">
        <f>+'Section I'!M7</f>
        <v>and Unpaid Loss Adjustment Expense</v>
      </c>
      <c r="N7" s="99" t="str">
        <f>+'Section I'!N7</f>
        <v>Loss Adjustment Expense</v>
      </c>
      <c r="O7" s="99" t="str">
        <f>+'Section I'!O7</f>
        <v>Premiums</v>
      </c>
      <c r="P7" s="103" t="str">
        <f>+'Section I'!P7</f>
        <v>(Cols 2D+5+6+7)</v>
      </c>
    </row>
    <row r="8" spans="1:16" ht="12.75">
      <c r="A8" s="471" t="s">
        <v>275</v>
      </c>
      <c r="B8" s="36"/>
      <c r="C8" s="43"/>
      <c r="D8" s="36"/>
      <c r="E8" s="36"/>
      <c r="F8" s="36"/>
      <c r="G8" s="37"/>
      <c r="H8" s="50"/>
      <c r="I8" s="50"/>
      <c r="J8" s="50"/>
      <c r="K8" s="56"/>
      <c r="L8" s="56"/>
      <c r="M8" s="56"/>
      <c r="N8" s="56"/>
      <c r="O8" s="56"/>
      <c r="P8" s="57"/>
    </row>
    <row r="9" spans="1:16" ht="12.75">
      <c r="A9" s="39" t="s">
        <v>210</v>
      </c>
      <c r="B9" s="40"/>
      <c r="C9" s="43"/>
      <c r="D9" s="36"/>
      <c r="E9" s="36"/>
      <c r="F9" s="36"/>
      <c r="G9" s="37"/>
      <c r="H9" s="42"/>
      <c r="I9" s="42"/>
      <c r="J9" s="42"/>
      <c r="K9" s="40"/>
      <c r="L9" s="40"/>
      <c r="M9" s="40"/>
      <c r="N9" s="40"/>
      <c r="O9" s="40"/>
      <c r="P9" s="51"/>
    </row>
    <row r="10" spans="1:16" ht="12.75">
      <c r="A10" s="40" t="s">
        <v>174</v>
      </c>
      <c r="B10" s="43"/>
      <c r="C10" s="43"/>
      <c r="D10" s="43"/>
      <c r="E10" s="43"/>
      <c r="F10" s="43"/>
      <c r="G10" s="43"/>
      <c r="H10" s="40"/>
      <c r="I10" s="40"/>
      <c r="J10" s="40"/>
      <c r="K10" s="40"/>
      <c r="L10" s="40"/>
      <c r="M10" s="40"/>
      <c r="N10" s="40"/>
      <c r="O10" s="40"/>
      <c r="P10" s="38"/>
    </row>
    <row r="11" spans="1:16" ht="12.75">
      <c r="A11" s="40" t="s">
        <v>226</v>
      </c>
      <c r="B11" s="43"/>
      <c r="C11" s="43"/>
      <c r="D11" s="43"/>
      <c r="E11" s="43"/>
      <c r="F11" s="43"/>
      <c r="G11" s="43"/>
      <c r="H11" s="40"/>
      <c r="I11" s="40"/>
      <c r="J11" s="40"/>
      <c r="K11" s="40"/>
      <c r="L11" s="40"/>
      <c r="M11" s="40"/>
      <c r="N11" s="40"/>
      <c r="O11" s="40"/>
      <c r="P11" s="38"/>
    </row>
    <row r="12" spans="1:16" ht="12.75">
      <c r="A12" s="65"/>
      <c r="B12" s="21"/>
      <c r="C12" s="21"/>
      <c r="D12" s="21"/>
      <c r="E12" s="21"/>
      <c r="F12" s="23"/>
      <c r="G12" s="23"/>
      <c r="H12" s="12"/>
      <c r="I12" s="12"/>
      <c r="J12" s="25"/>
      <c r="K12" s="25"/>
      <c r="L12" s="26"/>
      <c r="M12" s="12"/>
      <c r="N12" s="12"/>
      <c r="O12" s="12"/>
      <c r="P12" s="27"/>
    </row>
    <row r="13" spans="1:16" ht="12.75">
      <c r="A13" s="71"/>
      <c r="B13" s="231"/>
      <c r="C13" s="66"/>
      <c r="D13" s="66"/>
      <c r="E13" s="66"/>
      <c r="F13" s="69"/>
      <c r="G13" s="69"/>
      <c r="H13" s="69"/>
      <c r="I13" s="69"/>
      <c r="J13" s="246">
        <f>+G13+H13+I13</f>
        <v>0</v>
      </c>
      <c r="K13" s="246">
        <f>+H13+I13</f>
        <v>0</v>
      </c>
      <c r="L13" s="345">
        <f>IF(K13&gt;0,+K13/J13,"")</f>
      </c>
      <c r="M13" s="69"/>
      <c r="N13" s="69"/>
      <c r="O13" s="69"/>
      <c r="P13" s="245">
        <f>+J13+M13+N13+O13</f>
        <v>0</v>
      </c>
    </row>
    <row r="14" spans="1:16" ht="12.75">
      <c r="A14" s="71"/>
      <c r="B14" s="231"/>
      <c r="C14" s="66"/>
      <c r="D14" s="66"/>
      <c r="E14" s="66"/>
      <c r="F14" s="69"/>
      <c r="G14" s="69"/>
      <c r="H14" s="69"/>
      <c r="I14" s="69"/>
      <c r="J14" s="246">
        <f>+G14+H14+I14</f>
        <v>0</v>
      </c>
      <c r="K14" s="246">
        <f>+H14+I14</f>
        <v>0</v>
      </c>
      <c r="L14" s="345">
        <f>IF(K14&gt;0,+K14/J14,"")</f>
      </c>
      <c r="M14" s="69"/>
      <c r="N14" s="69"/>
      <c r="O14" s="69"/>
      <c r="P14" s="245">
        <f>+J14+M14+N14+O14</f>
        <v>0</v>
      </c>
    </row>
    <row r="15" spans="1:16" ht="12.75">
      <c r="A15" s="71"/>
      <c r="B15" s="231"/>
      <c r="C15" s="66"/>
      <c r="D15" s="66"/>
      <c r="E15" s="66"/>
      <c r="F15" s="69"/>
      <c r="G15" s="69"/>
      <c r="H15" s="69"/>
      <c r="I15" s="69"/>
      <c r="J15" s="246">
        <f aca="true" t="shared" si="0" ref="J15:J39">+G15+H15+I15</f>
        <v>0</v>
      </c>
      <c r="K15" s="246">
        <f aca="true" t="shared" si="1" ref="K15:K39">+H15+I15</f>
        <v>0</v>
      </c>
      <c r="L15" s="345">
        <f aca="true" t="shared" si="2" ref="L15:L40">IF(K15&gt;0,+K15/J15,"")</f>
      </c>
      <c r="M15" s="69"/>
      <c r="N15" s="69"/>
      <c r="O15" s="69"/>
      <c r="P15" s="245">
        <f aca="true" t="shared" si="3" ref="P15:P39">+J15+M15+N15+O15</f>
        <v>0</v>
      </c>
    </row>
    <row r="16" spans="1:16" ht="12.75">
      <c r="A16" s="71"/>
      <c r="B16" s="231"/>
      <c r="C16" s="66"/>
      <c r="D16" s="66"/>
      <c r="E16" s="66"/>
      <c r="F16" s="69"/>
      <c r="G16" s="69"/>
      <c r="H16" s="69"/>
      <c r="I16" s="69"/>
      <c r="J16" s="246">
        <f t="shared" si="0"/>
        <v>0</v>
      </c>
      <c r="K16" s="246">
        <f t="shared" si="1"/>
        <v>0</v>
      </c>
      <c r="L16" s="345">
        <f t="shared" si="2"/>
      </c>
      <c r="M16" s="69"/>
      <c r="N16" s="69"/>
      <c r="O16" s="69"/>
      <c r="P16" s="245">
        <f t="shared" si="3"/>
        <v>0</v>
      </c>
    </row>
    <row r="17" spans="1:16" ht="12.75">
      <c r="A17" s="71"/>
      <c r="B17" s="231"/>
      <c r="C17" s="66"/>
      <c r="D17" s="66"/>
      <c r="E17" s="66"/>
      <c r="F17" s="69"/>
      <c r="G17" s="69"/>
      <c r="H17" s="69"/>
      <c r="I17" s="69"/>
      <c r="J17" s="246">
        <f t="shared" si="0"/>
        <v>0</v>
      </c>
      <c r="K17" s="246">
        <f t="shared" si="1"/>
        <v>0</v>
      </c>
      <c r="L17" s="345">
        <f t="shared" si="2"/>
      </c>
      <c r="M17" s="69"/>
      <c r="N17" s="69"/>
      <c r="O17" s="69"/>
      <c r="P17" s="245">
        <f t="shared" si="3"/>
        <v>0</v>
      </c>
    </row>
    <row r="18" spans="1:16" ht="12.75">
      <c r="A18" s="71"/>
      <c r="B18" s="231"/>
      <c r="C18" s="66"/>
      <c r="D18" s="66"/>
      <c r="E18" s="66"/>
      <c r="F18" s="69"/>
      <c r="G18" s="69"/>
      <c r="H18" s="69"/>
      <c r="I18" s="69"/>
      <c r="J18" s="246">
        <f t="shared" si="0"/>
        <v>0</v>
      </c>
      <c r="K18" s="246">
        <f t="shared" si="1"/>
        <v>0</v>
      </c>
      <c r="L18" s="345">
        <f t="shared" si="2"/>
      </c>
      <c r="M18" s="69"/>
      <c r="N18" s="69"/>
      <c r="O18" s="69"/>
      <c r="P18" s="245">
        <f t="shared" si="3"/>
        <v>0</v>
      </c>
    </row>
    <row r="19" spans="1:16" ht="12.75">
      <c r="A19" s="71"/>
      <c r="B19" s="231"/>
      <c r="C19" s="66"/>
      <c r="D19" s="66"/>
      <c r="E19" s="66"/>
      <c r="F19" s="69"/>
      <c r="G19" s="69"/>
      <c r="H19" s="69"/>
      <c r="I19" s="69"/>
      <c r="J19" s="246">
        <f t="shared" si="0"/>
        <v>0</v>
      </c>
      <c r="K19" s="246">
        <f t="shared" si="1"/>
        <v>0</v>
      </c>
      <c r="L19" s="345">
        <f t="shared" si="2"/>
      </c>
      <c r="M19" s="69"/>
      <c r="N19" s="69"/>
      <c r="O19" s="69"/>
      <c r="P19" s="245">
        <f t="shared" si="3"/>
        <v>0</v>
      </c>
    </row>
    <row r="20" spans="1:16" ht="12.75">
      <c r="A20" s="71"/>
      <c r="B20" s="231"/>
      <c r="C20" s="66"/>
      <c r="D20" s="66"/>
      <c r="E20" s="66"/>
      <c r="F20" s="69"/>
      <c r="G20" s="69"/>
      <c r="H20" s="69"/>
      <c r="I20" s="69"/>
      <c r="J20" s="246">
        <f t="shared" si="0"/>
        <v>0</v>
      </c>
      <c r="K20" s="246">
        <f t="shared" si="1"/>
        <v>0</v>
      </c>
      <c r="L20" s="345">
        <f t="shared" si="2"/>
      </c>
      <c r="M20" s="69"/>
      <c r="N20" s="69"/>
      <c r="O20" s="69"/>
      <c r="P20" s="245">
        <f t="shared" si="3"/>
        <v>0</v>
      </c>
    </row>
    <row r="21" spans="1:16" ht="12.75">
      <c r="A21" s="71"/>
      <c r="B21" s="231"/>
      <c r="C21" s="66"/>
      <c r="D21" s="66"/>
      <c r="E21" s="66"/>
      <c r="F21" s="69"/>
      <c r="G21" s="69"/>
      <c r="H21" s="69"/>
      <c r="I21" s="69"/>
      <c r="J21" s="246">
        <f t="shared" si="0"/>
        <v>0</v>
      </c>
      <c r="K21" s="246">
        <f t="shared" si="1"/>
        <v>0</v>
      </c>
      <c r="L21" s="345">
        <f t="shared" si="2"/>
      </c>
      <c r="M21" s="69"/>
      <c r="N21" s="69"/>
      <c r="O21" s="69"/>
      <c r="P21" s="245">
        <f t="shared" si="3"/>
        <v>0</v>
      </c>
    </row>
    <row r="22" spans="1:16" ht="12.75">
      <c r="A22" s="71"/>
      <c r="B22" s="231"/>
      <c r="C22" s="66"/>
      <c r="D22" s="66"/>
      <c r="E22" s="66"/>
      <c r="F22" s="69"/>
      <c r="G22" s="69"/>
      <c r="H22" s="69"/>
      <c r="I22" s="69"/>
      <c r="J22" s="246">
        <f t="shared" si="0"/>
        <v>0</v>
      </c>
      <c r="K22" s="246">
        <f t="shared" si="1"/>
        <v>0</v>
      </c>
      <c r="L22" s="345">
        <f t="shared" si="2"/>
      </c>
      <c r="M22" s="69"/>
      <c r="N22" s="69"/>
      <c r="O22" s="69"/>
      <c r="P22" s="245">
        <f t="shared" si="3"/>
        <v>0</v>
      </c>
    </row>
    <row r="23" spans="1:16" ht="12.75">
      <c r="A23" s="71"/>
      <c r="B23" s="231"/>
      <c r="C23" s="66"/>
      <c r="D23" s="66"/>
      <c r="E23" s="66"/>
      <c r="F23" s="69"/>
      <c r="G23" s="69"/>
      <c r="H23" s="69"/>
      <c r="I23" s="69"/>
      <c r="J23" s="246">
        <f t="shared" si="0"/>
        <v>0</v>
      </c>
      <c r="K23" s="246">
        <f t="shared" si="1"/>
        <v>0</v>
      </c>
      <c r="L23" s="345">
        <f t="shared" si="2"/>
      </c>
      <c r="M23" s="69"/>
      <c r="N23" s="69"/>
      <c r="O23" s="69"/>
      <c r="P23" s="245">
        <f t="shared" si="3"/>
        <v>0</v>
      </c>
    </row>
    <row r="24" spans="1:16" ht="12.75">
      <c r="A24" s="71"/>
      <c r="B24" s="231"/>
      <c r="C24" s="66"/>
      <c r="D24" s="66"/>
      <c r="E24" s="66"/>
      <c r="F24" s="69"/>
      <c r="G24" s="69"/>
      <c r="H24" s="69"/>
      <c r="I24" s="69"/>
      <c r="J24" s="246">
        <f t="shared" si="0"/>
        <v>0</v>
      </c>
      <c r="K24" s="246">
        <f t="shared" si="1"/>
        <v>0</v>
      </c>
      <c r="L24" s="345">
        <f t="shared" si="2"/>
      </c>
      <c r="M24" s="69"/>
      <c r="N24" s="69"/>
      <c r="O24" s="69"/>
      <c r="P24" s="245">
        <f t="shared" si="3"/>
        <v>0</v>
      </c>
    </row>
    <row r="25" spans="1:16" ht="12.75">
      <c r="A25" s="71"/>
      <c r="B25" s="231"/>
      <c r="C25" s="66"/>
      <c r="D25" s="66"/>
      <c r="E25" s="66"/>
      <c r="F25" s="69"/>
      <c r="G25" s="69"/>
      <c r="H25" s="69"/>
      <c r="I25" s="69"/>
      <c r="J25" s="246">
        <f t="shared" si="0"/>
        <v>0</v>
      </c>
      <c r="K25" s="246">
        <f t="shared" si="1"/>
        <v>0</v>
      </c>
      <c r="L25" s="345">
        <f t="shared" si="2"/>
      </c>
      <c r="M25" s="69"/>
      <c r="N25" s="69"/>
      <c r="O25" s="69"/>
      <c r="P25" s="245">
        <f t="shared" si="3"/>
        <v>0</v>
      </c>
    </row>
    <row r="26" spans="1:16" ht="12.75">
      <c r="A26" s="71"/>
      <c r="B26" s="231"/>
      <c r="C26" s="66"/>
      <c r="D26" s="66"/>
      <c r="E26" s="66"/>
      <c r="F26" s="69"/>
      <c r="G26" s="69"/>
      <c r="H26" s="69"/>
      <c r="I26" s="69"/>
      <c r="J26" s="246">
        <f t="shared" si="0"/>
        <v>0</v>
      </c>
      <c r="K26" s="246">
        <f t="shared" si="1"/>
        <v>0</v>
      </c>
      <c r="L26" s="345">
        <f t="shared" si="2"/>
      </c>
      <c r="M26" s="69"/>
      <c r="N26" s="69"/>
      <c r="O26" s="69"/>
      <c r="P26" s="245">
        <f t="shared" si="3"/>
        <v>0</v>
      </c>
    </row>
    <row r="27" spans="1:16" ht="12.75">
      <c r="A27" s="71"/>
      <c r="B27" s="231"/>
      <c r="C27" s="66"/>
      <c r="D27" s="66"/>
      <c r="E27" s="66"/>
      <c r="F27" s="69"/>
      <c r="G27" s="69"/>
      <c r="H27" s="69"/>
      <c r="I27" s="69"/>
      <c r="J27" s="246">
        <f t="shared" si="0"/>
        <v>0</v>
      </c>
      <c r="K27" s="246">
        <f t="shared" si="1"/>
        <v>0</v>
      </c>
      <c r="L27" s="345">
        <f t="shared" si="2"/>
      </c>
      <c r="M27" s="69"/>
      <c r="N27" s="69"/>
      <c r="O27" s="69"/>
      <c r="P27" s="245">
        <f t="shared" si="3"/>
        <v>0</v>
      </c>
    </row>
    <row r="28" spans="1:16" ht="12.75">
      <c r="A28" s="71"/>
      <c r="B28" s="231"/>
      <c r="C28" s="66"/>
      <c r="D28" s="66"/>
      <c r="E28" s="66"/>
      <c r="F28" s="69"/>
      <c r="G28" s="69"/>
      <c r="H28" s="69"/>
      <c r="I28" s="69"/>
      <c r="J28" s="246">
        <f t="shared" si="0"/>
        <v>0</v>
      </c>
      <c r="K28" s="246">
        <f t="shared" si="1"/>
        <v>0</v>
      </c>
      <c r="L28" s="345">
        <f t="shared" si="2"/>
      </c>
      <c r="M28" s="69"/>
      <c r="N28" s="69"/>
      <c r="O28" s="69"/>
      <c r="P28" s="245">
        <f t="shared" si="3"/>
        <v>0</v>
      </c>
    </row>
    <row r="29" spans="1:16" ht="12.75">
      <c r="A29" s="71"/>
      <c r="B29" s="231"/>
      <c r="C29" s="66"/>
      <c r="D29" s="66"/>
      <c r="E29" s="66"/>
      <c r="F29" s="69"/>
      <c r="G29" s="69"/>
      <c r="H29" s="69"/>
      <c r="I29" s="69"/>
      <c r="J29" s="246">
        <f t="shared" si="0"/>
        <v>0</v>
      </c>
      <c r="K29" s="246">
        <f t="shared" si="1"/>
        <v>0</v>
      </c>
      <c r="L29" s="345">
        <f t="shared" si="2"/>
      </c>
      <c r="M29" s="69"/>
      <c r="N29" s="69"/>
      <c r="O29" s="69"/>
      <c r="P29" s="245">
        <f t="shared" si="3"/>
        <v>0</v>
      </c>
    </row>
    <row r="30" spans="1:16" ht="12.75">
      <c r="A30" s="71"/>
      <c r="B30" s="231"/>
      <c r="C30" s="66"/>
      <c r="D30" s="66"/>
      <c r="E30" s="66"/>
      <c r="F30" s="69"/>
      <c r="G30" s="69"/>
      <c r="H30" s="69"/>
      <c r="I30" s="69"/>
      <c r="J30" s="246">
        <f t="shared" si="0"/>
        <v>0</v>
      </c>
      <c r="K30" s="246">
        <f t="shared" si="1"/>
        <v>0</v>
      </c>
      <c r="L30" s="345">
        <f t="shared" si="2"/>
      </c>
      <c r="M30" s="69"/>
      <c r="N30" s="69"/>
      <c r="O30" s="69"/>
      <c r="P30" s="245">
        <f t="shared" si="3"/>
        <v>0</v>
      </c>
    </row>
    <row r="31" spans="1:16" ht="12.75">
      <c r="A31" s="71"/>
      <c r="B31" s="231"/>
      <c r="C31" s="66"/>
      <c r="D31" s="66"/>
      <c r="E31" s="66"/>
      <c r="F31" s="69"/>
      <c r="G31" s="69"/>
      <c r="H31" s="69"/>
      <c r="I31" s="69"/>
      <c r="J31" s="246">
        <f t="shared" si="0"/>
        <v>0</v>
      </c>
      <c r="K31" s="246">
        <f t="shared" si="1"/>
        <v>0</v>
      </c>
      <c r="L31" s="345">
        <f t="shared" si="2"/>
      </c>
      <c r="M31" s="69"/>
      <c r="N31" s="69"/>
      <c r="O31" s="69"/>
      <c r="P31" s="245">
        <f t="shared" si="3"/>
        <v>0</v>
      </c>
    </row>
    <row r="32" spans="1:16" ht="12.75">
      <c r="A32" s="71"/>
      <c r="B32" s="231"/>
      <c r="C32" s="66"/>
      <c r="D32" s="66"/>
      <c r="E32" s="66"/>
      <c r="F32" s="69"/>
      <c r="G32" s="69"/>
      <c r="H32" s="69"/>
      <c r="I32" s="69"/>
      <c r="J32" s="246">
        <f t="shared" si="0"/>
        <v>0</v>
      </c>
      <c r="K32" s="246">
        <f t="shared" si="1"/>
        <v>0</v>
      </c>
      <c r="L32" s="345">
        <f t="shared" si="2"/>
      </c>
      <c r="M32" s="69"/>
      <c r="N32" s="69"/>
      <c r="O32" s="69"/>
      <c r="P32" s="245">
        <f t="shared" si="3"/>
        <v>0</v>
      </c>
    </row>
    <row r="33" spans="1:16" ht="12.75">
      <c r="A33" s="71"/>
      <c r="B33" s="231"/>
      <c r="C33" s="66"/>
      <c r="D33" s="66"/>
      <c r="E33" s="66"/>
      <c r="F33" s="69"/>
      <c r="G33" s="69"/>
      <c r="H33" s="69"/>
      <c r="I33" s="69"/>
      <c r="J33" s="246">
        <f t="shared" si="0"/>
        <v>0</v>
      </c>
      <c r="K33" s="246">
        <f t="shared" si="1"/>
        <v>0</v>
      </c>
      <c r="L33" s="345">
        <f t="shared" si="2"/>
      </c>
      <c r="M33" s="69"/>
      <c r="N33" s="69"/>
      <c r="O33" s="69"/>
      <c r="P33" s="245">
        <f t="shared" si="3"/>
        <v>0</v>
      </c>
    </row>
    <row r="34" spans="1:16" ht="12.75">
      <c r="A34" s="71"/>
      <c r="B34" s="231"/>
      <c r="C34" s="66"/>
      <c r="D34" s="66"/>
      <c r="E34" s="66"/>
      <c r="F34" s="69"/>
      <c r="G34" s="69"/>
      <c r="H34" s="69"/>
      <c r="I34" s="69"/>
      <c r="J34" s="246">
        <f t="shared" si="0"/>
        <v>0</v>
      </c>
      <c r="K34" s="246">
        <f t="shared" si="1"/>
        <v>0</v>
      </c>
      <c r="L34" s="345">
        <f t="shared" si="2"/>
      </c>
      <c r="M34" s="69"/>
      <c r="N34" s="69"/>
      <c r="O34" s="69"/>
      <c r="P34" s="245">
        <f t="shared" si="3"/>
        <v>0</v>
      </c>
    </row>
    <row r="35" spans="1:16" ht="12.75">
      <c r="A35" s="71"/>
      <c r="B35" s="231"/>
      <c r="C35" s="66"/>
      <c r="D35" s="66"/>
      <c r="E35" s="66"/>
      <c r="F35" s="69"/>
      <c r="G35" s="69"/>
      <c r="H35" s="69"/>
      <c r="I35" s="69"/>
      <c r="J35" s="246">
        <f t="shared" si="0"/>
        <v>0</v>
      </c>
      <c r="K35" s="246">
        <f t="shared" si="1"/>
        <v>0</v>
      </c>
      <c r="L35" s="345">
        <f t="shared" si="2"/>
      </c>
      <c r="M35" s="69"/>
      <c r="N35" s="69"/>
      <c r="O35" s="69"/>
      <c r="P35" s="245">
        <f t="shared" si="3"/>
        <v>0</v>
      </c>
    </row>
    <row r="36" spans="1:16" ht="12.75">
      <c r="A36" s="71"/>
      <c r="B36" s="231"/>
      <c r="C36" s="66"/>
      <c r="D36" s="66"/>
      <c r="E36" s="66"/>
      <c r="F36" s="69"/>
      <c r="G36" s="69"/>
      <c r="H36" s="69"/>
      <c r="I36" s="69"/>
      <c r="J36" s="246">
        <f t="shared" si="0"/>
        <v>0</v>
      </c>
      <c r="K36" s="246">
        <f t="shared" si="1"/>
        <v>0</v>
      </c>
      <c r="L36" s="345">
        <f t="shared" si="2"/>
      </c>
      <c r="M36" s="69"/>
      <c r="N36" s="69"/>
      <c r="O36" s="69"/>
      <c r="P36" s="245">
        <f t="shared" si="3"/>
        <v>0</v>
      </c>
    </row>
    <row r="37" spans="1:16" ht="12.75">
      <c r="A37" s="71"/>
      <c r="B37" s="231"/>
      <c r="C37" s="66"/>
      <c r="D37" s="66"/>
      <c r="E37" s="66"/>
      <c r="F37" s="69"/>
      <c r="G37" s="69"/>
      <c r="H37" s="69"/>
      <c r="I37" s="69"/>
      <c r="J37" s="246">
        <f t="shared" si="0"/>
        <v>0</v>
      </c>
      <c r="K37" s="246">
        <f t="shared" si="1"/>
        <v>0</v>
      </c>
      <c r="L37" s="345">
        <f t="shared" si="2"/>
      </c>
      <c r="M37" s="69"/>
      <c r="N37" s="69"/>
      <c r="O37" s="69"/>
      <c r="P37" s="245">
        <f t="shared" si="3"/>
        <v>0</v>
      </c>
    </row>
    <row r="38" spans="1:16" ht="12.75">
      <c r="A38" s="71"/>
      <c r="B38" s="231"/>
      <c r="C38" s="66"/>
      <c r="D38" s="66"/>
      <c r="E38" s="66"/>
      <c r="F38" s="69"/>
      <c r="G38" s="69"/>
      <c r="H38" s="69"/>
      <c r="I38" s="69"/>
      <c r="J38" s="246">
        <f t="shared" si="0"/>
        <v>0</v>
      </c>
      <c r="K38" s="246">
        <f t="shared" si="1"/>
        <v>0</v>
      </c>
      <c r="L38" s="345">
        <f t="shared" si="2"/>
      </c>
      <c r="M38" s="69"/>
      <c r="N38" s="69"/>
      <c r="O38" s="69"/>
      <c r="P38" s="245">
        <f t="shared" si="3"/>
        <v>0</v>
      </c>
    </row>
    <row r="39" spans="1:16" ht="12.75">
      <c r="A39" s="71"/>
      <c r="B39" s="231"/>
      <c r="C39" s="8"/>
      <c r="D39" s="8"/>
      <c r="E39" s="8"/>
      <c r="F39" s="69"/>
      <c r="G39" s="69"/>
      <c r="H39" s="69"/>
      <c r="I39" s="69"/>
      <c r="J39" s="310">
        <f t="shared" si="0"/>
        <v>0</v>
      </c>
      <c r="K39" s="310">
        <f t="shared" si="1"/>
        <v>0</v>
      </c>
      <c r="L39" s="344">
        <f t="shared" si="2"/>
      </c>
      <c r="M39" s="69"/>
      <c r="N39" s="69"/>
      <c r="O39" s="69"/>
      <c r="P39" s="237">
        <f t="shared" si="3"/>
        <v>0</v>
      </c>
    </row>
    <row r="40" spans="1:16" ht="12.75">
      <c r="A40" s="64" t="s">
        <v>52</v>
      </c>
      <c r="B40" s="22"/>
      <c r="C40" s="22"/>
      <c r="D40" s="22"/>
      <c r="E40" s="41"/>
      <c r="F40" s="307">
        <f aca="true" t="shared" si="4" ref="F40:K40">SUM(F13:F39)</f>
        <v>0</v>
      </c>
      <c r="G40" s="307">
        <f t="shared" si="4"/>
        <v>0</v>
      </c>
      <c r="H40" s="307">
        <f t="shared" si="4"/>
        <v>0</v>
      </c>
      <c r="I40" s="307">
        <f t="shared" si="4"/>
        <v>0</v>
      </c>
      <c r="J40" s="307">
        <f t="shared" si="4"/>
        <v>0</v>
      </c>
      <c r="K40" s="307">
        <f t="shared" si="4"/>
        <v>0</v>
      </c>
      <c r="L40" s="308">
        <f t="shared" si="2"/>
      </c>
      <c r="M40" s="307">
        <f>SUM(M13:M39)</f>
        <v>0</v>
      </c>
      <c r="N40" s="307">
        <f>SUM(N13:N39)</f>
        <v>0</v>
      </c>
      <c r="O40" s="307">
        <f>SUM(O13:O39)</f>
        <v>0</v>
      </c>
      <c r="P40" s="307">
        <f>SUM(P13:P39)</f>
        <v>0</v>
      </c>
    </row>
    <row r="43" spans="1:16" ht="12.75">
      <c r="A43" s="80"/>
      <c r="B43" s="81"/>
      <c r="C43" s="81"/>
      <c r="D43" s="81"/>
      <c r="E43" s="81"/>
      <c r="F43" s="81"/>
      <c r="G43" s="81"/>
      <c r="H43" s="82" t="s">
        <v>199</v>
      </c>
      <c r="I43" s="225">
        <f>+'Section I'!I1</f>
      </c>
      <c r="J43" s="226"/>
      <c r="K43" s="226"/>
      <c r="L43" s="226"/>
      <c r="M43" s="83"/>
      <c r="N43" s="81"/>
      <c r="O43" s="84"/>
      <c r="P43" s="85" t="str">
        <f>+'Section I'!P1</f>
        <v>OMB No. 1510-0012</v>
      </c>
    </row>
    <row r="44" spans="1:16" ht="12.75">
      <c r="A44" s="86"/>
      <c r="B44" s="87"/>
      <c r="C44" s="87"/>
      <c r="D44" s="87"/>
      <c r="E44" s="87"/>
      <c r="F44" s="87"/>
      <c r="G44" s="87"/>
      <c r="H44" s="87"/>
      <c r="I44" s="93"/>
      <c r="J44" s="128" t="s">
        <v>177</v>
      </c>
      <c r="K44" s="129"/>
      <c r="L44" s="93"/>
      <c r="M44" s="87"/>
      <c r="N44" s="87"/>
      <c r="O44" s="84"/>
      <c r="P44" s="91" t="str">
        <f>+'Section I'!P2</f>
        <v> OMB Expiration Date:  9-30-2010</v>
      </c>
    </row>
    <row r="45" spans="1:16" ht="12.75">
      <c r="A45" s="92" t="s">
        <v>264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4"/>
    </row>
    <row r="46" spans="1:16" ht="12.75">
      <c r="A46" s="95" t="str">
        <f>+'Section I'!A4</f>
        <v>Ceded Reinsurance as of December 31, Current Year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7"/>
    </row>
    <row r="47" spans="1:16" ht="12.75">
      <c r="A47" s="95" t="s">
        <v>273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7"/>
    </row>
    <row r="48" spans="1:16" ht="67.5">
      <c r="A48" s="108" t="str">
        <f>+A6</f>
        <v>Federal ID</v>
      </c>
      <c r="B48" s="108" t="str">
        <f>+B6</f>
        <v>NAIC Company </v>
      </c>
      <c r="C48" s="119" t="str">
        <f>+C6</f>
        <v>Name of Reinsurer</v>
      </c>
      <c r="D48" s="108" t="str">
        <f>+D6</f>
        <v>Domiciliary</v>
      </c>
      <c r="E48" s="123" t="s">
        <v>143</v>
      </c>
      <c r="F48" s="108" t="str">
        <f>+F6</f>
        <v>(1)                      Reinsurance Premiums</v>
      </c>
      <c r="G48" s="132" t="str">
        <f>+G6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48" s="117"/>
      <c r="I48" s="117"/>
      <c r="J48" s="118"/>
      <c r="K48" s="108" t="str">
        <f aca="true" t="shared" si="5" ref="K48:P49">+K6</f>
        <v>(3)                            Total           Overdue</v>
      </c>
      <c r="L48" s="108" t="str">
        <f t="shared" si="5"/>
        <v>(4)          Percentage Overdue     </v>
      </c>
      <c r="M48" s="108" t="str">
        <f t="shared" si="5"/>
        <v>(5)                       (Known Case) Reinsurance Recoverable on Unpaid Losses</v>
      </c>
      <c r="N48" s="108" t="str">
        <f t="shared" si="5"/>
        <v>(6)                   Incurred But Not Reported Losses and</v>
      </c>
      <c r="O48" s="108" t="str">
        <f t="shared" si="5"/>
        <v>(7)                 Unearned</v>
      </c>
      <c r="P48" s="108" t="str">
        <f t="shared" si="5"/>
        <v>(8)                                      Total Recoverable      </v>
      </c>
    </row>
    <row r="49" spans="1:16" ht="45">
      <c r="A49" s="99" t="str">
        <f>+A7</f>
        <v>Number</v>
      </c>
      <c r="B49" s="99" t="str">
        <f>+B7</f>
        <v>Code</v>
      </c>
      <c r="C49" s="120"/>
      <c r="D49" s="99" t="str">
        <f>+D7</f>
        <v>Jurisdiction</v>
      </c>
      <c r="E49" s="134"/>
      <c r="F49" s="99" t="str">
        <f>+F7</f>
        <v>Ceded</v>
      </c>
      <c r="G49" s="102" t="str">
        <f>+G7</f>
        <v>(A)                    Current and              1 - 90</v>
      </c>
      <c r="H49" s="108" t="str">
        <f>+H7</f>
        <v>(B)                     91 - 120</v>
      </c>
      <c r="I49" s="108" t="str">
        <f>+I7</f>
        <v>(C)                  Over 120</v>
      </c>
      <c r="J49" s="108" t="str">
        <f>+J7</f>
        <v>(D)                           Total</v>
      </c>
      <c r="K49" s="99" t="str">
        <f t="shared" si="5"/>
        <v>(Col 2B + 2C)</v>
      </c>
      <c r="L49" s="99" t="str">
        <f t="shared" si="5"/>
        <v>(Col 3/Col 2D)</v>
      </c>
      <c r="M49" s="99" t="str">
        <f t="shared" si="5"/>
        <v>and Unpaid Loss Adjustment Expense</v>
      </c>
      <c r="N49" s="99" t="str">
        <f t="shared" si="5"/>
        <v>Loss Adjustment Expense</v>
      </c>
      <c r="O49" s="99" t="str">
        <f t="shared" si="5"/>
        <v>Premiums</v>
      </c>
      <c r="P49" s="103" t="str">
        <f t="shared" si="5"/>
        <v>(Cols 2D+5+6+7)</v>
      </c>
    </row>
    <row r="50" spans="1:16" ht="12.75">
      <c r="A50" s="35" t="s">
        <v>275</v>
      </c>
      <c r="B50" s="36"/>
      <c r="C50" s="43"/>
      <c r="D50" s="36"/>
      <c r="E50" s="36"/>
      <c r="F50" s="36"/>
      <c r="G50" s="37"/>
      <c r="H50" s="50"/>
      <c r="I50" s="50"/>
      <c r="J50" s="50"/>
      <c r="K50" s="56"/>
      <c r="L50" s="56"/>
      <c r="M50" s="56"/>
      <c r="N50" s="56"/>
      <c r="O50" s="56"/>
      <c r="P50" s="57"/>
    </row>
    <row r="51" spans="1:16" ht="12.75">
      <c r="A51" s="39" t="s">
        <v>210</v>
      </c>
      <c r="B51" s="40"/>
      <c r="C51" s="43"/>
      <c r="D51" s="36"/>
      <c r="E51" s="36"/>
      <c r="F51" s="36"/>
      <c r="G51" s="37"/>
      <c r="H51" s="42"/>
      <c r="I51" s="42"/>
      <c r="J51" s="42"/>
      <c r="K51" s="40"/>
      <c r="L51" s="40"/>
      <c r="M51" s="40"/>
      <c r="N51" s="40"/>
      <c r="O51" s="40"/>
      <c r="P51" s="51"/>
    </row>
    <row r="52" spans="1:16" ht="12.75">
      <c r="A52" s="40" t="s">
        <v>174</v>
      </c>
      <c r="B52" s="43"/>
      <c r="C52" s="43"/>
      <c r="D52" s="43"/>
      <c r="E52" s="43"/>
      <c r="F52" s="43"/>
      <c r="G52" s="43"/>
      <c r="H52" s="40"/>
      <c r="I52" s="40"/>
      <c r="J52" s="40"/>
      <c r="K52" s="40"/>
      <c r="L52" s="40"/>
      <c r="M52" s="40"/>
      <c r="N52" s="40"/>
      <c r="O52" s="40"/>
      <c r="P52" s="38"/>
    </row>
    <row r="53" spans="1:16" ht="12.75">
      <c r="A53" s="40" t="s">
        <v>226</v>
      </c>
      <c r="B53" s="43"/>
      <c r="C53" s="43"/>
      <c r="D53" s="43"/>
      <c r="E53" s="43"/>
      <c r="F53" s="43"/>
      <c r="G53" s="43"/>
      <c r="H53" s="40"/>
      <c r="I53" s="40"/>
      <c r="J53" s="40"/>
      <c r="K53" s="40"/>
      <c r="L53" s="40"/>
      <c r="M53" s="40"/>
      <c r="N53" s="40"/>
      <c r="O53" s="40"/>
      <c r="P53" s="38"/>
    </row>
    <row r="54" spans="1:16" ht="12.75">
      <c r="A54" s="65"/>
      <c r="B54" s="21"/>
      <c r="C54" s="21"/>
      <c r="D54" s="21"/>
      <c r="E54" s="21"/>
      <c r="F54" s="23"/>
      <c r="G54" s="23"/>
      <c r="H54" s="12"/>
      <c r="I54" s="12"/>
      <c r="J54" s="25"/>
      <c r="K54" s="25"/>
      <c r="L54" s="26"/>
      <c r="M54" s="12"/>
      <c r="N54" s="12"/>
      <c r="O54" s="12"/>
      <c r="P54" s="27"/>
    </row>
    <row r="55" spans="1:16" ht="12.75">
      <c r="A55" s="71"/>
      <c r="B55" s="231"/>
      <c r="C55" s="66"/>
      <c r="D55" s="66"/>
      <c r="E55" s="66"/>
      <c r="F55" s="69"/>
      <c r="G55" s="69"/>
      <c r="H55" s="69"/>
      <c r="I55" s="69"/>
      <c r="J55" s="246">
        <f>+G55+H55+I55</f>
        <v>0</v>
      </c>
      <c r="K55" s="246">
        <f>+H55+I55</f>
        <v>0</v>
      </c>
      <c r="L55" s="345">
        <f>IF(K55&gt;0,+K55/J55,"")</f>
      </c>
      <c r="M55" s="69"/>
      <c r="N55" s="69"/>
      <c r="O55" s="69"/>
      <c r="P55" s="245">
        <f>+J55+M55+N55+O55</f>
        <v>0</v>
      </c>
    </row>
    <row r="56" spans="1:16" ht="12.75">
      <c r="A56" s="71"/>
      <c r="B56" s="231"/>
      <c r="C56" s="66"/>
      <c r="D56" s="66"/>
      <c r="E56" s="66"/>
      <c r="F56" s="69"/>
      <c r="G56" s="69"/>
      <c r="H56" s="69"/>
      <c r="I56" s="69"/>
      <c r="J56" s="246">
        <f>+G56+H56+I56</f>
        <v>0</v>
      </c>
      <c r="K56" s="246">
        <f>+H56+I56</f>
        <v>0</v>
      </c>
      <c r="L56" s="345">
        <f>IF(K56&gt;0,+K56/J56,"")</f>
      </c>
      <c r="M56" s="69"/>
      <c r="N56" s="69"/>
      <c r="O56" s="69"/>
      <c r="P56" s="245">
        <f>+J56+M56+N56+O56</f>
        <v>0</v>
      </c>
    </row>
    <row r="57" spans="1:16" ht="12.75">
      <c r="A57" s="71"/>
      <c r="B57" s="231"/>
      <c r="C57" s="66"/>
      <c r="D57" s="66"/>
      <c r="E57" s="66"/>
      <c r="F57" s="69"/>
      <c r="G57" s="69"/>
      <c r="H57" s="69"/>
      <c r="I57" s="69"/>
      <c r="J57" s="246">
        <f aca="true" t="shared" si="6" ref="J57:J81">+G57+H57+I57</f>
        <v>0</v>
      </c>
      <c r="K57" s="246">
        <f aca="true" t="shared" si="7" ref="K57:K81">+H57+I57</f>
        <v>0</v>
      </c>
      <c r="L57" s="345">
        <f aca="true" t="shared" si="8" ref="L57:L82">IF(K57&gt;0,+K57/J57,"")</f>
      </c>
      <c r="M57" s="69"/>
      <c r="N57" s="69"/>
      <c r="O57" s="69"/>
      <c r="P57" s="245">
        <f aca="true" t="shared" si="9" ref="P57:P81">+J57+M57+N57+O57</f>
        <v>0</v>
      </c>
    </row>
    <row r="58" spans="1:16" ht="12.75">
      <c r="A58" s="71"/>
      <c r="B58" s="231"/>
      <c r="C58" s="66"/>
      <c r="D58" s="66"/>
      <c r="E58" s="66"/>
      <c r="F58" s="69"/>
      <c r="G58" s="69"/>
      <c r="H58" s="69"/>
      <c r="I58" s="69"/>
      <c r="J58" s="246">
        <f t="shared" si="6"/>
        <v>0</v>
      </c>
      <c r="K58" s="246">
        <f t="shared" si="7"/>
        <v>0</v>
      </c>
      <c r="L58" s="345">
        <f t="shared" si="8"/>
      </c>
      <c r="M58" s="69"/>
      <c r="N58" s="69"/>
      <c r="O58" s="69"/>
      <c r="P58" s="245">
        <f t="shared" si="9"/>
        <v>0</v>
      </c>
    </row>
    <row r="59" spans="1:16" ht="12.75">
      <c r="A59" s="71"/>
      <c r="B59" s="231"/>
      <c r="C59" s="66"/>
      <c r="D59" s="66"/>
      <c r="E59" s="66"/>
      <c r="F59" s="69"/>
      <c r="G59" s="69"/>
      <c r="H59" s="69"/>
      <c r="I59" s="69"/>
      <c r="J59" s="246">
        <f t="shared" si="6"/>
        <v>0</v>
      </c>
      <c r="K59" s="246">
        <f t="shared" si="7"/>
        <v>0</v>
      </c>
      <c r="L59" s="345">
        <f t="shared" si="8"/>
      </c>
      <c r="M59" s="69"/>
      <c r="N59" s="69"/>
      <c r="O59" s="69"/>
      <c r="P59" s="245">
        <f t="shared" si="9"/>
        <v>0</v>
      </c>
    </row>
    <row r="60" spans="1:16" ht="12.75">
      <c r="A60" s="71"/>
      <c r="B60" s="231"/>
      <c r="C60" s="66"/>
      <c r="D60" s="66"/>
      <c r="E60" s="66"/>
      <c r="F60" s="69"/>
      <c r="G60" s="69"/>
      <c r="H60" s="69"/>
      <c r="I60" s="69"/>
      <c r="J60" s="246">
        <f t="shared" si="6"/>
        <v>0</v>
      </c>
      <c r="K60" s="246">
        <f t="shared" si="7"/>
        <v>0</v>
      </c>
      <c r="L60" s="345">
        <f t="shared" si="8"/>
      </c>
      <c r="M60" s="69"/>
      <c r="N60" s="69"/>
      <c r="O60" s="69"/>
      <c r="P60" s="245">
        <f t="shared" si="9"/>
        <v>0</v>
      </c>
    </row>
    <row r="61" spans="1:16" ht="12.75">
      <c r="A61" s="71"/>
      <c r="B61" s="231"/>
      <c r="C61" s="66"/>
      <c r="D61" s="66"/>
      <c r="E61" s="66"/>
      <c r="F61" s="69"/>
      <c r="G61" s="69"/>
      <c r="H61" s="69"/>
      <c r="I61" s="69"/>
      <c r="J61" s="246">
        <f t="shared" si="6"/>
        <v>0</v>
      </c>
      <c r="K61" s="246">
        <f t="shared" si="7"/>
        <v>0</v>
      </c>
      <c r="L61" s="345">
        <f t="shared" si="8"/>
      </c>
      <c r="M61" s="69"/>
      <c r="N61" s="69"/>
      <c r="O61" s="69"/>
      <c r="P61" s="245">
        <f t="shared" si="9"/>
        <v>0</v>
      </c>
    </row>
    <row r="62" spans="1:16" ht="12.75">
      <c r="A62" s="71"/>
      <c r="B62" s="231"/>
      <c r="C62" s="66"/>
      <c r="D62" s="66"/>
      <c r="E62" s="66"/>
      <c r="F62" s="69"/>
      <c r="G62" s="69"/>
      <c r="H62" s="69"/>
      <c r="I62" s="69"/>
      <c r="J62" s="246">
        <f t="shared" si="6"/>
        <v>0</v>
      </c>
      <c r="K62" s="246">
        <f t="shared" si="7"/>
        <v>0</v>
      </c>
      <c r="L62" s="345">
        <f t="shared" si="8"/>
      </c>
      <c r="M62" s="69"/>
      <c r="N62" s="69"/>
      <c r="O62" s="69"/>
      <c r="P62" s="245">
        <f t="shared" si="9"/>
        <v>0</v>
      </c>
    </row>
    <row r="63" spans="1:16" ht="12.75">
      <c r="A63" s="71"/>
      <c r="B63" s="231"/>
      <c r="C63" s="66"/>
      <c r="D63" s="66"/>
      <c r="E63" s="66"/>
      <c r="F63" s="69"/>
      <c r="G63" s="69"/>
      <c r="H63" s="69"/>
      <c r="I63" s="69"/>
      <c r="J63" s="246">
        <f t="shared" si="6"/>
        <v>0</v>
      </c>
      <c r="K63" s="246">
        <f t="shared" si="7"/>
        <v>0</v>
      </c>
      <c r="L63" s="345">
        <f t="shared" si="8"/>
      </c>
      <c r="M63" s="69"/>
      <c r="N63" s="69"/>
      <c r="O63" s="69"/>
      <c r="P63" s="245">
        <f t="shared" si="9"/>
        <v>0</v>
      </c>
    </row>
    <row r="64" spans="1:16" ht="12.75">
      <c r="A64" s="71"/>
      <c r="B64" s="231"/>
      <c r="C64" s="66"/>
      <c r="D64" s="66"/>
      <c r="E64" s="66"/>
      <c r="F64" s="69"/>
      <c r="G64" s="69"/>
      <c r="H64" s="69"/>
      <c r="I64" s="69"/>
      <c r="J64" s="246">
        <f t="shared" si="6"/>
        <v>0</v>
      </c>
      <c r="K64" s="246">
        <f t="shared" si="7"/>
        <v>0</v>
      </c>
      <c r="L64" s="345">
        <f t="shared" si="8"/>
      </c>
      <c r="M64" s="69"/>
      <c r="N64" s="69"/>
      <c r="O64" s="69"/>
      <c r="P64" s="245">
        <f t="shared" si="9"/>
        <v>0</v>
      </c>
    </row>
    <row r="65" spans="1:16" ht="12.75">
      <c r="A65" s="71"/>
      <c r="B65" s="231"/>
      <c r="C65" s="66"/>
      <c r="D65" s="66"/>
      <c r="E65" s="66"/>
      <c r="F65" s="69"/>
      <c r="G65" s="69"/>
      <c r="H65" s="69"/>
      <c r="I65" s="69"/>
      <c r="J65" s="246">
        <f t="shared" si="6"/>
        <v>0</v>
      </c>
      <c r="K65" s="246">
        <f t="shared" si="7"/>
        <v>0</v>
      </c>
      <c r="L65" s="345">
        <f t="shared" si="8"/>
      </c>
      <c r="M65" s="69"/>
      <c r="N65" s="69"/>
      <c r="O65" s="69"/>
      <c r="P65" s="245">
        <f t="shared" si="9"/>
        <v>0</v>
      </c>
    </row>
    <row r="66" spans="1:16" ht="12.75">
      <c r="A66" s="71"/>
      <c r="B66" s="231"/>
      <c r="C66" s="66"/>
      <c r="D66" s="66"/>
      <c r="E66" s="66"/>
      <c r="F66" s="69"/>
      <c r="G66" s="69"/>
      <c r="H66" s="69"/>
      <c r="I66" s="69"/>
      <c r="J66" s="246">
        <f t="shared" si="6"/>
        <v>0</v>
      </c>
      <c r="K66" s="246">
        <f t="shared" si="7"/>
        <v>0</v>
      </c>
      <c r="L66" s="345">
        <f t="shared" si="8"/>
      </c>
      <c r="M66" s="69"/>
      <c r="N66" s="69"/>
      <c r="O66" s="69"/>
      <c r="P66" s="245">
        <f t="shared" si="9"/>
        <v>0</v>
      </c>
    </row>
    <row r="67" spans="1:16" ht="12.75">
      <c r="A67" s="71"/>
      <c r="B67" s="231"/>
      <c r="C67" s="66"/>
      <c r="D67" s="66"/>
      <c r="E67" s="66"/>
      <c r="F67" s="69"/>
      <c r="G67" s="69"/>
      <c r="H67" s="69"/>
      <c r="I67" s="69"/>
      <c r="J67" s="246">
        <f t="shared" si="6"/>
        <v>0</v>
      </c>
      <c r="K67" s="246">
        <f t="shared" si="7"/>
        <v>0</v>
      </c>
      <c r="L67" s="345">
        <f t="shared" si="8"/>
      </c>
      <c r="M67" s="69"/>
      <c r="N67" s="69"/>
      <c r="O67" s="69"/>
      <c r="P67" s="245">
        <f t="shared" si="9"/>
        <v>0</v>
      </c>
    </row>
    <row r="68" spans="1:16" ht="12.75">
      <c r="A68" s="71"/>
      <c r="B68" s="231"/>
      <c r="C68" s="66"/>
      <c r="D68" s="66"/>
      <c r="E68" s="66"/>
      <c r="F68" s="69"/>
      <c r="G68" s="69"/>
      <c r="H68" s="69"/>
      <c r="I68" s="69"/>
      <c r="J68" s="246">
        <f t="shared" si="6"/>
        <v>0</v>
      </c>
      <c r="K68" s="246">
        <f t="shared" si="7"/>
        <v>0</v>
      </c>
      <c r="L68" s="345">
        <f t="shared" si="8"/>
      </c>
      <c r="M68" s="69"/>
      <c r="N68" s="69"/>
      <c r="O68" s="69"/>
      <c r="P68" s="245">
        <f t="shared" si="9"/>
        <v>0</v>
      </c>
    </row>
    <row r="69" spans="1:16" ht="12.75">
      <c r="A69" s="71"/>
      <c r="B69" s="231"/>
      <c r="C69" s="66"/>
      <c r="D69" s="66"/>
      <c r="E69" s="66"/>
      <c r="F69" s="69"/>
      <c r="G69" s="69"/>
      <c r="H69" s="69"/>
      <c r="I69" s="69"/>
      <c r="J69" s="246">
        <f t="shared" si="6"/>
        <v>0</v>
      </c>
      <c r="K69" s="246">
        <f t="shared" si="7"/>
        <v>0</v>
      </c>
      <c r="L69" s="345">
        <f t="shared" si="8"/>
      </c>
      <c r="M69" s="69"/>
      <c r="N69" s="69"/>
      <c r="O69" s="69"/>
      <c r="P69" s="245">
        <f t="shared" si="9"/>
        <v>0</v>
      </c>
    </row>
    <row r="70" spans="1:16" ht="12.75">
      <c r="A70" s="71"/>
      <c r="B70" s="231"/>
      <c r="C70" s="66"/>
      <c r="D70" s="66"/>
      <c r="E70" s="66"/>
      <c r="F70" s="69"/>
      <c r="G70" s="69"/>
      <c r="H70" s="69"/>
      <c r="I70" s="69"/>
      <c r="J70" s="246">
        <f t="shared" si="6"/>
        <v>0</v>
      </c>
      <c r="K70" s="246">
        <f t="shared" si="7"/>
        <v>0</v>
      </c>
      <c r="L70" s="345">
        <f t="shared" si="8"/>
      </c>
      <c r="M70" s="69"/>
      <c r="N70" s="69"/>
      <c r="O70" s="69"/>
      <c r="P70" s="245">
        <f t="shared" si="9"/>
        <v>0</v>
      </c>
    </row>
    <row r="71" spans="1:16" ht="12.75">
      <c r="A71" s="71"/>
      <c r="B71" s="231"/>
      <c r="C71" s="66"/>
      <c r="D71" s="66"/>
      <c r="E71" s="66"/>
      <c r="F71" s="69"/>
      <c r="G71" s="69"/>
      <c r="H71" s="69"/>
      <c r="I71" s="69"/>
      <c r="J71" s="246">
        <f t="shared" si="6"/>
        <v>0</v>
      </c>
      <c r="K71" s="246">
        <f t="shared" si="7"/>
        <v>0</v>
      </c>
      <c r="L71" s="345">
        <f t="shared" si="8"/>
      </c>
      <c r="M71" s="69"/>
      <c r="N71" s="69"/>
      <c r="O71" s="69"/>
      <c r="P71" s="245">
        <f t="shared" si="9"/>
        <v>0</v>
      </c>
    </row>
    <row r="72" spans="1:16" ht="12.75">
      <c r="A72" s="71"/>
      <c r="B72" s="231"/>
      <c r="C72" s="66"/>
      <c r="D72" s="66"/>
      <c r="E72" s="66"/>
      <c r="F72" s="69"/>
      <c r="G72" s="69"/>
      <c r="H72" s="69"/>
      <c r="I72" s="69"/>
      <c r="J72" s="246">
        <f t="shared" si="6"/>
        <v>0</v>
      </c>
      <c r="K72" s="246">
        <f t="shared" si="7"/>
        <v>0</v>
      </c>
      <c r="L72" s="345">
        <f t="shared" si="8"/>
      </c>
      <c r="M72" s="69"/>
      <c r="N72" s="69"/>
      <c r="O72" s="69"/>
      <c r="P72" s="245">
        <f t="shared" si="9"/>
        <v>0</v>
      </c>
    </row>
    <row r="73" spans="1:16" ht="12.75">
      <c r="A73" s="71"/>
      <c r="B73" s="231"/>
      <c r="C73" s="66"/>
      <c r="D73" s="66"/>
      <c r="E73" s="66"/>
      <c r="F73" s="69"/>
      <c r="G73" s="69"/>
      <c r="H73" s="69"/>
      <c r="I73" s="69"/>
      <c r="J73" s="246">
        <f t="shared" si="6"/>
        <v>0</v>
      </c>
      <c r="K73" s="246">
        <f t="shared" si="7"/>
        <v>0</v>
      </c>
      <c r="L73" s="345">
        <f t="shared" si="8"/>
      </c>
      <c r="M73" s="69"/>
      <c r="N73" s="69"/>
      <c r="O73" s="69"/>
      <c r="P73" s="245">
        <f t="shared" si="9"/>
        <v>0</v>
      </c>
    </row>
    <row r="74" spans="1:16" ht="12.75">
      <c r="A74" s="71"/>
      <c r="B74" s="231"/>
      <c r="C74" s="66"/>
      <c r="D74" s="66"/>
      <c r="E74" s="66"/>
      <c r="F74" s="69"/>
      <c r="G74" s="69"/>
      <c r="H74" s="69"/>
      <c r="I74" s="69"/>
      <c r="J74" s="246">
        <f t="shared" si="6"/>
        <v>0</v>
      </c>
      <c r="K74" s="246">
        <f t="shared" si="7"/>
        <v>0</v>
      </c>
      <c r="L74" s="345">
        <f t="shared" si="8"/>
      </c>
      <c r="M74" s="69"/>
      <c r="N74" s="69"/>
      <c r="O74" s="69"/>
      <c r="P74" s="245">
        <f t="shared" si="9"/>
        <v>0</v>
      </c>
    </row>
    <row r="75" spans="1:16" ht="12.75">
      <c r="A75" s="71"/>
      <c r="B75" s="231"/>
      <c r="C75" s="66"/>
      <c r="D75" s="66"/>
      <c r="E75" s="66"/>
      <c r="F75" s="69"/>
      <c r="G75" s="69"/>
      <c r="H75" s="69"/>
      <c r="I75" s="69"/>
      <c r="J75" s="246">
        <f t="shared" si="6"/>
        <v>0</v>
      </c>
      <c r="K75" s="246">
        <f t="shared" si="7"/>
        <v>0</v>
      </c>
      <c r="L75" s="345">
        <f t="shared" si="8"/>
      </c>
      <c r="M75" s="69"/>
      <c r="N75" s="69"/>
      <c r="O75" s="69"/>
      <c r="P75" s="245">
        <f t="shared" si="9"/>
        <v>0</v>
      </c>
    </row>
    <row r="76" spans="1:16" ht="12.75">
      <c r="A76" s="71"/>
      <c r="B76" s="231"/>
      <c r="C76" s="66"/>
      <c r="D76" s="66"/>
      <c r="E76" s="66"/>
      <c r="F76" s="69"/>
      <c r="G76" s="69"/>
      <c r="H76" s="69"/>
      <c r="I76" s="69"/>
      <c r="J76" s="246">
        <f t="shared" si="6"/>
        <v>0</v>
      </c>
      <c r="K76" s="246">
        <f t="shared" si="7"/>
        <v>0</v>
      </c>
      <c r="L76" s="345">
        <f t="shared" si="8"/>
      </c>
      <c r="M76" s="69"/>
      <c r="N76" s="69"/>
      <c r="O76" s="69"/>
      <c r="P76" s="245">
        <f t="shared" si="9"/>
        <v>0</v>
      </c>
    </row>
    <row r="77" spans="1:16" ht="12.75">
      <c r="A77" s="71"/>
      <c r="B77" s="231"/>
      <c r="C77" s="66"/>
      <c r="D77" s="66"/>
      <c r="E77" s="66"/>
      <c r="F77" s="69"/>
      <c r="G77" s="69"/>
      <c r="H77" s="69"/>
      <c r="I77" s="69"/>
      <c r="J77" s="246">
        <f t="shared" si="6"/>
        <v>0</v>
      </c>
      <c r="K77" s="246">
        <f t="shared" si="7"/>
        <v>0</v>
      </c>
      <c r="L77" s="345">
        <f t="shared" si="8"/>
      </c>
      <c r="M77" s="69"/>
      <c r="N77" s="69"/>
      <c r="O77" s="69"/>
      <c r="P77" s="245">
        <f t="shared" si="9"/>
        <v>0</v>
      </c>
    </row>
    <row r="78" spans="1:16" ht="12.75">
      <c r="A78" s="71"/>
      <c r="B78" s="231"/>
      <c r="C78" s="66"/>
      <c r="D78" s="66"/>
      <c r="E78" s="66"/>
      <c r="F78" s="69"/>
      <c r="G78" s="69"/>
      <c r="H78" s="69"/>
      <c r="I78" s="69"/>
      <c r="J78" s="246">
        <f t="shared" si="6"/>
        <v>0</v>
      </c>
      <c r="K78" s="246">
        <f t="shared" si="7"/>
        <v>0</v>
      </c>
      <c r="L78" s="345">
        <f t="shared" si="8"/>
      </c>
      <c r="M78" s="69"/>
      <c r="N78" s="69"/>
      <c r="O78" s="69"/>
      <c r="P78" s="245">
        <f t="shared" si="9"/>
        <v>0</v>
      </c>
    </row>
    <row r="79" spans="1:16" ht="12.75">
      <c r="A79" s="71"/>
      <c r="B79" s="231"/>
      <c r="C79" s="66"/>
      <c r="D79" s="66"/>
      <c r="E79" s="66"/>
      <c r="F79" s="69"/>
      <c r="G79" s="69"/>
      <c r="H79" s="69"/>
      <c r="I79" s="69"/>
      <c r="J79" s="246">
        <f t="shared" si="6"/>
        <v>0</v>
      </c>
      <c r="K79" s="246">
        <f t="shared" si="7"/>
        <v>0</v>
      </c>
      <c r="L79" s="345">
        <f t="shared" si="8"/>
      </c>
      <c r="M79" s="69"/>
      <c r="N79" s="69"/>
      <c r="O79" s="69"/>
      <c r="P79" s="245">
        <f t="shared" si="9"/>
        <v>0</v>
      </c>
    </row>
    <row r="80" spans="1:16" ht="12.75">
      <c r="A80" s="71"/>
      <c r="B80" s="231"/>
      <c r="C80" s="66"/>
      <c r="D80" s="66"/>
      <c r="E80" s="66"/>
      <c r="F80" s="69"/>
      <c r="G80" s="69"/>
      <c r="H80" s="69"/>
      <c r="I80" s="69"/>
      <c r="J80" s="246">
        <f t="shared" si="6"/>
        <v>0</v>
      </c>
      <c r="K80" s="246">
        <f t="shared" si="7"/>
        <v>0</v>
      </c>
      <c r="L80" s="345">
        <f t="shared" si="8"/>
      </c>
      <c r="M80" s="69"/>
      <c r="N80" s="69"/>
      <c r="O80" s="69"/>
      <c r="P80" s="245">
        <f t="shared" si="9"/>
        <v>0</v>
      </c>
    </row>
    <row r="81" spans="1:16" ht="12.75">
      <c r="A81" s="71"/>
      <c r="B81" s="231"/>
      <c r="C81" s="8"/>
      <c r="D81" s="8"/>
      <c r="E81" s="8"/>
      <c r="F81" s="69"/>
      <c r="G81" s="69"/>
      <c r="H81" s="69"/>
      <c r="I81" s="69"/>
      <c r="J81" s="310">
        <f t="shared" si="6"/>
        <v>0</v>
      </c>
      <c r="K81" s="310">
        <f t="shared" si="7"/>
        <v>0</v>
      </c>
      <c r="L81" s="344">
        <f t="shared" si="8"/>
      </c>
      <c r="M81" s="69"/>
      <c r="N81" s="69"/>
      <c r="O81" s="69"/>
      <c r="P81" s="237">
        <f t="shared" si="9"/>
        <v>0</v>
      </c>
    </row>
    <row r="82" spans="1:16" ht="12.75">
      <c r="A82" s="64" t="str">
        <f>+A40</f>
        <v>SECTION VIII TOTALS WILL BE ENTERED IN SECTION IX</v>
      </c>
      <c r="B82" s="22"/>
      <c r="C82" s="22"/>
      <c r="D82" s="22"/>
      <c r="E82" s="41"/>
      <c r="F82" s="307">
        <f aca="true" t="shared" si="10" ref="F82:K82">SUM(F55:F81)</f>
        <v>0</v>
      </c>
      <c r="G82" s="307">
        <f t="shared" si="10"/>
        <v>0</v>
      </c>
      <c r="H82" s="307">
        <f t="shared" si="10"/>
        <v>0</v>
      </c>
      <c r="I82" s="307">
        <f t="shared" si="10"/>
        <v>0</v>
      </c>
      <c r="J82" s="307">
        <f t="shared" si="10"/>
        <v>0</v>
      </c>
      <c r="K82" s="307">
        <f t="shared" si="10"/>
        <v>0</v>
      </c>
      <c r="L82" s="308">
        <f t="shared" si="8"/>
      </c>
      <c r="M82" s="307">
        <f>SUM(M55:M81)</f>
        <v>0</v>
      </c>
      <c r="N82" s="307">
        <f>SUM(N55:N81)</f>
        <v>0</v>
      </c>
      <c r="O82" s="307">
        <f>SUM(O55:O81)</f>
        <v>0</v>
      </c>
      <c r="P82" s="307">
        <f>SUM(P55:P81)</f>
        <v>0</v>
      </c>
    </row>
    <row r="85" spans="1:16" ht="12.75">
      <c r="A85" s="80"/>
      <c r="B85" s="81"/>
      <c r="C85" s="81"/>
      <c r="D85" s="81"/>
      <c r="E85" s="81"/>
      <c r="F85" s="81"/>
      <c r="G85" s="81"/>
      <c r="H85" s="82" t="s">
        <v>199</v>
      </c>
      <c r="I85" s="225">
        <f>+'Section I'!I1</f>
      </c>
      <c r="J85" s="226"/>
      <c r="K85" s="226"/>
      <c r="L85" s="226"/>
      <c r="M85" s="83"/>
      <c r="N85" s="81"/>
      <c r="O85" s="84"/>
      <c r="P85" s="85" t="str">
        <f>+'Section I'!P1</f>
        <v>OMB No. 1510-0012</v>
      </c>
    </row>
    <row r="86" spans="1:16" ht="12.75">
      <c r="A86" s="86"/>
      <c r="B86" s="87"/>
      <c r="C86" s="87"/>
      <c r="D86" s="87"/>
      <c r="E86" s="87"/>
      <c r="F86" s="87"/>
      <c r="G86" s="87"/>
      <c r="H86" s="87"/>
      <c r="I86" s="93"/>
      <c r="J86" s="128" t="s">
        <v>177</v>
      </c>
      <c r="K86" s="129"/>
      <c r="L86" s="93"/>
      <c r="M86" s="87"/>
      <c r="N86" s="87"/>
      <c r="O86" s="84"/>
      <c r="P86" s="91" t="str">
        <f>+'Section I'!P2</f>
        <v> OMB Expiration Date:  9-30-2010</v>
      </c>
    </row>
    <row r="87" spans="1:16" ht="12.75">
      <c r="A87" s="92" t="s">
        <v>264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4"/>
    </row>
    <row r="88" spans="1:16" ht="12.75">
      <c r="A88" s="95" t="str">
        <f>+'Section I'!A4</f>
        <v>Ceded Reinsurance as of December 31, Current Year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7"/>
    </row>
    <row r="89" spans="1:16" ht="12.75">
      <c r="A89" s="95" t="s">
        <v>273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7"/>
    </row>
    <row r="90" spans="1:16" ht="67.5">
      <c r="A90" s="108" t="s">
        <v>265</v>
      </c>
      <c r="B90" s="108" t="s">
        <v>266</v>
      </c>
      <c r="C90" s="119" t="s">
        <v>142</v>
      </c>
      <c r="D90" s="108" t="s">
        <v>163</v>
      </c>
      <c r="E90" s="123" t="s">
        <v>143</v>
      </c>
      <c r="F90" s="108" t="s">
        <v>144</v>
      </c>
      <c r="G90" s="132" t="s">
        <v>263</v>
      </c>
      <c r="H90" s="117"/>
      <c r="I90" s="117"/>
      <c r="J90" s="118"/>
      <c r="K90" s="108" t="s">
        <v>145</v>
      </c>
      <c r="L90" s="108" t="s">
        <v>161</v>
      </c>
      <c r="M90" s="108" t="s">
        <v>146</v>
      </c>
      <c r="N90" s="108" t="s">
        <v>147</v>
      </c>
      <c r="O90" s="108" t="s">
        <v>267</v>
      </c>
      <c r="P90" s="108" t="s">
        <v>148</v>
      </c>
    </row>
    <row r="91" spans="1:16" ht="45">
      <c r="A91" s="99" t="s">
        <v>149</v>
      </c>
      <c r="B91" s="99" t="s">
        <v>150</v>
      </c>
      <c r="C91" s="120"/>
      <c r="D91" s="99" t="s">
        <v>162</v>
      </c>
      <c r="E91" s="134"/>
      <c r="F91" s="99" t="s">
        <v>151</v>
      </c>
      <c r="G91" s="102" t="s">
        <v>152</v>
      </c>
      <c r="H91" s="108" t="s">
        <v>153</v>
      </c>
      <c r="I91" s="108" t="s">
        <v>154</v>
      </c>
      <c r="J91" s="108" t="s">
        <v>155</v>
      </c>
      <c r="K91" s="99" t="s">
        <v>156</v>
      </c>
      <c r="L91" s="99" t="s">
        <v>220</v>
      </c>
      <c r="M91" s="99" t="s">
        <v>157</v>
      </c>
      <c r="N91" s="99" t="s">
        <v>158</v>
      </c>
      <c r="O91" s="99" t="s">
        <v>268</v>
      </c>
      <c r="P91" s="103" t="s">
        <v>159</v>
      </c>
    </row>
    <row r="92" spans="1:16" ht="12.75">
      <c r="A92" s="35" t="s">
        <v>275</v>
      </c>
      <c r="B92" s="36"/>
      <c r="C92" s="43"/>
      <c r="D92" s="36"/>
      <c r="E92" s="36"/>
      <c r="F92" s="36"/>
      <c r="G92" s="37"/>
      <c r="H92" s="50"/>
      <c r="I92" s="50"/>
      <c r="J92" s="50"/>
      <c r="K92" s="56"/>
      <c r="L92" s="56"/>
      <c r="M92" s="56"/>
      <c r="N92" s="56"/>
      <c r="O92" s="56"/>
      <c r="P92" s="57"/>
    </row>
    <row r="93" spans="1:16" ht="12.75">
      <c r="A93" s="39" t="s">
        <v>754</v>
      </c>
      <c r="B93" s="40"/>
      <c r="C93" s="43"/>
      <c r="D93" s="36"/>
      <c r="E93" s="36"/>
      <c r="F93" s="36"/>
      <c r="G93" s="37"/>
      <c r="H93" s="42"/>
      <c r="I93" s="42"/>
      <c r="J93" s="42"/>
      <c r="K93" s="40"/>
      <c r="L93" s="40"/>
      <c r="M93" s="40"/>
      <c r="N93" s="40"/>
      <c r="O93" s="40"/>
      <c r="P93" s="51"/>
    </row>
    <row r="94" spans="1:16" ht="12.75">
      <c r="A94" s="40" t="s">
        <v>174</v>
      </c>
      <c r="B94" s="43"/>
      <c r="C94" s="43"/>
      <c r="D94" s="43"/>
      <c r="E94" s="43"/>
      <c r="F94" s="43"/>
      <c r="G94" s="43"/>
      <c r="H94" s="40"/>
      <c r="I94" s="40"/>
      <c r="J94" s="40"/>
      <c r="K94" s="40"/>
      <c r="L94" s="40"/>
      <c r="M94" s="40"/>
      <c r="N94" s="40"/>
      <c r="O94" s="40"/>
      <c r="P94" s="38"/>
    </row>
    <row r="95" spans="1:16" ht="12.75">
      <c r="A95" s="40" t="s">
        <v>226</v>
      </c>
      <c r="B95" s="43"/>
      <c r="C95" s="43"/>
      <c r="D95" s="43"/>
      <c r="E95" s="43"/>
      <c r="F95" s="43"/>
      <c r="G95" s="43"/>
      <c r="H95" s="40"/>
      <c r="I95" s="40"/>
      <c r="J95" s="40"/>
      <c r="K95" s="40"/>
      <c r="L95" s="40"/>
      <c r="M95" s="40"/>
      <c r="N95" s="40"/>
      <c r="O95" s="40"/>
      <c r="P95" s="38"/>
    </row>
    <row r="96" spans="1:16" ht="12.75">
      <c r="A96" s="65"/>
      <c r="B96" s="21"/>
      <c r="C96" s="21"/>
      <c r="D96" s="21"/>
      <c r="E96" s="21"/>
      <c r="F96" s="23"/>
      <c r="G96" s="23"/>
      <c r="H96" s="12"/>
      <c r="I96" s="12"/>
      <c r="J96" s="25"/>
      <c r="K96" s="25"/>
      <c r="L96" s="26"/>
      <c r="M96" s="12"/>
      <c r="N96" s="12"/>
      <c r="O96" s="12"/>
      <c r="P96" s="27"/>
    </row>
    <row r="97" spans="1:16" ht="12.75">
      <c r="A97" s="71"/>
      <c r="B97" s="231"/>
      <c r="C97" s="66"/>
      <c r="D97" s="66"/>
      <c r="E97" s="66"/>
      <c r="F97" s="69"/>
      <c r="G97" s="69"/>
      <c r="H97" s="69"/>
      <c r="I97" s="69"/>
      <c r="J97" s="246">
        <f aca="true" t="shared" si="11" ref="J97:J123">+G97+H97+I97</f>
        <v>0</v>
      </c>
      <c r="K97" s="246">
        <f aca="true" t="shared" si="12" ref="K97:K123">+H97+I97</f>
        <v>0</v>
      </c>
      <c r="L97" s="345">
        <f aca="true" t="shared" si="13" ref="L97:L124">IF(K97&gt;0,+K97/J97,"")</f>
      </c>
      <c r="M97" s="69"/>
      <c r="N97" s="69"/>
      <c r="O97" s="69"/>
      <c r="P97" s="245">
        <f>+J97+M97+N97+O97</f>
        <v>0</v>
      </c>
    </row>
    <row r="98" spans="1:16" ht="12.75">
      <c r="A98" s="71"/>
      <c r="B98" s="231"/>
      <c r="C98" s="66"/>
      <c r="D98" s="66"/>
      <c r="E98" s="66"/>
      <c r="F98" s="69"/>
      <c r="G98" s="69"/>
      <c r="H98" s="69"/>
      <c r="I98" s="69"/>
      <c r="J98" s="246">
        <f t="shared" si="11"/>
        <v>0</v>
      </c>
      <c r="K98" s="246">
        <f t="shared" si="12"/>
        <v>0</v>
      </c>
      <c r="L98" s="345">
        <f t="shared" si="13"/>
      </c>
      <c r="M98" s="69"/>
      <c r="N98" s="69"/>
      <c r="O98" s="69"/>
      <c r="P98" s="245">
        <f aca="true" t="shared" si="14" ref="P98:P123">+J98+M98+N98+O98</f>
        <v>0</v>
      </c>
    </row>
    <row r="99" spans="1:16" ht="12.75">
      <c r="A99" s="71"/>
      <c r="B99" s="231"/>
      <c r="C99" s="66"/>
      <c r="D99" s="66"/>
      <c r="E99" s="66"/>
      <c r="F99" s="69"/>
      <c r="G99" s="69"/>
      <c r="H99" s="69"/>
      <c r="I99" s="69"/>
      <c r="J99" s="246">
        <f t="shared" si="11"/>
        <v>0</v>
      </c>
      <c r="K99" s="246">
        <f t="shared" si="12"/>
        <v>0</v>
      </c>
      <c r="L99" s="345">
        <f t="shared" si="13"/>
      </c>
      <c r="M99" s="69"/>
      <c r="N99" s="69"/>
      <c r="O99" s="69"/>
      <c r="P99" s="245">
        <f t="shared" si="14"/>
        <v>0</v>
      </c>
    </row>
    <row r="100" spans="1:16" ht="12.75">
      <c r="A100" s="71"/>
      <c r="B100" s="231"/>
      <c r="C100" s="66"/>
      <c r="D100" s="66"/>
      <c r="E100" s="66"/>
      <c r="F100" s="69"/>
      <c r="G100" s="69"/>
      <c r="H100" s="69"/>
      <c r="I100" s="69"/>
      <c r="J100" s="246">
        <f t="shared" si="11"/>
        <v>0</v>
      </c>
      <c r="K100" s="246">
        <f t="shared" si="12"/>
        <v>0</v>
      </c>
      <c r="L100" s="345">
        <f t="shared" si="13"/>
      </c>
      <c r="M100" s="69"/>
      <c r="N100" s="69"/>
      <c r="O100" s="69"/>
      <c r="P100" s="245">
        <f t="shared" si="14"/>
        <v>0</v>
      </c>
    </row>
    <row r="101" spans="1:16" ht="12.75">
      <c r="A101" s="71"/>
      <c r="B101" s="231"/>
      <c r="C101" s="66"/>
      <c r="D101" s="66"/>
      <c r="E101" s="66"/>
      <c r="F101" s="69"/>
      <c r="G101" s="69"/>
      <c r="H101" s="69"/>
      <c r="I101" s="69"/>
      <c r="J101" s="246">
        <f t="shared" si="11"/>
        <v>0</v>
      </c>
      <c r="K101" s="246">
        <f t="shared" si="12"/>
        <v>0</v>
      </c>
      <c r="L101" s="345">
        <f t="shared" si="13"/>
      </c>
      <c r="M101" s="69"/>
      <c r="N101" s="69"/>
      <c r="O101" s="69"/>
      <c r="P101" s="245">
        <f t="shared" si="14"/>
        <v>0</v>
      </c>
    </row>
    <row r="102" spans="1:16" ht="12.75">
      <c r="A102" s="71"/>
      <c r="B102" s="231"/>
      <c r="C102" s="66"/>
      <c r="D102" s="66"/>
      <c r="E102" s="66"/>
      <c r="F102" s="69"/>
      <c r="G102" s="69"/>
      <c r="H102" s="69"/>
      <c r="I102" s="69"/>
      <c r="J102" s="246">
        <f t="shared" si="11"/>
        <v>0</v>
      </c>
      <c r="K102" s="246">
        <f t="shared" si="12"/>
        <v>0</v>
      </c>
      <c r="L102" s="345">
        <f t="shared" si="13"/>
      </c>
      <c r="M102" s="69"/>
      <c r="N102" s="69"/>
      <c r="O102" s="69"/>
      <c r="P102" s="245">
        <f t="shared" si="14"/>
        <v>0</v>
      </c>
    </row>
    <row r="103" spans="1:16" ht="12.75">
      <c r="A103" s="71"/>
      <c r="B103" s="231"/>
      <c r="C103" s="66"/>
      <c r="D103" s="66"/>
      <c r="E103" s="66"/>
      <c r="F103" s="69"/>
      <c r="G103" s="69"/>
      <c r="H103" s="69"/>
      <c r="I103" s="69"/>
      <c r="J103" s="246">
        <f t="shared" si="11"/>
        <v>0</v>
      </c>
      <c r="K103" s="246">
        <f t="shared" si="12"/>
        <v>0</v>
      </c>
      <c r="L103" s="345">
        <f t="shared" si="13"/>
      </c>
      <c r="M103" s="69"/>
      <c r="N103" s="69"/>
      <c r="O103" s="69"/>
      <c r="P103" s="245">
        <f t="shared" si="14"/>
        <v>0</v>
      </c>
    </row>
    <row r="104" spans="1:16" ht="12.75">
      <c r="A104" s="71"/>
      <c r="B104" s="231"/>
      <c r="C104" s="66"/>
      <c r="D104" s="66"/>
      <c r="E104" s="66"/>
      <c r="F104" s="69"/>
      <c r="G104" s="69"/>
      <c r="H104" s="69"/>
      <c r="I104" s="69"/>
      <c r="J104" s="246">
        <f t="shared" si="11"/>
        <v>0</v>
      </c>
      <c r="K104" s="246">
        <f t="shared" si="12"/>
        <v>0</v>
      </c>
      <c r="L104" s="345">
        <f t="shared" si="13"/>
      </c>
      <c r="M104" s="69"/>
      <c r="N104" s="69"/>
      <c r="O104" s="69"/>
      <c r="P104" s="245">
        <f t="shared" si="14"/>
        <v>0</v>
      </c>
    </row>
    <row r="105" spans="1:16" ht="12.75">
      <c r="A105" s="71"/>
      <c r="B105" s="231"/>
      <c r="C105" s="66"/>
      <c r="D105" s="66"/>
      <c r="E105" s="66"/>
      <c r="F105" s="69"/>
      <c r="G105" s="69"/>
      <c r="H105" s="69"/>
      <c r="I105" s="69"/>
      <c r="J105" s="246">
        <f t="shared" si="11"/>
        <v>0</v>
      </c>
      <c r="K105" s="246">
        <f t="shared" si="12"/>
        <v>0</v>
      </c>
      <c r="L105" s="345">
        <f t="shared" si="13"/>
      </c>
      <c r="M105" s="69"/>
      <c r="N105" s="69"/>
      <c r="O105" s="69"/>
      <c r="P105" s="245">
        <f t="shared" si="14"/>
        <v>0</v>
      </c>
    </row>
    <row r="106" spans="1:16" ht="12.75">
      <c r="A106" s="71"/>
      <c r="B106" s="231"/>
      <c r="C106" s="66"/>
      <c r="D106" s="66"/>
      <c r="E106" s="66"/>
      <c r="F106" s="69"/>
      <c r="G106" s="69"/>
      <c r="H106" s="69"/>
      <c r="I106" s="69"/>
      <c r="J106" s="246">
        <f t="shared" si="11"/>
        <v>0</v>
      </c>
      <c r="K106" s="246">
        <f t="shared" si="12"/>
        <v>0</v>
      </c>
      <c r="L106" s="345">
        <f t="shared" si="13"/>
      </c>
      <c r="M106" s="69"/>
      <c r="N106" s="69"/>
      <c r="O106" s="69"/>
      <c r="P106" s="245">
        <f t="shared" si="14"/>
        <v>0</v>
      </c>
    </row>
    <row r="107" spans="1:16" ht="12.75">
      <c r="A107" s="71"/>
      <c r="B107" s="231"/>
      <c r="C107" s="66"/>
      <c r="D107" s="66"/>
      <c r="E107" s="66"/>
      <c r="F107" s="69"/>
      <c r="G107" s="69"/>
      <c r="H107" s="69"/>
      <c r="I107" s="69"/>
      <c r="J107" s="246">
        <f t="shared" si="11"/>
        <v>0</v>
      </c>
      <c r="K107" s="246">
        <f t="shared" si="12"/>
        <v>0</v>
      </c>
      <c r="L107" s="345">
        <f t="shared" si="13"/>
      </c>
      <c r="M107" s="69"/>
      <c r="N107" s="69"/>
      <c r="O107" s="69"/>
      <c r="P107" s="245">
        <f t="shared" si="14"/>
        <v>0</v>
      </c>
    </row>
    <row r="108" spans="1:16" ht="12.75">
      <c r="A108" s="71"/>
      <c r="B108" s="231"/>
      <c r="C108" s="66"/>
      <c r="D108" s="66"/>
      <c r="E108" s="66"/>
      <c r="F108" s="69"/>
      <c r="G108" s="69"/>
      <c r="H108" s="69"/>
      <c r="I108" s="69"/>
      <c r="J108" s="246">
        <f t="shared" si="11"/>
        <v>0</v>
      </c>
      <c r="K108" s="246">
        <f t="shared" si="12"/>
        <v>0</v>
      </c>
      <c r="L108" s="345">
        <f t="shared" si="13"/>
      </c>
      <c r="M108" s="69"/>
      <c r="N108" s="69"/>
      <c r="O108" s="69"/>
      <c r="P108" s="245">
        <f t="shared" si="14"/>
        <v>0</v>
      </c>
    </row>
    <row r="109" spans="1:16" ht="12.75">
      <c r="A109" s="71"/>
      <c r="B109" s="231"/>
      <c r="C109" s="66"/>
      <c r="D109" s="66"/>
      <c r="E109" s="66"/>
      <c r="F109" s="69"/>
      <c r="G109" s="69"/>
      <c r="H109" s="69"/>
      <c r="I109" s="69"/>
      <c r="J109" s="246">
        <f t="shared" si="11"/>
        <v>0</v>
      </c>
      <c r="K109" s="246">
        <f t="shared" si="12"/>
        <v>0</v>
      </c>
      <c r="L109" s="345">
        <f t="shared" si="13"/>
      </c>
      <c r="M109" s="69"/>
      <c r="N109" s="69"/>
      <c r="O109" s="69"/>
      <c r="P109" s="245">
        <f t="shared" si="14"/>
        <v>0</v>
      </c>
    </row>
    <row r="110" spans="1:16" ht="12.75">
      <c r="A110" s="71"/>
      <c r="B110" s="231"/>
      <c r="C110" s="66"/>
      <c r="D110" s="66"/>
      <c r="E110" s="66"/>
      <c r="F110" s="69"/>
      <c r="G110" s="69"/>
      <c r="H110" s="69"/>
      <c r="I110" s="69"/>
      <c r="J110" s="246">
        <f t="shared" si="11"/>
        <v>0</v>
      </c>
      <c r="K110" s="246">
        <f t="shared" si="12"/>
        <v>0</v>
      </c>
      <c r="L110" s="345">
        <f t="shared" si="13"/>
      </c>
      <c r="M110" s="69"/>
      <c r="N110" s="69"/>
      <c r="O110" s="69"/>
      <c r="P110" s="245">
        <f t="shared" si="14"/>
        <v>0</v>
      </c>
    </row>
    <row r="111" spans="1:16" ht="12.75">
      <c r="A111" s="71"/>
      <c r="B111" s="231"/>
      <c r="C111" s="66"/>
      <c r="D111" s="66"/>
      <c r="E111" s="66"/>
      <c r="F111" s="69"/>
      <c r="G111" s="69"/>
      <c r="H111" s="69"/>
      <c r="I111" s="69"/>
      <c r="J111" s="246">
        <f t="shared" si="11"/>
        <v>0</v>
      </c>
      <c r="K111" s="246">
        <f t="shared" si="12"/>
        <v>0</v>
      </c>
      <c r="L111" s="345">
        <f t="shared" si="13"/>
      </c>
      <c r="M111" s="69"/>
      <c r="N111" s="69"/>
      <c r="O111" s="69"/>
      <c r="P111" s="245">
        <f t="shared" si="14"/>
        <v>0</v>
      </c>
    </row>
    <row r="112" spans="1:16" ht="12.75">
      <c r="A112" s="71"/>
      <c r="B112" s="231"/>
      <c r="C112" s="66"/>
      <c r="D112" s="66"/>
      <c r="E112" s="66"/>
      <c r="F112" s="69"/>
      <c r="G112" s="69"/>
      <c r="H112" s="69"/>
      <c r="I112" s="69"/>
      <c r="J112" s="246">
        <f t="shared" si="11"/>
        <v>0</v>
      </c>
      <c r="K112" s="246">
        <f t="shared" si="12"/>
        <v>0</v>
      </c>
      <c r="L112" s="345">
        <f t="shared" si="13"/>
      </c>
      <c r="M112" s="69"/>
      <c r="N112" s="69"/>
      <c r="O112" s="69"/>
      <c r="P112" s="245">
        <f t="shared" si="14"/>
        <v>0</v>
      </c>
    </row>
    <row r="113" spans="1:16" ht="12.75">
      <c r="A113" s="71"/>
      <c r="B113" s="231"/>
      <c r="C113" s="66"/>
      <c r="D113" s="66"/>
      <c r="E113" s="66"/>
      <c r="F113" s="69"/>
      <c r="G113" s="69"/>
      <c r="H113" s="69"/>
      <c r="I113" s="69"/>
      <c r="J113" s="246">
        <f t="shared" si="11"/>
        <v>0</v>
      </c>
      <c r="K113" s="246">
        <f t="shared" si="12"/>
        <v>0</v>
      </c>
      <c r="L113" s="345">
        <f t="shared" si="13"/>
      </c>
      <c r="M113" s="69"/>
      <c r="N113" s="69"/>
      <c r="O113" s="69"/>
      <c r="P113" s="245">
        <f t="shared" si="14"/>
        <v>0</v>
      </c>
    </row>
    <row r="114" spans="1:16" ht="12.75">
      <c r="A114" s="71"/>
      <c r="B114" s="231"/>
      <c r="C114" s="66"/>
      <c r="D114" s="66"/>
      <c r="E114" s="66"/>
      <c r="F114" s="69"/>
      <c r="G114" s="69"/>
      <c r="H114" s="69"/>
      <c r="I114" s="69"/>
      <c r="J114" s="246">
        <f t="shared" si="11"/>
        <v>0</v>
      </c>
      <c r="K114" s="246">
        <f t="shared" si="12"/>
        <v>0</v>
      </c>
      <c r="L114" s="345">
        <f t="shared" si="13"/>
      </c>
      <c r="M114" s="69"/>
      <c r="N114" s="69"/>
      <c r="O114" s="69"/>
      <c r="P114" s="245">
        <f t="shared" si="14"/>
        <v>0</v>
      </c>
    </row>
    <row r="115" spans="1:16" ht="12.75">
      <c r="A115" s="71"/>
      <c r="B115" s="231"/>
      <c r="C115" s="66"/>
      <c r="D115" s="66"/>
      <c r="E115" s="66"/>
      <c r="F115" s="69"/>
      <c r="G115" s="69"/>
      <c r="H115" s="69"/>
      <c r="I115" s="69"/>
      <c r="J115" s="246">
        <f t="shared" si="11"/>
        <v>0</v>
      </c>
      <c r="K115" s="246">
        <f t="shared" si="12"/>
        <v>0</v>
      </c>
      <c r="L115" s="345">
        <f t="shared" si="13"/>
      </c>
      <c r="M115" s="69"/>
      <c r="N115" s="69"/>
      <c r="O115" s="69"/>
      <c r="P115" s="245">
        <f t="shared" si="14"/>
        <v>0</v>
      </c>
    </row>
    <row r="116" spans="1:16" ht="12.75">
      <c r="A116" s="71"/>
      <c r="B116" s="231"/>
      <c r="C116" s="66"/>
      <c r="D116" s="66"/>
      <c r="E116" s="66"/>
      <c r="F116" s="69"/>
      <c r="G116" s="69"/>
      <c r="H116" s="69"/>
      <c r="I116" s="69"/>
      <c r="J116" s="246">
        <f t="shared" si="11"/>
        <v>0</v>
      </c>
      <c r="K116" s="246">
        <f t="shared" si="12"/>
        <v>0</v>
      </c>
      <c r="L116" s="345">
        <f t="shared" si="13"/>
      </c>
      <c r="M116" s="69"/>
      <c r="N116" s="69"/>
      <c r="O116" s="69"/>
      <c r="P116" s="245">
        <f t="shared" si="14"/>
        <v>0</v>
      </c>
    </row>
    <row r="117" spans="1:16" ht="12.75">
      <c r="A117" s="71"/>
      <c r="B117" s="231"/>
      <c r="C117" s="66"/>
      <c r="D117" s="66"/>
      <c r="E117" s="66"/>
      <c r="F117" s="69"/>
      <c r="G117" s="69"/>
      <c r="H117" s="69"/>
      <c r="I117" s="69"/>
      <c r="J117" s="246">
        <f t="shared" si="11"/>
        <v>0</v>
      </c>
      <c r="K117" s="246">
        <f t="shared" si="12"/>
        <v>0</v>
      </c>
      <c r="L117" s="345">
        <f t="shared" si="13"/>
      </c>
      <c r="M117" s="69"/>
      <c r="N117" s="69"/>
      <c r="O117" s="69"/>
      <c r="P117" s="245">
        <f t="shared" si="14"/>
        <v>0</v>
      </c>
    </row>
    <row r="118" spans="1:16" ht="12.75">
      <c r="A118" s="71"/>
      <c r="B118" s="231"/>
      <c r="C118" s="66"/>
      <c r="D118" s="66"/>
      <c r="E118" s="66"/>
      <c r="F118" s="69"/>
      <c r="G118" s="69"/>
      <c r="H118" s="69"/>
      <c r="I118" s="69"/>
      <c r="J118" s="246">
        <f t="shared" si="11"/>
        <v>0</v>
      </c>
      <c r="K118" s="246">
        <f t="shared" si="12"/>
        <v>0</v>
      </c>
      <c r="L118" s="345">
        <f t="shared" si="13"/>
      </c>
      <c r="M118" s="69"/>
      <c r="N118" s="69"/>
      <c r="O118" s="69"/>
      <c r="P118" s="245">
        <f t="shared" si="14"/>
        <v>0</v>
      </c>
    </row>
    <row r="119" spans="1:16" ht="12.75">
      <c r="A119" s="71"/>
      <c r="B119" s="231"/>
      <c r="C119" s="66"/>
      <c r="D119" s="66"/>
      <c r="E119" s="66"/>
      <c r="F119" s="69"/>
      <c r="G119" s="69"/>
      <c r="H119" s="69"/>
      <c r="I119" s="69"/>
      <c r="J119" s="246">
        <f t="shared" si="11"/>
        <v>0</v>
      </c>
      <c r="K119" s="246">
        <f t="shared" si="12"/>
        <v>0</v>
      </c>
      <c r="L119" s="345">
        <f t="shared" si="13"/>
      </c>
      <c r="M119" s="69"/>
      <c r="N119" s="69"/>
      <c r="O119" s="69"/>
      <c r="P119" s="245">
        <f t="shared" si="14"/>
        <v>0</v>
      </c>
    </row>
    <row r="120" spans="1:16" ht="12.75">
      <c r="A120" s="71"/>
      <c r="B120" s="231"/>
      <c r="C120" s="66"/>
      <c r="D120" s="66"/>
      <c r="E120" s="66"/>
      <c r="F120" s="69"/>
      <c r="G120" s="69"/>
      <c r="H120" s="69"/>
      <c r="I120" s="69"/>
      <c r="J120" s="246">
        <f t="shared" si="11"/>
        <v>0</v>
      </c>
      <c r="K120" s="246">
        <f t="shared" si="12"/>
        <v>0</v>
      </c>
      <c r="L120" s="345">
        <f t="shared" si="13"/>
      </c>
      <c r="M120" s="69"/>
      <c r="N120" s="69"/>
      <c r="O120" s="69"/>
      <c r="P120" s="245">
        <f t="shared" si="14"/>
        <v>0</v>
      </c>
    </row>
    <row r="121" spans="1:16" ht="12.75">
      <c r="A121" s="71"/>
      <c r="B121" s="231"/>
      <c r="C121" s="66"/>
      <c r="D121" s="66"/>
      <c r="E121" s="66"/>
      <c r="F121" s="69"/>
      <c r="G121" s="69"/>
      <c r="H121" s="69"/>
      <c r="I121" s="69"/>
      <c r="J121" s="246">
        <f t="shared" si="11"/>
        <v>0</v>
      </c>
      <c r="K121" s="246">
        <f t="shared" si="12"/>
        <v>0</v>
      </c>
      <c r="L121" s="345">
        <f t="shared" si="13"/>
      </c>
      <c r="M121" s="69"/>
      <c r="N121" s="69"/>
      <c r="O121" s="69"/>
      <c r="P121" s="245">
        <f t="shared" si="14"/>
        <v>0</v>
      </c>
    </row>
    <row r="122" spans="1:16" ht="12.75">
      <c r="A122" s="71"/>
      <c r="B122" s="231"/>
      <c r="C122" s="66"/>
      <c r="D122" s="66"/>
      <c r="E122" s="66"/>
      <c r="F122" s="69"/>
      <c r="G122" s="69"/>
      <c r="H122" s="69"/>
      <c r="I122" s="69"/>
      <c r="J122" s="246">
        <f t="shared" si="11"/>
        <v>0</v>
      </c>
      <c r="K122" s="246">
        <f t="shared" si="12"/>
        <v>0</v>
      </c>
      <c r="L122" s="345">
        <f t="shared" si="13"/>
      </c>
      <c r="M122" s="69"/>
      <c r="N122" s="69"/>
      <c r="O122" s="69"/>
      <c r="P122" s="245">
        <f t="shared" si="14"/>
        <v>0</v>
      </c>
    </row>
    <row r="123" spans="1:16" ht="12.75">
      <c r="A123" s="71"/>
      <c r="B123" s="231"/>
      <c r="C123" s="8"/>
      <c r="D123" s="8"/>
      <c r="E123" s="8"/>
      <c r="F123" s="69"/>
      <c r="G123" s="69"/>
      <c r="H123" s="69"/>
      <c r="I123" s="69"/>
      <c r="J123" s="310">
        <f t="shared" si="11"/>
        <v>0</v>
      </c>
      <c r="K123" s="310">
        <f t="shared" si="12"/>
        <v>0</v>
      </c>
      <c r="L123" s="344">
        <f t="shared" si="13"/>
      </c>
      <c r="M123" s="69"/>
      <c r="N123" s="69"/>
      <c r="O123" s="69"/>
      <c r="P123" s="245">
        <f t="shared" si="14"/>
        <v>0</v>
      </c>
    </row>
    <row r="124" spans="1:16" ht="12.75">
      <c r="A124" s="64" t="str">
        <f>+A40</f>
        <v>SECTION VIII TOTALS WILL BE ENTERED IN SECTION IX</v>
      </c>
      <c r="B124" s="22"/>
      <c r="C124" s="22"/>
      <c r="D124" s="22"/>
      <c r="E124" s="41"/>
      <c r="F124" s="307">
        <f aca="true" t="shared" si="15" ref="F124:K124">SUM(F97:F123)</f>
        <v>0</v>
      </c>
      <c r="G124" s="307">
        <f t="shared" si="15"/>
        <v>0</v>
      </c>
      <c r="H124" s="307">
        <f t="shared" si="15"/>
        <v>0</v>
      </c>
      <c r="I124" s="307">
        <f t="shared" si="15"/>
        <v>0</v>
      </c>
      <c r="J124" s="307">
        <f t="shared" si="15"/>
        <v>0</v>
      </c>
      <c r="K124" s="307">
        <f t="shared" si="15"/>
        <v>0</v>
      </c>
      <c r="L124" s="308">
        <f t="shared" si="13"/>
      </c>
      <c r="M124" s="307">
        <f>SUM(M97:M123)</f>
        <v>0</v>
      </c>
      <c r="N124" s="307">
        <f>SUM(N97:N123)</f>
        <v>0</v>
      </c>
      <c r="O124" s="307">
        <f>SUM(O97:O123)</f>
        <v>0</v>
      </c>
      <c r="P124" s="307">
        <f>SUM(P97:P123)</f>
        <v>0</v>
      </c>
    </row>
    <row r="127" spans="1:16" ht="12.75">
      <c r="A127" s="80"/>
      <c r="B127" s="81"/>
      <c r="C127" s="81"/>
      <c r="D127" s="81"/>
      <c r="E127" s="81"/>
      <c r="F127" s="81"/>
      <c r="G127" s="81"/>
      <c r="H127" s="82" t="s">
        <v>199</v>
      </c>
      <c r="I127" s="225">
        <f>+'Section I'!I1</f>
      </c>
      <c r="J127" s="226"/>
      <c r="K127" s="226"/>
      <c r="L127" s="226"/>
      <c r="M127" s="83"/>
      <c r="N127" s="81"/>
      <c r="O127" s="84"/>
      <c r="P127" s="85" t="s">
        <v>178</v>
      </c>
    </row>
    <row r="128" spans="1:16" ht="12.75">
      <c r="A128" s="86"/>
      <c r="B128" s="87"/>
      <c r="C128" s="87"/>
      <c r="D128" s="87"/>
      <c r="E128" s="87"/>
      <c r="F128" s="87"/>
      <c r="G128" s="87"/>
      <c r="H128" s="87"/>
      <c r="I128" s="93"/>
      <c r="J128" s="128" t="s">
        <v>177</v>
      </c>
      <c r="K128" s="129"/>
      <c r="L128" s="93"/>
      <c r="M128" s="87"/>
      <c r="N128" s="87"/>
      <c r="O128" s="84"/>
      <c r="P128" s="91" t="str">
        <f>+'Section I'!P2</f>
        <v> OMB Expiration Date:  9-30-2010</v>
      </c>
    </row>
    <row r="129" spans="1:16" ht="12.75">
      <c r="A129" s="92" t="s">
        <v>264</v>
      </c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4"/>
    </row>
    <row r="130" spans="1:16" ht="12.75">
      <c r="A130" s="95" t="str">
        <f>+'Section I'!A4</f>
        <v>Ceded Reinsurance as of December 31, Current Year</v>
      </c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7"/>
    </row>
    <row r="131" spans="1:16" ht="12.75">
      <c r="A131" s="95" t="s">
        <v>273</v>
      </c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7"/>
    </row>
    <row r="132" spans="1:16" ht="67.5">
      <c r="A132" s="108" t="s">
        <v>265</v>
      </c>
      <c r="B132" s="108" t="s">
        <v>266</v>
      </c>
      <c r="C132" s="119" t="s">
        <v>142</v>
      </c>
      <c r="D132" s="108" t="s">
        <v>163</v>
      </c>
      <c r="E132" s="123" t="s">
        <v>143</v>
      </c>
      <c r="F132" s="108" t="s">
        <v>144</v>
      </c>
      <c r="G132" s="132" t="s">
        <v>263</v>
      </c>
      <c r="H132" s="117"/>
      <c r="I132" s="117"/>
      <c r="J132" s="118"/>
      <c r="K132" s="108" t="s">
        <v>145</v>
      </c>
      <c r="L132" s="108" t="s">
        <v>161</v>
      </c>
      <c r="M132" s="108" t="s">
        <v>146</v>
      </c>
      <c r="N132" s="108" t="s">
        <v>147</v>
      </c>
      <c r="O132" s="108" t="s">
        <v>267</v>
      </c>
      <c r="P132" s="108" t="s">
        <v>148</v>
      </c>
    </row>
    <row r="133" spans="1:16" ht="45">
      <c r="A133" s="99" t="s">
        <v>149</v>
      </c>
      <c r="B133" s="99" t="s">
        <v>150</v>
      </c>
      <c r="C133" s="120"/>
      <c r="D133" s="99" t="s">
        <v>162</v>
      </c>
      <c r="E133" s="134"/>
      <c r="F133" s="99" t="s">
        <v>151</v>
      </c>
      <c r="G133" s="102" t="s">
        <v>152</v>
      </c>
      <c r="H133" s="108" t="s">
        <v>153</v>
      </c>
      <c r="I133" s="108" t="s">
        <v>154</v>
      </c>
      <c r="J133" s="108" t="s">
        <v>155</v>
      </c>
      <c r="K133" s="99" t="s">
        <v>156</v>
      </c>
      <c r="L133" s="99" t="s">
        <v>220</v>
      </c>
      <c r="M133" s="99" t="s">
        <v>157</v>
      </c>
      <c r="N133" s="99" t="s">
        <v>158</v>
      </c>
      <c r="O133" s="99" t="s">
        <v>268</v>
      </c>
      <c r="P133" s="103" t="s">
        <v>159</v>
      </c>
    </row>
    <row r="134" spans="1:16" ht="12.75">
      <c r="A134" s="35" t="s">
        <v>275</v>
      </c>
      <c r="B134" s="36"/>
      <c r="C134" s="43"/>
      <c r="D134" s="36"/>
      <c r="E134" s="36"/>
      <c r="F134" s="36"/>
      <c r="G134" s="37"/>
      <c r="H134" s="50"/>
      <c r="I134" s="50"/>
      <c r="J134" s="50"/>
      <c r="K134" s="56"/>
      <c r="L134" s="56"/>
      <c r="M134" s="56"/>
      <c r="N134" s="56"/>
      <c r="O134" s="56"/>
      <c r="P134" s="57"/>
    </row>
    <row r="135" spans="1:16" ht="12.75">
      <c r="A135" s="39" t="s">
        <v>754</v>
      </c>
      <c r="B135" s="40"/>
      <c r="C135" s="43"/>
      <c r="D135" s="36"/>
      <c r="E135" s="36"/>
      <c r="F135" s="36"/>
      <c r="G135" s="37"/>
      <c r="H135" s="42"/>
      <c r="I135" s="42"/>
      <c r="J135" s="42"/>
      <c r="K135" s="40"/>
      <c r="L135" s="40"/>
      <c r="M135" s="40"/>
      <c r="N135" s="40"/>
      <c r="O135" s="40"/>
      <c r="P135" s="51"/>
    </row>
    <row r="136" spans="1:16" ht="12.75">
      <c r="A136" s="40" t="s">
        <v>174</v>
      </c>
      <c r="B136" s="43"/>
      <c r="C136" s="43"/>
      <c r="D136" s="43"/>
      <c r="E136" s="43"/>
      <c r="F136" s="43"/>
      <c r="G136" s="43"/>
      <c r="H136" s="40"/>
      <c r="I136" s="40"/>
      <c r="J136" s="40"/>
      <c r="K136" s="40"/>
      <c r="L136" s="40"/>
      <c r="M136" s="40"/>
      <c r="N136" s="40"/>
      <c r="O136" s="40"/>
      <c r="P136" s="38"/>
    </row>
    <row r="137" spans="1:16" ht="12.75">
      <c r="A137" s="40" t="s">
        <v>226</v>
      </c>
      <c r="B137" s="43"/>
      <c r="C137" s="43"/>
      <c r="D137" s="43"/>
      <c r="E137" s="43"/>
      <c r="F137" s="43"/>
      <c r="G137" s="43"/>
      <c r="H137" s="40"/>
      <c r="I137" s="40"/>
      <c r="J137" s="40"/>
      <c r="K137" s="40"/>
      <c r="L137" s="40"/>
      <c r="M137" s="40"/>
      <c r="N137" s="40"/>
      <c r="O137" s="40"/>
      <c r="P137" s="38"/>
    </row>
    <row r="138" spans="1:16" ht="12.75">
      <c r="A138" s="65"/>
      <c r="B138" s="21"/>
      <c r="C138" s="21"/>
      <c r="D138" s="21"/>
      <c r="E138" s="21"/>
      <c r="F138" s="23"/>
      <c r="G138" s="23"/>
      <c r="H138" s="12"/>
      <c r="I138" s="12"/>
      <c r="J138" s="25"/>
      <c r="K138" s="25"/>
      <c r="L138" s="26"/>
      <c r="M138" s="12"/>
      <c r="N138" s="12"/>
      <c r="O138" s="12"/>
      <c r="P138" s="27"/>
    </row>
    <row r="139" spans="1:16" ht="12.75">
      <c r="A139" s="71"/>
      <c r="B139" s="231"/>
      <c r="C139" s="66"/>
      <c r="D139" s="66"/>
      <c r="E139" s="66"/>
      <c r="F139" s="69"/>
      <c r="G139" s="69"/>
      <c r="H139" s="69"/>
      <c r="I139" s="69"/>
      <c r="J139" s="246">
        <f>SUM(G139:I139)</f>
        <v>0</v>
      </c>
      <c r="K139" s="246">
        <f>+H139+I139</f>
        <v>0</v>
      </c>
      <c r="L139" s="345">
        <f>IF(K139&gt;0,+K139/J139,"")</f>
      </c>
      <c r="M139" s="69"/>
      <c r="N139" s="69"/>
      <c r="O139" s="69"/>
      <c r="P139" s="245">
        <f>+J139+M139+N139+O139</f>
        <v>0</v>
      </c>
    </row>
    <row r="140" spans="1:16" ht="12.75">
      <c r="A140" s="71"/>
      <c r="B140" s="231"/>
      <c r="C140" s="66"/>
      <c r="D140" s="66"/>
      <c r="E140" s="66"/>
      <c r="F140" s="69"/>
      <c r="G140" s="69"/>
      <c r="H140" s="69"/>
      <c r="I140" s="69"/>
      <c r="J140" s="246">
        <f aca="true" t="shared" si="16" ref="J140:J165">SUM(G140:I140)</f>
        <v>0</v>
      </c>
      <c r="K140" s="246">
        <f aca="true" t="shared" si="17" ref="K140:K165">+H140+I140</f>
        <v>0</v>
      </c>
      <c r="L140" s="345">
        <f aca="true" t="shared" si="18" ref="L140:L165">IF(K140&gt;0,+K140/J140,"")</f>
      </c>
      <c r="M140" s="69"/>
      <c r="N140" s="69"/>
      <c r="O140" s="69"/>
      <c r="P140" s="245">
        <f aca="true" t="shared" si="19" ref="P140:P165">+J140+M140+N140+O140</f>
        <v>0</v>
      </c>
    </row>
    <row r="141" spans="1:16" ht="12.75">
      <c r="A141" s="71"/>
      <c r="B141" s="231"/>
      <c r="C141" s="66"/>
      <c r="D141" s="66"/>
      <c r="E141" s="66"/>
      <c r="F141" s="69"/>
      <c r="G141" s="69"/>
      <c r="H141" s="69"/>
      <c r="I141" s="69"/>
      <c r="J141" s="246">
        <f t="shared" si="16"/>
        <v>0</v>
      </c>
      <c r="K141" s="246">
        <f t="shared" si="17"/>
        <v>0</v>
      </c>
      <c r="L141" s="345">
        <f t="shared" si="18"/>
      </c>
      <c r="M141" s="69"/>
      <c r="N141" s="69"/>
      <c r="O141" s="69"/>
      <c r="P141" s="245">
        <f t="shared" si="19"/>
        <v>0</v>
      </c>
    </row>
    <row r="142" spans="1:16" ht="12.75">
      <c r="A142" s="71"/>
      <c r="B142" s="231"/>
      <c r="C142" s="66"/>
      <c r="D142" s="66"/>
      <c r="E142" s="66"/>
      <c r="F142" s="69"/>
      <c r="G142" s="69"/>
      <c r="H142" s="69"/>
      <c r="I142" s="69"/>
      <c r="J142" s="246">
        <f t="shared" si="16"/>
        <v>0</v>
      </c>
      <c r="K142" s="246">
        <f t="shared" si="17"/>
        <v>0</v>
      </c>
      <c r="L142" s="345">
        <f t="shared" si="18"/>
      </c>
      <c r="M142" s="69"/>
      <c r="N142" s="69"/>
      <c r="O142" s="69"/>
      <c r="P142" s="245">
        <f t="shared" si="19"/>
        <v>0</v>
      </c>
    </row>
    <row r="143" spans="1:16" ht="12.75">
      <c r="A143" s="71"/>
      <c r="B143" s="231"/>
      <c r="C143" s="66"/>
      <c r="D143" s="66"/>
      <c r="E143" s="66"/>
      <c r="F143" s="69"/>
      <c r="G143" s="69"/>
      <c r="H143" s="69"/>
      <c r="I143" s="69"/>
      <c r="J143" s="246">
        <f t="shared" si="16"/>
        <v>0</v>
      </c>
      <c r="K143" s="246">
        <f t="shared" si="17"/>
        <v>0</v>
      </c>
      <c r="L143" s="345">
        <f t="shared" si="18"/>
      </c>
      <c r="M143" s="69"/>
      <c r="N143" s="69"/>
      <c r="O143" s="69"/>
      <c r="P143" s="245">
        <f t="shared" si="19"/>
        <v>0</v>
      </c>
    </row>
    <row r="144" spans="1:16" ht="12.75">
      <c r="A144" s="71"/>
      <c r="B144" s="231"/>
      <c r="C144" s="66"/>
      <c r="D144" s="66"/>
      <c r="E144" s="66"/>
      <c r="F144" s="69"/>
      <c r="G144" s="69"/>
      <c r="H144" s="69"/>
      <c r="I144" s="69"/>
      <c r="J144" s="246">
        <f t="shared" si="16"/>
        <v>0</v>
      </c>
      <c r="K144" s="246">
        <f t="shared" si="17"/>
        <v>0</v>
      </c>
      <c r="L144" s="345">
        <f t="shared" si="18"/>
      </c>
      <c r="M144" s="69"/>
      <c r="N144" s="69"/>
      <c r="O144" s="69"/>
      <c r="P144" s="245">
        <f t="shared" si="19"/>
        <v>0</v>
      </c>
    </row>
    <row r="145" spans="1:16" ht="12.75">
      <c r="A145" s="71"/>
      <c r="B145" s="231"/>
      <c r="C145" s="66"/>
      <c r="D145" s="66"/>
      <c r="E145" s="66"/>
      <c r="F145" s="69"/>
      <c r="G145" s="69"/>
      <c r="H145" s="69"/>
      <c r="I145" s="69"/>
      <c r="J145" s="246">
        <f t="shared" si="16"/>
        <v>0</v>
      </c>
      <c r="K145" s="246">
        <f t="shared" si="17"/>
        <v>0</v>
      </c>
      <c r="L145" s="345">
        <f t="shared" si="18"/>
      </c>
      <c r="M145" s="69"/>
      <c r="N145" s="69"/>
      <c r="O145" s="69"/>
      <c r="P145" s="245">
        <f t="shared" si="19"/>
        <v>0</v>
      </c>
    </row>
    <row r="146" spans="1:16" ht="12.75">
      <c r="A146" s="71"/>
      <c r="B146" s="231"/>
      <c r="C146" s="66"/>
      <c r="D146" s="66"/>
      <c r="E146" s="66"/>
      <c r="F146" s="69"/>
      <c r="G146" s="69"/>
      <c r="H146" s="69"/>
      <c r="I146" s="69"/>
      <c r="J146" s="246">
        <f t="shared" si="16"/>
        <v>0</v>
      </c>
      <c r="K146" s="246">
        <f t="shared" si="17"/>
        <v>0</v>
      </c>
      <c r="L146" s="345">
        <f t="shared" si="18"/>
      </c>
      <c r="M146" s="69"/>
      <c r="N146" s="69"/>
      <c r="O146" s="69"/>
      <c r="P146" s="245">
        <f t="shared" si="19"/>
        <v>0</v>
      </c>
    </row>
    <row r="147" spans="1:16" ht="12.75">
      <c r="A147" s="71"/>
      <c r="B147" s="231"/>
      <c r="C147" s="66"/>
      <c r="D147" s="66"/>
      <c r="E147" s="66"/>
      <c r="F147" s="69"/>
      <c r="G147" s="69"/>
      <c r="H147" s="69"/>
      <c r="I147" s="69"/>
      <c r="J147" s="246">
        <f t="shared" si="16"/>
        <v>0</v>
      </c>
      <c r="K147" s="246">
        <f t="shared" si="17"/>
        <v>0</v>
      </c>
      <c r="L147" s="345">
        <f t="shared" si="18"/>
      </c>
      <c r="M147" s="69"/>
      <c r="N147" s="69"/>
      <c r="O147" s="69"/>
      <c r="P147" s="245">
        <f t="shared" si="19"/>
        <v>0</v>
      </c>
    </row>
    <row r="148" spans="1:16" ht="12.75">
      <c r="A148" s="71"/>
      <c r="B148" s="231"/>
      <c r="C148" s="66"/>
      <c r="D148" s="66"/>
      <c r="E148" s="66"/>
      <c r="F148" s="69"/>
      <c r="G148" s="69"/>
      <c r="H148" s="69"/>
      <c r="I148" s="69"/>
      <c r="J148" s="246">
        <f t="shared" si="16"/>
        <v>0</v>
      </c>
      <c r="K148" s="246">
        <f t="shared" si="17"/>
        <v>0</v>
      </c>
      <c r="L148" s="345">
        <f t="shared" si="18"/>
      </c>
      <c r="M148" s="69"/>
      <c r="N148" s="69"/>
      <c r="O148" s="69"/>
      <c r="P148" s="245">
        <f t="shared" si="19"/>
        <v>0</v>
      </c>
    </row>
    <row r="149" spans="1:16" ht="12.75">
      <c r="A149" s="71"/>
      <c r="B149" s="231"/>
      <c r="C149" s="66"/>
      <c r="D149" s="66"/>
      <c r="E149" s="66"/>
      <c r="F149" s="69"/>
      <c r="G149" s="69"/>
      <c r="H149" s="69"/>
      <c r="I149" s="69"/>
      <c r="J149" s="246">
        <f t="shared" si="16"/>
        <v>0</v>
      </c>
      <c r="K149" s="246">
        <f t="shared" si="17"/>
        <v>0</v>
      </c>
      <c r="L149" s="345">
        <f t="shared" si="18"/>
      </c>
      <c r="M149" s="69"/>
      <c r="N149" s="69"/>
      <c r="O149" s="69"/>
      <c r="P149" s="245">
        <f t="shared" si="19"/>
        <v>0</v>
      </c>
    </row>
    <row r="150" spans="1:16" ht="12.75">
      <c r="A150" s="71"/>
      <c r="B150" s="231"/>
      <c r="C150" s="66"/>
      <c r="D150" s="66"/>
      <c r="E150" s="66"/>
      <c r="F150" s="69"/>
      <c r="G150" s="69"/>
      <c r="H150" s="69"/>
      <c r="I150" s="69"/>
      <c r="J150" s="246">
        <f t="shared" si="16"/>
        <v>0</v>
      </c>
      <c r="K150" s="246">
        <f t="shared" si="17"/>
        <v>0</v>
      </c>
      <c r="L150" s="345">
        <f t="shared" si="18"/>
      </c>
      <c r="M150" s="69"/>
      <c r="N150" s="69"/>
      <c r="O150" s="69"/>
      <c r="P150" s="245">
        <f t="shared" si="19"/>
        <v>0</v>
      </c>
    </row>
    <row r="151" spans="1:16" ht="12.75">
      <c r="A151" s="71"/>
      <c r="B151" s="231"/>
      <c r="C151" s="66"/>
      <c r="D151" s="66"/>
      <c r="E151" s="66"/>
      <c r="F151" s="69"/>
      <c r="G151" s="69"/>
      <c r="H151" s="69"/>
      <c r="I151" s="69"/>
      <c r="J151" s="246">
        <f t="shared" si="16"/>
        <v>0</v>
      </c>
      <c r="K151" s="246">
        <f t="shared" si="17"/>
        <v>0</v>
      </c>
      <c r="L151" s="345">
        <f t="shared" si="18"/>
      </c>
      <c r="M151" s="69"/>
      <c r="N151" s="69"/>
      <c r="O151" s="69"/>
      <c r="P151" s="245">
        <f t="shared" si="19"/>
        <v>0</v>
      </c>
    </row>
    <row r="152" spans="1:16" ht="12.75">
      <c r="A152" s="71"/>
      <c r="B152" s="231"/>
      <c r="C152" s="66"/>
      <c r="D152" s="66"/>
      <c r="E152" s="66"/>
      <c r="F152" s="69"/>
      <c r="G152" s="69"/>
      <c r="H152" s="69"/>
      <c r="I152" s="69"/>
      <c r="J152" s="246">
        <f t="shared" si="16"/>
        <v>0</v>
      </c>
      <c r="K152" s="246">
        <f t="shared" si="17"/>
        <v>0</v>
      </c>
      <c r="L152" s="345">
        <f t="shared" si="18"/>
      </c>
      <c r="M152" s="69"/>
      <c r="N152" s="69"/>
      <c r="O152" s="69"/>
      <c r="P152" s="245">
        <f t="shared" si="19"/>
        <v>0</v>
      </c>
    </row>
    <row r="153" spans="1:16" ht="12.75">
      <c r="A153" s="71"/>
      <c r="B153" s="231"/>
      <c r="C153" s="66"/>
      <c r="D153" s="66"/>
      <c r="E153" s="66"/>
      <c r="F153" s="69"/>
      <c r="G153" s="69"/>
      <c r="H153" s="69"/>
      <c r="I153" s="69"/>
      <c r="J153" s="246">
        <f t="shared" si="16"/>
        <v>0</v>
      </c>
      <c r="K153" s="246">
        <f t="shared" si="17"/>
        <v>0</v>
      </c>
      <c r="L153" s="345">
        <f t="shared" si="18"/>
      </c>
      <c r="M153" s="69"/>
      <c r="N153" s="69"/>
      <c r="O153" s="69"/>
      <c r="P153" s="245">
        <f t="shared" si="19"/>
        <v>0</v>
      </c>
    </row>
    <row r="154" spans="1:16" ht="12.75">
      <c r="A154" s="71"/>
      <c r="B154" s="231"/>
      <c r="C154" s="66"/>
      <c r="D154" s="66"/>
      <c r="E154" s="66"/>
      <c r="F154" s="69"/>
      <c r="G154" s="69"/>
      <c r="H154" s="69"/>
      <c r="I154" s="69"/>
      <c r="J154" s="246">
        <f t="shared" si="16"/>
        <v>0</v>
      </c>
      <c r="K154" s="246">
        <f t="shared" si="17"/>
        <v>0</v>
      </c>
      <c r="L154" s="345">
        <f t="shared" si="18"/>
      </c>
      <c r="M154" s="69"/>
      <c r="N154" s="69"/>
      <c r="O154" s="69"/>
      <c r="P154" s="245">
        <f t="shared" si="19"/>
        <v>0</v>
      </c>
    </row>
    <row r="155" spans="1:16" ht="12.75">
      <c r="A155" s="71"/>
      <c r="B155" s="231"/>
      <c r="C155" s="66"/>
      <c r="D155" s="66"/>
      <c r="E155" s="66"/>
      <c r="F155" s="69"/>
      <c r="G155" s="69"/>
      <c r="H155" s="69"/>
      <c r="I155" s="69"/>
      <c r="J155" s="246">
        <f t="shared" si="16"/>
        <v>0</v>
      </c>
      <c r="K155" s="246">
        <f t="shared" si="17"/>
        <v>0</v>
      </c>
      <c r="L155" s="345">
        <f t="shared" si="18"/>
      </c>
      <c r="M155" s="69"/>
      <c r="N155" s="69"/>
      <c r="O155" s="69"/>
      <c r="P155" s="245">
        <f t="shared" si="19"/>
        <v>0</v>
      </c>
    </row>
    <row r="156" spans="1:16" ht="12.75">
      <c r="A156" s="71"/>
      <c r="B156" s="231"/>
      <c r="C156" s="66"/>
      <c r="D156" s="66"/>
      <c r="E156" s="66"/>
      <c r="F156" s="69"/>
      <c r="G156" s="69"/>
      <c r="H156" s="69"/>
      <c r="I156" s="69"/>
      <c r="J156" s="246">
        <f t="shared" si="16"/>
        <v>0</v>
      </c>
      <c r="K156" s="246">
        <f t="shared" si="17"/>
        <v>0</v>
      </c>
      <c r="L156" s="345">
        <f t="shared" si="18"/>
      </c>
      <c r="M156" s="69"/>
      <c r="N156" s="69"/>
      <c r="O156" s="69"/>
      <c r="P156" s="245">
        <f t="shared" si="19"/>
        <v>0</v>
      </c>
    </row>
    <row r="157" spans="1:16" ht="12.75">
      <c r="A157" s="71"/>
      <c r="B157" s="231"/>
      <c r="C157" s="66"/>
      <c r="D157" s="66"/>
      <c r="E157" s="66"/>
      <c r="F157" s="69"/>
      <c r="G157" s="69"/>
      <c r="H157" s="69"/>
      <c r="I157" s="69"/>
      <c r="J157" s="246">
        <f t="shared" si="16"/>
        <v>0</v>
      </c>
      <c r="K157" s="246">
        <f t="shared" si="17"/>
        <v>0</v>
      </c>
      <c r="L157" s="345">
        <f t="shared" si="18"/>
      </c>
      <c r="M157" s="69"/>
      <c r="N157" s="69"/>
      <c r="O157" s="69"/>
      <c r="P157" s="245">
        <f t="shared" si="19"/>
        <v>0</v>
      </c>
    </row>
    <row r="158" spans="1:16" ht="12.75">
      <c r="A158" s="71"/>
      <c r="B158" s="231"/>
      <c r="C158" s="66"/>
      <c r="D158" s="66"/>
      <c r="E158" s="66"/>
      <c r="F158" s="69"/>
      <c r="G158" s="69"/>
      <c r="H158" s="69"/>
      <c r="I158" s="69"/>
      <c r="J158" s="246">
        <f t="shared" si="16"/>
        <v>0</v>
      </c>
      <c r="K158" s="246">
        <f t="shared" si="17"/>
        <v>0</v>
      </c>
      <c r="L158" s="345">
        <f t="shared" si="18"/>
      </c>
      <c r="M158" s="69"/>
      <c r="N158" s="69"/>
      <c r="O158" s="69"/>
      <c r="P158" s="245">
        <f t="shared" si="19"/>
        <v>0</v>
      </c>
    </row>
    <row r="159" spans="1:16" ht="12.75">
      <c r="A159" s="71"/>
      <c r="B159" s="231"/>
      <c r="C159" s="66"/>
      <c r="D159" s="66"/>
      <c r="E159" s="66"/>
      <c r="F159" s="69"/>
      <c r="G159" s="69"/>
      <c r="H159" s="69"/>
      <c r="I159" s="69"/>
      <c r="J159" s="246">
        <f t="shared" si="16"/>
        <v>0</v>
      </c>
      <c r="K159" s="246">
        <f t="shared" si="17"/>
        <v>0</v>
      </c>
      <c r="L159" s="345">
        <f t="shared" si="18"/>
      </c>
      <c r="M159" s="69"/>
      <c r="N159" s="69"/>
      <c r="O159" s="69"/>
      <c r="P159" s="245">
        <f t="shared" si="19"/>
        <v>0</v>
      </c>
    </row>
    <row r="160" spans="1:16" ht="12.75">
      <c r="A160" s="71"/>
      <c r="B160" s="231"/>
      <c r="C160" s="66"/>
      <c r="D160" s="66"/>
      <c r="E160" s="66"/>
      <c r="F160" s="69"/>
      <c r="G160" s="69"/>
      <c r="H160" s="69"/>
      <c r="I160" s="69"/>
      <c r="J160" s="246">
        <f t="shared" si="16"/>
        <v>0</v>
      </c>
      <c r="K160" s="246">
        <f t="shared" si="17"/>
        <v>0</v>
      </c>
      <c r="L160" s="345">
        <f t="shared" si="18"/>
      </c>
      <c r="M160" s="69"/>
      <c r="N160" s="69"/>
      <c r="O160" s="69"/>
      <c r="P160" s="245">
        <f t="shared" si="19"/>
        <v>0</v>
      </c>
    </row>
    <row r="161" spans="1:16" ht="12.75">
      <c r="A161" s="71"/>
      <c r="B161" s="231"/>
      <c r="C161" s="66"/>
      <c r="D161" s="66"/>
      <c r="E161" s="66"/>
      <c r="F161" s="69"/>
      <c r="G161" s="69"/>
      <c r="H161" s="69"/>
      <c r="I161" s="69"/>
      <c r="J161" s="246">
        <f t="shared" si="16"/>
        <v>0</v>
      </c>
      <c r="K161" s="246">
        <f t="shared" si="17"/>
        <v>0</v>
      </c>
      <c r="L161" s="345">
        <f t="shared" si="18"/>
      </c>
      <c r="M161" s="69"/>
      <c r="N161" s="69"/>
      <c r="O161" s="69"/>
      <c r="P161" s="245">
        <f t="shared" si="19"/>
        <v>0</v>
      </c>
    </row>
    <row r="162" spans="1:16" ht="12.75">
      <c r="A162" s="71"/>
      <c r="B162" s="231"/>
      <c r="C162" s="66"/>
      <c r="D162" s="66"/>
      <c r="E162" s="66"/>
      <c r="F162" s="69"/>
      <c r="G162" s="69"/>
      <c r="H162" s="69"/>
      <c r="I162" s="69"/>
      <c r="J162" s="246">
        <f t="shared" si="16"/>
        <v>0</v>
      </c>
      <c r="K162" s="246">
        <f t="shared" si="17"/>
        <v>0</v>
      </c>
      <c r="L162" s="345">
        <f t="shared" si="18"/>
      </c>
      <c r="M162" s="69"/>
      <c r="N162" s="69"/>
      <c r="O162" s="69"/>
      <c r="P162" s="245">
        <f t="shared" si="19"/>
        <v>0</v>
      </c>
    </row>
    <row r="163" spans="1:16" ht="12.75">
      <c r="A163" s="71"/>
      <c r="B163" s="231"/>
      <c r="C163" s="66"/>
      <c r="D163" s="66"/>
      <c r="E163" s="66"/>
      <c r="F163" s="69"/>
      <c r="G163" s="69"/>
      <c r="H163" s="69"/>
      <c r="I163" s="69"/>
      <c r="J163" s="246">
        <f t="shared" si="16"/>
        <v>0</v>
      </c>
      <c r="K163" s="246">
        <f t="shared" si="17"/>
        <v>0</v>
      </c>
      <c r="L163" s="345">
        <f t="shared" si="18"/>
      </c>
      <c r="M163" s="69"/>
      <c r="N163" s="69"/>
      <c r="O163" s="69"/>
      <c r="P163" s="245">
        <f t="shared" si="19"/>
        <v>0</v>
      </c>
    </row>
    <row r="164" spans="1:16" ht="12.75">
      <c r="A164" s="71"/>
      <c r="B164" s="231"/>
      <c r="C164" s="66"/>
      <c r="D164" s="66"/>
      <c r="E164" s="66"/>
      <c r="F164" s="69"/>
      <c r="G164" s="69"/>
      <c r="H164" s="69"/>
      <c r="I164" s="69"/>
      <c r="J164" s="246">
        <f t="shared" si="16"/>
        <v>0</v>
      </c>
      <c r="K164" s="246">
        <f t="shared" si="17"/>
        <v>0</v>
      </c>
      <c r="L164" s="345">
        <f t="shared" si="18"/>
      </c>
      <c r="M164" s="69"/>
      <c r="N164" s="69"/>
      <c r="O164" s="69"/>
      <c r="P164" s="245">
        <f t="shared" si="19"/>
        <v>0</v>
      </c>
    </row>
    <row r="165" spans="1:16" ht="12.75">
      <c r="A165" s="71"/>
      <c r="B165" s="231"/>
      <c r="C165" s="8"/>
      <c r="D165" s="8"/>
      <c r="E165" s="8"/>
      <c r="F165" s="69"/>
      <c r="G165" s="69"/>
      <c r="H165" s="69"/>
      <c r="I165" s="69"/>
      <c r="J165" s="246">
        <f t="shared" si="16"/>
        <v>0</v>
      </c>
      <c r="K165" s="246">
        <f t="shared" si="17"/>
        <v>0</v>
      </c>
      <c r="L165" s="345">
        <f t="shared" si="18"/>
      </c>
      <c r="M165" s="69"/>
      <c r="N165" s="69"/>
      <c r="O165" s="69"/>
      <c r="P165" s="245">
        <f t="shared" si="19"/>
        <v>0</v>
      </c>
    </row>
    <row r="166" spans="1:16" ht="12.75">
      <c r="A166" s="64" t="str">
        <f>+A40</f>
        <v>SECTION VIII TOTALS WILL BE ENTERED IN SECTION IX</v>
      </c>
      <c r="B166" s="22"/>
      <c r="C166" s="22"/>
      <c r="D166" s="22"/>
      <c r="E166" s="41"/>
      <c r="F166" s="307">
        <f aca="true" t="shared" si="20" ref="F166:K166">SUM(F139:F165)</f>
        <v>0</v>
      </c>
      <c r="G166" s="307">
        <f t="shared" si="20"/>
        <v>0</v>
      </c>
      <c r="H166" s="307">
        <f t="shared" si="20"/>
        <v>0</v>
      </c>
      <c r="I166" s="307">
        <f t="shared" si="20"/>
        <v>0</v>
      </c>
      <c r="J166" s="307">
        <f t="shared" si="20"/>
        <v>0</v>
      </c>
      <c r="K166" s="307">
        <f t="shared" si="20"/>
        <v>0</v>
      </c>
      <c r="L166" s="308">
        <f>IF(K166&gt;0,+K166/J166,"")</f>
      </c>
      <c r="M166" s="307">
        <f>SUM(M139:M165)</f>
        <v>0</v>
      </c>
      <c r="N166" s="307">
        <f>SUM(N139:N165)</f>
        <v>0</v>
      </c>
      <c r="O166" s="307">
        <f>SUM(O139:O165)</f>
        <v>0</v>
      </c>
      <c r="P166" s="307">
        <f>SUM(P139:P165)</f>
        <v>0</v>
      </c>
    </row>
  </sheetData>
  <sheetProtection password="CE86" sheet="1" formatCells="0" formatColumns="0" formatRows="0" insertHyperlinks="0" selectLockedCells="1" sort="0" autoFilter="0" pivotTables="0"/>
  <printOptions horizontalCentered="1"/>
  <pageMargins left="0" right="0" top="0.2" bottom="0.75" header="0.5" footer="0"/>
  <pageSetup blackAndWhite="1" horizontalDpi="600" verticalDpi="600" orientation="landscape" paperSize="5" scale="88" r:id="rId1"/>
  <headerFooter alignWithMargins="0">
    <oddFooter>&amp;L&amp;"Arial,Bold"&amp;8FMS Form 6314
12-2007&amp;"Arial,Regular"&amp;10
&amp;8EDITION OF 12-2006 IS OBSOLETE&amp;C
&amp;R&amp;"Arial,Bold Italic"&amp;8Department of the Treasury&amp;"Arial,Regular"&amp;10
&amp;"Arial,Italic"&amp;8FMS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indexed="52"/>
  </sheetPr>
  <dimension ref="A1:L173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43.140625" style="0" customWidth="1"/>
    <col min="4" max="5" width="14.7109375" style="0" customWidth="1"/>
    <col min="6" max="6" width="14.57421875" style="0" customWidth="1"/>
    <col min="7" max="11" width="14.7109375" style="0" customWidth="1"/>
    <col min="12" max="12" width="15.140625" style="0" customWidth="1"/>
  </cols>
  <sheetData>
    <row r="1" spans="1:12" ht="12.75">
      <c r="A1" s="80"/>
      <c r="B1" s="81"/>
      <c r="C1" s="81"/>
      <c r="D1" s="81"/>
      <c r="E1" s="81"/>
      <c r="F1" s="81"/>
      <c r="G1" s="82" t="s">
        <v>199</v>
      </c>
      <c r="H1" s="225">
        <f>+'Section I'!I1</f>
      </c>
      <c r="I1" s="227"/>
      <c r="J1" s="226"/>
      <c r="K1" s="83"/>
      <c r="L1" s="85" t="str">
        <f>+'Section I'!P1</f>
        <v>OMB No. 1510-0012</v>
      </c>
    </row>
    <row r="2" spans="1:12" ht="12.75">
      <c r="A2" s="86"/>
      <c r="B2" s="87"/>
      <c r="C2" s="87"/>
      <c r="D2" s="87"/>
      <c r="E2" s="87"/>
      <c r="F2" s="87"/>
      <c r="G2" s="135"/>
      <c r="H2" s="90"/>
      <c r="I2" s="128" t="s">
        <v>177</v>
      </c>
      <c r="J2" s="93"/>
      <c r="K2" s="84"/>
      <c r="L2" s="91" t="str">
        <f>+'Section I'!P2</f>
        <v> OMB Expiration Date:  9-30-2010</v>
      </c>
    </row>
    <row r="3" spans="1:12" ht="12.75">
      <c r="A3" s="92" t="s">
        <v>239</v>
      </c>
      <c r="B3" s="93"/>
      <c r="C3" s="93"/>
      <c r="D3" s="93"/>
      <c r="E3" s="93"/>
      <c r="F3" s="93"/>
      <c r="G3" s="87"/>
      <c r="H3" s="93"/>
      <c r="I3" s="93"/>
      <c r="J3" s="93"/>
      <c r="K3" s="93"/>
      <c r="L3" s="94"/>
    </row>
    <row r="4" spans="1:12" ht="12.75">
      <c r="A4" s="95" t="str">
        <f>+'Funds Held Section'!A4</f>
        <v>Funds Withheld on Account of Reinsurance in Unauthorized Companies as of December 31, Current Year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136"/>
    </row>
    <row r="5" spans="1:12" ht="12.75">
      <c r="A5" s="98" t="s">
        <v>274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7"/>
    </row>
    <row r="6" spans="1:12" ht="12.75">
      <c r="A6" s="138"/>
      <c r="B6" s="138"/>
      <c r="C6" s="138"/>
      <c r="D6" s="138"/>
      <c r="E6" s="138"/>
      <c r="F6" s="139" t="s">
        <v>240</v>
      </c>
      <c r="G6" s="140"/>
      <c r="H6" s="140"/>
      <c r="I6" s="140"/>
      <c r="J6" s="141"/>
      <c r="K6" s="138"/>
      <c r="L6" s="138"/>
    </row>
    <row r="7" spans="1:12" ht="78.75">
      <c r="A7" s="142" t="s">
        <v>241</v>
      </c>
      <c r="B7" s="142" t="s">
        <v>242</v>
      </c>
      <c r="C7" s="142" t="s">
        <v>142</v>
      </c>
      <c r="D7" s="142" t="s">
        <v>164</v>
      </c>
      <c r="E7" s="142" t="s">
        <v>166</v>
      </c>
      <c r="F7" s="143" t="s">
        <v>167</v>
      </c>
      <c r="G7" s="143" t="s">
        <v>170</v>
      </c>
      <c r="H7" s="143" t="s">
        <v>171</v>
      </c>
      <c r="I7" s="143" t="s">
        <v>165</v>
      </c>
      <c r="J7" s="142" t="s">
        <v>172</v>
      </c>
      <c r="K7" s="142" t="s">
        <v>173</v>
      </c>
      <c r="L7" s="142" t="s">
        <v>187</v>
      </c>
    </row>
    <row r="8" spans="1:12" ht="12.75">
      <c r="A8" s="472" t="s">
        <v>72</v>
      </c>
      <c r="B8" s="19"/>
      <c r="C8" s="8"/>
      <c r="D8" s="8"/>
      <c r="E8" s="425"/>
      <c r="F8" s="425"/>
      <c r="G8" s="425"/>
      <c r="H8" s="425"/>
      <c r="I8" s="425"/>
      <c r="J8" s="237">
        <f>+F8+G8+H8+I8</f>
        <v>0</v>
      </c>
      <c r="K8" s="237">
        <f>IF(J8&lt;E8,+J8,+E8)</f>
        <v>0</v>
      </c>
      <c r="L8" s="9"/>
    </row>
    <row r="9" spans="1:12" ht="12.75">
      <c r="A9" s="71"/>
      <c r="B9" s="72"/>
      <c r="C9" s="66"/>
      <c r="D9" s="66"/>
      <c r="E9" s="67"/>
      <c r="F9" s="67"/>
      <c r="G9" s="67"/>
      <c r="H9" s="67"/>
      <c r="I9" s="67"/>
      <c r="J9" s="245">
        <f aca="true" t="shared" si="0" ref="J9:J40">+F9+G9+H9+I9</f>
        <v>0</v>
      </c>
      <c r="K9" s="245">
        <f aca="true" t="shared" si="1" ref="K9:K40">IF(J9&lt;E9,+J9,+E9)</f>
        <v>0</v>
      </c>
      <c r="L9" s="67"/>
    </row>
    <row r="10" spans="1:12" ht="12.75">
      <c r="A10" s="71"/>
      <c r="B10" s="72"/>
      <c r="C10" s="66"/>
      <c r="D10" s="66"/>
      <c r="E10" s="67"/>
      <c r="F10" s="67"/>
      <c r="G10" s="67"/>
      <c r="H10" s="67"/>
      <c r="I10" s="67"/>
      <c r="J10" s="245">
        <f t="shared" si="0"/>
        <v>0</v>
      </c>
      <c r="K10" s="245">
        <f t="shared" si="1"/>
        <v>0</v>
      </c>
      <c r="L10" s="67"/>
    </row>
    <row r="11" spans="1:12" ht="12.75">
      <c r="A11" s="71"/>
      <c r="B11" s="72"/>
      <c r="C11" s="66"/>
      <c r="D11" s="66"/>
      <c r="E11" s="67"/>
      <c r="F11" s="67"/>
      <c r="G11" s="67"/>
      <c r="H11" s="67"/>
      <c r="I11" s="67"/>
      <c r="J11" s="245">
        <f t="shared" si="0"/>
        <v>0</v>
      </c>
      <c r="K11" s="245">
        <f t="shared" si="1"/>
        <v>0</v>
      </c>
      <c r="L11" s="67"/>
    </row>
    <row r="12" spans="1:12" ht="12.75">
      <c r="A12" s="71"/>
      <c r="B12" s="72"/>
      <c r="C12" s="66"/>
      <c r="D12" s="66"/>
      <c r="E12" s="67"/>
      <c r="F12" s="67"/>
      <c r="G12" s="67"/>
      <c r="H12" s="67"/>
      <c r="I12" s="67"/>
      <c r="J12" s="245">
        <f t="shared" si="0"/>
        <v>0</v>
      </c>
      <c r="K12" s="245">
        <f t="shared" si="1"/>
        <v>0</v>
      </c>
      <c r="L12" s="67"/>
    </row>
    <row r="13" spans="1:12" ht="12.75">
      <c r="A13" s="71"/>
      <c r="B13" s="72"/>
      <c r="C13" s="66"/>
      <c r="D13" s="66"/>
      <c r="E13" s="67"/>
      <c r="F13" s="67"/>
      <c r="G13" s="67"/>
      <c r="H13" s="67"/>
      <c r="I13" s="67"/>
      <c r="J13" s="245">
        <f t="shared" si="0"/>
        <v>0</v>
      </c>
      <c r="K13" s="245">
        <f t="shared" si="1"/>
        <v>0</v>
      </c>
      <c r="L13" s="67"/>
    </row>
    <row r="14" spans="1:12" ht="12.75">
      <c r="A14" s="71"/>
      <c r="B14" s="72"/>
      <c r="C14" s="66"/>
      <c r="D14" s="66"/>
      <c r="E14" s="67"/>
      <c r="F14" s="67"/>
      <c r="G14" s="67"/>
      <c r="H14" s="67"/>
      <c r="I14" s="67"/>
      <c r="J14" s="245">
        <f t="shared" si="0"/>
        <v>0</v>
      </c>
      <c r="K14" s="245">
        <f t="shared" si="1"/>
        <v>0</v>
      </c>
      <c r="L14" s="67"/>
    </row>
    <row r="15" spans="1:12" ht="12.75">
      <c r="A15" s="71"/>
      <c r="B15" s="72"/>
      <c r="C15" s="66"/>
      <c r="D15" s="66"/>
      <c r="E15" s="67"/>
      <c r="F15" s="67"/>
      <c r="G15" s="67"/>
      <c r="H15" s="67"/>
      <c r="I15" s="67"/>
      <c r="J15" s="245">
        <f t="shared" si="0"/>
        <v>0</v>
      </c>
      <c r="K15" s="245">
        <f t="shared" si="1"/>
        <v>0</v>
      </c>
      <c r="L15" s="67"/>
    </row>
    <row r="16" spans="1:12" ht="12.75">
      <c r="A16" s="71"/>
      <c r="B16" s="72"/>
      <c r="C16" s="66"/>
      <c r="D16" s="66"/>
      <c r="E16" s="67"/>
      <c r="F16" s="67"/>
      <c r="G16" s="67"/>
      <c r="H16" s="67"/>
      <c r="I16" s="67"/>
      <c r="J16" s="245">
        <f t="shared" si="0"/>
        <v>0</v>
      </c>
      <c r="K16" s="245">
        <f t="shared" si="1"/>
        <v>0</v>
      </c>
      <c r="L16" s="67"/>
    </row>
    <row r="17" spans="1:12" ht="12.75">
      <c r="A17" s="71"/>
      <c r="B17" s="72"/>
      <c r="C17" s="66"/>
      <c r="D17" s="66"/>
      <c r="E17" s="67"/>
      <c r="F17" s="67"/>
      <c r="G17" s="67"/>
      <c r="H17" s="67"/>
      <c r="I17" s="67"/>
      <c r="J17" s="245">
        <f t="shared" si="0"/>
        <v>0</v>
      </c>
      <c r="K17" s="245">
        <f t="shared" si="1"/>
        <v>0</v>
      </c>
      <c r="L17" s="67"/>
    </row>
    <row r="18" spans="1:12" ht="12.75">
      <c r="A18" s="71"/>
      <c r="B18" s="72"/>
      <c r="C18" s="66"/>
      <c r="D18" s="66"/>
      <c r="E18" s="67"/>
      <c r="F18" s="67"/>
      <c r="G18" s="67"/>
      <c r="H18" s="67"/>
      <c r="I18" s="67"/>
      <c r="J18" s="245">
        <f t="shared" si="0"/>
        <v>0</v>
      </c>
      <c r="K18" s="245">
        <f t="shared" si="1"/>
        <v>0</v>
      </c>
      <c r="L18" s="67"/>
    </row>
    <row r="19" spans="1:12" ht="12.75">
      <c r="A19" s="71"/>
      <c r="B19" s="72"/>
      <c r="C19" s="66"/>
      <c r="D19" s="66"/>
      <c r="E19" s="67"/>
      <c r="F19" s="67"/>
      <c r="G19" s="67"/>
      <c r="H19" s="67"/>
      <c r="I19" s="67"/>
      <c r="J19" s="245">
        <f t="shared" si="0"/>
        <v>0</v>
      </c>
      <c r="K19" s="245">
        <f t="shared" si="1"/>
        <v>0</v>
      </c>
      <c r="L19" s="67"/>
    </row>
    <row r="20" spans="1:12" ht="12.75">
      <c r="A20" s="71"/>
      <c r="B20" s="72"/>
      <c r="C20" s="66"/>
      <c r="D20" s="66"/>
      <c r="E20" s="67"/>
      <c r="F20" s="67"/>
      <c r="G20" s="67"/>
      <c r="H20" s="67"/>
      <c r="I20" s="67"/>
      <c r="J20" s="245">
        <f t="shared" si="0"/>
        <v>0</v>
      </c>
      <c r="K20" s="245">
        <f t="shared" si="1"/>
        <v>0</v>
      </c>
      <c r="L20" s="67"/>
    </row>
    <row r="21" spans="1:12" ht="12.75">
      <c r="A21" s="71"/>
      <c r="B21" s="72"/>
      <c r="C21" s="66"/>
      <c r="D21" s="66"/>
      <c r="E21" s="67"/>
      <c r="F21" s="67"/>
      <c r="G21" s="67"/>
      <c r="H21" s="67"/>
      <c r="I21" s="67"/>
      <c r="J21" s="245">
        <f t="shared" si="0"/>
        <v>0</v>
      </c>
      <c r="K21" s="245">
        <f t="shared" si="1"/>
        <v>0</v>
      </c>
      <c r="L21" s="67"/>
    </row>
    <row r="22" spans="1:12" ht="12.75">
      <c r="A22" s="71"/>
      <c r="B22" s="72"/>
      <c r="C22" s="66"/>
      <c r="D22" s="66"/>
      <c r="E22" s="67"/>
      <c r="F22" s="67"/>
      <c r="G22" s="67"/>
      <c r="H22" s="67"/>
      <c r="I22" s="67"/>
      <c r="J22" s="245">
        <f t="shared" si="0"/>
        <v>0</v>
      </c>
      <c r="K22" s="245">
        <f t="shared" si="1"/>
        <v>0</v>
      </c>
      <c r="L22" s="67"/>
    </row>
    <row r="23" spans="1:12" ht="12.75">
      <c r="A23" s="71"/>
      <c r="B23" s="72"/>
      <c r="C23" s="66"/>
      <c r="D23" s="66"/>
      <c r="E23" s="67"/>
      <c r="F23" s="67"/>
      <c r="G23" s="67"/>
      <c r="H23" s="67"/>
      <c r="I23" s="67"/>
      <c r="J23" s="245">
        <f t="shared" si="0"/>
        <v>0</v>
      </c>
      <c r="K23" s="245">
        <f t="shared" si="1"/>
        <v>0</v>
      </c>
      <c r="L23" s="67"/>
    </row>
    <row r="24" spans="1:12" ht="12.75">
      <c r="A24" s="71"/>
      <c r="B24" s="72"/>
      <c r="C24" s="66"/>
      <c r="D24" s="66"/>
      <c r="E24" s="67"/>
      <c r="F24" s="67"/>
      <c r="G24" s="67"/>
      <c r="H24" s="67"/>
      <c r="I24" s="67"/>
      <c r="J24" s="245">
        <f t="shared" si="0"/>
        <v>0</v>
      </c>
      <c r="K24" s="245">
        <f t="shared" si="1"/>
        <v>0</v>
      </c>
      <c r="L24" s="67"/>
    </row>
    <row r="25" spans="1:12" ht="12.75">
      <c r="A25" s="71"/>
      <c r="B25" s="72"/>
      <c r="C25" s="66"/>
      <c r="D25" s="66"/>
      <c r="E25" s="67"/>
      <c r="F25" s="67"/>
      <c r="G25" s="67"/>
      <c r="H25" s="67"/>
      <c r="I25" s="67"/>
      <c r="J25" s="245">
        <f t="shared" si="0"/>
        <v>0</v>
      </c>
      <c r="K25" s="245">
        <f t="shared" si="1"/>
        <v>0</v>
      </c>
      <c r="L25" s="67"/>
    </row>
    <row r="26" spans="1:12" ht="12.75">
      <c r="A26" s="71"/>
      <c r="B26" s="72"/>
      <c r="C26" s="66"/>
      <c r="D26" s="66"/>
      <c r="E26" s="67"/>
      <c r="F26" s="67"/>
      <c r="G26" s="67"/>
      <c r="H26" s="67"/>
      <c r="I26" s="67"/>
      <c r="J26" s="245">
        <f t="shared" si="0"/>
        <v>0</v>
      </c>
      <c r="K26" s="245">
        <f t="shared" si="1"/>
        <v>0</v>
      </c>
      <c r="L26" s="67"/>
    </row>
    <row r="27" spans="1:12" ht="12.75">
      <c r="A27" s="71"/>
      <c r="B27" s="72"/>
      <c r="C27" s="66"/>
      <c r="D27" s="66"/>
      <c r="E27" s="67"/>
      <c r="F27" s="67"/>
      <c r="G27" s="67"/>
      <c r="H27" s="67"/>
      <c r="I27" s="67"/>
      <c r="J27" s="245">
        <f t="shared" si="0"/>
        <v>0</v>
      </c>
      <c r="K27" s="245">
        <f t="shared" si="1"/>
        <v>0</v>
      </c>
      <c r="L27" s="67"/>
    </row>
    <row r="28" spans="1:12" ht="12.75">
      <c r="A28" s="71"/>
      <c r="B28" s="72"/>
      <c r="C28" s="66"/>
      <c r="D28" s="66"/>
      <c r="E28" s="67"/>
      <c r="F28" s="67"/>
      <c r="G28" s="67"/>
      <c r="H28" s="67"/>
      <c r="I28" s="67"/>
      <c r="J28" s="245">
        <f t="shared" si="0"/>
        <v>0</v>
      </c>
      <c r="K28" s="245">
        <f t="shared" si="1"/>
        <v>0</v>
      </c>
      <c r="L28" s="67"/>
    </row>
    <row r="29" spans="1:12" ht="12.75">
      <c r="A29" s="71"/>
      <c r="B29" s="72"/>
      <c r="C29" s="66"/>
      <c r="D29" s="66"/>
      <c r="E29" s="67"/>
      <c r="F29" s="67"/>
      <c r="G29" s="67"/>
      <c r="H29" s="67"/>
      <c r="I29" s="67"/>
      <c r="J29" s="245">
        <f t="shared" si="0"/>
        <v>0</v>
      </c>
      <c r="K29" s="245">
        <f t="shared" si="1"/>
        <v>0</v>
      </c>
      <c r="L29" s="67"/>
    </row>
    <row r="30" spans="1:12" ht="12.75">
      <c r="A30" s="71"/>
      <c r="B30" s="72"/>
      <c r="C30" s="66"/>
      <c r="D30" s="66"/>
      <c r="E30" s="67"/>
      <c r="F30" s="67"/>
      <c r="G30" s="67"/>
      <c r="H30" s="67"/>
      <c r="I30" s="67"/>
      <c r="J30" s="245">
        <f t="shared" si="0"/>
        <v>0</v>
      </c>
      <c r="K30" s="245">
        <f t="shared" si="1"/>
        <v>0</v>
      </c>
      <c r="L30" s="67"/>
    </row>
    <row r="31" spans="1:12" ht="12.75">
      <c r="A31" s="71"/>
      <c r="B31" s="72"/>
      <c r="C31" s="66"/>
      <c r="D31" s="66"/>
      <c r="E31" s="67"/>
      <c r="F31" s="67"/>
      <c r="G31" s="67"/>
      <c r="H31" s="67"/>
      <c r="I31" s="67"/>
      <c r="J31" s="245">
        <f t="shared" si="0"/>
        <v>0</v>
      </c>
      <c r="K31" s="245">
        <f t="shared" si="1"/>
        <v>0</v>
      </c>
      <c r="L31" s="67"/>
    </row>
    <row r="32" spans="1:12" ht="12.75">
      <c r="A32" s="71"/>
      <c r="B32" s="72"/>
      <c r="C32" s="66"/>
      <c r="D32" s="66"/>
      <c r="E32" s="67"/>
      <c r="F32" s="67"/>
      <c r="G32" s="67"/>
      <c r="H32" s="67"/>
      <c r="I32" s="67"/>
      <c r="J32" s="245">
        <f t="shared" si="0"/>
        <v>0</v>
      </c>
      <c r="K32" s="245">
        <f t="shared" si="1"/>
        <v>0</v>
      </c>
      <c r="L32" s="67"/>
    </row>
    <row r="33" spans="1:12" ht="12.75">
      <c r="A33" s="71"/>
      <c r="B33" s="72"/>
      <c r="C33" s="66"/>
      <c r="D33" s="66"/>
      <c r="E33" s="67"/>
      <c r="F33" s="67"/>
      <c r="G33" s="67"/>
      <c r="H33" s="67"/>
      <c r="I33" s="67"/>
      <c r="J33" s="245">
        <f t="shared" si="0"/>
        <v>0</v>
      </c>
      <c r="K33" s="245">
        <f t="shared" si="1"/>
        <v>0</v>
      </c>
      <c r="L33" s="67"/>
    </row>
    <row r="34" spans="1:12" ht="12.75">
      <c r="A34" s="71"/>
      <c r="B34" s="72"/>
      <c r="C34" s="66"/>
      <c r="D34" s="66"/>
      <c r="E34" s="67"/>
      <c r="F34" s="67"/>
      <c r="G34" s="67"/>
      <c r="H34" s="67"/>
      <c r="I34" s="67"/>
      <c r="J34" s="245">
        <f t="shared" si="0"/>
        <v>0</v>
      </c>
      <c r="K34" s="245">
        <f t="shared" si="1"/>
        <v>0</v>
      </c>
      <c r="L34" s="67"/>
    </row>
    <row r="35" spans="1:12" ht="12.75">
      <c r="A35" s="71"/>
      <c r="B35" s="72"/>
      <c r="C35" s="66"/>
      <c r="D35" s="66"/>
      <c r="E35" s="67"/>
      <c r="F35" s="67"/>
      <c r="G35" s="67"/>
      <c r="H35" s="67"/>
      <c r="I35" s="67"/>
      <c r="J35" s="245">
        <f t="shared" si="0"/>
        <v>0</v>
      </c>
      <c r="K35" s="245">
        <f t="shared" si="1"/>
        <v>0</v>
      </c>
      <c r="L35" s="67"/>
    </row>
    <row r="36" spans="1:12" ht="12.75">
      <c r="A36" s="71"/>
      <c r="B36" s="72"/>
      <c r="C36" s="66"/>
      <c r="D36" s="66"/>
      <c r="E36" s="67"/>
      <c r="F36" s="67"/>
      <c r="G36" s="67"/>
      <c r="H36" s="67"/>
      <c r="I36" s="67"/>
      <c r="J36" s="245">
        <f t="shared" si="0"/>
        <v>0</v>
      </c>
      <c r="K36" s="245">
        <f t="shared" si="1"/>
        <v>0</v>
      </c>
      <c r="L36" s="67"/>
    </row>
    <row r="37" spans="1:12" ht="12.75">
      <c r="A37" s="71"/>
      <c r="B37" s="72"/>
      <c r="C37" s="66"/>
      <c r="D37" s="66"/>
      <c r="E37" s="67"/>
      <c r="F37" s="67"/>
      <c r="G37" s="67"/>
      <c r="H37" s="67"/>
      <c r="I37" s="67"/>
      <c r="J37" s="245">
        <f t="shared" si="0"/>
        <v>0</v>
      </c>
      <c r="K37" s="245">
        <f t="shared" si="1"/>
        <v>0</v>
      </c>
      <c r="L37" s="67"/>
    </row>
    <row r="38" spans="1:12" ht="12.75">
      <c r="A38" s="71"/>
      <c r="B38" s="72"/>
      <c r="C38" s="66"/>
      <c r="D38" s="66"/>
      <c r="E38" s="67"/>
      <c r="F38" s="67"/>
      <c r="G38" s="67"/>
      <c r="H38" s="67"/>
      <c r="I38" s="67"/>
      <c r="J38" s="245">
        <f t="shared" si="0"/>
        <v>0</v>
      </c>
      <c r="K38" s="245">
        <f t="shared" si="1"/>
        <v>0</v>
      </c>
      <c r="L38" s="67"/>
    </row>
    <row r="39" spans="1:12" ht="12.75">
      <c r="A39" s="71"/>
      <c r="B39" s="72"/>
      <c r="C39" s="66"/>
      <c r="D39" s="66"/>
      <c r="E39" s="67"/>
      <c r="F39" s="67"/>
      <c r="G39" s="67"/>
      <c r="H39" s="67"/>
      <c r="I39" s="67"/>
      <c r="J39" s="245">
        <f t="shared" si="0"/>
        <v>0</v>
      </c>
      <c r="K39" s="245">
        <f t="shared" si="1"/>
        <v>0</v>
      </c>
      <c r="L39" s="67"/>
    </row>
    <row r="40" spans="1:12" ht="12.75">
      <c r="A40" s="10"/>
      <c r="B40" s="19"/>
      <c r="C40" s="8"/>
      <c r="D40" s="8"/>
      <c r="E40" s="9"/>
      <c r="F40" s="9"/>
      <c r="G40" s="9"/>
      <c r="H40" s="9"/>
      <c r="I40" s="9"/>
      <c r="J40" s="237">
        <f t="shared" si="0"/>
        <v>0</v>
      </c>
      <c r="K40" s="237">
        <f t="shared" si="1"/>
        <v>0</v>
      </c>
      <c r="L40" s="9"/>
    </row>
    <row r="41" spans="1:12" ht="12.75">
      <c r="A41" s="189" t="s">
        <v>54</v>
      </c>
      <c r="B41" s="175"/>
      <c r="C41" s="176"/>
      <c r="D41" s="190"/>
      <c r="E41" s="307">
        <f aca="true" t="shared" si="2" ref="E41:L41">SUM(E8:E40)</f>
        <v>0</v>
      </c>
      <c r="F41" s="307">
        <f t="shared" si="2"/>
        <v>0</v>
      </c>
      <c r="G41" s="307">
        <f t="shared" si="2"/>
        <v>0</v>
      </c>
      <c r="H41" s="307">
        <f t="shared" si="2"/>
        <v>0</v>
      </c>
      <c r="I41" s="307">
        <f t="shared" si="2"/>
        <v>0</v>
      </c>
      <c r="J41" s="307">
        <f t="shared" si="2"/>
        <v>0</v>
      </c>
      <c r="K41" s="307">
        <f t="shared" si="2"/>
        <v>0</v>
      </c>
      <c r="L41" s="307">
        <f t="shared" si="2"/>
        <v>0</v>
      </c>
    </row>
    <row r="45" spans="1:12" ht="12.75">
      <c r="A45" s="80"/>
      <c r="B45" s="81"/>
      <c r="C45" s="81"/>
      <c r="D45" s="81"/>
      <c r="E45" s="81"/>
      <c r="F45" s="81"/>
      <c r="G45" s="82" t="s">
        <v>199</v>
      </c>
      <c r="H45" s="225">
        <f>+'Section I'!I1</f>
      </c>
      <c r="I45" s="227"/>
      <c r="J45" s="226"/>
      <c r="K45" s="83"/>
      <c r="L45" s="85" t="str">
        <f>+'Section I'!P1</f>
        <v>OMB No. 1510-0012</v>
      </c>
    </row>
    <row r="46" spans="1:12" ht="12.75">
      <c r="A46" s="86"/>
      <c r="B46" s="87"/>
      <c r="C46" s="87"/>
      <c r="D46" s="87"/>
      <c r="E46" s="87"/>
      <c r="F46" s="87"/>
      <c r="G46" s="135"/>
      <c r="H46" s="90"/>
      <c r="I46" s="128" t="s">
        <v>177</v>
      </c>
      <c r="J46" s="93"/>
      <c r="K46" s="84"/>
      <c r="L46" s="91" t="str">
        <f>+'Section I'!P2</f>
        <v> OMB Expiration Date:  9-30-2010</v>
      </c>
    </row>
    <row r="47" spans="1:12" ht="12.75">
      <c r="A47" s="92" t="s">
        <v>239</v>
      </c>
      <c r="B47" s="93"/>
      <c r="C47" s="93"/>
      <c r="D47" s="93"/>
      <c r="E47" s="93"/>
      <c r="F47" s="93"/>
      <c r="G47" s="87"/>
      <c r="H47" s="93"/>
      <c r="I47" s="93"/>
      <c r="J47" s="93"/>
      <c r="K47" s="93"/>
      <c r="L47" s="94"/>
    </row>
    <row r="48" spans="1:12" ht="12.75">
      <c r="A48" s="95" t="str">
        <f>+'Funds Held Section'!A4</f>
        <v>Funds Withheld on Account of Reinsurance in Unauthorized Companies as of December 31, Current Year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136"/>
    </row>
    <row r="49" spans="1:12" ht="12.75">
      <c r="A49" s="98" t="s">
        <v>274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7"/>
    </row>
    <row r="50" spans="1:12" ht="12.75">
      <c r="A50" s="138"/>
      <c r="B50" s="138"/>
      <c r="C50" s="138"/>
      <c r="D50" s="138"/>
      <c r="E50" s="138"/>
      <c r="F50" s="139" t="s">
        <v>240</v>
      </c>
      <c r="G50" s="140"/>
      <c r="H50" s="140"/>
      <c r="I50" s="140"/>
      <c r="J50" s="141"/>
      <c r="K50" s="138"/>
      <c r="L50" s="138"/>
    </row>
    <row r="51" spans="1:12" ht="78.75">
      <c r="A51" s="142" t="s">
        <v>241</v>
      </c>
      <c r="B51" s="142" t="s">
        <v>242</v>
      </c>
      <c r="C51" s="142" t="s">
        <v>142</v>
      </c>
      <c r="D51" s="142" t="s">
        <v>164</v>
      </c>
      <c r="E51" s="142" t="s">
        <v>166</v>
      </c>
      <c r="F51" s="143" t="s">
        <v>167</v>
      </c>
      <c r="G51" s="143" t="s">
        <v>170</v>
      </c>
      <c r="H51" s="143" t="s">
        <v>171</v>
      </c>
      <c r="I51" s="143" t="s">
        <v>165</v>
      </c>
      <c r="J51" s="142" t="s">
        <v>172</v>
      </c>
      <c r="K51" s="142" t="s">
        <v>173</v>
      </c>
      <c r="L51" s="142" t="s">
        <v>187</v>
      </c>
    </row>
    <row r="52" spans="1:12" ht="12.75">
      <c r="A52" s="10"/>
      <c r="B52" s="19"/>
      <c r="C52" s="8"/>
      <c r="D52" s="8"/>
      <c r="E52" s="9"/>
      <c r="F52" s="9"/>
      <c r="G52" s="9"/>
      <c r="H52" s="9"/>
      <c r="I52" s="9"/>
      <c r="J52" s="237">
        <f>+F52+G52+H52+I52</f>
        <v>0</v>
      </c>
      <c r="K52" s="237">
        <f>IF(J52&lt;E52,+J52,+E52)</f>
        <v>0</v>
      </c>
      <c r="L52" s="9"/>
    </row>
    <row r="53" spans="1:12" ht="12.75">
      <c r="A53" s="71"/>
      <c r="B53" s="72"/>
      <c r="C53" s="66"/>
      <c r="D53" s="66"/>
      <c r="E53" s="67"/>
      <c r="F53" s="67"/>
      <c r="G53" s="67"/>
      <c r="H53" s="67"/>
      <c r="I53" s="67"/>
      <c r="J53" s="245">
        <f aca="true" t="shared" si="3" ref="J53:J84">+F53+G53+H53+I53</f>
        <v>0</v>
      </c>
      <c r="K53" s="245">
        <f aca="true" t="shared" si="4" ref="K53:K84">IF(J53&lt;E53,+J53,+E53)</f>
        <v>0</v>
      </c>
      <c r="L53" s="67"/>
    </row>
    <row r="54" spans="1:12" ht="12.75">
      <c r="A54" s="71"/>
      <c r="B54" s="72"/>
      <c r="C54" s="66"/>
      <c r="D54" s="66"/>
      <c r="E54" s="67"/>
      <c r="F54" s="67"/>
      <c r="G54" s="67"/>
      <c r="H54" s="67"/>
      <c r="I54" s="67"/>
      <c r="J54" s="245">
        <f t="shared" si="3"/>
        <v>0</v>
      </c>
      <c r="K54" s="245">
        <f t="shared" si="4"/>
        <v>0</v>
      </c>
      <c r="L54" s="67"/>
    </row>
    <row r="55" spans="1:12" ht="12.75">
      <c r="A55" s="71"/>
      <c r="B55" s="72"/>
      <c r="C55" s="66"/>
      <c r="D55" s="66"/>
      <c r="E55" s="67"/>
      <c r="F55" s="67"/>
      <c r="G55" s="67"/>
      <c r="H55" s="67"/>
      <c r="I55" s="67"/>
      <c r="J55" s="245">
        <f t="shared" si="3"/>
        <v>0</v>
      </c>
      <c r="K55" s="245">
        <f t="shared" si="4"/>
        <v>0</v>
      </c>
      <c r="L55" s="67"/>
    </row>
    <row r="56" spans="1:12" ht="12.75">
      <c r="A56" s="71"/>
      <c r="B56" s="72"/>
      <c r="C56" s="66"/>
      <c r="D56" s="66"/>
      <c r="E56" s="67"/>
      <c r="F56" s="67"/>
      <c r="G56" s="67"/>
      <c r="H56" s="67"/>
      <c r="I56" s="67"/>
      <c r="J56" s="245">
        <f t="shared" si="3"/>
        <v>0</v>
      </c>
      <c r="K56" s="245">
        <f t="shared" si="4"/>
        <v>0</v>
      </c>
      <c r="L56" s="67"/>
    </row>
    <row r="57" spans="1:12" ht="12.75">
      <c r="A57" s="71"/>
      <c r="B57" s="72"/>
      <c r="C57" s="66"/>
      <c r="D57" s="66"/>
      <c r="E57" s="67"/>
      <c r="F57" s="67"/>
      <c r="G57" s="67"/>
      <c r="H57" s="67"/>
      <c r="I57" s="67"/>
      <c r="J57" s="245">
        <f t="shared" si="3"/>
        <v>0</v>
      </c>
      <c r="K57" s="245">
        <f t="shared" si="4"/>
        <v>0</v>
      </c>
      <c r="L57" s="67"/>
    </row>
    <row r="58" spans="1:12" ht="12.75">
      <c r="A58" s="71"/>
      <c r="B58" s="72"/>
      <c r="C58" s="66"/>
      <c r="D58" s="66"/>
      <c r="E58" s="67"/>
      <c r="F58" s="67"/>
      <c r="G58" s="67"/>
      <c r="H58" s="67"/>
      <c r="I58" s="67"/>
      <c r="J58" s="245">
        <f t="shared" si="3"/>
        <v>0</v>
      </c>
      <c r="K58" s="245">
        <f t="shared" si="4"/>
        <v>0</v>
      </c>
      <c r="L58" s="67"/>
    </row>
    <row r="59" spans="1:12" ht="12.75">
      <c r="A59" s="71"/>
      <c r="B59" s="72"/>
      <c r="C59" s="66"/>
      <c r="D59" s="66"/>
      <c r="E59" s="67"/>
      <c r="F59" s="67"/>
      <c r="G59" s="67"/>
      <c r="H59" s="67"/>
      <c r="I59" s="67"/>
      <c r="J59" s="245">
        <f t="shared" si="3"/>
        <v>0</v>
      </c>
      <c r="K59" s="245">
        <f t="shared" si="4"/>
        <v>0</v>
      </c>
      <c r="L59" s="67"/>
    </row>
    <row r="60" spans="1:12" ht="12.75">
      <c r="A60" s="71"/>
      <c r="B60" s="72"/>
      <c r="C60" s="66"/>
      <c r="D60" s="66"/>
      <c r="E60" s="67"/>
      <c r="F60" s="67"/>
      <c r="G60" s="67"/>
      <c r="H60" s="67"/>
      <c r="I60" s="67"/>
      <c r="J60" s="245">
        <f t="shared" si="3"/>
        <v>0</v>
      </c>
      <c r="K60" s="245">
        <f t="shared" si="4"/>
        <v>0</v>
      </c>
      <c r="L60" s="67"/>
    </row>
    <row r="61" spans="1:12" ht="12.75">
      <c r="A61" s="71"/>
      <c r="B61" s="72"/>
      <c r="C61" s="66"/>
      <c r="D61" s="66"/>
      <c r="E61" s="67"/>
      <c r="F61" s="67"/>
      <c r="G61" s="67"/>
      <c r="H61" s="67"/>
      <c r="I61" s="67"/>
      <c r="J61" s="245">
        <f t="shared" si="3"/>
        <v>0</v>
      </c>
      <c r="K61" s="245">
        <f t="shared" si="4"/>
        <v>0</v>
      </c>
      <c r="L61" s="67"/>
    </row>
    <row r="62" spans="1:12" ht="12.75">
      <c r="A62" s="71"/>
      <c r="B62" s="72"/>
      <c r="C62" s="66"/>
      <c r="D62" s="66"/>
      <c r="E62" s="67"/>
      <c r="F62" s="67"/>
      <c r="G62" s="67"/>
      <c r="H62" s="67"/>
      <c r="I62" s="67"/>
      <c r="J62" s="245">
        <f t="shared" si="3"/>
        <v>0</v>
      </c>
      <c r="K62" s="245">
        <f t="shared" si="4"/>
        <v>0</v>
      </c>
      <c r="L62" s="67"/>
    </row>
    <row r="63" spans="1:12" ht="12.75">
      <c r="A63" s="71"/>
      <c r="B63" s="72"/>
      <c r="C63" s="66"/>
      <c r="D63" s="66"/>
      <c r="E63" s="67"/>
      <c r="F63" s="67"/>
      <c r="G63" s="67"/>
      <c r="H63" s="67"/>
      <c r="I63" s="67"/>
      <c r="J63" s="245">
        <f t="shared" si="3"/>
        <v>0</v>
      </c>
      <c r="K63" s="245">
        <f t="shared" si="4"/>
        <v>0</v>
      </c>
      <c r="L63" s="67"/>
    </row>
    <row r="64" spans="1:12" ht="12.75">
      <c r="A64" s="71"/>
      <c r="B64" s="72"/>
      <c r="C64" s="66"/>
      <c r="D64" s="66"/>
      <c r="E64" s="67"/>
      <c r="F64" s="67"/>
      <c r="G64" s="67"/>
      <c r="H64" s="67"/>
      <c r="I64" s="67"/>
      <c r="J64" s="245">
        <f t="shared" si="3"/>
        <v>0</v>
      </c>
      <c r="K64" s="245">
        <f t="shared" si="4"/>
        <v>0</v>
      </c>
      <c r="L64" s="67"/>
    </row>
    <row r="65" spans="1:12" ht="12.75">
      <c r="A65" s="71"/>
      <c r="B65" s="72"/>
      <c r="C65" s="66"/>
      <c r="D65" s="66"/>
      <c r="E65" s="67"/>
      <c r="F65" s="67"/>
      <c r="G65" s="67"/>
      <c r="H65" s="67"/>
      <c r="I65" s="67"/>
      <c r="J65" s="245">
        <f t="shared" si="3"/>
        <v>0</v>
      </c>
      <c r="K65" s="245">
        <f t="shared" si="4"/>
        <v>0</v>
      </c>
      <c r="L65" s="67"/>
    </row>
    <row r="66" spans="1:12" ht="12.75">
      <c r="A66" s="71"/>
      <c r="B66" s="72"/>
      <c r="C66" s="66"/>
      <c r="D66" s="66"/>
      <c r="E66" s="67"/>
      <c r="F66" s="67"/>
      <c r="G66" s="67"/>
      <c r="H66" s="67"/>
      <c r="I66" s="67"/>
      <c r="J66" s="245">
        <f t="shared" si="3"/>
        <v>0</v>
      </c>
      <c r="K66" s="245">
        <f t="shared" si="4"/>
        <v>0</v>
      </c>
      <c r="L66" s="67"/>
    </row>
    <row r="67" spans="1:12" ht="12.75">
      <c r="A67" s="71"/>
      <c r="B67" s="72"/>
      <c r="C67" s="66"/>
      <c r="D67" s="66"/>
      <c r="E67" s="67"/>
      <c r="F67" s="67"/>
      <c r="G67" s="67"/>
      <c r="H67" s="67"/>
      <c r="I67" s="67"/>
      <c r="J67" s="245">
        <f t="shared" si="3"/>
        <v>0</v>
      </c>
      <c r="K67" s="245">
        <f t="shared" si="4"/>
        <v>0</v>
      </c>
      <c r="L67" s="67"/>
    </row>
    <row r="68" spans="1:12" ht="12.75">
      <c r="A68" s="71"/>
      <c r="B68" s="72"/>
      <c r="C68" s="66"/>
      <c r="D68" s="66"/>
      <c r="E68" s="67"/>
      <c r="F68" s="67"/>
      <c r="G68" s="67"/>
      <c r="H68" s="67"/>
      <c r="I68" s="67"/>
      <c r="J68" s="245">
        <f t="shared" si="3"/>
        <v>0</v>
      </c>
      <c r="K68" s="245">
        <f t="shared" si="4"/>
        <v>0</v>
      </c>
      <c r="L68" s="67"/>
    </row>
    <row r="69" spans="1:12" ht="12.75">
      <c r="A69" s="71"/>
      <c r="B69" s="72"/>
      <c r="C69" s="66"/>
      <c r="D69" s="66"/>
      <c r="E69" s="67"/>
      <c r="F69" s="67"/>
      <c r="G69" s="67"/>
      <c r="H69" s="67"/>
      <c r="I69" s="67"/>
      <c r="J69" s="245">
        <f t="shared" si="3"/>
        <v>0</v>
      </c>
      <c r="K69" s="245">
        <f t="shared" si="4"/>
        <v>0</v>
      </c>
      <c r="L69" s="67"/>
    </row>
    <row r="70" spans="1:12" ht="12.75">
      <c r="A70" s="71"/>
      <c r="B70" s="72"/>
      <c r="C70" s="66"/>
      <c r="D70" s="66"/>
      <c r="E70" s="67"/>
      <c r="F70" s="67"/>
      <c r="G70" s="67"/>
      <c r="H70" s="67"/>
      <c r="I70" s="67"/>
      <c r="J70" s="245">
        <f t="shared" si="3"/>
        <v>0</v>
      </c>
      <c r="K70" s="245">
        <f t="shared" si="4"/>
        <v>0</v>
      </c>
      <c r="L70" s="67"/>
    </row>
    <row r="71" spans="1:12" ht="12.75">
      <c r="A71" s="71"/>
      <c r="B71" s="72"/>
      <c r="C71" s="66"/>
      <c r="D71" s="66"/>
      <c r="E71" s="67"/>
      <c r="F71" s="67"/>
      <c r="G71" s="67"/>
      <c r="H71" s="67"/>
      <c r="I71" s="67"/>
      <c r="J71" s="245">
        <f t="shared" si="3"/>
        <v>0</v>
      </c>
      <c r="K71" s="245">
        <f t="shared" si="4"/>
        <v>0</v>
      </c>
      <c r="L71" s="67"/>
    </row>
    <row r="72" spans="1:12" ht="12.75">
      <c r="A72" s="71"/>
      <c r="B72" s="72"/>
      <c r="C72" s="66"/>
      <c r="D72" s="66"/>
      <c r="E72" s="67"/>
      <c r="F72" s="67"/>
      <c r="G72" s="67"/>
      <c r="H72" s="67"/>
      <c r="I72" s="67"/>
      <c r="J72" s="245">
        <f t="shared" si="3"/>
        <v>0</v>
      </c>
      <c r="K72" s="245">
        <f t="shared" si="4"/>
        <v>0</v>
      </c>
      <c r="L72" s="67"/>
    </row>
    <row r="73" spans="1:12" ht="12.75">
      <c r="A73" s="71"/>
      <c r="B73" s="72"/>
      <c r="C73" s="66"/>
      <c r="D73" s="66"/>
      <c r="E73" s="67"/>
      <c r="F73" s="67"/>
      <c r="G73" s="67"/>
      <c r="H73" s="67"/>
      <c r="I73" s="67"/>
      <c r="J73" s="245">
        <f t="shared" si="3"/>
        <v>0</v>
      </c>
      <c r="K73" s="245">
        <f t="shared" si="4"/>
        <v>0</v>
      </c>
      <c r="L73" s="67"/>
    </row>
    <row r="74" spans="1:12" ht="12.75">
      <c r="A74" s="71"/>
      <c r="B74" s="72"/>
      <c r="C74" s="66"/>
      <c r="D74" s="66"/>
      <c r="E74" s="67"/>
      <c r="F74" s="67"/>
      <c r="G74" s="67"/>
      <c r="H74" s="67"/>
      <c r="I74" s="67"/>
      <c r="J74" s="245">
        <f t="shared" si="3"/>
        <v>0</v>
      </c>
      <c r="K74" s="245">
        <f t="shared" si="4"/>
        <v>0</v>
      </c>
      <c r="L74" s="67"/>
    </row>
    <row r="75" spans="1:12" ht="12.75">
      <c r="A75" s="71"/>
      <c r="B75" s="72"/>
      <c r="C75" s="66"/>
      <c r="D75" s="66"/>
      <c r="E75" s="67"/>
      <c r="F75" s="67"/>
      <c r="G75" s="67"/>
      <c r="H75" s="67"/>
      <c r="I75" s="67"/>
      <c r="J75" s="245">
        <f t="shared" si="3"/>
        <v>0</v>
      </c>
      <c r="K75" s="245">
        <f t="shared" si="4"/>
        <v>0</v>
      </c>
      <c r="L75" s="67"/>
    </row>
    <row r="76" spans="1:12" ht="12.75">
      <c r="A76" s="71"/>
      <c r="B76" s="72"/>
      <c r="C76" s="66"/>
      <c r="D76" s="66"/>
      <c r="E76" s="67"/>
      <c r="F76" s="67"/>
      <c r="G76" s="67"/>
      <c r="H76" s="67"/>
      <c r="I76" s="67"/>
      <c r="J76" s="245">
        <f t="shared" si="3"/>
        <v>0</v>
      </c>
      <c r="K76" s="245">
        <f t="shared" si="4"/>
        <v>0</v>
      </c>
      <c r="L76" s="67"/>
    </row>
    <row r="77" spans="1:12" ht="12.75">
      <c r="A77" s="71"/>
      <c r="B77" s="72"/>
      <c r="C77" s="66"/>
      <c r="D77" s="66"/>
      <c r="E77" s="67"/>
      <c r="F77" s="67"/>
      <c r="G77" s="67"/>
      <c r="H77" s="67"/>
      <c r="I77" s="67"/>
      <c r="J77" s="245">
        <f t="shared" si="3"/>
        <v>0</v>
      </c>
      <c r="K77" s="245">
        <f t="shared" si="4"/>
        <v>0</v>
      </c>
      <c r="L77" s="67"/>
    </row>
    <row r="78" spans="1:12" ht="12.75">
      <c r="A78" s="71"/>
      <c r="B78" s="72"/>
      <c r="C78" s="66"/>
      <c r="D78" s="66"/>
      <c r="E78" s="67"/>
      <c r="F78" s="67"/>
      <c r="G78" s="67"/>
      <c r="H78" s="67"/>
      <c r="I78" s="67"/>
      <c r="J78" s="245">
        <f t="shared" si="3"/>
        <v>0</v>
      </c>
      <c r="K78" s="245">
        <f t="shared" si="4"/>
        <v>0</v>
      </c>
      <c r="L78" s="67"/>
    </row>
    <row r="79" spans="1:12" ht="12.75">
      <c r="A79" s="71"/>
      <c r="B79" s="72"/>
      <c r="C79" s="66"/>
      <c r="D79" s="66"/>
      <c r="E79" s="67"/>
      <c r="F79" s="67"/>
      <c r="G79" s="67"/>
      <c r="H79" s="67"/>
      <c r="I79" s="67"/>
      <c r="J79" s="245">
        <f t="shared" si="3"/>
        <v>0</v>
      </c>
      <c r="K79" s="245">
        <f t="shared" si="4"/>
        <v>0</v>
      </c>
      <c r="L79" s="67"/>
    </row>
    <row r="80" spans="1:12" ht="12.75">
      <c r="A80" s="71"/>
      <c r="B80" s="72"/>
      <c r="C80" s="66"/>
      <c r="D80" s="66"/>
      <c r="E80" s="67"/>
      <c r="F80" s="67"/>
      <c r="G80" s="67"/>
      <c r="H80" s="67"/>
      <c r="I80" s="67"/>
      <c r="J80" s="245">
        <f t="shared" si="3"/>
        <v>0</v>
      </c>
      <c r="K80" s="245">
        <f t="shared" si="4"/>
        <v>0</v>
      </c>
      <c r="L80" s="67"/>
    </row>
    <row r="81" spans="1:12" ht="12.75">
      <c r="A81" s="71"/>
      <c r="B81" s="72"/>
      <c r="C81" s="66"/>
      <c r="D81" s="66"/>
      <c r="E81" s="67"/>
      <c r="F81" s="67"/>
      <c r="G81" s="67"/>
      <c r="H81" s="67"/>
      <c r="I81" s="67"/>
      <c r="J81" s="245">
        <f t="shared" si="3"/>
        <v>0</v>
      </c>
      <c r="K81" s="245">
        <f t="shared" si="4"/>
        <v>0</v>
      </c>
      <c r="L81" s="67"/>
    </row>
    <row r="82" spans="1:12" ht="12.75">
      <c r="A82" s="71"/>
      <c r="B82" s="72"/>
      <c r="C82" s="66"/>
      <c r="D82" s="66"/>
      <c r="E82" s="67"/>
      <c r="F82" s="67"/>
      <c r="G82" s="67"/>
      <c r="H82" s="67"/>
      <c r="I82" s="67"/>
      <c r="J82" s="245">
        <f t="shared" si="3"/>
        <v>0</v>
      </c>
      <c r="K82" s="245">
        <f t="shared" si="4"/>
        <v>0</v>
      </c>
      <c r="L82" s="67"/>
    </row>
    <row r="83" spans="1:12" ht="12.75">
      <c r="A83" s="71"/>
      <c r="B83" s="72"/>
      <c r="C83" s="66"/>
      <c r="D83" s="66"/>
      <c r="E83" s="67"/>
      <c r="F83" s="67"/>
      <c r="G83" s="67"/>
      <c r="H83" s="67"/>
      <c r="I83" s="67"/>
      <c r="J83" s="245">
        <f t="shared" si="3"/>
        <v>0</v>
      </c>
      <c r="K83" s="245">
        <f t="shared" si="4"/>
        <v>0</v>
      </c>
      <c r="L83" s="67"/>
    </row>
    <row r="84" spans="1:12" ht="12.75">
      <c r="A84" s="10"/>
      <c r="B84" s="19"/>
      <c r="C84" s="8"/>
      <c r="D84" s="8"/>
      <c r="E84" s="9"/>
      <c r="F84" s="9"/>
      <c r="G84" s="9"/>
      <c r="H84" s="9"/>
      <c r="I84" s="9"/>
      <c r="J84" s="237">
        <f t="shared" si="3"/>
        <v>0</v>
      </c>
      <c r="K84" s="237">
        <f t="shared" si="4"/>
        <v>0</v>
      </c>
      <c r="L84" s="9"/>
    </row>
    <row r="85" spans="1:12" ht="12.75">
      <c r="A85" s="189" t="str">
        <f>+A41</f>
        <v>Overflow Page FUNDS HELD TOTALS WILL BE ENTERED ON SUMMARY PAGE</v>
      </c>
      <c r="B85" s="175"/>
      <c r="C85" s="176"/>
      <c r="D85" s="190"/>
      <c r="E85" s="307">
        <f aca="true" t="shared" si="5" ref="E85:L85">SUM(E52:E84)</f>
        <v>0</v>
      </c>
      <c r="F85" s="307">
        <f t="shared" si="5"/>
        <v>0</v>
      </c>
      <c r="G85" s="307">
        <f t="shared" si="5"/>
        <v>0</v>
      </c>
      <c r="H85" s="307">
        <f t="shared" si="5"/>
        <v>0</v>
      </c>
      <c r="I85" s="307">
        <f t="shared" si="5"/>
        <v>0</v>
      </c>
      <c r="J85" s="307">
        <f t="shared" si="5"/>
        <v>0</v>
      </c>
      <c r="K85" s="307">
        <f t="shared" si="5"/>
        <v>0</v>
      </c>
      <c r="L85" s="307">
        <f t="shared" si="5"/>
        <v>0</v>
      </c>
    </row>
    <row r="89" spans="1:12" ht="12.75">
      <c r="A89" s="80"/>
      <c r="B89" s="81"/>
      <c r="C89" s="81"/>
      <c r="D89" s="81"/>
      <c r="E89" s="81"/>
      <c r="F89" s="81"/>
      <c r="G89" s="82" t="s">
        <v>199</v>
      </c>
      <c r="H89" s="225">
        <f>+'Section I'!I1</f>
      </c>
      <c r="I89" s="227"/>
      <c r="J89" s="226"/>
      <c r="K89" s="83"/>
      <c r="L89" s="85" t="str">
        <f>+'Section I'!P1</f>
        <v>OMB No. 1510-0012</v>
      </c>
    </row>
    <row r="90" spans="1:12" ht="12.75">
      <c r="A90" s="86"/>
      <c r="B90" s="87"/>
      <c r="C90" s="87"/>
      <c r="D90" s="87"/>
      <c r="E90" s="87"/>
      <c r="F90" s="87"/>
      <c r="G90" s="135"/>
      <c r="H90" s="90"/>
      <c r="I90" s="128" t="s">
        <v>177</v>
      </c>
      <c r="J90" s="93"/>
      <c r="K90" s="84"/>
      <c r="L90" s="91" t="str">
        <f>+'Section I'!P2</f>
        <v> OMB Expiration Date:  9-30-2010</v>
      </c>
    </row>
    <row r="91" spans="1:12" ht="12.75">
      <c r="A91" s="92" t="s">
        <v>239</v>
      </c>
      <c r="B91" s="93"/>
      <c r="C91" s="93"/>
      <c r="D91" s="93"/>
      <c r="E91" s="93"/>
      <c r="F91" s="93"/>
      <c r="G91" s="87"/>
      <c r="H91" s="93"/>
      <c r="I91" s="93"/>
      <c r="J91" s="93"/>
      <c r="K91" s="93"/>
      <c r="L91" s="94"/>
    </row>
    <row r="92" spans="1:12" ht="12.75">
      <c r="A92" s="95" t="str">
        <f>+'Funds Held Section'!A4</f>
        <v>Funds Withheld on Account of Reinsurance in Unauthorized Companies as of December 31, Current Year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136"/>
    </row>
    <row r="93" spans="1:12" ht="12.75">
      <c r="A93" s="98" t="s">
        <v>274</v>
      </c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7"/>
    </row>
    <row r="94" spans="1:12" ht="12.75">
      <c r="A94" s="138"/>
      <c r="B94" s="138"/>
      <c r="C94" s="138"/>
      <c r="D94" s="138"/>
      <c r="E94" s="138"/>
      <c r="F94" s="139" t="s">
        <v>240</v>
      </c>
      <c r="G94" s="140"/>
      <c r="H94" s="140"/>
      <c r="I94" s="140"/>
      <c r="J94" s="141"/>
      <c r="K94" s="138"/>
      <c r="L94" s="138"/>
    </row>
    <row r="95" spans="1:12" ht="78.75">
      <c r="A95" s="142" t="s">
        <v>241</v>
      </c>
      <c r="B95" s="142" t="s">
        <v>242</v>
      </c>
      <c r="C95" s="142" t="s">
        <v>142</v>
      </c>
      <c r="D95" s="142" t="s">
        <v>164</v>
      </c>
      <c r="E95" s="142" t="s">
        <v>166</v>
      </c>
      <c r="F95" s="143" t="s">
        <v>167</v>
      </c>
      <c r="G95" s="143" t="s">
        <v>170</v>
      </c>
      <c r="H95" s="143" t="s">
        <v>171</v>
      </c>
      <c r="I95" s="143" t="s">
        <v>165</v>
      </c>
      <c r="J95" s="142" t="s">
        <v>172</v>
      </c>
      <c r="K95" s="142" t="s">
        <v>173</v>
      </c>
      <c r="L95" s="142" t="s">
        <v>187</v>
      </c>
    </row>
    <row r="96" spans="1:12" ht="12.75">
      <c r="A96" s="10"/>
      <c r="B96" s="19"/>
      <c r="C96" s="8"/>
      <c r="D96" s="8"/>
      <c r="E96" s="9"/>
      <c r="F96" s="9"/>
      <c r="G96" s="9"/>
      <c r="H96" s="9"/>
      <c r="I96" s="9"/>
      <c r="J96" s="237">
        <f>+F96+G96+H96+I96</f>
        <v>0</v>
      </c>
      <c r="K96" s="237">
        <f>IF(J96&lt;E96,+J96,+E96)</f>
        <v>0</v>
      </c>
      <c r="L96" s="9"/>
    </row>
    <row r="97" spans="1:12" ht="12.75">
      <c r="A97" s="71"/>
      <c r="B97" s="72"/>
      <c r="C97" s="66"/>
      <c r="D97" s="66"/>
      <c r="E97" s="67"/>
      <c r="F97" s="67"/>
      <c r="G97" s="67"/>
      <c r="H97" s="67"/>
      <c r="I97" s="67"/>
      <c r="J97" s="245">
        <f aca="true" t="shared" si="6" ref="J97:J128">+F97+G97+H97+I97</f>
        <v>0</v>
      </c>
      <c r="K97" s="245">
        <f aca="true" t="shared" si="7" ref="K97:K128">IF(J97&lt;E97,+J97,+E97)</f>
        <v>0</v>
      </c>
      <c r="L97" s="67"/>
    </row>
    <row r="98" spans="1:12" ht="12.75">
      <c r="A98" s="71"/>
      <c r="B98" s="72"/>
      <c r="C98" s="66"/>
      <c r="D98" s="66"/>
      <c r="E98" s="67"/>
      <c r="F98" s="67"/>
      <c r="G98" s="67"/>
      <c r="H98" s="67"/>
      <c r="I98" s="67"/>
      <c r="J98" s="245">
        <f t="shared" si="6"/>
        <v>0</v>
      </c>
      <c r="K98" s="245">
        <f t="shared" si="7"/>
        <v>0</v>
      </c>
      <c r="L98" s="67"/>
    </row>
    <row r="99" spans="1:12" ht="12.75">
      <c r="A99" s="71"/>
      <c r="B99" s="72"/>
      <c r="C99" s="66"/>
      <c r="D99" s="66"/>
      <c r="E99" s="67"/>
      <c r="F99" s="67"/>
      <c r="G99" s="67"/>
      <c r="H99" s="67"/>
      <c r="I99" s="67"/>
      <c r="J99" s="245">
        <f t="shared" si="6"/>
        <v>0</v>
      </c>
      <c r="K99" s="245">
        <f t="shared" si="7"/>
        <v>0</v>
      </c>
      <c r="L99" s="67"/>
    </row>
    <row r="100" spans="1:12" ht="12.75">
      <c r="A100" s="71"/>
      <c r="B100" s="72"/>
      <c r="C100" s="66"/>
      <c r="D100" s="66"/>
      <c r="E100" s="67"/>
      <c r="F100" s="67"/>
      <c r="G100" s="67"/>
      <c r="H100" s="67"/>
      <c r="I100" s="67"/>
      <c r="J100" s="245">
        <f t="shared" si="6"/>
        <v>0</v>
      </c>
      <c r="K100" s="245">
        <f t="shared" si="7"/>
        <v>0</v>
      </c>
      <c r="L100" s="67"/>
    </row>
    <row r="101" spans="1:12" ht="12.75">
      <c r="A101" s="71"/>
      <c r="B101" s="72"/>
      <c r="C101" s="66"/>
      <c r="D101" s="66"/>
      <c r="E101" s="67"/>
      <c r="F101" s="67"/>
      <c r="G101" s="67"/>
      <c r="H101" s="67"/>
      <c r="I101" s="67"/>
      <c r="J101" s="245">
        <f t="shared" si="6"/>
        <v>0</v>
      </c>
      <c r="K101" s="245">
        <f t="shared" si="7"/>
        <v>0</v>
      </c>
      <c r="L101" s="67"/>
    </row>
    <row r="102" spans="1:12" ht="12.75">
      <c r="A102" s="71"/>
      <c r="B102" s="72"/>
      <c r="C102" s="66"/>
      <c r="D102" s="66"/>
      <c r="E102" s="67"/>
      <c r="F102" s="67"/>
      <c r="G102" s="67"/>
      <c r="H102" s="67"/>
      <c r="I102" s="67"/>
      <c r="J102" s="245">
        <f t="shared" si="6"/>
        <v>0</v>
      </c>
      <c r="K102" s="245">
        <f t="shared" si="7"/>
        <v>0</v>
      </c>
      <c r="L102" s="67"/>
    </row>
    <row r="103" spans="1:12" ht="12.75">
      <c r="A103" s="71"/>
      <c r="B103" s="72"/>
      <c r="C103" s="66"/>
      <c r="D103" s="66"/>
      <c r="E103" s="67"/>
      <c r="F103" s="67"/>
      <c r="G103" s="67"/>
      <c r="H103" s="67"/>
      <c r="I103" s="67"/>
      <c r="J103" s="245">
        <f t="shared" si="6"/>
        <v>0</v>
      </c>
      <c r="K103" s="245">
        <f t="shared" si="7"/>
        <v>0</v>
      </c>
      <c r="L103" s="67"/>
    </row>
    <row r="104" spans="1:12" ht="12.75">
      <c r="A104" s="71"/>
      <c r="B104" s="72"/>
      <c r="C104" s="66"/>
      <c r="D104" s="66"/>
      <c r="E104" s="67"/>
      <c r="F104" s="67"/>
      <c r="G104" s="67"/>
      <c r="H104" s="67"/>
      <c r="I104" s="67"/>
      <c r="J104" s="245">
        <f t="shared" si="6"/>
        <v>0</v>
      </c>
      <c r="K104" s="245">
        <f t="shared" si="7"/>
        <v>0</v>
      </c>
      <c r="L104" s="67"/>
    </row>
    <row r="105" spans="1:12" ht="12.75">
      <c r="A105" s="71"/>
      <c r="B105" s="72"/>
      <c r="C105" s="66"/>
      <c r="D105" s="66"/>
      <c r="E105" s="67"/>
      <c r="F105" s="67"/>
      <c r="G105" s="67"/>
      <c r="H105" s="67"/>
      <c r="I105" s="67"/>
      <c r="J105" s="245">
        <f t="shared" si="6"/>
        <v>0</v>
      </c>
      <c r="K105" s="245">
        <f t="shared" si="7"/>
        <v>0</v>
      </c>
      <c r="L105" s="67"/>
    </row>
    <row r="106" spans="1:12" ht="12.75">
      <c r="A106" s="71"/>
      <c r="B106" s="72"/>
      <c r="C106" s="66"/>
      <c r="D106" s="66"/>
      <c r="E106" s="67"/>
      <c r="F106" s="67"/>
      <c r="G106" s="67"/>
      <c r="H106" s="67"/>
      <c r="I106" s="67"/>
      <c r="J106" s="245">
        <f t="shared" si="6"/>
        <v>0</v>
      </c>
      <c r="K106" s="245">
        <f t="shared" si="7"/>
        <v>0</v>
      </c>
      <c r="L106" s="67"/>
    </row>
    <row r="107" spans="1:12" ht="12.75">
      <c r="A107" s="71"/>
      <c r="B107" s="72"/>
      <c r="C107" s="66"/>
      <c r="D107" s="66"/>
      <c r="E107" s="67"/>
      <c r="F107" s="67"/>
      <c r="G107" s="67"/>
      <c r="H107" s="67"/>
      <c r="I107" s="67"/>
      <c r="J107" s="245">
        <f t="shared" si="6"/>
        <v>0</v>
      </c>
      <c r="K107" s="245">
        <f t="shared" si="7"/>
        <v>0</v>
      </c>
      <c r="L107" s="67"/>
    </row>
    <row r="108" spans="1:12" ht="12.75">
      <c r="A108" s="71"/>
      <c r="B108" s="72"/>
      <c r="C108" s="66"/>
      <c r="D108" s="66"/>
      <c r="E108" s="67"/>
      <c r="F108" s="67"/>
      <c r="G108" s="67"/>
      <c r="H108" s="67"/>
      <c r="I108" s="67"/>
      <c r="J108" s="245">
        <f t="shared" si="6"/>
        <v>0</v>
      </c>
      <c r="K108" s="245">
        <f t="shared" si="7"/>
        <v>0</v>
      </c>
      <c r="L108" s="67"/>
    </row>
    <row r="109" spans="1:12" ht="12.75">
      <c r="A109" s="71"/>
      <c r="B109" s="72"/>
      <c r="C109" s="66"/>
      <c r="D109" s="66"/>
      <c r="E109" s="67"/>
      <c r="F109" s="67"/>
      <c r="G109" s="67"/>
      <c r="H109" s="67"/>
      <c r="I109" s="67"/>
      <c r="J109" s="245">
        <f t="shared" si="6"/>
        <v>0</v>
      </c>
      <c r="K109" s="245">
        <f t="shared" si="7"/>
        <v>0</v>
      </c>
      <c r="L109" s="67"/>
    </row>
    <row r="110" spans="1:12" ht="12.75">
      <c r="A110" s="71"/>
      <c r="B110" s="72"/>
      <c r="C110" s="66"/>
      <c r="D110" s="66"/>
      <c r="E110" s="67"/>
      <c r="F110" s="67"/>
      <c r="G110" s="67"/>
      <c r="H110" s="67"/>
      <c r="I110" s="67"/>
      <c r="J110" s="245">
        <f t="shared" si="6"/>
        <v>0</v>
      </c>
      <c r="K110" s="245">
        <f t="shared" si="7"/>
        <v>0</v>
      </c>
      <c r="L110" s="67"/>
    </row>
    <row r="111" spans="1:12" ht="12.75">
      <c r="A111" s="71"/>
      <c r="B111" s="72"/>
      <c r="C111" s="66"/>
      <c r="D111" s="66"/>
      <c r="E111" s="67"/>
      <c r="F111" s="67"/>
      <c r="G111" s="67"/>
      <c r="H111" s="67"/>
      <c r="I111" s="67"/>
      <c r="J111" s="245">
        <f t="shared" si="6"/>
        <v>0</v>
      </c>
      <c r="K111" s="245">
        <f t="shared" si="7"/>
        <v>0</v>
      </c>
      <c r="L111" s="67"/>
    </row>
    <row r="112" spans="1:12" ht="12.75">
      <c r="A112" s="71"/>
      <c r="B112" s="72"/>
      <c r="C112" s="66"/>
      <c r="D112" s="66"/>
      <c r="E112" s="67"/>
      <c r="F112" s="67"/>
      <c r="G112" s="67"/>
      <c r="H112" s="67"/>
      <c r="I112" s="67"/>
      <c r="J112" s="245">
        <f t="shared" si="6"/>
        <v>0</v>
      </c>
      <c r="K112" s="245">
        <f t="shared" si="7"/>
        <v>0</v>
      </c>
      <c r="L112" s="67"/>
    </row>
    <row r="113" spans="1:12" ht="12.75">
      <c r="A113" s="71"/>
      <c r="B113" s="72"/>
      <c r="C113" s="66"/>
      <c r="D113" s="66"/>
      <c r="E113" s="67"/>
      <c r="F113" s="67"/>
      <c r="G113" s="67"/>
      <c r="H113" s="67"/>
      <c r="I113" s="67"/>
      <c r="J113" s="245">
        <f t="shared" si="6"/>
        <v>0</v>
      </c>
      <c r="K113" s="245">
        <f t="shared" si="7"/>
        <v>0</v>
      </c>
      <c r="L113" s="67"/>
    </row>
    <row r="114" spans="1:12" ht="12.75">
      <c r="A114" s="71"/>
      <c r="B114" s="72"/>
      <c r="C114" s="66"/>
      <c r="D114" s="66"/>
      <c r="E114" s="67"/>
      <c r="F114" s="67"/>
      <c r="G114" s="67"/>
      <c r="H114" s="67"/>
      <c r="I114" s="67"/>
      <c r="J114" s="245">
        <f t="shared" si="6"/>
        <v>0</v>
      </c>
      <c r="K114" s="245">
        <f t="shared" si="7"/>
        <v>0</v>
      </c>
      <c r="L114" s="67"/>
    </row>
    <row r="115" spans="1:12" ht="12.75">
      <c r="A115" s="71"/>
      <c r="B115" s="72"/>
      <c r="C115" s="66"/>
      <c r="D115" s="66"/>
      <c r="E115" s="67"/>
      <c r="F115" s="67"/>
      <c r="G115" s="67"/>
      <c r="H115" s="67"/>
      <c r="I115" s="67"/>
      <c r="J115" s="245">
        <f t="shared" si="6"/>
        <v>0</v>
      </c>
      <c r="K115" s="245">
        <f t="shared" si="7"/>
        <v>0</v>
      </c>
      <c r="L115" s="67"/>
    </row>
    <row r="116" spans="1:12" ht="12.75">
      <c r="A116" s="71"/>
      <c r="B116" s="72"/>
      <c r="C116" s="66"/>
      <c r="D116" s="66"/>
      <c r="E116" s="67"/>
      <c r="F116" s="67"/>
      <c r="G116" s="67"/>
      <c r="H116" s="67"/>
      <c r="I116" s="67"/>
      <c r="J116" s="245">
        <f t="shared" si="6"/>
        <v>0</v>
      </c>
      <c r="K116" s="245">
        <f t="shared" si="7"/>
        <v>0</v>
      </c>
      <c r="L116" s="67"/>
    </row>
    <row r="117" spans="1:12" ht="12.75">
      <c r="A117" s="71"/>
      <c r="B117" s="72"/>
      <c r="C117" s="66"/>
      <c r="D117" s="66"/>
      <c r="E117" s="67"/>
      <c r="F117" s="67"/>
      <c r="G117" s="67"/>
      <c r="H117" s="67"/>
      <c r="I117" s="67"/>
      <c r="J117" s="245">
        <f t="shared" si="6"/>
        <v>0</v>
      </c>
      <c r="K117" s="245">
        <f t="shared" si="7"/>
        <v>0</v>
      </c>
      <c r="L117" s="67"/>
    </row>
    <row r="118" spans="1:12" ht="12.75">
      <c r="A118" s="71"/>
      <c r="B118" s="72"/>
      <c r="C118" s="66"/>
      <c r="D118" s="66"/>
      <c r="E118" s="67"/>
      <c r="F118" s="67"/>
      <c r="G118" s="67"/>
      <c r="H118" s="67"/>
      <c r="I118" s="67"/>
      <c r="J118" s="245">
        <f t="shared" si="6"/>
        <v>0</v>
      </c>
      <c r="K118" s="245">
        <f t="shared" si="7"/>
        <v>0</v>
      </c>
      <c r="L118" s="67"/>
    </row>
    <row r="119" spans="1:12" ht="12.75">
      <c r="A119" s="71"/>
      <c r="B119" s="72"/>
      <c r="C119" s="66"/>
      <c r="D119" s="66"/>
      <c r="E119" s="67"/>
      <c r="F119" s="67"/>
      <c r="G119" s="67"/>
      <c r="H119" s="67"/>
      <c r="I119" s="67"/>
      <c r="J119" s="245">
        <f t="shared" si="6"/>
        <v>0</v>
      </c>
      <c r="K119" s="245">
        <f t="shared" si="7"/>
        <v>0</v>
      </c>
      <c r="L119" s="67"/>
    </row>
    <row r="120" spans="1:12" ht="12.75">
      <c r="A120" s="71"/>
      <c r="B120" s="72"/>
      <c r="C120" s="66"/>
      <c r="D120" s="66"/>
      <c r="E120" s="67"/>
      <c r="F120" s="67"/>
      <c r="G120" s="67"/>
      <c r="H120" s="67"/>
      <c r="I120" s="67"/>
      <c r="J120" s="245">
        <f t="shared" si="6"/>
        <v>0</v>
      </c>
      <c r="K120" s="245">
        <f t="shared" si="7"/>
        <v>0</v>
      </c>
      <c r="L120" s="67"/>
    </row>
    <row r="121" spans="1:12" ht="12.75">
      <c r="A121" s="71"/>
      <c r="B121" s="72"/>
      <c r="C121" s="66"/>
      <c r="D121" s="66"/>
      <c r="E121" s="67"/>
      <c r="F121" s="67"/>
      <c r="G121" s="67"/>
      <c r="H121" s="67"/>
      <c r="I121" s="67"/>
      <c r="J121" s="245">
        <f t="shared" si="6"/>
        <v>0</v>
      </c>
      <c r="K121" s="245">
        <f t="shared" si="7"/>
        <v>0</v>
      </c>
      <c r="L121" s="67"/>
    </row>
    <row r="122" spans="1:12" ht="12.75">
      <c r="A122" s="71"/>
      <c r="B122" s="72"/>
      <c r="C122" s="66"/>
      <c r="D122" s="66"/>
      <c r="E122" s="67"/>
      <c r="F122" s="67"/>
      <c r="G122" s="67"/>
      <c r="H122" s="67"/>
      <c r="I122" s="67"/>
      <c r="J122" s="245">
        <f t="shared" si="6"/>
        <v>0</v>
      </c>
      <c r="K122" s="245">
        <f t="shared" si="7"/>
        <v>0</v>
      </c>
      <c r="L122" s="67"/>
    </row>
    <row r="123" spans="1:12" ht="12.75">
      <c r="A123" s="71"/>
      <c r="B123" s="72"/>
      <c r="C123" s="66"/>
      <c r="D123" s="66"/>
      <c r="E123" s="67"/>
      <c r="F123" s="67"/>
      <c r="G123" s="67"/>
      <c r="H123" s="67"/>
      <c r="I123" s="67"/>
      <c r="J123" s="245">
        <f t="shared" si="6"/>
        <v>0</v>
      </c>
      <c r="K123" s="245">
        <f t="shared" si="7"/>
        <v>0</v>
      </c>
      <c r="L123" s="67"/>
    </row>
    <row r="124" spans="1:12" ht="12.75">
      <c r="A124" s="71"/>
      <c r="B124" s="72"/>
      <c r="C124" s="66"/>
      <c r="D124" s="66"/>
      <c r="E124" s="67"/>
      <c r="F124" s="67"/>
      <c r="G124" s="67"/>
      <c r="H124" s="67"/>
      <c r="I124" s="67"/>
      <c r="J124" s="245">
        <f t="shared" si="6"/>
        <v>0</v>
      </c>
      <c r="K124" s="245">
        <f t="shared" si="7"/>
        <v>0</v>
      </c>
      <c r="L124" s="67"/>
    </row>
    <row r="125" spans="1:12" ht="12.75">
      <c r="A125" s="71"/>
      <c r="B125" s="72"/>
      <c r="C125" s="66"/>
      <c r="D125" s="66"/>
      <c r="E125" s="67"/>
      <c r="F125" s="67"/>
      <c r="G125" s="67"/>
      <c r="H125" s="67"/>
      <c r="I125" s="67"/>
      <c r="J125" s="245">
        <f t="shared" si="6"/>
        <v>0</v>
      </c>
      <c r="K125" s="245">
        <f t="shared" si="7"/>
        <v>0</v>
      </c>
      <c r="L125" s="67"/>
    </row>
    <row r="126" spans="1:12" ht="12.75">
      <c r="A126" s="71"/>
      <c r="B126" s="72"/>
      <c r="C126" s="66"/>
      <c r="D126" s="66"/>
      <c r="E126" s="67"/>
      <c r="F126" s="67"/>
      <c r="G126" s="67"/>
      <c r="H126" s="67"/>
      <c r="I126" s="67"/>
      <c r="J126" s="245">
        <f t="shared" si="6"/>
        <v>0</v>
      </c>
      <c r="K126" s="245">
        <f t="shared" si="7"/>
        <v>0</v>
      </c>
      <c r="L126" s="67"/>
    </row>
    <row r="127" spans="1:12" ht="12.75">
      <c r="A127" s="71"/>
      <c r="B127" s="72"/>
      <c r="C127" s="66"/>
      <c r="D127" s="66"/>
      <c r="E127" s="67"/>
      <c r="F127" s="67"/>
      <c r="G127" s="67"/>
      <c r="H127" s="67"/>
      <c r="I127" s="67"/>
      <c r="J127" s="245">
        <f t="shared" si="6"/>
        <v>0</v>
      </c>
      <c r="K127" s="245">
        <f t="shared" si="7"/>
        <v>0</v>
      </c>
      <c r="L127" s="67"/>
    </row>
    <row r="128" spans="1:12" ht="12.75">
      <c r="A128" s="10"/>
      <c r="B128" s="19"/>
      <c r="C128" s="8"/>
      <c r="D128" s="8"/>
      <c r="E128" s="9"/>
      <c r="F128" s="9"/>
      <c r="G128" s="9"/>
      <c r="H128" s="9"/>
      <c r="I128" s="9"/>
      <c r="J128" s="237">
        <f t="shared" si="6"/>
        <v>0</v>
      </c>
      <c r="K128" s="237">
        <f t="shared" si="7"/>
        <v>0</v>
      </c>
      <c r="L128" s="9"/>
    </row>
    <row r="129" spans="1:12" ht="12.75">
      <c r="A129" s="189" t="str">
        <f>+A41</f>
        <v>Overflow Page FUNDS HELD TOTALS WILL BE ENTERED ON SUMMARY PAGE</v>
      </c>
      <c r="B129" s="175"/>
      <c r="C129" s="176"/>
      <c r="D129" s="190"/>
      <c r="E129" s="307">
        <f aca="true" t="shared" si="8" ref="E129:L129">SUM(E96:E128)</f>
        <v>0</v>
      </c>
      <c r="F129" s="307">
        <f t="shared" si="8"/>
        <v>0</v>
      </c>
      <c r="G129" s="307">
        <f t="shared" si="8"/>
        <v>0</v>
      </c>
      <c r="H129" s="307">
        <f t="shared" si="8"/>
        <v>0</v>
      </c>
      <c r="I129" s="307">
        <f t="shared" si="8"/>
        <v>0</v>
      </c>
      <c r="J129" s="307">
        <f t="shared" si="8"/>
        <v>0</v>
      </c>
      <c r="K129" s="307">
        <f t="shared" si="8"/>
        <v>0</v>
      </c>
      <c r="L129" s="307">
        <f t="shared" si="8"/>
        <v>0</v>
      </c>
    </row>
    <row r="133" spans="1:12" ht="12.75">
      <c r="A133" s="80"/>
      <c r="B133" s="81"/>
      <c r="C133" s="81"/>
      <c r="D133" s="81"/>
      <c r="E133" s="81"/>
      <c r="F133" s="81"/>
      <c r="G133" s="82" t="s">
        <v>199</v>
      </c>
      <c r="H133" s="225">
        <f>+'Section I'!I1</f>
      </c>
      <c r="I133" s="227"/>
      <c r="J133" s="226"/>
      <c r="K133" s="83"/>
      <c r="L133" s="85" t="str">
        <f>+'Section I'!P1</f>
        <v>OMB No. 1510-0012</v>
      </c>
    </row>
    <row r="134" spans="1:12" ht="12.75">
      <c r="A134" s="86"/>
      <c r="B134" s="87"/>
      <c r="C134" s="87"/>
      <c r="D134" s="87"/>
      <c r="E134" s="87"/>
      <c r="F134" s="87"/>
      <c r="G134" s="135"/>
      <c r="H134" s="90"/>
      <c r="I134" s="128" t="s">
        <v>177</v>
      </c>
      <c r="J134" s="93"/>
      <c r="K134" s="84"/>
      <c r="L134" s="91" t="str">
        <f>+'Section I'!P2</f>
        <v> OMB Expiration Date:  9-30-2010</v>
      </c>
    </row>
    <row r="135" spans="1:12" ht="12.75">
      <c r="A135" s="92" t="s">
        <v>239</v>
      </c>
      <c r="B135" s="93"/>
      <c r="C135" s="93"/>
      <c r="D135" s="93"/>
      <c r="E135" s="93"/>
      <c r="F135" s="93"/>
      <c r="G135" s="87"/>
      <c r="H135" s="93"/>
      <c r="I135" s="93"/>
      <c r="J135" s="93"/>
      <c r="K135" s="93"/>
      <c r="L135" s="94"/>
    </row>
    <row r="136" spans="1:12" ht="12.75">
      <c r="A136" s="95" t="str">
        <f>+'Funds Held Section'!A4</f>
        <v>Funds Withheld on Account of Reinsurance in Unauthorized Companies as of December 31, Current Year</v>
      </c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136"/>
    </row>
    <row r="137" spans="1:12" ht="12.75">
      <c r="A137" s="98" t="s">
        <v>274</v>
      </c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7"/>
    </row>
    <row r="138" spans="1:12" ht="12.75">
      <c r="A138" s="138"/>
      <c r="B138" s="138"/>
      <c r="C138" s="138"/>
      <c r="D138" s="138"/>
      <c r="E138" s="138"/>
      <c r="F138" s="139" t="s">
        <v>240</v>
      </c>
      <c r="G138" s="140"/>
      <c r="H138" s="140"/>
      <c r="I138" s="140"/>
      <c r="J138" s="141"/>
      <c r="K138" s="138"/>
      <c r="L138" s="138"/>
    </row>
    <row r="139" spans="1:12" ht="78.75">
      <c r="A139" s="142" t="s">
        <v>241</v>
      </c>
      <c r="B139" s="142" t="s">
        <v>242</v>
      </c>
      <c r="C139" s="142" t="s">
        <v>142</v>
      </c>
      <c r="D139" s="142" t="s">
        <v>164</v>
      </c>
      <c r="E139" s="142" t="s">
        <v>166</v>
      </c>
      <c r="F139" s="143" t="s">
        <v>167</v>
      </c>
      <c r="G139" s="143" t="s">
        <v>170</v>
      </c>
      <c r="H139" s="143" t="s">
        <v>171</v>
      </c>
      <c r="I139" s="143" t="s">
        <v>165</v>
      </c>
      <c r="J139" s="142" t="s">
        <v>172</v>
      </c>
      <c r="K139" s="142" t="s">
        <v>173</v>
      </c>
      <c r="L139" s="142" t="s">
        <v>187</v>
      </c>
    </row>
    <row r="140" spans="1:12" ht="12.75">
      <c r="A140" s="10"/>
      <c r="B140" s="19"/>
      <c r="C140" s="8"/>
      <c r="D140" s="8"/>
      <c r="E140" s="9"/>
      <c r="F140" s="9"/>
      <c r="G140" s="9"/>
      <c r="H140" s="9"/>
      <c r="I140" s="9"/>
      <c r="J140" s="237">
        <f>+F140+G140+H140+I140</f>
        <v>0</v>
      </c>
      <c r="K140" s="237">
        <f>IF(J140&lt;E140,+J140,+E140)</f>
        <v>0</v>
      </c>
      <c r="L140" s="9"/>
    </row>
    <row r="141" spans="1:12" ht="12.75">
      <c r="A141" s="71"/>
      <c r="B141" s="72"/>
      <c r="C141" s="66"/>
      <c r="D141" s="66"/>
      <c r="E141" s="67"/>
      <c r="F141" s="67"/>
      <c r="G141" s="67"/>
      <c r="H141" s="67"/>
      <c r="I141" s="67"/>
      <c r="J141" s="245">
        <f aca="true" t="shared" si="9" ref="J141:J172">+F141+G141+H141+I141</f>
        <v>0</v>
      </c>
      <c r="K141" s="245">
        <f aca="true" t="shared" si="10" ref="K141:K172">IF(J141&lt;E141,+J141,+E141)</f>
        <v>0</v>
      </c>
      <c r="L141" s="67"/>
    </row>
    <row r="142" spans="1:12" ht="12.75">
      <c r="A142" s="71"/>
      <c r="B142" s="72"/>
      <c r="C142" s="66"/>
      <c r="D142" s="66"/>
      <c r="E142" s="67"/>
      <c r="F142" s="67"/>
      <c r="G142" s="67"/>
      <c r="H142" s="67"/>
      <c r="I142" s="67"/>
      <c r="J142" s="245">
        <f t="shared" si="9"/>
        <v>0</v>
      </c>
      <c r="K142" s="245">
        <f t="shared" si="10"/>
        <v>0</v>
      </c>
      <c r="L142" s="67"/>
    </row>
    <row r="143" spans="1:12" ht="12.75">
      <c r="A143" s="71"/>
      <c r="B143" s="72"/>
      <c r="C143" s="66"/>
      <c r="D143" s="66"/>
      <c r="E143" s="67"/>
      <c r="F143" s="67"/>
      <c r="G143" s="67"/>
      <c r="H143" s="67"/>
      <c r="I143" s="67"/>
      <c r="J143" s="245">
        <f t="shared" si="9"/>
        <v>0</v>
      </c>
      <c r="K143" s="245">
        <f t="shared" si="10"/>
        <v>0</v>
      </c>
      <c r="L143" s="67"/>
    </row>
    <row r="144" spans="1:12" ht="12.75">
      <c r="A144" s="71"/>
      <c r="B144" s="72"/>
      <c r="C144" s="66"/>
      <c r="D144" s="66"/>
      <c r="E144" s="67"/>
      <c r="F144" s="67"/>
      <c r="G144" s="67"/>
      <c r="H144" s="67"/>
      <c r="I144" s="67"/>
      <c r="J144" s="245">
        <f t="shared" si="9"/>
        <v>0</v>
      </c>
      <c r="K144" s="245">
        <f t="shared" si="10"/>
        <v>0</v>
      </c>
      <c r="L144" s="67"/>
    </row>
    <row r="145" spans="1:12" ht="12.75">
      <c r="A145" s="71"/>
      <c r="B145" s="72"/>
      <c r="C145" s="66"/>
      <c r="D145" s="66"/>
      <c r="E145" s="67"/>
      <c r="F145" s="67"/>
      <c r="G145" s="67"/>
      <c r="H145" s="67"/>
      <c r="I145" s="67"/>
      <c r="J145" s="245">
        <f t="shared" si="9"/>
        <v>0</v>
      </c>
      <c r="K145" s="245">
        <f t="shared" si="10"/>
        <v>0</v>
      </c>
      <c r="L145" s="67"/>
    </row>
    <row r="146" spans="1:12" ht="12.75">
      <c r="A146" s="71"/>
      <c r="B146" s="72"/>
      <c r="C146" s="66"/>
      <c r="D146" s="66"/>
      <c r="E146" s="67"/>
      <c r="F146" s="67"/>
      <c r="G146" s="67"/>
      <c r="H146" s="67"/>
      <c r="I146" s="67"/>
      <c r="J146" s="245">
        <f t="shared" si="9"/>
        <v>0</v>
      </c>
      <c r="K146" s="245">
        <f t="shared" si="10"/>
        <v>0</v>
      </c>
      <c r="L146" s="67"/>
    </row>
    <row r="147" spans="1:12" ht="12.75">
      <c r="A147" s="71"/>
      <c r="B147" s="72"/>
      <c r="C147" s="66"/>
      <c r="D147" s="66"/>
      <c r="E147" s="67"/>
      <c r="F147" s="67"/>
      <c r="G147" s="67"/>
      <c r="H147" s="67"/>
      <c r="I147" s="67"/>
      <c r="J147" s="245">
        <f t="shared" si="9"/>
        <v>0</v>
      </c>
      <c r="K147" s="245">
        <f t="shared" si="10"/>
        <v>0</v>
      </c>
      <c r="L147" s="67"/>
    </row>
    <row r="148" spans="1:12" ht="12.75">
      <c r="A148" s="71"/>
      <c r="B148" s="72"/>
      <c r="C148" s="66"/>
      <c r="D148" s="66"/>
      <c r="E148" s="67"/>
      <c r="F148" s="67"/>
      <c r="G148" s="67"/>
      <c r="H148" s="67"/>
      <c r="I148" s="67"/>
      <c r="J148" s="245">
        <f t="shared" si="9"/>
        <v>0</v>
      </c>
      <c r="K148" s="245">
        <f t="shared" si="10"/>
        <v>0</v>
      </c>
      <c r="L148" s="67"/>
    </row>
    <row r="149" spans="1:12" ht="12.75">
      <c r="A149" s="71"/>
      <c r="B149" s="72"/>
      <c r="C149" s="66"/>
      <c r="D149" s="66"/>
      <c r="E149" s="67"/>
      <c r="F149" s="67"/>
      <c r="G149" s="67"/>
      <c r="H149" s="67"/>
      <c r="I149" s="67"/>
      <c r="J149" s="245">
        <f t="shared" si="9"/>
        <v>0</v>
      </c>
      <c r="K149" s="245">
        <f t="shared" si="10"/>
        <v>0</v>
      </c>
      <c r="L149" s="67"/>
    </row>
    <row r="150" spans="1:12" ht="12.75">
      <c r="A150" s="71"/>
      <c r="B150" s="72"/>
      <c r="C150" s="66"/>
      <c r="D150" s="66"/>
      <c r="E150" s="67"/>
      <c r="F150" s="67"/>
      <c r="G150" s="67"/>
      <c r="H150" s="67"/>
      <c r="I150" s="67"/>
      <c r="J150" s="245">
        <f t="shared" si="9"/>
        <v>0</v>
      </c>
      <c r="K150" s="245">
        <f t="shared" si="10"/>
        <v>0</v>
      </c>
      <c r="L150" s="67"/>
    </row>
    <row r="151" spans="1:12" ht="12.75">
      <c r="A151" s="71"/>
      <c r="B151" s="72"/>
      <c r="C151" s="66"/>
      <c r="D151" s="66"/>
      <c r="E151" s="67"/>
      <c r="F151" s="67"/>
      <c r="G151" s="67"/>
      <c r="H151" s="67"/>
      <c r="I151" s="67"/>
      <c r="J151" s="245">
        <f t="shared" si="9"/>
        <v>0</v>
      </c>
      <c r="K151" s="245">
        <f t="shared" si="10"/>
        <v>0</v>
      </c>
      <c r="L151" s="67"/>
    </row>
    <row r="152" spans="1:12" ht="12.75">
      <c r="A152" s="71"/>
      <c r="B152" s="72"/>
      <c r="C152" s="66"/>
      <c r="D152" s="66"/>
      <c r="E152" s="67"/>
      <c r="F152" s="67"/>
      <c r="G152" s="67"/>
      <c r="H152" s="67"/>
      <c r="I152" s="67"/>
      <c r="J152" s="245">
        <f t="shared" si="9"/>
        <v>0</v>
      </c>
      <c r="K152" s="245">
        <f t="shared" si="10"/>
        <v>0</v>
      </c>
      <c r="L152" s="67"/>
    </row>
    <row r="153" spans="1:12" ht="12.75">
      <c r="A153" s="71"/>
      <c r="B153" s="72"/>
      <c r="C153" s="66"/>
      <c r="D153" s="66"/>
      <c r="E153" s="67"/>
      <c r="F153" s="67"/>
      <c r="G153" s="67"/>
      <c r="H153" s="67"/>
      <c r="I153" s="67"/>
      <c r="J153" s="245">
        <f t="shared" si="9"/>
        <v>0</v>
      </c>
      <c r="K153" s="245">
        <f t="shared" si="10"/>
        <v>0</v>
      </c>
      <c r="L153" s="67"/>
    </row>
    <row r="154" spans="1:12" ht="12.75">
      <c r="A154" s="71"/>
      <c r="B154" s="72"/>
      <c r="C154" s="66"/>
      <c r="D154" s="66"/>
      <c r="E154" s="67"/>
      <c r="F154" s="67"/>
      <c r="G154" s="67"/>
      <c r="H154" s="67"/>
      <c r="I154" s="67"/>
      <c r="J154" s="245">
        <f t="shared" si="9"/>
        <v>0</v>
      </c>
      <c r="K154" s="245">
        <f t="shared" si="10"/>
        <v>0</v>
      </c>
      <c r="L154" s="67"/>
    </row>
    <row r="155" spans="1:12" ht="12.75">
      <c r="A155" s="71"/>
      <c r="B155" s="72"/>
      <c r="C155" s="66"/>
      <c r="D155" s="66"/>
      <c r="E155" s="67"/>
      <c r="F155" s="67"/>
      <c r="G155" s="67"/>
      <c r="H155" s="67"/>
      <c r="I155" s="67"/>
      <c r="J155" s="245">
        <f t="shared" si="9"/>
        <v>0</v>
      </c>
      <c r="K155" s="245">
        <f t="shared" si="10"/>
        <v>0</v>
      </c>
      <c r="L155" s="67"/>
    </row>
    <row r="156" spans="1:12" ht="12.75">
      <c r="A156" s="71"/>
      <c r="B156" s="72"/>
      <c r="C156" s="66"/>
      <c r="D156" s="66"/>
      <c r="E156" s="67"/>
      <c r="F156" s="67"/>
      <c r="G156" s="67"/>
      <c r="H156" s="67"/>
      <c r="I156" s="67"/>
      <c r="J156" s="245">
        <f t="shared" si="9"/>
        <v>0</v>
      </c>
      <c r="K156" s="245">
        <f t="shared" si="10"/>
        <v>0</v>
      </c>
      <c r="L156" s="67"/>
    </row>
    <row r="157" spans="1:12" ht="12.75">
      <c r="A157" s="71"/>
      <c r="B157" s="72"/>
      <c r="C157" s="66"/>
      <c r="D157" s="66"/>
      <c r="E157" s="67"/>
      <c r="F157" s="67"/>
      <c r="G157" s="67"/>
      <c r="H157" s="67"/>
      <c r="I157" s="67"/>
      <c r="J157" s="245">
        <f t="shared" si="9"/>
        <v>0</v>
      </c>
      <c r="K157" s="245">
        <f t="shared" si="10"/>
        <v>0</v>
      </c>
      <c r="L157" s="67"/>
    </row>
    <row r="158" spans="1:12" ht="12.75">
      <c r="A158" s="71"/>
      <c r="B158" s="72"/>
      <c r="C158" s="66"/>
      <c r="D158" s="66"/>
      <c r="E158" s="67"/>
      <c r="F158" s="67"/>
      <c r="G158" s="67"/>
      <c r="H158" s="67"/>
      <c r="I158" s="67"/>
      <c r="J158" s="245">
        <f t="shared" si="9"/>
        <v>0</v>
      </c>
      <c r="K158" s="245">
        <f t="shared" si="10"/>
        <v>0</v>
      </c>
      <c r="L158" s="67"/>
    </row>
    <row r="159" spans="1:12" ht="12.75">
      <c r="A159" s="71"/>
      <c r="B159" s="72"/>
      <c r="C159" s="66"/>
      <c r="D159" s="66"/>
      <c r="E159" s="67"/>
      <c r="F159" s="67"/>
      <c r="G159" s="67"/>
      <c r="H159" s="67"/>
      <c r="I159" s="67"/>
      <c r="J159" s="245">
        <f t="shared" si="9"/>
        <v>0</v>
      </c>
      <c r="K159" s="245">
        <f t="shared" si="10"/>
        <v>0</v>
      </c>
      <c r="L159" s="67"/>
    </row>
    <row r="160" spans="1:12" ht="12.75">
      <c r="A160" s="71"/>
      <c r="B160" s="72"/>
      <c r="C160" s="66"/>
      <c r="D160" s="66"/>
      <c r="E160" s="67"/>
      <c r="F160" s="67"/>
      <c r="G160" s="67"/>
      <c r="H160" s="67"/>
      <c r="I160" s="67"/>
      <c r="J160" s="245">
        <f t="shared" si="9"/>
        <v>0</v>
      </c>
      <c r="K160" s="245">
        <f t="shared" si="10"/>
        <v>0</v>
      </c>
      <c r="L160" s="67"/>
    </row>
    <row r="161" spans="1:12" ht="12.75">
      <c r="A161" s="71"/>
      <c r="B161" s="72"/>
      <c r="C161" s="66"/>
      <c r="D161" s="66"/>
      <c r="E161" s="67"/>
      <c r="F161" s="67"/>
      <c r="G161" s="67"/>
      <c r="H161" s="67"/>
      <c r="I161" s="67"/>
      <c r="J161" s="245">
        <f t="shared" si="9"/>
        <v>0</v>
      </c>
      <c r="K161" s="245">
        <f t="shared" si="10"/>
        <v>0</v>
      </c>
      <c r="L161" s="67"/>
    </row>
    <row r="162" spans="1:12" ht="12.75">
      <c r="A162" s="71"/>
      <c r="B162" s="72"/>
      <c r="C162" s="66"/>
      <c r="D162" s="66"/>
      <c r="E162" s="67"/>
      <c r="F162" s="67"/>
      <c r="G162" s="67"/>
      <c r="H162" s="67"/>
      <c r="I162" s="67"/>
      <c r="J162" s="245">
        <f t="shared" si="9"/>
        <v>0</v>
      </c>
      <c r="K162" s="245">
        <f t="shared" si="10"/>
        <v>0</v>
      </c>
      <c r="L162" s="67"/>
    </row>
    <row r="163" spans="1:12" ht="12.75">
      <c r="A163" s="71"/>
      <c r="B163" s="72"/>
      <c r="C163" s="66"/>
      <c r="D163" s="66"/>
      <c r="E163" s="67"/>
      <c r="F163" s="67"/>
      <c r="G163" s="67"/>
      <c r="H163" s="67"/>
      <c r="I163" s="67"/>
      <c r="J163" s="245">
        <f t="shared" si="9"/>
        <v>0</v>
      </c>
      <c r="K163" s="245">
        <f t="shared" si="10"/>
        <v>0</v>
      </c>
      <c r="L163" s="67"/>
    </row>
    <row r="164" spans="1:12" ht="12.75">
      <c r="A164" s="71"/>
      <c r="B164" s="72"/>
      <c r="C164" s="66"/>
      <c r="D164" s="66"/>
      <c r="E164" s="67"/>
      <c r="F164" s="67"/>
      <c r="G164" s="67"/>
      <c r="H164" s="67"/>
      <c r="I164" s="67"/>
      <c r="J164" s="245">
        <f t="shared" si="9"/>
        <v>0</v>
      </c>
      <c r="K164" s="245">
        <f t="shared" si="10"/>
        <v>0</v>
      </c>
      <c r="L164" s="67"/>
    </row>
    <row r="165" spans="1:12" ht="12.75">
      <c r="A165" s="71"/>
      <c r="B165" s="72"/>
      <c r="C165" s="66"/>
      <c r="D165" s="66"/>
      <c r="E165" s="67"/>
      <c r="F165" s="67"/>
      <c r="G165" s="67"/>
      <c r="H165" s="67"/>
      <c r="I165" s="67"/>
      <c r="J165" s="245">
        <f t="shared" si="9"/>
        <v>0</v>
      </c>
      <c r="K165" s="245">
        <f t="shared" si="10"/>
        <v>0</v>
      </c>
      <c r="L165" s="67"/>
    </row>
    <row r="166" spans="1:12" ht="12.75">
      <c r="A166" s="71"/>
      <c r="B166" s="72"/>
      <c r="C166" s="66"/>
      <c r="D166" s="66"/>
      <c r="E166" s="67"/>
      <c r="F166" s="67"/>
      <c r="G166" s="67"/>
      <c r="H166" s="67"/>
      <c r="I166" s="67"/>
      <c r="J166" s="245">
        <f t="shared" si="9"/>
        <v>0</v>
      </c>
      <c r="K166" s="245">
        <f t="shared" si="10"/>
        <v>0</v>
      </c>
      <c r="L166" s="67"/>
    </row>
    <row r="167" spans="1:12" ht="12.75">
      <c r="A167" s="71"/>
      <c r="B167" s="72"/>
      <c r="C167" s="66"/>
      <c r="D167" s="66"/>
      <c r="E167" s="67"/>
      <c r="F167" s="67"/>
      <c r="G167" s="67"/>
      <c r="H167" s="67"/>
      <c r="I167" s="67"/>
      <c r="J167" s="245">
        <f t="shared" si="9"/>
        <v>0</v>
      </c>
      <c r="K167" s="245">
        <f t="shared" si="10"/>
        <v>0</v>
      </c>
      <c r="L167" s="67"/>
    </row>
    <row r="168" spans="1:12" ht="12.75">
      <c r="A168" s="71"/>
      <c r="B168" s="72"/>
      <c r="C168" s="66"/>
      <c r="D168" s="66"/>
      <c r="E168" s="67"/>
      <c r="F168" s="67"/>
      <c r="G168" s="67"/>
      <c r="H168" s="67"/>
      <c r="I168" s="67"/>
      <c r="J168" s="245">
        <f t="shared" si="9"/>
        <v>0</v>
      </c>
      <c r="K168" s="245">
        <f t="shared" si="10"/>
        <v>0</v>
      </c>
      <c r="L168" s="67"/>
    </row>
    <row r="169" spans="1:12" ht="12.75">
      <c r="A169" s="71"/>
      <c r="B169" s="72"/>
      <c r="C169" s="66"/>
      <c r="D169" s="66"/>
      <c r="E169" s="67"/>
      <c r="F169" s="67"/>
      <c r="G169" s="67"/>
      <c r="H169" s="67"/>
      <c r="I169" s="67"/>
      <c r="J169" s="245">
        <f t="shared" si="9"/>
        <v>0</v>
      </c>
      <c r="K169" s="245">
        <f t="shared" si="10"/>
        <v>0</v>
      </c>
      <c r="L169" s="67"/>
    </row>
    <row r="170" spans="1:12" ht="12.75">
      <c r="A170" s="71"/>
      <c r="B170" s="72"/>
      <c r="C170" s="66"/>
      <c r="D170" s="66"/>
      <c r="E170" s="67"/>
      <c r="F170" s="67"/>
      <c r="G170" s="67"/>
      <c r="H170" s="67"/>
      <c r="I170" s="67"/>
      <c r="J170" s="245">
        <f t="shared" si="9"/>
        <v>0</v>
      </c>
      <c r="K170" s="245">
        <f t="shared" si="10"/>
        <v>0</v>
      </c>
      <c r="L170" s="67"/>
    </row>
    <row r="171" spans="1:12" ht="12.75">
      <c r="A171" s="71"/>
      <c r="B171" s="72"/>
      <c r="C171" s="66"/>
      <c r="D171" s="66"/>
      <c r="E171" s="67"/>
      <c r="F171" s="67"/>
      <c r="G171" s="67"/>
      <c r="H171" s="67"/>
      <c r="I171" s="67"/>
      <c r="J171" s="245">
        <f t="shared" si="9"/>
        <v>0</v>
      </c>
      <c r="K171" s="245">
        <f t="shared" si="10"/>
        <v>0</v>
      </c>
      <c r="L171" s="67"/>
    </row>
    <row r="172" spans="1:12" ht="12.75">
      <c r="A172" s="10"/>
      <c r="B172" s="19"/>
      <c r="C172" s="8"/>
      <c r="D172" s="8"/>
      <c r="E172" s="9"/>
      <c r="F172" s="9"/>
      <c r="G172" s="9"/>
      <c r="H172" s="9"/>
      <c r="I172" s="9"/>
      <c r="J172" s="237">
        <f t="shared" si="9"/>
        <v>0</v>
      </c>
      <c r="K172" s="237">
        <f t="shared" si="10"/>
        <v>0</v>
      </c>
      <c r="L172" s="9"/>
    </row>
    <row r="173" spans="1:12" ht="12.75">
      <c r="A173" s="189" t="str">
        <f>+A41</f>
        <v>Overflow Page FUNDS HELD TOTALS WILL BE ENTERED ON SUMMARY PAGE</v>
      </c>
      <c r="B173" s="175"/>
      <c r="C173" s="176"/>
      <c r="D173" s="190"/>
      <c r="E173" s="307">
        <f aca="true" t="shared" si="11" ref="E173:L173">SUM(E140:E172)</f>
        <v>0</v>
      </c>
      <c r="F173" s="307">
        <f t="shared" si="11"/>
        <v>0</v>
      </c>
      <c r="G173" s="307">
        <f t="shared" si="11"/>
        <v>0</v>
      </c>
      <c r="H173" s="307">
        <f t="shared" si="11"/>
        <v>0</v>
      </c>
      <c r="I173" s="307">
        <f t="shared" si="11"/>
        <v>0</v>
      </c>
      <c r="J173" s="307">
        <f t="shared" si="11"/>
        <v>0</v>
      </c>
      <c r="K173" s="307">
        <f t="shared" si="11"/>
        <v>0</v>
      </c>
      <c r="L173" s="307">
        <f t="shared" si="11"/>
        <v>0</v>
      </c>
    </row>
  </sheetData>
  <sheetProtection password="CE86" sheet="1" formatCells="0" formatColumns="0" formatRows="0" insertHyperlinks="0" selectLockedCells="1" sort="0" autoFilter="0" pivotTables="0"/>
  <printOptions/>
  <pageMargins left="0" right="0" top="0.2" bottom="0.75" header="0.5" footer="0"/>
  <pageSetup blackAndWhite="1" horizontalDpi="600" verticalDpi="600" orientation="landscape" paperSize="5" scale="88" r:id="rId1"/>
  <headerFooter alignWithMargins="0">
    <oddFooter>&amp;L&amp;"Arial,Bold"&amp;8FMS Form 6314
12-2007&amp;"Arial,Regular"&amp;10
&amp;8EDITION OF 12-2006 IS OBSOLETE&amp;R&amp;"Arial,Bold Italic"&amp;8Department of the Treasury&amp;"Arial,Regular"&amp;10
&amp;"Arial,Italic"&amp;8Financial Management Service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A1:S423"/>
  <sheetViews>
    <sheetView showGridLines="0" workbookViewId="0" topLeftCell="A1">
      <selection activeCell="E11" sqref="E11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42.140625" style="0" customWidth="1"/>
    <col min="4" max="4" width="14.2812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7109375" style="0" customWidth="1"/>
    <col min="13" max="16" width="11.7109375" style="0" customWidth="1"/>
  </cols>
  <sheetData>
    <row r="1" spans="1:16" ht="12.75">
      <c r="A1" s="254"/>
      <c r="B1" s="255"/>
      <c r="C1" s="255"/>
      <c r="D1" s="255"/>
      <c r="E1" s="255"/>
      <c r="F1" s="255"/>
      <c r="G1" s="255"/>
      <c r="H1" s="256" t="s">
        <v>199</v>
      </c>
      <c r="I1" s="239">
        <f>IF(Instructions!C5&lt;&gt;0,+Instructions!C5,"")</f>
      </c>
      <c r="J1" s="240"/>
      <c r="K1" s="240"/>
      <c r="L1" s="240"/>
      <c r="M1" s="257"/>
      <c r="N1" s="255"/>
      <c r="O1" s="258"/>
      <c r="P1" s="259" t="s">
        <v>178</v>
      </c>
    </row>
    <row r="2" spans="1:16" ht="12.75">
      <c r="A2" s="260"/>
      <c r="B2" s="261"/>
      <c r="C2" s="261"/>
      <c r="D2" s="261"/>
      <c r="E2" s="261"/>
      <c r="F2" s="261"/>
      <c r="G2" s="261"/>
      <c r="H2" s="261"/>
      <c r="I2" s="262"/>
      <c r="J2" s="263" t="s">
        <v>177</v>
      </c>
      <c r="K2" s="264"/>
      <c r="L2" s="262"/>
      <c r="M2" s="261"/>
      <c r="N2" s="261"/>
      <c r="O2" s="258"/>
      <c r="P2" s="265" t="s">
        <v>49</v>
      </c>
    </row>
    <row r="3" spans="1:16" ht="12.75">
      <c r="A3" s="266" t="s">
        <v>264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8"/>
    </row>
    <row r="4" spans="1:16" ht="12.75">
      <c r="A4" s="269" t="s">
        <v>50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1"/>
    </row>
    <row r="5" spans="1:16" ht="12.75">
      <c r="A5" s="272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4"/>
    </row>
    <row r="6" spans="1:19" ht="57" customHeight="1">
      <c r="A6" s="275" t="s">
        <v>265</v>
      </c>
      <c r="B6" s="275" t="s">
        <v>266</v>
      </c>
      <c r="C6" s="275" t="s">
        <v>142</v>
      </c>
      <c r="D6" s="275" t="s">
        <v>163</v>
      </c>
      <c r="E6" s="276" t="s">
        <v>143</v>
      </c>
      <c r="F6" s="275" t="s">
        <v>144</v>
      </c>
      <c r="G6" s="277" t="s">
        <v>263</v>
      </c>
      <c r="H6" s="278"/>
      <c r="I6" s="278"/>
      <c r="J6" s="279"/>
      <c r="K6" s="275" t="s">
        <v>145</v>
      </c>
      <c r="L6" s="275" t="s">
        <v>161</v>
      </c>
      <c r="M6" s="275" t="s">
        <v>146</v>
      </c>
      <c r="N6" s="275" t="s">
        <v>147</v>
      </c>
      <c r="O6" s="275" t="s">
        <v>267</v>
      </c>
      <c r="P6" s="275" t="s">
        <v>148</v>
      </c>
      <c r="Q6" s="1"/>
      <c r="R6" s="1"/>
      <c r="S6" s="1"/>
    </row>
    <row r="7" spans="1:16" ht="45">
      <c r="A7" s="280" t="s">
        <v>149</v>
      </c>
      <c r="B7" s="280" t="s">
        <v>150</v>
      </c>
      <c r="C7" s="281"/>
      <c r="D7" s="282" t="s">
        <v>162</v>
      </c>
      <c r="E7" s="283"/>
      <c r="F7" s="280" t="s">
        <v>151</v>
      </c>
      <c r="G7" s="284" t="s">
        <v>152</v>
      </c>
      <c r="H7" s="284" t="s">
        <v>153</v>
      </c>
      <c r="I7" s="284" t="s">
        <v>154</v>
      </c>
      <c r="J7" s="284" t="s">
        <v>155</v>
      </c>
      <c r="K7" s="280" t="s">
        <v>156</v>
      </c>
      <c r="L7" s="285" t="s">
        <v>220</v>
      </c>
      <c r="M7" s="280" t="s">
        <v>157</v>
      </c>
      <c r="N7" s="280" t="s">
        <v>158</v>
      </c>
      <c r="O7" s="280" t="s">
        <v>268</v>
      </c>
      <c r="P7" s="286" t="s">
        <v>159</v>
      </c>
    </row>
    <row r="8" spans="1:16" ht="12.75">
      <c r="A8" s="287" t="s">
        <v>160</v>
      </c>
      <c r="B8" s="183"/>
      <c r="C8" s="288"/>
      <c r="D8" s="183"/>
      <c r="E8" s="183"/>
      <c r="F8" s="183"/>
      <c r="G8" s="289"/>
      <c r="H8" s="289"/>
      <c r="I8" s="289"/>
      <c r="J8" s="290"/>
      <c r="K8" s="183"/>
      <c r="L8" s="44"/>
      <c r="M8" s="44"/>
      <c r="N8" s="44"/>
      <c r="O8" s="44"/>
      <c r="P8" s="291"/>
    </row>
    <row r="9" spans="1:16" ht="12.75">
      <c r="A9" s="169" t="s">
        <v>190</v>
      </c>
      <c r="B9" s="173"/>
      <c r="C9" s="288"/>
      <c r="D9" s="183"/>
      <c r="E9" s="183"/>
      <c r="F9" s="183"/>
      <c r="G9" s="289"/>
      <c r="H9" s="289"/>
      <c r="I9" s="289"/>
      <c r="J9" s="290"/>
      <c r="K9" s="183"/>
      <c r="L9" s="44"/>
      <c r="M9" s="44"/>
      <c r="N9" s="44"/>
      <c r="O9" s="44"/>
      <c r="P9" s="291"/>
    </row>
    <row r="10" spans="1:16" ht="12.75">
      <c r="A10" s="169"/>
      <c r="B10" s="183"/>
      <c r="C10" s="288"/>
      <c r="D10" s="183"/>
      <c r="E10" s="183"/>
      <c r="F10" s="183"/>
      <c r="G10" s="289"/>
      <c r="H10" s="289"/>
      <c r="I10" s="289"/>
      <c r="J10" s="290"/>
      <c r="K10" s="183"/>
      <c r="L10" s="44"/>
      <c r="M10" s="44"/>
      <c r="N10" s="44"/>
      <c r="O10" s="44"/>
      <c r="P10" s="291"/>
    </row>
    <row r="11" spans="1:16" ht="12.75">
      <c r="A11" s="292" t="s">
        <v>295</v>
      </c>
      <c r="B11" s="436">
        <v>31325</v>
      </c>
      <c r="C11" s="437" t="s">
        <v>296</v>
      </c>
      <c r="D11" s="293" t="s">
        <v>297</v>
      </c>
      <c r="E11" s="66"/>
      <c r="F11" s="67"/>
      <c r="G11" s="67"/>
      <c r="H11" s="67"/>
      <c r="I11" s="67"/>
      <c r="J11" s="245">
        <f>+(G11+H11+I11)</f>
        <v>0</v>
      </c>
      <c r="K11" s="246">
        <f>+H11+I11</f>
        <v>0</v>
      </c>
      <c r="L11" s="247">
        <f>IF(K11&lt;&gt;0,+(K11/J11),"")</f>
      </c>
      <c r="M11" s="67"/>
      <c r="N11" s="67"/>
      <c r="O11" s="67"/>
      <c r="P11" s="245">
        <f>+J11+M11+N11+O11</f>
        <v>0</v>
      </c>
    </row>
    <row r="12" spans="1:16" ht="12.75">
      <c r="A12" s="292" t="s">
        <v>298</v>
      </c>
      <c r="B12" s="436">
        <v>26379</v>
      </c>
      <c r="C12" s="437" t="s">
        <v>299</v>
      </c>
      <c r="D12" s="293" t="s">
        <v>300</v>
      </c>
      <c r="E12" s="66"/>
      <c r="F12" s="67"/>
      <c r="G12" s="67"/>
      <c r="H12" s="67"/>
      <c r="I12" s="67"/>
      <c r="J12" s="245">
        <f aca="true" t="shared" si="0" ref="J12:J75">+(G12+H12+I12)</f>
        <v>0</v>
      </c>
      <c r="K12" s="245">
        <f aca="true" t="shared" si="1" ref="K12:K75">+H12+I12</f>
        <v>0</v>
      </c>
      <c r="L12" s="247">
        <f aca="true" t="shared" si="2" ref="L12:L75">IF(K12&lt;&gt;0,+(K12/J12),"")</f>
      </c>
      <c r="M12" s="67"/>
      <c r="N12" s="67"/>
      <c r="O12" s="67"/>
      <c r="P12" s="245">
        <f aca="true" t="shared" si="3" ref="P12:P75">+J12+M12+N12+O12</f>
        <v>0</v>
      </c>
    </row>
    <row r="13" spans="1:16" ht="12.75">
      <c r="A13" s="292" t="s">
        <v>301</v>
      </c>
      <c r="B13" s="436">
        <v>22950</v>
      </c>
      <c r="C13" s="437" t="s">
        <v>302</v>
      </c>
      <c r="D13" s="293" t="s">
        <v>303</v>
      </c>
      <c r="E13" s="66"/>
      <c r="F13" s="67"/>
      <c r="G13" s="67"/>
      <c r="H13" s="67"/>
      <c r="I13" s="67"/>
      <c r="J13" s="245">
        <f t="shared" si="0"/>
        <v>0</v>
      </c>
      <c r="K13" s="245">
        <f t="shared" si="1"/>
        <v>0</v>
      </c>
      <c r="L13" s="247">
        <f t="shared" si="2"/>
      </c>
      <c r="M13" s="67"/>
      <c r="N13" s="67"/>
      <c r="O13" s="67"/>
      <c r="P13" s="245">
        <f t="shared" si="3"/>
        <v>0</v>
      </c>
    </row>
    <row r="14" spans="1:16" ht="12.75">
      <c r="A14" s="292" t="s">
        <v>304</v>
      </c>
      <c r="B14" s="436">
        <v>33898</v>
      </c>
      <c r="C14" s="437" t="s">
        <v>305</v>
      </c>
      <c r="D14" s="293" t="s">
        <v>306</v>
      </c>
      <c r="E14" s="66"/>
      <c r="F14" s="67"/>
      <c r="G14" s="67"/>
      <c r="H14" s="67"/>
      <c r="I14" s="67"/>
      <c r="J14" s="245">
        <f t="shared" si="0"/>
        <v>0</v>
      </c>
      <c r="K14" s="245">
        <f t="shared" si="1"/>
        <v>0</v>
      </c>
      <c r="L14" s="247">
        <f t="shared" si="2"/>
      </c>
      <c r="M14" s="67"/>
      <c r="N14" s="67"/>
      <c r="O14" s="67"/>
      <c r="P14" s="245">
        <f t="shared" si="3"/>
        <v>0</v>
      </c>
    </row>
    <row r="15" spans="1:16" ht="12.75">
      <c r="A15" s="292" t="s">
        <v>307</v>
      </c>
      <c r="B15" s="436">
        <v>10014</v>
      </c>
      <c r="C15" s="437" t="s">
        <v>308</v>
      </c>
      <c r="D15" s="293" t="s">
        <v>309</v>
      </c>
      <c r="E15" s="66"/>
      <c r="F15" s="67"/>
      <c r="G15" s="67"/>
      <c r="H15" s="67"/>
      <c r="I15" s="67"/>
      <c r="J15" s="245">
        <f t="shared" si="0"/>
        <v>0</v>
      </c>
      <c r="K15" s="245">
        <f t="shared" si="1"/>
        <v>0</v>
      </c>
      <c r="L15" s="247">
        <f t="shared" si="2"/>
      </c>
      <c r="M15" s="67"/>
      <c r="N15" s="67"/>
      <c r="O15" s="67"/>
      <c r="P15" s="245">
        <f t="shared" si="3"/>
        <v>0</v>
      </c>
    </row>
    <row r="16" spans="1:16" ht="12.75">
      <c r="A16" s="292" t="s">
        <v>310</v>
      </c>
      <c r="B16" s="436">
        <v>19402</v>
      </c>
      <c r="C16" s="437" t="s">
        <v>311</v>
      </c>
      <c r="D16" s="293" t="s">
        <v>312</v>
      </c>
      <c r="E16" s="66"/>
      <c r="F16" s="67"/>
      <c r="G16" s="67"/>
      <c r="H16" s="67"/>
      <c r="I16" s="67"/>
      <c r="J16" s="245">
        <f t="shared" si="0"/>
        <v>0</v>
      </c>
      <c r="K16" s="245">
        <f t="shared" si="1"/>
        <v>0</v>
      </c>
      <c r="L16" s="247">
        <f t="shared" si="2"/>
      </c>
      <c r="M16" s="67"/>
      <c r="N16" s="67"/>
      <c r="O16" s="67"/>
      <c r="P16" s="245">
        <f t="shared" si="3"/>
        <v>0</v>
      </c>
    </row>
    <row r="17" spans="1:16" ht="12.75">
      <c r="A17" s="292" t="s">
        <v>313</v>
      </c>
      <c r="B17" s="436">
        <v>19135</v>
      </c>
      <c r="C17" s="437" t="s">
        <v>314</v>
      </c>
      <c r="D17" s="293" t="s">
        <v>315</v>
      </c>
      <c r="E17" s="66"/>
      <c r="F17" s="67"/>
      <c r="G17" s="67"/>
      <c r="H17" s="67"/>
      <c r="I17" s="67"/>
      <c r="J17" s="245">
        <f t="shared" si="0"/>
        <v>0</v>
      </c>
      <c r="K17" s="245">
        <f t="shared" si="1"/>
        <v>0</v>
      </c>
      <c r="L17" s="247">
        <f t="shared" si="2"/>
      </c>
      <c r="M17" s="67"/>
      <c r="N17" s="67"/>
      <c r="O17" s="67"/>
      <c r="P17" s="245">
        <f t="shared" si="3"/>
        <v>0</v>
      </c>
    </row>
    <row r="18" spans="1:16" ht="12.75">
      <c r="A18" s="292" t="s">
        <v>316</v>
      </c>
      <c r="B18" s="436">
        <v>20222</v>
      </c>
      <c r="C18" s="437" t="s">
        <v>317</v>
      </c>
      <c r="D18" s="293" t="s">
        <v>318</v>
      </c>
      <c r="E18" s="66"/>
      <c r="F18" s="67"/>
      <c r="G18" s="67"/>
      <c r="H18" s="67"/>
      <c r="I18" s="67"/>
      <c r="J18" s="245">
        <f t="shared" si="0"/>
        <v>0</v>
      </c>
      <c r="K18" s="245">
        <f t="shared" si="1"/>
        <v>0</v>
      </c>
      <c r="L18" s="247">
        <f t="shared" si="2"/>
      </c>
      <c r="M18" s="67"/>
      <c r="N18" s="67"/>
      <c r="O18" s="67"/>
      <c r="P18" s="245">
        <f t="shared" si="3"/>
        <v>0</v>
      </c>
    </row>
    <row r="19" spans="1:16" ht="12.75">
      <c r="A19" s="292" t="s">
        <v>319</v>
      </c>
      <c r="B19" s="436">
        <v>13285</v>
      </c>
      <c r="C19" s="437" t="s">
        <v>320</v>
      </c>
      <c r="D19" s="293" t="s">
        <v>306</v>
      </c>
      <c r="E19" s="66"/>
      <c r="F19" s="67"/>
      <c r="G19" s="67"/>
      <c r="H19" s="67"/>
      <c r="I19" s="67"/>
      <c r="J19" s="245">
        <f t="shared" si="0"/>
        <v>0</v>
      </c>
      <c r="K19" s="245">
        <f t="shared" si="1"/>
        <v>0</v>
      </c>
      <c r="L19" s="247">
        <f t="shared" si="2"/>
      </c>
      <c r="M19" s="67"/>
      <c r="N19" s="67"/>
      <c r="O19" s="67"/>
      <c r="P19" s="245">
        <f t="shared" si="3"/>
        <v>0</v>
      </c>
    </row>
    <row r="20" spans="1:16" ht="12.75">
      <c r="A20" s="292" t="s">
        <v>321</v>
      </c>
      <c r="B20" s="436">
        <v>42579</v>
      </c>
      <c r="C20" s="437" t="s">
        <v>322</v>
      </c>
      <c r="D20" s="293" t="s">
        <v>318</v>
      </c>
      <c r="E20" s="66"/>
      <c r="F20" s="67"/>
      <c r="G20" s="67"/>
      <c r="H20" s="67"/>
      <c r="I20" s="67"/>
      <c r="J20" s="245">
        <f t="shared" si="0"/>
        <v>0</v>
      </c>
      <c r="K20" s="245">
        <f t="shared" si="1"/>
        <v>0</v>
      </c>
      <c r="L20" s="247">
        <f t="shared" si="2"/>
      </c>
      <c r="M20" s="67"/>
      <c r="N20" s="67"/>
      <c r="O20" s="67"/>
      <c r="P20" s="245">
        <f t="shared" si="3"/>
        <v>0</v>
      </c>
    </row>
    <row r="21" spans="1:16" ht="12.75">
      <c r="A21" s="292" t="s">
        <v>323</v>
      </c>
      <c r="B21" s="436">
        <v>30511</v>
      </c>
      <c r="C21" s="437" t="s">
        <v>324</v>
      </c>
      <c r="D21" s="293" t="s">
        <v>325</v>
      </c>
      <c r="E21" s="66"/>
      <c r="F21" s="67"/>
      <c r="G21" s="67"/>
      <c r="H21" s="67"/>
      <c r="I21" s="67"/>
      <c r="J21" s="245">
        <f t="shared" si="0"/>
        <v>0</v>
      </c>
      <c r="K21" s="245">
        <f t="shared" si="1"/>
        <v>0</v>
      </c>
      <c r="L21" s="247">
        <f t="shared" si="2"/>
      </c>
      <c r="M21" s="67"/>
      <c r="N21" s="67"/>
      <c r="O21" s="67"/>
      <c r="P21" s="245">
        <f t="shared" si="3"/>
        <v>0</v>
      </c>
    </row>
    <row r="22" spans="1:16" ht="12.75">
      <c r="A22" s="292" t="s">
        <v>326</v>
      </c>
      <c r="B22" s="436">
        <v>19232</v>
      </c>
      <c r="C22" s="437" t="s">
        <v>327</v>
      </c>
      <c r="D22" s="293" t="s">
        <v>325</v>
      </c>
      <c r="E22" s="66"/>
      <c r="F22" s="67"/>
      <c r="G22" s="67"/>
      <c r="H22" s="67"/>
      <c r="I22" s="67"/>
      <c r="J22" s="245">
        <f t="shared" si="0"/>
        <v>0</v>
      </c>
      <c r="K22" s="245">
        <f t="shared" si="1"/>
        <v>0</v>
      </c>
      <c r="L22" s="247">
        <f t="shared" si="2"/>
      </c>
      <c r="M22" s="67"/>
      <c r="N22" s="67"/>
      <c r="O22" s="67"/>
      <c r="P22" s="245">
        <f t="shared" si="3"/>
        <v>0</v>
      </c>
    </row>
    <row r="23" spans="1:16" ht="12.75">
      <c r="A23" s="292" t="s">
        <v>328</v>
      </c>
      <c r="B23" s="436">
        <v>10852</v>
      </c>
      <c r="C23" s="437" t="s">
        <v>329</v>
      </c>
      <c r="D23" s="293" t="s">
        <v>325</v>
      </c>
      <c r="E23" s="66"/>
      <c r="F23" s="67"/>
      <c r="G23" s="67"/>
      <c r="H23" s="67"/>
      <c r="I23" s="67"/>
      <c r="J23" s="245">
        <f t="shared" si="0"/>
        <v>0</v>
      </c>
      <c r="K23" s="245">
        <f t="shared" si="1"/>
        <v>0</v>
      </c>
      <c r="L23" s="247">
        <f t="shared" si="2"/>
      </c>
      <c r="M23" s="67"/>
      <c r="N23" s="67"/>
      <c r="O23" s="67"/>
      <c r="P23" s="245">
        <f t="shared" si="3"/>
        <v>0</v>
      </c>
    </row>
    <row r="24" spans="1:16" ht="12.75">
      <c r="A24" s="292" t="s">
        <v>330</v>
      </c>
      <c r="B24" s="436">
        <v>19100</v>
      </c>
      <c r="C24" s="437" t="s">
        <v>331</v>
      </c>
      <c r="D24" s="293" t="s">
        <v>318</v>
      </c>
      <c r="E24" s="66"/>
      <c r="F24" s="67"/>
      <c r="G24" s="67"/>
      <c r="H24" s="67"/>
      <c r="I24" s="67"/>
      <c r="J24" s="245">
        <f t="shared" si="0"/>
        <v>0</v>
      </c>
      <c r="K24" s="245">
        <f t="shared" si="1"/>
        <v>0</v>
      </c>
      <c r="L24" s="247">
        <f t="shared" si="2"/>
      </c>
      <c r="M24" s="67"/>
      <c r="N24" s="67"/>
      <c r="O24" s="67"/>
      <c r="P24" s="245">
        <f t="shared" si="3"/>
        <v>0</v>
      </c>
    </row>
    <row r="25" spans="1:16" ht="12.75">
      <c r="A25" s="292" t="s">
        <v>332</v>
      </c>
      <c r="B25" s="436">
        <v>10103</v>
      </c>
      <c r="C25" s="437" t="s">
        <v>333</v>
      </c>
      <c r="D25" s="293" t="s">
        <v>325</v>
      </c>
      <c r="E25" s="66"/>
      <c r="F25" s="67"/>
      <c r="G25" s="67"/>
      <c r="H25" s="67"/>
      <c r="I25" s="67"/>
      <c r="J25" s="245">
        <f t="shared" si="0"/>
        <v>0</v>
      </c>
      <c r="K25" s="245">
        <f t="shared" si="1"/>
        <v>0</v>
      </c>
      <c r="L25" s="247">
        <f t="shared" si="2"/>
      </c>
      <c r="M25" s="67"/>
      <c r="N25" s="67"/>
      <c r="O25" s="67"/>
      <c r="P25" s="245">
        <f t="shared" si="3"/>
        <v>0</v>
      </c>
    </row>
    <row r="26" spans="1:16" ht="12.75">
      <c r="A26" s="292" t="s">
        <v>334</v>
      </c>
      <c r="B26" s="436">
        <v>19720</v>
      </c>
      <c r="C26" s="437" t="s">
        <v>335</v>
      </c>
      <c r="D26" s="293" t="s">
        <v>336</v>
      </c>
      <c r="E26" s="66"/>
      <c r="F26" s="67"/>
      <c r="G26" s="67"/>
      <c r="H26" s="67"/>
      <c r="I26" s="67"/>
      <c r="J26" s="245">
        <f t="shared" si="0"/>
        <v>0</v>
      </c>
      <c r="K26" s="245">
        <f t="shared" si="1"/>
        <v>0</v>
      </c>
      <c r="L26" s="247">
        <f t="shared" si="2"/>
      </c>
      <c r="M26" s="67"/>
      <c r="N26" s="67"/>
      <c r="O26" s="67"/>
      <c r="P26" s="245">
        <f t="shared" si="3"/>
        <v>0</v>
      </c>
    </row>
    <row r="27" spans="1:16" ht="12.75">
      <c r="A27" s="292" t="s">
        <v>337</v>
      </c>
      <c r="B27" s="436">
        <v>21849</v>
      </c>
      <c r="C27" s="437" t="s">
        <v>338</v>
      </c>
      <c r="D27" s="293" t="s">
        <v>339</v>
      </c>
      <c r="E27" s="66"/>
      <c r="F27" s="67"/>
      <c r="G27" s="67"/>
      <c r="H27" s="67"/>
      <c r="I27" s="67"/>
      <c r="J27" s="245">
        <f t="shared" si="0"/>
        <v>0</v>
      </c>
      <c r="K27" s="245">
        <f t="shared" si="1"/>
        <v>0</v>
      </c>
      <c r="L27" s="247">
        <f t="shared" si="2"/>
      </c>
      <c r="M27" s="67"/>
      <c r="N27" s="67"/>
      <c r="O27" s="67"/>
      <c r="P27" s="245">
        <f t="shared" si="3"/>
        <v>0</v>
      </c>
    </row>
    <row r="28" spans="1:16" ht="22.5">
      <c r="A28" s="292" t="s">
        <v>340</v>
      </c>
      <c r="B28" s="436">
        <v>10111</v>
      </c>
      <c r="C28" s="437" t="s">
        <v>341</v>
      </c>
      <c r="D28" s="293" t="s">
        <v>300</v>
      </c>
      <c r="E28" s="66"/>
      <c r="F28" s="67"/>
      <c r="G28" s="67"/>
      <c r="H28" s="67"/>
      <c r="I28" s="67"/>
      <c r="J28" s="245">
        <f t="shared" si="0"/>
        <v>0</v>
      </c>
      <c r="K28" s="245">
        <f t="shared" si="1"/>
        <v>0</v>
      </c>
      <c r="L28" s="247">
        <f t="shared" si="2"/>
      </c>
      <c r="M28" s="67"/>
      <c r="N28" s="67"/>
      <c r="O28" s="67"/>
      <c r="P28" s="245">
        <f t="shared" si="3"/>
        <v>0</v>
      </c>
    </row>
    <row r="29" spans="1:16" ht="12.75">
      <c r="A29" s="292" t="s">
        <v>342</v>
      </c>
      <c r="B29" s="436">
        <v>20427</v>
      </c>
      <c r="C29" s="437" t="s">
        <v>343</v>
      </c>
      <c r="D29" s="293" t="s">
        <v>325</v>
      </c>
      <c r="E29" s="66"/>
      <c r="F29" s="67"/>
      <c r="G29" s="67"/>
      <c r="H29" s="67"/>
      <c r="I29" s="67"/>
      <c r="J29" s="245">
        <f t="shared" si="0"/>
        <v>0</v>
      </c>
      <c r="K29" s="245">
        <f t="shared" si="1"/>
        <v>0</v>
      </c>
      <c r="L29" s="247">
        <f t="shared" si="2"/>
      </c>
      <c r="M29" s="67"/>
      <c r="N29" s="67"/>
      <c r="O29" s="67"/>
      <c r="P29" s="245">
        <f t="shared" si="3"/>
        <v>0</v>
      </c>
    </row>
    <row r="30" spans="1:16" ht="12.75">
      <c r="A30" s="292" t="s">
        <v>344</v>
      </c>
      <c r="B30" s="436">
        <v>10216</v>
      </c>
      <c r="C30" s="437" t="s">
        <v>345</v>
      </c>
      <c r="D30" s="293" t="s">
        <v>339</v>
      </c>
      <c r="E30" s="66"/>
      <c r="F30" s="67"/>
      <c r="G30" s="67"/>
      <c r="H30" s="67"/>
      <c r="I30" s="67"/>
      <c r="J30" s="245">
        <f t="shared" si="0"/>
        <v>0</v>
      </c>
      <c r="K30" s="245">
        <f t="shared" si="1"/>
        <v>0</v>
      </c>
      <c r="L30" s="247">
        <f t="shared" si="2"/>
      </c>
      <c r="M30" s="67"/>
      <c r="N30" s="67"/>
      <c r="O30" s="67"/>
      <c r="P30" s="245">
        <f t="shared" si="3"/>
        <v>0</v>
      </c>
    </row>
    <row r="31" spans="1:16" ht="12.75">
      <c r="A31" s="292" t="s">
        <v>346</v>
      </c>
      <c r="B31" s="436">
        <v>19690</v>
      </c>
      <c r="C31" s="437" t="s">
        <v>347</v>
      </c>
      <c r="D31" s="293" t="s">
        <v>348</v>
      </c>
      <c r="E31" s="66"/>
      <c r="F31" s="67"/>
      <c r="G31" s="67"/>
      <c r="H31" s="67"/>
      <c r="I31" s="67"/>
      <c r="J31" s="245">
        <f t="shared" si="0"/>
        <v>0</v>
      </c>
      <c r="K31" s="245">
        <f t="shared" si="1"/>
        <v>0</v>
      </c>
      <c r="L31" s="247">
        <f t="shared" si="2"/>
      </c>
      <c r="M31" s="67"/>
      <c r="N31" s="67"/>
      <c r="O31" s="67"/>
      <c r="P31" s="245">
        <f t="shared" si="3"/>
        <v>0</v>
      </c>
    </row>
    <row r="32" spans="1:16" ht="12.75">
      <c r="A32" s="294" t="s">
        <v>349</v>
      </c>
      <c r="B32" s="438">
        <v>20613</v>
      </c>
      <c r="C32" s="437" t="s">
        <v>350</v>
      </c>
      <c r="D32" s="295" t="s">
        <v>351</v>
      </c>
      <c r="E32" s="66"/>
      <c r="F32" s="67"/>
      <c r="G32" s="67"/>
      <c r="H32" s="67"/>
      <c r="I32" s="67"/>
      <c r="J32" s="245">
        <f t="shared" si="0"/>
        <v>0</v>
      </c>
      <c r="K32" s="245">
        <f t="shared" si="1"/>
        <v>0</v>
      </c>
      <c r="L32" s="247">
        <f t="shared" si="2"/>
      </c>
      <c r="M32" s="67"/>
      <c r="N32" s="67"/>
      <c r="O32" s="67"/>
      <c r="P32" s="245">
        <f t="shared" si="3"/>
        <v>0</v>
      </c>
    </row>
    <row r="33" spans="1:16" ht="12.75">
      <c r="A33" s="292" t="s">
        <v>352</v>
      </c>
      <c r="B33" s="436">
        <v>24066</v>
      </c>
      <c r="C33" s="437" t="s">
        <v>353</v>
      </c>
      <c r="D33" s="293" t="s">
        <v>318</v>
      </c>
      <c r="E33" s="66"/>
      <c r="F33" s="67"/>
      <c r="G33" s="67"/>
      <c r="H33" s="67"/>
      <c r="I33" s="67"/>
      <c r="J33" s="245">
        <f t="shared" si="0"/>
        <v>0</v>
      </c>
      <c r="K33" s="245">
        <f t="shared" si="1"/>
        <v>0</v>
      </c>
      <c r="L33" s="247">
        <f t="shared" si="2"/>
      </c>
      <c r="M33" s="67"/>
      <c r="N33" s="67"/>
      <c r="O33" s="67"/>
      <c r="P33" s="245">
        <f t="shared" si="3"/>
        <v>0</v>
      </c>
    </row>
    <row r="34" spans="1:16" ht="12.75">
      <c r="A34" s="292" t="s">
        <v>354</v>
      </c>
      <c r="B34" s="436">
        <v>26247</v>
      </c>
      <c r="C34" s="437" t="s">
        <v>355</v>
      </c>
      <c r="D34" s="293" t="s">
        <v>325</v>
      </c>
      <c r="E34" s="66"/>
      <c r="F34" s="67"/>
      <c r="G34" s="67"/>
      <c r="H34" s="67"/>
      <c r="I34" s="67"/>
      <c r="J34" s="245">
        <f t="shared" si="0"/>
        <v>0</v>
      </c>
      <c r="K34" s="245">
        <f t="shared" si="1"/>
        <v>0</v>
      </c>
      <c r="L34" s="247">
        <f t="shared" si="2"/>
      </c>
      <c r="M34" s="67"/>
      <c r="N34" s="67"/>
      <c r="O34" s="67"/>
      <c r="P34" s="245">
        <f t="shared" si="3"/>
        <v>0</v>
      </c>
    </row>
    <row r="35" spans="1:16" ht="12.75">
      <c r="A35" s="292" t="s">
        <v>356</v>
      </c>
      <c r="B35" s="436">
        <v>13331</v>
      </c>
      <c r="C35" s="437" t="s">
        <v>357</v>
      </c>
      <c r="D35" s="293" t="s">
        <v>318</v>
      </c>
      <c r="E35" s="66"/>
      <c r="F35" s="67"/>
      <c r="G35" s="67"/>
      <c r="H35" s="67"/>
      <c r="I35" s="67"/>
      <c r="J35" s="245">
        <f t="shared" si="0"/>
        <v>0</v>
      </c>
      <c r="K35" s="245">
        <f t="shared" si="1"/>
        <v>0</v>
      </c>
      <c r="L35" s="247">
        <f t="shared" si="2"/>
      </c>
      <c r="M35" s="67"/>
      <c r="N35" s="67"/>
      <c r="O35" s="67"/>
      <c r="P35" s="245">
        <f t="shared" si="3"/>
        <v>0</v>
      </c>
    </row>
    <row r="36" spans="1:16" ht="12.75">
      <c r="A36" s="292" t="s">
        <v>358</v>
      </c>
      <c r="B36" s="436">
        <v>19380</v>
      </c>
      <c r="C36" s="437" t="s">
        <v>359</v>
      </c>
      <c r="D36" s="293" t="s">
        <v>312</v>
      </c>
      <c r="E36" s="66"/>
      <c r="F36" s="67"/>
      <c r="G36" s="67"/>
      <c r="H36" s="67"/>
      <c r="I36" s="67"/>
      <c r="J36" s="245">
        <f t="shared" si="0"/>
        <v>0</v>
      </c>
      <c r="K36" s="245">
        <f t="shared" si="1"/>
        <v>0</v>
      </c>
      <c r="L36" s="247">
        <f t="shared" si="2"/>
      </c>
      <c r="M36" s="67"/>
      <c r="N36" s="67"/>
      <c r="O36" s="67"/>
      <c r="P36" s="245">
        <f t="shared" si="3"/>
        <v>0</v>
      </c>
    </row>
    <row r="37" spans="1:16" ht="12.75">
      <c r="A37" s="292" t="s">
        <v>360</v>
      </c>
      <c r="B37" s="436">
        <v>21857</v>
      </c>
      <c r="C37" s="437" t="s">
        <v>361</v>
      </c>
      <c r="D37" s="293" t="s">
        <v>339</v>
      </c>
      <c r="E37" s="66"/>
      <c r="F37" s="67"/>
      <c r="G37" s="67"/>
      <c r="H37" s="67"/>
      <c r="I37" s="67"/>
      <c r="J37" s="245">
        <f t="shared" si="0"/>
        <v>0</v>
      </c>
      <c r="K37" s="245">
        <f t="shared" si="1"/>
        <v>0</v>
      </c>
      <c r="L37" s="247">
        <f t="shared" si="2"/>
      </c>
      <c r="M37" s="67"/>
      <c r="N37" s="67"/>
      <c r="O37" s="67"/>
      <c r="P37" s="245">
        <f t="shared" si="3"/>
        <v>0</v>
      </c>
    </row>
    <row r="38" spans="1:16" ht="12.75">
      <c r="A38" s="292" t="s">
        <v>362</v>
      </c>
      <c r="B38" s="436">
        <v>23795</v>
      </c>
      <c r="C38" s="437" t="s">
        <v>363</v>
      </c>
      <c r="D38" s="293" t="s">
        <v>312</v>
      </c>
      <c r="E38" s="66"/>
      <c r="F38" s="67"/>
      <c r="G38" s="67"/>
      <c r="H38" s="67"/>
      <c r="I38" s="67"/>
      <c r="J38" s="245">
        <f t="shared" si="0"/>
        <v>0</v>
      </c>
      <c r="K38" s="245">
        <f t="shared" si="1"/>
        <v>0</v>
      </c>
      <c r="L38" s="247">
        <f t="shared" si="2"/>
      </c>
      <c r="M38" s="67"/>
      <c r="N38" s="67"/>
      <c r="O38" s="67"/>
      <c r="P38" s="245">
        <f t="shared" si="3"/>
        <v>0</v>
      </c>
    </row>
    <row r="39" spans="1:16" ht="12.75">
      <c r="A39" s="292" t="s">
        <v>364</v>
      </c>
      <c r="B39" s="436">
        <v>19615</v>
      </c>
      <c r="C39" s="437" t="s">
        <v>365</v>
      </c>
      <c r="D39" s="293" t="s">
        <v>366</v>
      </c>
      <c r="E39" s="66"/>
      <c r="F39" s="67"/>
      <c r="G39" s="67"/>
      <c r="H39" s="67"/>
      <c r="I39" s="67"/>
      <c r="J39" s="245">
        <f t="shared" si="0"/>
        <v>0</v>
      </c>
      <c r="K39" s="245">
        <f t="shared" si="1"/>
        <v>0</v>
      </c>
      <c r="L39" s="247">
        <f t="shared" si="2"/>
      </c>
      <c r="M39" s="67"/>
      <c r="N39" s="67"/>
      <c r="O39" s="67"/>
      <c r="P39" s="245">
        <f t="shared" si="3"/>
        <v>0</v>
      </c>
    </row>
    <row r="40" spans="1:16" ht="12.75">
      <c r="A40" s="292" t="s">
        <v>367</v>
      </c>
      <c r="B40" s="436">
        <v>19631</v>
      </c>
      <c r="C40" s="437" t="s">
        <v>368</v>
      </c>
      <c r="D40" s="293" t="s">
        <v>369</v>
      </c>
      <c r="E40" s="68"/>
      <c r="F40" s="67"/>
      <c r="G40" s="67"/>
      <c r="H40" s="67"/>
      <c r="I40" s="67"/>
      <c r="J40" s="245">
        <f t="shared" si="0"/>
        <v>0</v>
      </c>
      <c r="K40" s="245">
        <f t="shared" si="1"/>
        <v>0</v>
      </c>
      <c r="L40" s="247">
        <f t="shared" si="2"/>
      </c>
      <c r="M40" s="67"/>
      <c r="N40" s="67"/>
      <c r="O40" s="67"/>
      <c r="P40" s="245">
        <f t="shared" si="3"/>
        <v>0</v>
      </c>
    </row>
    <row r="41" spans="1:16" ht="12.75">
      <c r="A41" s="292" t="s">
        <v>370</v>
      </c>
      <c r="B41" s="436">
        <v>39969</v>
      </c>
      <c r="C41" s="437" t="s">
        <v>371</v>
      </c>
      <c r="D41" s="293" t="s">
        <v>372</v>
      </c>
      <c r="E41" s="66"/>
      <c r="F41" s="67"/>
      <c r="G41" s="67"/>
      <c r="H41" s="67"/>
      <c r="I41" s="67"/>
      <c r="J41" s="245">
        <f t="shared" si="0"/>
        <v>0</v>
      </c>
      <c r="K41" s="245">
        <f t="shared" si="1"/>
        <v>0</v>
      </c>
      <c r="L41" s="247">
        <f t="shared" si="2"/>
      </c>
      <c r="M41" s="67"/>
      <c r="N41" s="67"/>
      <c r="O41" s="67"/>
      <c r="P41" s="245">
        <f t="shared" si="3"/>
        <v>0</v>
      </c>
    </row>
    <row r="42" spans="1:16" ht="12.75">
      <c r="A42" s="292" t="s">
        <v>373</v>
      </c>
      <c r="B42" s="436">
        <v>10235</v>
      </c>
      <c r="C42" s="437" t="s">
        <v>374</v>
      </c>
      <c r="D42" s="293" t="s">
        <v>372</v>
      </c>
      <c r="E42" s="66"/>
      <c r="F42" s="67"/>
      <c r="G42" s="67"/>
      <c r="H42" s="67"/>
      <c r="I42" s="67"/>
      <c r="J42" s="245">
        <f t="shared" si="0"/>
        <v>0</v>
      </c>
      <c r="K42" s="245">
        <f t="shared" si="1"/>
        <v>0</v>
      </c>
      <c r="L42" s="247">
        <f t="shared" si="2"/>
      </c>
      <c r="M42" s="67"/>
      <c r="N42" s="67"/>
      <c r="O42" s="67"/>
      <c r="P42" s="245">
        <f t="shared" si="3"/>
        <v>0</v>
      </c>
    </row>
    <row r="43" spans="1:16" ht="12.75">
      <c r="A43" s="292" t="s">
        <v>375</v>
      </c>
      <c r="B43" s="439">
        <v>19704</v>
      </c>
      <c r="C43" s="440" t="s">
        <v>376</v>
      </c>
      <c r="D43" s="296" t="s">
        <v>348</v>
      </c>
      <c r="E43" s="70"/>
      <c r="F43" s="67"/>
      <c r="G43" s="67"/>
      <c r="H43" s="67"/>
      <c r="I43" s="67"/>
      <c r="J43" s="245">
        <f t="shared" si="0"/>
        <v>0</v>
      </c>
      <c r="K43" s="245">
        <f t="shared" si="1"/>
        <v>0</v>
      </c>
      <c r="L43" s="247">
        <f t="shared" si="2"/>
      </c>
      <c r="M43" s="67"/>
      <c r="N43" s="67"/>
      <c r="O43" s="67"/>
      <c r="P43" s="245">
        <f t="shared" si="3"/>
        <v>0</v>
      </c>
    </row>
    <row r="44" spans="1:16" ht="12.75">
      <c r="A44" s="292" t="s">
        <v>377</v>
      </c>
      <c r="B44" s="436">
        <v>37214</v>
      </c>
      <c r="C44" s="437" t="s">
        <v>378</v>
      </c>
      <c r="D44" s="293" t="s">
        <v>348</v>
      </c>
      <c r="E44" s="66"/>
      <c r="F44" s="67"/>
      <c r="G44" s="67"/>
      <c r="H44" s="67"/>
      <c r="I44" s="67"/>
      <c r="J44" s="245">
        <f t="shared" si="0"/>
        <v>0</v>
      </c>
      <c r="K44" s="245">
        <f t="shared" si="1"/>
        <v>0</v>
      </c>
      <c r="L44" s="247">
        <f t="shared" si="2"/>
      </c>
      <c r="M44" s="67"/>
      <c r="N44" s="67"/>
      <c r="O44" s="67"/>
      <c r="P44" s="245">
        <f t="shared" si="3"/>
        <v>0</v>
      </c>
    </row>
    <row r="45" spans="1:16" ht="12.75">
      <c r="A45" s="292" t="s">
        <v>379</v>
      </c>
      <c r="B45" s="436">
        <v>31380</v>
      </c>
      <c r="C45" s="437" t="s">
        <v>380</v>
      </c>
      <c r="D45" s="293" t="s">
        <v>381</v>
      </c>
      <c r="E45" s="66"/>
      <c r="F45" s="67"/>
      <c r="G45" s="67"/>
      <c r="H45" s="67"/>
      <c r="I45" s="67"/>
      <c r="J45" s="245">
        <f t="shared" si="0"/>
        <v>0</v>
      </c>
      <c r="K45" s="245">
        <f t="shared" si="1"/>
        <v>0</v>
      </c>
      <c r="L45" s="247">
        <f t="shared" si="2"/>
      </c>
      <c r="M45" s="67"/>
      <c r="N45" s="67"/>
      <c r="O45" s="67"/>
      <c r="P45" s="245">
        <f t="shared" si="3"/>
        <v>0</v>
      </c>
    </row>
    <row r="46" spans="1:16" ht="12.75">
      <c r="A46" s="292" t="s">
        <v>382</v>
      </c>
      <c r="B46" s="436">
        <v>23396</v>
      </c>
      <c r="C46" s="437" t="s">
        <v>383</v>
      </c>
      <c r="D46" s="293" t="s">
        <v>369</v>
      </c>
      <c r="E46" s="66"/>
      <c r="F46" s="67"/>
      <c r="G46" s="67"/>
      <c r="H46" s="67"/>
      <c r="I46" s="67"/>
      <c r="J46" s="245">
        <f t="shared" si="0"/>
        <v>0</v>
      </c>
      <c r="K46" s="245">
        <f t="shared" si="1"/>
        <v>0</v>
      </c>
      <c r="L46" s="247">
        <f t="shared" si="2"/>
      </c>
      <c r="M46" s="67"/>
      <c r="N46" s="67"/>
      <c r="O46" s="67"/>
      <c r="P46" s="245">
        <f t="shared" si="3"/>
        <v>0</v>
      </c>
    </row>
    <row r="47" spans="1:16" ht="12.75">
      <c r="A47" s="292" t="s">
        <v>384</v>
      </c>
      <c r="B47" s="436">
        <v>10308</v>
      </c>
      <c r="C47" s="437" t="s">
        <v>385</v>
      </c>
      <c r="D47" s="293" t="s">
        <v>386</v>
      </c>
      <c r="E47" s="66"/>
      <c r="F47" s="67"/>
      <c r="G47" s="67"/>
      <c r="H47" s="67"/>
      <c r="I47" s="67"/>
      <c r="J47" s="245">
        <f t="shared" si="0"/>
        <v>0</v>
      </c>
      <c r="K47" s="245">
        <f t="shared" si="1"/>
        <v>0</v>
      </c>
      <c r="L47" s="247">
        <f t="shared" si="2"/>
      </c>
      <c r="M47" s="67"/>
      <c r="N47" s="67"/>
      <c r="O47" s="67"/>
      <c r="P47" s="245">
        <f t="shared" si="3"/>
        <v>0</v>
      </c>
    </row>
    <row r="48" spans="1:16" ht="12.75">
      <c r="A48" s="292" t="s">
        <v>387</v>
      </c>
      <c r="B48" s="436">
        <v>11150</v>
      </c>
      <c r="C48" s="437" t="s">
        <v>388</v>
      </c>
      <c r="D48" s="293" t="s">
        <v>312</v>
      </c>
      <c r="E48" s="66"/>
      <c r="F48" s="67"/>
      <c r="G48" s="67"/>
      <c r="H48" s="67"/>
      <c r="I48" s="67"/>
      <c r="J48" s="245">
        <f t="shared" si="0"/>
        <v>0</v>
      </c>
      <c r="K48" s="245">
        <f t="shared" si="1"/>
        <v>0</v>
      </c>
      <c r="L48" s="247">
        <f t="shared" si="2"/>
      </c>
      <c r="M48" s="67"/>
      <c r="N48" s="67"/>
      <c r="O48" s="67"/>
      <c r="P48" s="245">
        <f t="shared" si="3"/>
        <v>0</v>
      </c>
    </row>
    <row r="49" spans="1:16" ht="12.75">
      <c r="A49" s="292" t="s">
        <v>389</v>
      </c>
      <c r="B49" s="436">
        <v>10348</v>
      </c>
      <c r="C49" s="437" t="s">
        <v>390</v>
      </c>
      <c r="D49" s="293" t="s">
        <v>336</v>
      </c>
      <c r="E49" s="66"/>
      <c r="F49" s="67"/>
      <c r="G49" s="67"/>
      <c r="H49" s="67"/>
      <c r="I49" s="67"/>
      <c r="J49" s="245">
        <f t="shared" si="0"/>
        <v>0</v>
      </c>
      <c r="K49" s="245">
        <f t="shared" si="1"/>
        <v>0</v>
      </c>
      <c r="L49" s="247">
        <f t="shared" si="2"/>
      </c>
      <c r="M49" s="67"/>
      <c r="N49" s="67"/>
      <c r="O49" s="67"/>
      <c r="P49" s="245">
        <f t="shared" si="3"/>
        <v>0</v>
      </c>
    </row>
    <row r="50" spans="1:16" ht="12.75">
      <c r="A50" s="292" t="s">
        <v>391</v>
      </c>
      <c r="B50" s="436">
        <v>21865</v>
      </c>
      <c r="C50" s="437" t="s">
        <v>392</v>
      </c>
      <c r="D50" s="293" t="s">
        <v>339</v>
      </c>
      <c r="E50" s="66"/>
      <c r="F50" s="67"/>
      <c r="G50" s="67"/>
      <c r="H50" s="67"/>
      <c r="I50" s="67"/>
      <c r="J50" s="245">
        <f t="shared" si="0"/>
        <v>0</v>
      </c>
      <c r="K50" s="245">
        <f t="shared" si="1"/>
        <v>0</v>
      </c>
      <c r="L50" s="247">
        <f t="shared" si="2"/>
      </c>
      <c r="M50" s="67"/>
      <c r="N50" s="67"/>
      <c r="O50" s="67"/>
      <c r="P50" s="245">
        <f t="shared" si="3"/>
        <v>0</v>
      </c>
    </row>
    <row r="51" spans="1:16" ht="12.75">
      <c r="A51" s="292" t="s">
        <v>393</v>
      </c>
      <c r="B51" s="436">
        <v>41769</v>
      </c>
      <c r="C51" s="441" t="s">
        <v>394</v>
      </c>
      <c r="D51" s="293" t="s">
        <v>395</v>
      </c>
      <c r="E51" s="66"/>
      <c r="F51" s="67"/>
      <c r="G51" s="67"/>
      <c r="H51" s="67"/>
      <c r="I51" s="67"/>
      <c r="J51" s="245">
        <f t="shared" si="0"/>
        <v>0</v>
      </c>
      <c r="K51" s="245">
        <f t="shared" si="1"/>
        <v>0</v>
      </c>
      <c r="L51" s="247">
        <f t="shared" si="2"/>
      </c>
      <c r="M51" s="67"/>
      <c r="N51" s="67"/>
      <c r="O51" s="67"/>
      <c r="P51" s="245">
        <f t="shared" si="3"/>
        <v>0</v>
      </c>
    </row>
    <row r="52" spans="1:16" ht="12.75">
      <c r="A52" s="292" t="s">
        <v>396</v>
      </c>
      <c r="B52" s="436">
        <v>41114</v>
      </c>
      <c r="C52" s="437" t="s">
        <v>397</v>
      </c>
      <c r="D52" s="293" t="s">
        <v>398</v>
      </c>
      <c r="E52" s="66"/>
      <c r="F52" s="67"/>
      <c r="G52" s="67"/>
      <c r="H52" s="67"/>
      <c r="I52" s="67"/>
      <c r="J52" s="245">
        <f t="shared" si="0"/>
        <v>0</v>
      </c>
      <c r="K52" s="245">
        <f t="shared" si="1"/>
        <v>0</v>
      </c>
      <c r="L52" s="247">
        <f t="shared" si="2"/>
      </c>
      <c r="M52" s="67"/>
      <c r="N52" s="67"/>
      <c r="O52" s="67"/>
      <c r="P52" s="245">
        <f t="shared" si="3"/>
        <v>0</v>
      </c>
    </row>
    <row r="53" spans="1:16" ht="12.75">
      <c r="A53" s="297" t="s">
        <v>399</v>
      </c>
      <c r="B53" s="442">
        <v>19933</v>
      </c>
      <c r="C53" s="443" t="s">
        <v>400</v>
      </c>
      <c r="D53" s="298" t="s">
        <v>401</v>
      </c>
      <c r="E53" s="66"/>
      <c r="F53" s="67"/>
      <c r="G53" s="67"/>
      <c r="H53" s="67"/>
      <c r="I53" s="67"/>
      <c r="J53" s="245">
        <f t="shared" si="0"/>
        <v>0</v>
      </c>
      <c r="K53" s="245">
        <f t="shared" si="1"/>
        <v>0</v>
      </c>
      <c r="L53" s="247">
        <f t="shared" si="2"/>
      </c>
      <c r="M53" s="67"/>
      <c r="N53" s="67"/>
      <c r="O53" s="67"/>
      <c r="P53" s="245">
        <f t="shared" si="3"/>
        <v>0</v>
      </c>
    </row>
    <row r="54" spans="1:16" ht="12.75">
      <c r="A54" s="292" t="s">
        <v>402</v>
      </c>
      <c r="B54" s="436">
        <v>18988</v>
      </c>
      <c r="C54" s="437" t="s">
        <v>403</v>
      </c>
      <c r="D54" s="293" t="s">
        <v>369</v>
      </c>
      <c r="E54" s="66"/>
      <c r="F54" s="67"/>
      <c r="G54" s="67"/>
      <c r="H54" s="67"/>
      <c r="I54" s="67"/>
      <c r="J54" s="245">
        <f t="shared" si="0"/>
        <v>0</v>
      </c>
      <c r="K54" s="245">
        <f t="shared" si="1"/>
        <v>0</v>
      </c>
      <c r="L54" s="247">
        <f t="shared" si="2"/>
      </c>
      <c r="M54" s="67"/>
      <c r="N54" s="67"/>
      <c r="O54" s="67"/>
      <c r="P54" s="245">
        <f t="shared" si="3"/>
        <v>0</v>
      </c>
    </row>
    <row r="55" spans="1:16" ht="22.5">
      <c r="A55" s="292" t="s">
        <v>404</v>
      </c>
      <c r="B55" s="436">
        <v>19062</v>
      </c>
      <c r="C55" s="437" t="s">
        <v>405</v>
      </c>
      <c r="D55" s="293" t="s">
        <v>303</v>
      </c>
      <c r="E55" s="66"/>
      <c r="F55" s="67"/>
      <c r="G55" s="67"/>
      <c r="H55" s="67"/>
      <c r="I55" s="67"/>
      <c r="J55" s="245">
        <f t="shared" si="0"/>
        <v>0</v>
      </c>
      <c r="K55" s="245">
        <f t="shared" si="1"/>
        <v>0</v>
      </c>
      <c r="L55" s="247">
        <f t="shared" si="2"/>
      </c>
      <c r="M55" s="67"/>
      <c r="N55" s="67"/>
      <c r="O55" s="67"/>
      <c r="P55" s="245">
        <f t="shared" si="3"/>
        <v>0</v>
      </c>
    </row>
    <row r="56" spans="1:16" ht="12.75">
      <c r="A56" s="292" t="s">
        <v>406</v>
      </c>
      <c r="B56" s="436">
        <v>10367</v>
      </c>
      <c r="C56" s="437" t="s">
        <v>407</v>
      </c>
      <c r="D56" s="293" t="s">
        <v>398</v>
      </c>
      <c r="E56" s="66"/>
      <c r="F56" s="67"/>
      <c r="G56" s="67"/>
      <c r="H56" s="67"/>
      <c r="I56" s="67"/>
      <c r="J56" s="245">
        <f t="shared" si="0"/>
        <v>0</v>
      </c>
      <c r="K56" s="245">
        <f t="shared" si="1"/>
        <v>0</v>
      </c>
      <c r="L56" s="247">
        <f t="shared" si="2"/>
      </c>
      <c r="M56" s="67"/>
      <c r="N56" s="67"/>
      <c r="O56" s="67"/>
      <c r="P56" s="245">
        <f t="shared" si="3"/>
        <v>0</v>
      </c>
    </row>
    <row r="57" spans="1:16" ht="12.75">
      <c r="A57" s="292" t="s">
        <v>408</v>
      </c>
      <c r="B57" s="436">
        <v>20370</v>
      </c>
      <c r="C57" s="437" t="s">
        <v>409</v>
      </c>
      <c r="D57" s="293" t="s">
        <v>372</v>
      </c>
      <c r="E57" s="66"/>
      <c r="F57" s="67"/>
      <c r="G57" s="67"/>
      <c r="H57" s="67"/>
      <c r="I57" s="67"/>
      <c r="J57" s="245">
        <f t="shared" si="0"/>
        <v>0</v>
      </c>
      <c r="K57" s="245">
        <f t="shared" si="1"/>
        <v>0</v>
      </c>
      <c r="L57" s="247">
        <f t="shared" si="2"/>
      </c>
      <c r="M57" s="67"/>
      <c r="N57" s="67"/>
      <c r="O57" s="67"/>
      <c r="P57" s="245">
        <f t="shared" si="3"/>
        <v>0</v>
      </c>
    </row>
    <row r="58" spans="1:16" ht="12.75">
      <c r="A58" s="292" t="s">
        <v>410</v>
      </c>
      <c r="B58" s="436">
        <v>33162</v>
      </c>
      <c r="C58" s="437" t="s">
        <v>411</v>
      </c>
      <c r="D58" s="293" t="s">
        <v>300</v>
      </c>
      <c r="E58" s="66"/>
      <c r="F58" s="67"/>
      <c r="G58" s="67"/>
      <c r="H58" s="67"/>
      <c r="I58" s="67"/>
      <c r="J58" s="245">
        <f t="shared" si="0"/>
        <v>0</v>
      </c>
      <c r="K58" s="245">
        <f t="shared" si="1"/>
        <v>0</v>
      </c>
      <c r="L58" s="247">
        <f t="shared" si="2"/>
      </c>
      <c r="M58" s="67"/>
      <c r="N58" s="67"/>
      <c r="O58" s="67"/>
      <c r="P58" s="245">
        <f t="shared" si="3"/>
        <v>0</v>
      </c>
    </row>
    <row r="59" spans="1:16" ht="12.75">
      <c r="A59" s="292" t="s">
        <v>412</v>
      </c>
      <c r="B59" s="436">
        <v>37540</v>
      </c>
      <c r="C59" s="437" t="s">
        <v>413</v>
      </c>
      <c r="D59" s="293" t="s">
        <v>303</v>
      </c>
      <c r="E59" s="66"/>
      <c r="F59" s="67"/>
      <c r="G59" s="67"/>
      <c r="H59" s="67"/>
      <c r="I59" s="67"/>
      <c r="J59" s="245">
        <f t="shared" si="0"/>
        <v>0</v>
      </c>
      <c r="K59" s="245">
        <f t="shared" si="1"/>
        <v>0</v>
      </c>
      <c r="L59" s="247">
        <f t="shared" si="2"/>
      </c>
      <c r="M59" s="67"/>
      <c r="N59" s="67"/>
      <c r="O59" s="67"/>
      <c r="P59" s="245">
        <f t="shared" si="3"/>
        <v>0</v>
      </c>
    </row>
    <row r="60" spans="1:16" ht="12.75">
      <c r="A60" s="292" t="s">
        <v>414</v>
      </c>
      <c r="B60" s="436">
        <v>32603</v>
      </c>
      <c r="C60" s="437" t="s">
        <v>415</v>
      </c>
      <c r="D60" s="293" t="s">
        <v>303</v>
      </c>
      <c r="E60" s="66"/>
      <c r="F60" s="67"/>
      <c r="G60" s="67"/>
      <c r="H60" s="67"/>
      <c r="I60" s="67"/>
      <c r="J60" s="245">
        <f t="shared" si="0"/>
        <v>0</v>
      </c>
      <c r="K60" s="245">
        <f t="shared" si="1"/>
        <v>0</v>
      </c>
      <c r="L60" s="247">
        <f t="shared" si="2"/>
      </c>
      <c r="M60" s="67"/>
      <c r="N60" s="67"/>
      <c r="O60" s="67"/>
      <c r="P60" s="245">
        <f t="shared" si="3"/>
        <v>0</v>
      </c>
    </row>
    <row r="61" spans="1:16" ht="12.75">
      <c r="A61" s="292" t="s">
        <v>416</v>
      </c>
      <c r="B61" s="436">
        <v>29580</v>
      </c>
      <c r="C61" s="437" t="s">
        <v>417</v>
      </c>
      <c r="D61" s="293" t="s">
        <v>418</v>
      </c>
      <c r="E61" s="66"/>
      <c r="F61" s="67"/>
      <c r="G61" s="67"/>
      <c r="H61" s="67"/>
      <c r="I61" s="67"/>
      <c r="J61" s="245">
        <f t="shared" si="0"/>
        <v>0</v>
      </c>
      <c r="K61" s="245">
        <f t="shared" si="1"/>
        <v>0</v>
      </c>
      <c r="L61" s="247">
        <f t="shared" si="2"/>
      </c>
      <c r="M61" s="67"/>
      <c r="N61" s="67"/>
      <c r="O61" s="67"/>
      <c r="P61" s="245">
        <f t="shared" si="3"/>
        <v>0</v>
      </c>
    </row>
    <row r="62" spans="1:16" ht="12.75">
      <c r="A62" s="292" t="s">
        <v>419</v>
      </c>
      <c r="B62" s="436">
        <v>20095</v>
      </c>
      <c r="C62" s="437" t="s">
        <v>420</v>
      </c>
      <c r="D62" s="293" t="s">
        <v>325</v>
      </c>
      <c r="E62" s="66"/>
      <c r="F62" s="67"/>
      <c r="G62" s="67"/>
      <c r="H62" s="67"/>
      <c r="I62" s="67"/>
      <c r="J62" s="245">
        <f t="shared" si="0"/>
        <v>0</v>
      </c>
      <c r="K62" s="245">
        <f t="shared" si="1"/>
        <v>0</v>
      </c>
      <c r="L62" s="247">
        <f t="shared" si="2"/>
      </c>
      <c r="M62" s="67"/>
      <c r="N62" s="67"/>
      <c r="O62" s="67"/>
      <c r="P62" s="245">
        <f t="shared" si="3"/>
        <v>0</v>
      </c>
    </row>
    <row r="63" spans="1:16" ht="12.75">
      <c r="A63" s="292" t="s">
        <v>421</v>
      </c>
      <c r="B63" s="436">
        <v>20109</v>
      </c>
      <c r="C63" s="437" t="s">
        <v>422</v>
      </c>
      <c r="D63" s="293" t="s">
        <v>325</v>
      </c>
      <c r="E63" s="66"/>
      <c r="F63" s="67"/>
      <c r="G63" s="67"/>
      <c r="H63" s="67"/>
      <c r="I63" s="67"/>
      <c r="J63" s="245">
        <f t="shared" si="0"/>
        <v>0</v>
      </c>
      <c r="K63" s="245">
        <f t="shared" si="1"/>
        <v>0</v>
      </c>
      <c r="L63" s="247">
        <f t="shared" si="2"/>
      </c>
      <c r="M63" s="67"/>
      <c r="N63" s="67"/>
      <c r="O63" s="67"/>
      <c r="P63" s="245">
        <f t="shared" si="3"/>
        <v>0</v>
      </c>
    </row>
    <row r="64" spans="1:16" ht="12.75">
      <c r="A64" s="292" t="s">
        <v>423</v>
      </c>
      <c r="B64" s="436">
        <v>27081</v>
      </c>
      <c r="C64" s="441" t="s">
        <v>424</v>
      </c>
      <c r="D64" s="293" t="s">
        <v>425</v>
      </c>
      <c r="E64" s="66"/>
      <c r="F64" s="67"/>
      <c r="G64" s="67"/>
      <c r="H64" s="67"/>
      <c r="I64" s="67"/>
      <c r="J64" s="245">
        <f t="shared" si="0"/>
        <v>0</v>
      </c>
      <c r="K64" s="245">
        <f t="shared" si="1"/>
        <v>0</v>
      </c>
      <c r="L64" s="247">
        <f t="shared" si="2"/>
      </c>
      <c r="M64" s="67"/>
      <c r="N64" s="67"/>
      <c r="O64" s="67"/>
      <c r="P64" s="245">
        <f t="shared" si="3"/>
        <v>0</v>
      </c>
    </row>
    <row r="65" spans="1:16" ht="12.75">
      <c r="A65" s="292" t="s">
        <v>426</v>
      </c>
      <c r="B65" s="436">
        <v>32875</v>
      </c>
      <c r="C65" s="437" t="s">
        <v>427</v>
      </c>
      <c r="D65" s="293" t="s">
        <v>428</v>
      </c>
      <c r="E65" s="66"/>
      <c r="F65" s="67"/>
      <c r="G65" s="67"/>
      <c r="H65" s="67"/>
      <c r="I65" s="67"/>
      <c r="J65" s="245">
        <f t="shared" si="0"/>
        <v>0</v>
      </c>
      <c r="K65" s="245">
        <f t="shared" si="1"/>
        <v>0</v>
      </c>
      <c r="L65" s="247">
        <f t="shared" si="2"/>
      </c>
      <c r="M65" s="67"/>
      <c r="N65" s="67"/>
      <c r="O65" s="67"/>
      <c r="P65" s="245">
        <f t="shared" si="3"/>
        <v>0</v>
      </c>
    </row>
    <row r="66" spans="1:16" ht="12.75">
      <c r="A66" s="292" t="s">
        <v>429</v>
      </c>
      <c r="B66" s="436">
        <v>30589</v>
      </c>
      <c r="C66" s="437" t="s">
        <v>430</v>
      </c>
      <c r="D66" s="293" t="s">
        <v>431</v>
      </c>
      <c r="E66" s="66"/>
      <c r="F66" s="67"/>
      <c r="G66" s="67"/>
      <c r="H66" s="67"/>
      <c r="I66" s="67"/>
      <c r="J66" s="245">
        <f t="shared" si="0"/>
        <v>0</v>
      </c>
      <c r="K66" s="245">
        <f t="shared" si="1"/>
        <v>0</v>
      </c>
      <c r="L66" s="247">
        <f t="shared" si="2"/>
      </c>
      <c r="M66" s="67"/>
      <c r="N66" s="67"/>
      <c r="O66" s="67"/>
      <c r="P66" s="245">
        <f t="shared" si="3"/>
        <v>0</v>
      </c>
    </row>
    <row r="67" spans="1:16" ht="12.75">
      <c r="A67" s="292" t="s">
        <v>432</v>
      </c>
      <c r="B67" s="436">
        <v>10472</v>
      </c>
      <c r="C67" s="437" t="s">
        <v>433</v>
      </c>
      <c r="D67" s="293" t="s">
        <v>434</v>
      </c>
      <c r="E67" s="66"/>
      <c r="F67" s="67"/>
      <c r="G67" s="67"/>
      <c r="H67" s="67"/>
      <c r="I67" s="67"/>
      <c r="J67" s="245">
        <f t="shared" si="0"/>
        <v>0</v>
      </c>
      <c r="K67" s="245">
        <f t="shared" si="1"/>
        <v>0</v>
      </c>
      <c r="L67" s="247">
        <f t="shared" si="2"/>
      </c>
      <c r="M67" s="67"/>
      <c r="N67" s="67"/>
      <c r="O67" s="67"/>
      <c r="P67" s="245">
        <f t="shared" si="3"/>
        <v>0</v>
      </c>
    </row>
    <row r="68" spans="1:16" ht="12.75">
      <c r="A68" s="292" t="s">
        <v>435</v>
      </c>
      <c r="B68" s="436">
        <v>10510</v>
      </c>
      <c r="C68" s="437" t="s">
        <v>436</v>
      </c>
      <c r="D68" s="293" t="s">
        <v>300</v>
      </c>
      <c r="E68" s="66"/>
      <c r="F68" s="67"/>
      <c r="G68" s="67"/>
      <c r="H68" s="67"/>
      <c r="I68" s="67"/>
      <c r="J68" s="245">
        <f t="shared" si="0"/>
        <v>0</v>
      </c>
      <c r="K68" s="245">
        <f t="shared" si="1"/>
        <v>0</v>
      </c>
      <c r="L68" s="247">
        <f t="shared" si="2"/>
      </c>
      <c r="M68" s="67"/>
      <c r="N68" s="67"/>
      <c r="O68" s="67"/>
      <c r="P68" s="245">
        <f t="shared" si="3"/>
        <v>0</v>
      </c>
    </row>
    <row r="69" spans="1:16" ht="12.75">
      <c r="A69" s="292" t="s">
        <v>437</v>
      </c>
      <c r="B69" s="436">
        <v>34568</v>
      </c>
      <c r="C69" s="444" t="s">
        <v>438</v>
      </c>
      <c r="D69" s="300" t="s">
        <v>315</v>
      </c>
      <c r="E69" s="68"/>
      <c r="F69" s="67"/>
      <c r="G69" s="67"/>
      <c r="H69" s="67"/>
      <c r="I69" s="67"/>
      <c r="J69" s="245">
        <f t="shared" si="0"/>
        <v>0</v>
      </c>
      <c r="K69" s="245">
        <f t="shared" si="1"/>
        <v>0</v>
      </c>
      <c r="L69" s="247">
        <f t="shared" si="2"/>
      </c>
      <c r="M69" s="67"/>
      <c r="N69" s="67"/>
      <c r="O69" s="67"/>
      <c r="P69" s="245">
        <f t="shared" si="3"/>
        <v>0</v>
      </c>
    </row>
    <row r="70" spans="1:16" ht="12.75">
      <c r="A70" s="292" t="s">
        <v>439</v>
      </c>
      <c r="B70" s="436">
        <v>20230</v>
      </c>
      <c r="C70" s="437" t="s">
        <v>440</v>
      </c>
      <c r="D70" s="293" t="s">
        <v>318</v>
      </c>
      <c r="E70" s="68"/>
      <c r="F70" s="67"/>
      <c r="G70" s="67"/>
      <c r="H70" s="67"/>
      <c r="I70" s="67"/>
      <c r="J70" s="245">
        <f t="shared" si="0"/>
        <v>0</v>
      </c>
      <c r="K70" s="245">
        <f t="shared" si="1"/>
        <v>0</v>
      </c>
      <c r="L70" s="247">
        <f t="shared" si="2"/>
      </c>
      <c r="M70" s="67"/>
      <c r="N70" s="67"/>
      <c r="O70" s="67"/>
      <c r="P70" s="245">
        <f t="shared" si="3"/>
        <v>0</v>
      </c>
    </row>
    <row r="71" spans="1:16" ht="12.75">
      <c r="A71" s="292" t="s">
        <v>441</v>
      </c>
      <c r="B71" s="436">
        <v>42765</v>
      </c>
      <c r="C71" s="437" t="s">
        <v>442</v>
      </c>
      <c r="D71" s="293" t="s">
        <v>418</v>
      </c>
      <c r="E71" s="66"/>
      <c r="F71" s="67"/>
      <c r="G71" s="67"/>
      <c r="H71" s="67"/>
      <c r="I71" s="67"/>
      <c r="J71" s="245">
        <f t="shared" si="0"/>
        <v>0</v>
      </c>
      <c r="K71" s="245">
        <f t="shared" si="1"/>
        <v>0</v>
      </c>
      <c r="L71" s="247">
        <f t="shared" si="2"/>
      </c>
      <c r="M71" s="67"/>
      <c r="N71" s="67"/>
      <c r="O71" s="67"/>
      <c r="P71" s="245">
        <f t="shared" si="3"/>
        <v>0</v>
      </c>
    </row>
    <row r="72" spans="1:16" ht="13.5" customHeight="1">
      <c r="A72" s="292" t="s">
        <v>443</v>
      </c>
      <c r="B72" s="436">
        <v>36951</v>
      </c>
      <c r="C72" s="437" t="s">
        <v>444</v>
      </c>
      <c r="D72" s="293" t="s">
        <v>318</v>
      </c>
      <c r="E72" s="66"/>
      <c r="F72" s="67"/>
      <c r="G72" s="67"/>
      <c r="H72" s="67"/>
      <c r="I72" s="67"/>
      <c r="J72" s="245">
        <f t="shared" si="0"/>
        <v>0</v>
      </c>
      <c r="K72" s="245">
        <f t="shared" si="1"/>
        <v>0</v>
      </c>
      <c r="L72" s="247">
        <f t="shared" si="2"/>
      </c>
      <c r="M72" s="67"/>
      <c r="N72" s="67"/>
      <c r="O72" s="67"/>
      <c r="P72" s="245">
        <f t="shared" si="3"/>
        <v>0</v>
      </c>
    </row>
    <row r="73" spans="1:16" ht="12.75">
      <c r="A73" s="292" t="s">
        <v>445</v>
      </c>
      <c r="B73" s="436">
        <v>25615</v>
      </c>
      <c r="C73" s="437" t="s">
        <v>446</v>
      </c>
      <c r="D73" s="293" t="s">
        <v>303</v>
      </c>
      <c r="E73" s="66"/>
      <c r="F73" s="67"/>
      <c r="G73" s="67"/>
      <c r="H73" s="67"/>
      <c r="I73" s="67"/>
      <c r="J73" s="245">
        <f t="shared" si="0"/>
        <v>0</v>
      </c>
      <c r="K73" s="245">
        <f t="shared" si="1"/>
        <v>0</v>
      </c>
      <c r="L73" s="247">
        <f t="shared" si="2"/>
      </c>
      <c r="M73" s="67"/>
      <c r="N73" s="67"/>
      <c r="O73" s="67"/>
      <c r="P73" s="245">
        <f t="shared" si="3"/>
        <v>0</v>
      </c>
    </row>
    <row r="74" spans="1:16" ht="12.75">
      <c r="A74" s="292" t="s">
        <v>447</v>
      </c>
      <c r="B74" s="436">
        <v>10642</v>
      </c>
      <c r="C74" s="437" t="s">
        <v>448</v>
      </c>
      <c r="D74" s="293" t="s">
        <v>369</v>
      </c>
      <c r="E74" s="66"/>
      <c r="F74" s="67"/>
      <c r="G74" s="67"/>
      <c r="H74" s="67"/>
      <c r="I74" s="67"/>
      <c r="J74" s="245">
        <f t="shared" si="0"/>
        <v>0</v>
      </c>
      <c r="K74" s="245">
        <f t="shared" si="1"/>
        <v>0</v>
      </c>
      <c r="L74" s="247">
        <f t="shared" si="2"/>
      </c>
      <c r="M74" s="67"/>
      <c r="N74" s="67"/>
      <c r="O74" s="67"/>
      <c r="P74" s="245">
        <f t="shared" si="3"/>
        <v>0</v>
      </c>
    </row>
    <row r="75" spans="1:16" ht="12.75">
      <c r="A75" s="292" t="s">
        <v>449</v>
      </c>
      <c r="B75" s="436">
        <v>12777</v>
      </c>
      <c r="C75" s="437" t="s">
        <v>450</v>
      </c>
      <c r="D75" s="293" t="s">
        <v>336</v>
      </c>
      <c r="E75" s="66"/>
      <c r="F75" s="67"/>
      <c r="G75" s="67"/>
      <c r="H75" s="67"/>
      <c r="I75" s="67"/>
      <c r="J75" s="245">
        <f t="shared" si="0"/>
        <v>0</v>
      </c>
      <c r="K75" s="245">
        <f t="shared" si="1"/>
        <v>0</v>
      </c>
      <c r="L75" s="247">
        <f t="shared" si="2"/>
      </c>
      <c r="M75" s="67"/>
      <c r="N75" s="67"/>
      <c r="O75" s="67"/>
      <c r="P75" s="245">
        <f t="shared" si="3"/>
        <v>0</v>
      </c>
    </row>
    <row r="76" spans="1:16" ht="12.75">
      <c r="A76" s="292" t="s">
        <v>451</v>
      </c>
      <c r="B76" s="436">
        <v>28665</v>
      </c>
      <c r="C76" s="437" t="s">
        <v>452</v>
      </c>
      <c r="D76" s="293" t="s">
        <v>318</v>
      </c>
      <c r="E76" s="66"/>
      <c r="F76" s="67"/>
      <c r="G76" s="67"/>
      <c r="H76" s="67"/>
      <c r="I76" s="67"/>
      <c r="J76" s="245">
        <f aca="true" t="shared" si="4" ref="J76:J139">+(G76+H76+I76)</f>
        <v>0</v>
      </c>
      <c r="K76" s="245">
        <f aca="true" t="shared" si="5" ref="K76:K139">+H76+I76</f>
        <v>0</v>
      </c>
      <c r="L76" s="247">
        <f aca="true" t="shared" si="6" ref="L76:L139">IF(K76&lt;&gt;0,+(K76/J76),"")</f>
      </c>
      <c r="M76" s="67"/>
      <c r="N76" s="67"/>
      <c r="O76" s="67"/>
      <c r="P76" s="245">
        <f aca="true" t="shared" si="7" ref="P76:P139">+J76+M76+N76+O76</f>
        <v>0</v>
      </c>
    </row>
    <row r="77" spans="1:16" ht="12.75">
      <c r="A77" s="292" t="s">
        <v>453</v>
      </c>
      <c r="B77" s="436">
        <v>10677</v>
      </c>
      <c r="C77" s="437" t="s">
        <v>454</v>
      </c>
      <c r="D77" s="293" t="s">
        <v>318</v>
      </c>
      <c r="E77" s="66"/>
      <c r="F77" s="67"/>
      <c r="G77" s="67"/>
      <c r="H77" s="67"/>
      <c r="I77" s="67"/>
      <c r="J77" s="245">
        <f t="shared" si="4"/>
        <v>0</v>
      </c>
      <c r="K77" s="245">
        <f t="shared" si="5"/>
        <v>0</v>
      </c>
      <c r="L77" s="247">
        <f t="shared" si="6"/>
      </c>
      <c r="M77" s="67"/>
      <c r="N77" s="67"/>
      <c r="O77" s="67"/>
      <c r="P77" s="245">
        <f t="shared" si="7"/>
        <v>0</v>
      </c>
    </row>
    <row r="78" spans="1:16" ht="12.75">
      <c r="A78" s="292" t="s">
        <v>455</v>
      </c>
      <c r="B78" s="436">
        <v>31534</v>
      </c>
      <c r="C78" s="437" t="s">
        <v>456</v>
      </c>
      <c r="D78" s="293" t="s">
        <v>369</v>
      </c>
      <c r="E78" s="66"/>
      <c r="F78" s="67"/>
      <c r="G78" s="67"/>
      <c r="H78" s="67"/>
      <c r="I78" s="67"/>
      <c r="J78" s="245">
        <f t="shared" si="4"/>
        <v>0</v>
      </c>
      <c r="K78" s="245">
        <f t="shared" si="5"/>
        <v>0</v>
      </c>
      <c r="L78" s="247">
        <f t="shared" si="6"/>
      </c>
      <c r="M78" s="67"/>
      <c r="N78" s="67"/>
      <c r="O78" s="67"/>
      <c r="P78" s="245">
        <f t="shared" si="7"/>
        <v>0</v>
      </c>
    </row>
    <row r="79" spans="1:16" ht="12.75">
      <c r="A79" s="292" t="s">
        <v>457</v>
      </c>
      <c r="B79" s="436">
        <v>25070</v>
      </c>
      <c r="C79" s="441" t="s">
        <v>458</v>
      </c>
      <c r="D79" s="293" t="s">
        <v>303</v>
      </c>
      <c r="E79" s="66"/>
      <c r="F79" s="67"/>
      <c r="G79" s="67"/>
      <c r="H79" s="67"/>
      <c r="I79" s="67"/>
      <c r="J79" s="245">
        <f t="shared" si="4"/>
        <v>0</v>
      </c>
      <c r="K79" s="245">
        <f t="shared" si="5"/>
        <v>0</v>
      </c>
      <c r="L79" s="247">
        <f t="shared" si="6"/>
      </c>
      <c r="M79" s="67"/>
      <c r="N79" s="67"/>
      <c r="O79" s="67"/>
      <c r="P79" s="245">
        <f t="shared" si="7"/>
        <v>0</v>
      </c>
    </row>
    <row r="80" spans="1:16" ht="22.5">
      <c r="A80" s="292" t="s">
        <v>459</v>
      </c>
      <c r="B80" s="436">
        <v>34347</v>
      </c>
      <c r="C80" s="437" t="s">
        <v>460</v>
      </c>
      <c r="D80" s="293" t="s">
        <v>325</v>
      </c>
      <c r="E80" s="66"/>
      <c r="F80" s="67"/>
      <c r="G80" s="67"/>
      <c r="H80" s="67"/>
      <c r="I80" s="67"/>
      <c r="J80" s="245">
        <f t="shared" si="4"/>
        <v>0</v>
      </c>
      <c r="K80" s="245">
        <f t="shared" si="5"/>
        <v>0</v>
      </c>
      <c r="L80" s="247">
        <f t="shared" si="6"/>
      </c>
      <c r="M80" s="67"/>
      <c r="N80" s="67"/>
      <c r="O80" s="67"/>
      <c r="P80" s="245">
        <f t="shared" si="7"/>
        <v>0</v>
      </c>
    </row>
    <row r="81" spans="1:16" ht="12.75">
      <c r="A81" s="292" t="s">
        <v>461</v>
      </c>
      <c r="B81" s="436">
        <v>10758</v>
      </c>
      <c r="C81" s="437" t="s">
        <v>462</v>
      </c>
      <c r="D81" s="293" t="s">
        <v>336</v>
      </c>
      <c r="E81" s="66"/>
      <c r="F81" s="67"/>
      <c r="G81" s="67"/>
      <c r="H81" s="67"/>
      <c r="I81" s="67"/>
      <c r="J81" s="245">
        <f t="shared" si="4"/>
        <v>0</v>
      </c>
      <c r="K81" s="245">
        <f t="shared" si="5"/>
        <v>0</v>
      </c>
      <c r="L81" s="247">
        <f t="shared" si="6"/>
      </c>
      <c r="M81" s="67"/>
      <c r="N81" s="67"/>
      <c r="O81" s="67"/>
      <c r="P81" s="245">
        <f t="shared" si="7"/>
        <v>0</v>
      </c>
    </row>
    <row r="82" spans="1:16" ht="12.75">
      <c r="A82" s="292" t="s">
        <v>463</v>
      </c>
      <c r="B82" s="436">
        <v>19410</v>
      </c>
      <c r="C82" s="437" t="s">
        <v>464</v>
      </c>
      <c r="D82" s="293" t="s">
        <v>312</v>
      </c>
      <c r="E82" s="66"/>
      <c r="F82" s="67"/>
      <c r="G82" s="67"/>
      <c r="H82" s="67"/>
      <c r="I82" s="67"/>
      <c r="J82" s="245">
        <f t="shared" si="4"/>
        <v>0</v>
      </c>
      <c r="K82" s="245">
        <f t="shared" si="5"/>
        <v>0</v>
      </c>
      <c r="L82" s="247">
        <f t="shared" si="6"/>
      </c>
      <c r="M82" s="67"/>
      <c r="N82" s="67"/>
      <c r="O82" s="67"/>
      <c r="P82" s="245">
        <f t="shared" si="7"/>
        <v>0</v>
      </c>
    </row>
    <row r="83" spans="1:16" ht="12.75">
      <c r="A83" s="292" t="s">
        <v>465</v>
      </c>
      <c r="B83" s="436">
        <v>10906</v>
      </c>
      <c r="C83" s="437" t="s">
        <v>466</v>
      </c>
      <c r="D83" s="293" t="s">
        <v>428</v>
      </c>
      <c r="E83" s="66"/>
      <c r="F83" s="67"/>
      <c r="G83" s="67"/>
      <c r="H83" s="67"/>
      <c r="I83" s="67"/>
      <c r="J83" s="245">
        <f t="shared" si="4"/>
        <v>0</v>
      </c>
      <c r="K83" s="245">
        <f t="shared" si="5"/>
        <v>0</v>
      </c>
      <c r="L83" s="247">
        <f t="shared" si="6"/>
      </c>
      <c r="M83" s="67"/>
      <c r="N83" s="67"/>
      <c r="O83" s="67"/>
      <c r="P83" s="245">
        <f t="shared" si="7"/>
        <v>0</v>
      </c>
    </row>
    <row r="84" spans="1:16" ht="22.5">
      <c r="A84" s="292" t="s">
        <v>467</v>
      </c>
      <c r="B84" s="436">
        <v>12157</v>
      </c>
      <c r="C84" s="437" t="s">
        <v>468</v>
      </c>
      <c r="D84" s="293" t="s">
        <v>431</v>
      </c>
      <c r="E84" s="66"/>
      <c r="F84" s="67"/>
      <c r="G84" s="67"/>
      <c r="H84" s="67"/>
      <c r="I84" s="67"/>
      <c r="J84" s="245">
        <f t="shared" si="4"/>
        <v>0</v>
      </c>
      <c r="K84" s="245">
        <f t="shared" si="5"/>
        <v>0</v>
      </c>
      <c r="L84" s="247">
        <f t="shared" si="6"/>
      </c>
      <c r="M84" s="67"/>
      <c r="N84" s="67"/>
      <c r="O84" s="67"/>
      <c r="P84" s="245">
        <f t="shared" si="7"/>
        <v>0</v>
      </c>
    </row>
    <row r="85" spans="1:16" ht="12.75">
      <c r="A85" s="297" t="s">
        <v>469</v>
      </c>
      <c r="B85" s="442">
        <v>22640</v>
      </c>
      <c r="C85" s="443" t="s">
        <v>470</v>
      </c>
      <c r="D85" s="298" t="s">
        <v>351</v>
      </c>
      <c r="E85" s="66"/>
      <c r="F85" s="67"/>
      <c r="G85" s="67"/>
      <c r="H85" s="67"/>
      <c r="I85" s="67"/>
      <c r="J85" s="245">
        <f t="shared" si="4"/>
        <v>0</v>
      </c>
      <c r="K85" s="245">
        <f t="shared" si="5"/>
        <v>0</v>
      </c>
      <c r="L85" s="247">
        <f t="shared" si="6"/>
      </c>
      <c r="M85" s="67"/>
      <c r="N85" s="67"/>
      <c r="O85" s="67"/>
      <c r="P85" s="245">
        <f t="shared" si="7"/>
        <v>0</v>
      </c>
    </row>
    <row r="86" spans="1:16" ht="12.75">
      <c r="A86" s="292" t="s">
        <v>471</v>
      </c>
      <c r="B86" s="436">
        <v>20443</v>
      </c>
      <c r="C86" s="437" t="s">
        <v>472</v>
      </c>
      <c r="D86" s="293" t="s">
        <v>325</v>
      </c>
      <c r="E86" s="66"/>
      <c r="F86" s="67"/>
      <c r="G86" s="67"/>
      <c r="H86" s="67"/>
      <c r="I86" s="67"/>
      <c r="J86" s="245">
        <f t="shared" si="4"/>
        <v>0</v>
      </c>
      <c r="K86" s="245">
        <f t="shared" si="5"/>
        <v>0</v>
      </c>
      <c r="L86" s="247">
        <f t="shared" si="6"/>
      </c>
      <c r="M86" s="67"/>
      <c r="N86" s="67"/>
      <c r="O86" s="67"/>
      <c r="P86" s="245">
        <f t="shared" si="7"/>
        <v>0</v>
      </c>
    </row>
    <row r="87" spans="1:16" ht="12.75">
      <c r="A87" s="292" t="s">
        <v>473</v>
      </c>
      <c r="B87" s="436">
        <v>39551</v>
      </c>
      <c r="C87" s="437" t="s">
        <v>474</v>
      </c>
      <c r="D87" s="293" t="s">
        <v>318</v>
      </c>
      <c r="E87" s="66"/>
      <c r="F87" s="67"/>
      <c r="G87" s="67"/>
      <c r="H87" s="67"/>
      <c r="I87" s="67"/>
      <c r="J87" s="245">
        <f t="shared" si="4"/>
        <v>0</v>
      </c>
      <c r="K87" s="245">
        <f t="shared" si="5"/>
        <v>0</v>
      </c>
      <c r="L87" s="247">
        <f t="shared" si="6"/>
      </c>
      <c r="M87" s="67"/>
      <c r="N87" s="67"/>
      <c r="O87" s="67"/>
      <c r="P87" s="245">
        <f t="shared" si="7"/>
        <v>0</v>
      </c>
    </row>
    <row r="88" spans="1:16" ht="12.75">
      <c r="A88" s="292" t="s">
        <v>475</v>
      </c>
      <c r="B88" s="436">
        <v>35289</v>
      </c>
      <c r="C88" s="437" t="s">
        <v>476</v>
      </c>
      <c r="D88" s="293" t="s">
        <v>325</v>
      </c>
      <c r="E88" s="66"/>
      <c r="F88" s="67"/>
      <c r="G88" s="67"/>
      <c r="H88" s="67"/>
      <c r="I88" s="67"/>
      <c r="J88" s="245">
        <f t="shared" si="4"/>
        <v>0</v>
      </c>
      <c r="K88" s="245">
        <f t="shared" si="5"/>
        <v>0</v>
      </c>
      <c r="L88" s="247">
        <f t="shared" si="6"/>
      </c>
      <c r="M88" s="67"/>
      <c r="N88" s="67"/>
      <c r="O88" s="67"/>
      <c r="P88" s="245">
        <f t="shared" si="7"/>
        <v>0</v>
      </c>
    </row>
    <row r="89" spans="1:16" ht="12.75">
      <c r="A89" s="292" t="s">
        <v>477</v>
      </c>
      <c r="B89" s="436">
        <v>37206</v>
      </c>
      <c r="C89" s="437" t="s">
        <v>478</v>
      </c>
      <c r="D89" s="293" t="s">
        <v>348</v>
      </c>
      <c r="E89" s="66"/>
      <c r="F89" s="67"/>
      <c r="G89" s="67"/>
      <c r="H89" s="67"/>
      <c r="I89" s="67"/>
      <c r="J89" s="245">
        <f t="shared" si="4"/>
        <v>0</v>
      </c>
      <c r="K89" s="245">
        <f t="shared" si="5"/>
        <v>0</v>
      </c>
      <c r="L89" s="247">
        <f t="shared" si="6"/>
      </c>
      <c r="M89" s="67"/>
      <c r="N89" s="67"/>
      <c r="O89" s="67"/>
      <c r="P89" s="245">
        <f t="shared" si="7"/>
        <v>0</v>
      </c>
    </row>
    <row r="90" spans="1:16" ht="12.75">
      <c r="A90" s="292" t="s">
        <v>479</v>
      </c>
      <c r="B90" s="436">
        <v>18163</v>
      </c>
      <c r="C90" s="437" t="s">
        <v>480</v>
      </c>
      <c r="D90" s="293" t="s">
        <v>386</v>
      </c>
      <c r="E90" s="66"/>
      <c r="F90" s="67"/>
      <c r="G90" s="67"/>
      <c r="H90" s="67"/>
      <c r="I90" s="67"/>
      <c r="J90" s="245">
        <f t="shared" si="4"/>
        <v>0</v>
      </c>
      <c r="K90" s="245">
        <f t="shared" si="5"/>
        <v>0</v>
      </c>
      <c r="L90" s="247">
        <f t="shared" si="6"/>
      </c>
      <c r="M90" s="67"/>
      <c r="N90" s="67"/>
      <c r="O90" s="67"/>
      <c r="P90" s="245">
        <f t="shared" si="7"/>
        <v>0</v>
      </c>
    </row>
    <row r="91" spans="1:16" ht="12.75">
      <c r="A91" s="292" t="s">
        <v>481</v>
      </c>
      <c r="B91" s="436">
        <v>31348</v>
      </c>
      <c r="C91" s="437" t="s">
        <v>482</v>
      </c>
      <c r="D91" s="293" t="s">
        <v>336</v>
      </c>
      <c r="E91" s="66"/>
      <c r="F91" s="67"/>
      <c r="G91" s="67"/>
      <c r="H91" s="67"/>
      <c r="I91" s="67"/>
      <c r="J91" s="245">
        <f t="shared" si="4"/>
        <v>0</v>
      </c>
      <c r="K91" s="245">
        <f t="shared" si="5"/>
        <v>0</v>
      </c>
      <c r="L91" s="247">
        <f t="shared" si="6"/>
      </c>
      <c r="M91" s="67"/>
      <c r="N91" s="67"/>
      <c r="O91" s="67"/>
      <c r="P91" s="245">
        <f t="shared" si="7"/>
        <v>0</v>
      </c>
    </row>
    <row r="92" spans="1:16" ht="12.75">
      <c r="A92" s="292" t="s">
        <v>483</v>
      </c>
      <c r="B92" s="436">
        <v>42471</v>
      </c>
      <c r="C92" s="437" t="s">
        <v>484</v>
      </c>
      <c r="D92" s="293" t="s">
        <v>336</v>
      </c>
      <c r="E92" s="66"/>
      <c r="F92" s="67"/>
      <c r="G92" s="67"/>
      <c r="H92" s="67"/>
      <c r="I92" s="67"/>
      <c r="J92" s="245">
        <f t="shared" si="4"/>
        <v>0</v>
      </c>
      <c r="K92" s="245">
        <f t="shared" si="5"/>
        <v>0</v>
      </c>
      <c r="L92" s="247">
        <f t="shared" si="6"/>
      </c>
      <c r="M92" s="67"/>
      <c r="N92" s="67"/>
      <c r="O92" s="67"/>
      <c r="P92" s="245">
        <f t="shared" si="7"/>
        <v>0</v>
      </c>
    </row>
    <row r="93" spans="1:16" ht="12.75">
      <c r="A93" s="292" t="s">
        <v>485</v>
      </c>
      <c r="B93" s="436">
        <v>10847</v>
      </c>
      <c r="C93" s="437" t="s">
        <v>486</v>
      </c>
      <c r="D93" s="293" t="s">
        <v>434</v>
      </c>
      <c r="E93" s="66"/>
      <c r="F93" s="67"/>
      <c r="G93" s="67"/>
      <c r="H93" s="67"/>
      <c r="I93" s="67"/>
      <c r="J93" s="245">
        <f t="shared" si="4"/>
        <v>0</v>
      </c>
      <c r="K93" s="245">
        <f t="shared" si="5"/>
        <v>0</v>
      </c>
      <c r="L93" s="247">
        <f t="shared" si="6"/>
      </c>
      <c r="M93" s="67"/>
      <c r="N93" s="67"/>
      <c r="O93" s="67"/>
      <c r="P93" s="245">
        <f t="shared" si="7"/>
        <v>0</v>
      </c>
    </row>
    <row r="94" spans="1:16" ht="12.75">
      <c r="A94" s="292" t="s">
        <v>487</v>
      </c>
      <c r="B94" s="436">
        <v>10499</v>
      </c>
      <c r="C94" s="437" t="s">
        <v>488</v>
      </c>
      <c r="D94" s="293" t="s">
        <v>369</v>
      </c>
      <c r="E94" s="66"/>
      <c r="F94" s="67"/>
      <c r="G94" s="67"/>
      <c r="H94" s="67"/>
      <c r="I94" s="67"/>
      <c r="J94" s="245">
        <f t="shared" si="4"/>
        <v>0</v>
      </c>
      <c r="K94" s="245">
        <f t="shared" si="5"/>
        <v>0</v>
      </c>
      <c r="L94" s="247">
        <f t="shared" si="6"/>
      </c>
      <c r="M94" s="67"/>
      <c r="N94" s="67"/>
      <c r="O94" s="67"/>
      <c r="P94" s="245">
        <f t="shared" si="7"/>
        <v>0</v>
      </c>
    </row>
    <row r="95" spans="1:16" ht="12.75">
      <c r="A95" s="292" t="s">
        <v>489</v>
      </c>
      <c r="B95" s="436">
        <v>16624</v>
      </c>
      <c r="C95" s="437" t="s">
        <v>490</v>
      </c>
      <c r="D95" s="293" t="s">
        <v>303</v>
      </c>
      <c r="E95" s="66"/>
      <c r="F95" s="67"/>
      <c r="G95" s="67"/>
      <c r="H95" s="67"/>
      <c r="I95" s="67"/>
      <c r="J95" s="245">
        <f t="shared" si="4"/>
        <v>0</v>
      </c>
      <c r="K95" s="245">
        <f t="shared" si="5"/>
        <v>0</v>
      </c>
      <c r="L95" s="247">
        <f t="shared" si="6"/>
      </c>
      <c r="M95" s="67"/>
      <c r="N95" s="67"/>
      <c r="O95" s="67"/>
      <c r="P95" s="245">
        <f t="shared" si="7"/>
        <v>0</v>
      </c>
    </row>
    <row r="96" spans="1:16" ht="12.75">
      <c r="A96" s="292" t="s">
        <v>491</v>
      </c>
      <c r="B96" s="436">
        <v>35408</v>
      </c>
      <c r="C96" s="437" t="s">
        <v>492</v>
      </c>
      <c r="D96" s="293" t="s">
        <v>312</v>
      </c>
      <c r="E96" s="66"/>
      <c r="F96" s="67"/>
      <c r="G96" s="67"/>
      <c r="H96" s="67"/>
      <c r="I96" s="67"/>
      <c r="J96" s="245">
        <f t="shared" si="4"/>
        <v>0</v>
      </c>
      <c r="K96" s="245">
        <f t="shared" si="5"/>
        <v>0</v>
      </c>
      <c r="L96" s="247">
        <f t="shared" si="6"/>
      </c>
      <c r="M96" s="67"/>
      <c r="N96" s="67"/>
      <c r="O96" s="67"/>
      <c r="P96" s="245">
        <f t="shared" si="7"/>
        <v>0</v>
      </c>
    </row>
    <row r="97" spans="1:16" ht="12.75">
      <c r="A97" s="292" t="s">
        <v>493</v>
      </c>
      <c r="B97" s="436">
        <v>12718</v>
      </c>
      <c r="C97" s="444" t="s">
        <v>494</v>
      </c>
      <c r="D97" s="300" t="s">
        <v>339</v>
      </c>
      <c r="E97" s="68"/>
      <c r="F97" s="67"/>
      <c r="G97" s="67"/>
      <c r="H97" s="67"/>
      <c r="I97" s="67"/>
      <c r="J97" s="246">
        <f t="shared" si="4"/>
        <v>0</v>
      </c>
      <c r="K97" s="245">
        <f t="shared" si="5"/>
        <v>0</v>
      </c>
      <c r="L97" s="247">
        <f t="shared" si="6"/>
      </c>
      <c r="M97" s="67"/>
      <c r="N97" s="67"/>
      <c r="O97" s="67"/>
      <c r="P97" s="245">
        <f t="shared" si="7"/>
        <v>0</v>
      </c>
    </row>
    <row r="98" spans="1:16" ht="12.75">
      <c r="A98" s="292" t="s">
        <v>495</v>
      </c>
      <c r="B98" s="436">
        <v>21458</v>
      </c>
      <c r="C98" s="437" t="s">
        <v>496</v>
      </c>
      <c r="D98" s="293" t="s">
        <v>434</v>
      </c>
      <c r="E98" s="68"/>
      <c r="F98" s="67"/>
      <c r="G98" s="67"/>
      <c r="H98" s="67"/>
      <c r="I98" s="67"/>
      <c r="J98" s="246">
        <f t="shared" si="4"/>
        <v>0</v>
      </c>
      <c r="K98" s="245">
        <f t="shared" si="5"/>
        <v>0</v>
      </c>
      <c r="L98" s="247">
        <f t="shared" si="6"/>
      </c>
      <c r="M98" s="67"/>
      <c r="N98" s="67"/>
      <c r="O98" s="67"/>
      <c r="P98" s="245">
        <f t="shared" si="7"/>
        <v>0</v>
      </c>
    </row>
    <row r="99" spans="1:16" ht="12.75">
      <c r="A99" s="292" t="s">
        <v>497</v>
      </c>
      <c r="B99" s="436">
        <v>21415</v>
      </c>
      <c r="C99" s="437" t="s">
        <v>498</v>
      </c>
      <c r="D99" s="293" t="s">
        <v>418</v>
      </c>
      <c r="E99" s="66"/>
      <c r="F99" s="67"/>
      <c r="G99" s="67"/>
      <c r="H99" s="67"/>
      <c r="I99" s="67"/>
      <c r="J99" s="245">
        <f t="shared" si="4"/>
        <v>0</v>
      </c>
      <c r="K99" s="245">
        <f t="shared" si="5"/>
        <v>0</v>
      </c>
      <c r="L99" s="247">
        <f t="shared" si="6"/>
      </c>
      <c r="M99" s="67"/>
      <c r="N99" s="67"/>
      <c r="O99" s="67"/>
      <c r="P99" s="245">
        <f t="shared" si="7"/>
        <v>0</v>
      </c>
    </row>
    <row r="100" spans="1:16" ht="12.75">
      <c r="A100" s="292" t="s">
        <v>499</v>
      </c>
      <c r="B100" s="436">
        <v>39845</v>
      </c>
      <c r="C100" s="437" t="s">
        <v>500</v>
      </c>
      <c r="D100" s="293" t="s">
        <v>501</v>
      </c>
      <c r="E100" s="66"/>
      <c r="F100" s="67"/>
      <c r="G100" s="67"/>
      <c r="H100" s="67"/>
      <c r="I100" s="67"/>
      <c r="J100" s="245">
        <f t="shared" si="4"/>
        <v>0</v>
      </c>
      <c r="K100" s="245">
        <f t="shared" si="5"/>
        <v>0</v>
      </c>
      <c r="L100" s="247">
        <f t="shared" si="6"/>
      </c>
      <c r="M100" s="67"/>
      <c r="N100" s="67"/>
      <c r="O100" s="67"/>
      <c r="P100" s="245">
        <f t="shared" si="7"/>
        <v>0</v>
      </c>
    </row>
    <row r="101" spans="1:16" ht="12.75">
      <c r="A101" s="292" t="s">
        <v>502</v>
      </c>
      <c r="B101" s="436">
        <v>20648</v>
      </c>
      <c r="C101" s="437" t="s">
        <v>503</v>
      </c>
      <c r="D101" s="293" t="s">
        <v>351</v>
      </c>
      <c r="E101" s="66"/>
      <c r="F101" s="67"/>
      <c r="G101" s="67"/>
      <c r="H101" s="67"/>
      <c r="I101" s="67"/>
      <c r="J101" s="245">
        <f t="shared" si="4"/>
        <v>0</v>
      </c>
      <c r="K101" s="245">
        <f t="shared" si="5"/>
        <v>0</v>
      </c>
      <c r="L101" s="247">
        <f t="shared" si="6"/>
      </c>
      <c r="M101" s="67"/>
      <c r="N101" s="67"/>
      <c r="O101" s="67"/>
      <c r="P101" s="245">
        <f t="shared" si="7"/>
        <v>0</v>
      </c>
    </row>
    <row r="102" spans="1:16" ht="12.75">
      <c r="A102" s="292" t="s">
        <v>504</v>
      </c>
      <c r="B102" s="436">
        <v>11551</v>
      </c>
      <c r="C102" s="437" t="s">
        <v>505</v>
      </c>
      <c r="D102" s="293" t="s">
        <v>312</v>
      </c>
      <c r="E102" s="66"/>
      <c r="F102" s="67"/>
      <c r="G102" s="67"/>
      <c r="H102" s="67"/>
      <c r="I102" s="67"/>
      <c r="J102" s="245">
        <f t="shared" si="4"/>
        <v>0</v>
      </c>
      <c r="K102" s="245">
        <f t="shared" si="5"/>
        <v>0</v>
      </c>
      <c r="L102" s="247">
        <f t="shared" si="6"/>
      </c>
      <c r="M102" s="67"/>
      <c r="N102" s="67"/>
      <c r="O102" s="67"/>
      <c r="P102" s="245">
        <f t="shared" si="7"/>
        <v>0</v>
      </c>
    </row>
    <row r="103" spans="1:16" ht="12.75">
      <c r="A103" s="292" t="s">
        <v>506</v>
      </c>
      <c r="B103" s="436">
        <v>26263</v>
      </c>
      <c r="C103" s="437" t="s">
        <v>507</v>
      </c>
      <c r="D103" s="293" t="s">
        <v>306</v>
      </c>
      <c r="E103" s="66"/>
      <c r="F103" s="67"/>
      <c r="G103" s="67"/>
      <c r="H103" s="67"/>
      <c r="I103" s="67"/>
      <c r="J103" s="245">
        <f t="shared" si="4"/>
        <v>0</v>
      </c>
      <c r="K103" s="245">
        <f t="shared" si="5"/>
        <v>0</v>
      </c>
      <c r="L103" s="247">
        <f t="shared" si="6"/>
      </c>
      <c r="M103" s="67"/>
      <c r="N103" s="67"/>
      <c r="O103" s="67"/>
      <c r="P103" s="245">
        <f t="shared" si="7"/>
        <v>0</v>
      </c>
    </row>
    <row r="104" spans="1:16" ht="12.75">
      <c r="A104" s="292" t="s">
        <v>508</v>
      </c>
      <c r="B104" s="436">
        <v>39020</v>
      </c>
      <c r="C104" s="437" t="s">
        <v>509</v>
      </c>
      <c r="D104" s="293" t="s">
        <v>510</v>
      </c>
      <c r="E104" s="66"/>
      <c r="F104" s="67"/>
      <c r="G104" s="67"/>
      <c r="H104" s="67"/>
      <c r="I104" s="67"/>
      <c r="J104" s="245">
        <f t="shared" si="4"/>
        <v>0</v>
      </c>
      <c r="K104" s="245">
        <f t="shared" si="5"/>
        <v>0</v>
      </c>
      <c r="L104" s="247">
        <f t="shared" si="6"/>
      </c>
      <c r="M104" s="67"/>
      <c r="N104" s="67"/>
      <c r="O104" s="67"/>
      <c r="P104" s="245">
        <f t="shared" si="7"/>
        <v>0</v>
      </c>
    </row>
    <row r="105" spans="1:16" ht="12.75">
      <c r="A105" s="292" t="s">
        <v>511</v>
      </c>
      <c r="B105" s="436">
        <v>35378</v>
      </c>
      <c r="C105" s="437" t="s">
        <v>512</v>
      </c>
      <c r="D105" s="293" t="s">
        <v>325</v>
      </c>
      <c r="E105" s="66"/>
      <c r="F105" s="67"/>
      <c r="G105" s="67"/>
      <c r="H105" s="67"/>
      <c r="I105" s="67"/>
      <c r="J105" s="245">
        <f t="shared" si="4"/>
        <v>0</v>
      </c>
      <c r="K105" s="245">
        <f t="shared" si="5"/>
        <v>0</v>
      </c>
      <c r="L105" s="247">
        <f t="shared" si="6"/>
      </c>
      <c r="M105" s="67"/>
      <c r="N105" s="67"/>
      <c r="O105" s="67"/>
      <c r="P105" s="245">
        <f t="shared" si="7"/>
        <v>0</v>
      </c>
    </row>
    <row r="106" spans="1:16" ht="12.75">
      <c r="A106" s="292" t="s">
        <v>513</v>
      </c>
      <c r="B106" s="436">
        <v>26921</v>
      </c>
      <c r="C106" s="437" t="s">
        <v>514</v>
      </c>
      <c r="D106" s="293" t="s">
        <v>336</v>
      </c>
      <c r="E106" s="66"/>
      <c r="F106" s="67"/>
      <c r="G106" s="67"/>
      <c r="H106" s="67"/>
      <c r="I106" s="67"/>
      <c r="J106" s="245">
        <f t="shared" si="4"/>
        <v>0</v>
      </c>
      <c r="K106" s="245">
        <f t="shared" si="5"/>
        <v>0</v>
      </c>
      <c r="L106" s="247">
        <f t="shared" si="6"/>
      </c>
      <c r="M106" s="67"/>
      <c r="N106" s="67"/>
      <c r="O106" s="67"/>
      <c r="P106" s="245">
        <f t="shared" si="7"/>
        <v>0</v>
      </c>
    </row>
    <row r="107" spans="1:16" ht="12.75">
      <c r="A107" s="292" t="s">
        <v>515</v>
      </c>
      <c r="B107" s="436">
        <v>12750</v>
      </c>
      <c r="C107" s="437" t="s">
        <v>516</v>
      </c>
      <c r="D107" s="293" t="s">
        <v>318</v>
      </c>
      <c r="E107" s="66"/>
      <c r="F107" s="67"/>
      <c r="G107" s="67"/>
      <c r="H107" s="67"/>
      <c r="I107" s="67"/>
      <c r="J107" s="245">
        <f t="shared" si="4"/>
        <v>0</v>
      </c>
      <c r="K107" s="245">
        <f t="shared" si="5"/>
        <v>0</v>
      </c>
      <c r="L107" s="247">
        <f t="shared" si="6"/>
      </c>
      <c r="M107" s="67"/>
      <c r="N107" s="67"/>
      <c r="O107" s="67"/>
      <c r="P107" s="245">
        <f t="shared" si="7"/>
        <v>0</v>
      </c>
    </row>
    <row r="108" spans="1:16" ht="12.75">
      <c r="A108" s="292" t="s">
        <v>517</v>
      </c>
      <c r="B108" s="436">
        <v>11045</v>
      </c>
      <c r="C108" s="437" t="s">
        <v>518</v>
      </c>
      <c r="D108" s="293" t="s">
        <v>351</v>
      </c>
      <c r="E108" s="66"/>
      <c r="F108" s="67"/>
      <c r="G108" s="67"/>
      <c r="H108" s="67"/>
      <c r="I108" s="67"/>
      <c r="J108" s="245">
        <f t="shared" si="4"/>
        <v>0</v>
      </c>
      <c r="K108" s="245">
        <f t="shared" si="5"/>
        <v>0</v>
      </c>
      <c r="L108" s="247">
        <f t="shared" si="6"/>
      </c>
      <c r="M108" s="67"/>
      <c r="N108" s="67"/>
      <c r="O108" s="67"/>
      <c r="P108" s="245">
        <f t="shared" si="7"/>
        <v>0</v>
      </c>
    </row>
    <row r="109" spans="1:16" ht="12.75">
      <c r="A109" s="292" t="s">
        <v>519</v>
      </c>
      <c r="B109" s="436">
        <v>35181</v>
      </c>
      <c r="C109" s="437" t="s">
        <v>520</v>
      </c>
      <c r="D109" s="293" t="s">
        <v>336</v>
      </c>
      <c r="E109" s="66"/>
      <c r="F109" s="67"/>
      <c r="G109" s="67"/>
      <c r="H109" s="67"/>
      <c r="I109" s="67"/>
      <c r="J109" s="245">
        <f t="shared" si="4"/>
        <v>0</v>
      </c>
      <c r="K109" s="245">
        <f t="shared" si="5"/>
        <v>0</v>
      </c>
      <c r="L109" s="247">
        <f t="shared" si="6"/>
      </c>
      <c r="M109" s="67"/>
      <c r="N109" s="67"/>
      <c r="O109" s="67"/>
      <c r="P109" s="245">
        <f t="shared" si="7"/>
        <v>0</v>
      </c>
    </row>
    <row r="110" spans="1:16" ht="12.75">
      <c r="A110" s="292" t="s">
        <v>521</v>
      </c>
      <c r="B110" s="436">
        <v>40029</v>
      </c>
      <c r="C110" s="437" t="s">
        <v>522</v>
      </c>
      <c r="D110" s="293" t="s">
        <v>339</v>
      </c>
      <c r="E110" s="66"/>
      <c r="F110" s="67"/>
      <c r="G110" s="67"/>
      <c r="H110" s="67"/>
      <c r="I110" s="67"/>
      <c r="J110" s="245">
        <f t="shared" si="4"/>
        <v>0</v>
      </c>
      <c r="K110" s="245">
        <f t="shared" si="5"/>
        <v>0</v>
      </c>
      <c r="L110" s="247">
        <f t="shared" si="6"/>
      </c>
      <c r="M110" s="67"/>
      <c r="N110" s="67"/>
      <c r="O110" s="67"/>
      <c r="P110" s="245">
        <f t="shared" si="7"/>
        <v>0</v>
      </c>
    </row>
    <row r="111" spans="1:16" ht="12.75">
      <c r="A111" s="292" t="s">
        <v>523</v>
      </c>
      <c r="B111" s="436">
        <v>21482</v>
      </c>
      <c r="C111" s="437" t="s">
        <v>524</v>
      </c>
      <c r="D111" s="293" t="s">
        <v>309</v>
      </c>
      <c r="E111" s="66"/>
      <c r="F111" s="67"/>
      <c r="G111" s="67"/>
      <c r="H111" s="67"/>
      <c r="I111" s="67"/>
      <c r="J111" s="245">
        <f t="shared" si="4"/>
        <v>0</v>
      </c>
      <c r="K111" s="245">
        <f t="shared" si="5"/>
        <v>0</v>
      </c>
      <c r="L111" s="247">
        <f t="shared" si="6"/>
      </c>
      <c r="M111" s="67"/>
      <c r="N111" s="67"/>
      <c r="O111" s="67"/>
      <c r="P111" s="245">
        <f t="shared" si="7"/>
        <v>0</v>
      </c>
    </row>
    <row r="112" spans="1:16" ht="12.75">
      <c r="A112" s="294" t="s">
        <v>525</v>
      </c>
      <c r="B112" s="438">
        <v>19194</v>
      </c>
      <c r="C112" s="441" t="s">
        <v>526</v>
      </c>
      <c r="D112" s="295" t="s">
        <v>501</v>
      </c>
      <c r="E112" s="66"/>
      <c r="F112" s="67"/>
      <c r="G112" s="67"/>
      <c r="H112" s="67"/>
      <c r="I112" s="67"/>
      <c r="J112" s="245">
        <f t="shared" si="4"/>
        <v>0</v>
      </c>
      <c r="K112" s="245">
        <f t="shared" si="5"/>
        <v>0</v>
      </c>
      <c r="L112" s="247">
        <f t="shared" si="6"/>
      </c>
      <c r="M112" s="67"/>
      <c r="N112" s="67"/>
      <c r="O112" s="67"/>
      <c r="P112" s="245">
        <f t="shared" si="7"/>
        <v>0</v>
      </c>
    </row>
    <row r="113" spans="1:16" ht="22.5">
      <c r="A113" s="292" t="s">
        <v>527</v>
      </c>
      <c r="B113" s="436">
        <v>13897</v>
      </c>
      <c r="C113" s="437" t="s">
        <v>528</v>
      </c>
      <c r="D113" s="293" t="s">
        <v>418</v>
      </c>
      <c r="E113" s="66"/>
      <c r="F113" s="67"/>
      <c r="G113" s="67"/>
      <c r="H113" s="67"/>
      <c r="I113" s="67"/>
      <c r="J113" s="245">
        <f t="shared" si="4"/>
        <v>0</v>
      </c>
      <c r="K113" s="245">
        <f t="shared" si="5"/>
        <v>0</v>
      </c>
      <c r="L113" s="247">
        <f t="shared" si="6"/>
      </c>
      <c r="M113" s="67"/>
      <c r="N113" s="67"/>
      <c r="O113" s="67"/>
      <c r="P113" s="245">
        <f t="shared" si="7"/>
        <v>0</v>
      </c>
    </row>
    <row r="114" spans="1:16" ht="12.75">
      <c r="A114" s="292" t="s">
        <v>529</v>
      </c>
      <c r="B114" s="436">
        <v>41483</v>
      </c>
      <c r="C114" s="437" t="s">
        <v>530</v>
      </c>
      <c r="D114" s="293" t="s">
        <v>303</v>
      </c>
      <c r="E114" s="66"/>
      <c r="F114" s="67"/>
      <c r="G114" s="67"/>
      <c r="H114" s="67"/>
      <c r="I114" s="67"/>
      <c r="J114" s="245">
        <f t="shared" si="4"/>
        <v>0</v>
      </c>
      <c r="K114" s="245">
        <f t="shared" si="5"/>
        <v>0</v>
      </c>
      <c r="L114" s="247">
        <f t="shared" si="6"/>
      </c>
      <c r="M114" s="67"/>
      <c r="N114" s="67"/>
      <c r="O114" s="67"/>
      <c r="P114" s="245">
        <f t="shared" si="7"/>
        <v>0</v>
      </c>
    </row>
    <row r="115" spans="1:16" ht="12.75">
      <c r="A115" s="292" t="s">
        <v>531</v>
      </c>
      <c r="B115" s="436">
        <v>13838</v>
      </c>
      <c r="C115" s="441" t="s">
        <v>532</v>
      </c>
      <c r="D115" s="293" t="s">
        <v>318</v>
      </c>
      <c r="E115" s="66"/>
      <c r="F115" s="67"/>
      <c r="G115" s="67"/>
      <c r="H115" s="67"/>
      <c r="I115" s="67"/>
      <c r="J115" s="245">
        <f t="shared" si="4"/>
        <v>0</v>
      </c>
      <c r="K115" s="245">
        <f t="shared" si="5"/>
        <v>0</v>
      </c>
      <c r="L115" s="247">
        <f t="shared" si="6"/>
      </c>
      <c r="M115" s="67"/>
      <c r="N115" s="67"/>
      <c r="O115" s="67"/>
      <c r="P115" s="245">
        <f t="shared" si="7"/>
        <v>0</v>
      </c>
    </row>
    <row r="116" spans="1:16" ht="12.75">
      <c r="A116" s="292" t="s">
        <v>533</v>
      </c>
      <c r="B116" s="436">
        <v>10178</v>
      </c>
      <c r="C116" s="437" t="s">
        <v>534</v>
      </c>
      <c r="D116" s="293" t="s">
        <v>300</v>
      </c>
      <c r="E116" s="66"/>
      <c r="F116" s="67"/>
      <c r="G116" s="67"/>
      <c r="H116" s="67"/>
      <c r="I116" s="67"/>
      <c r="J116" s="245">
        <f t="shared" si="4"/>
        <v>0</v>
      </c>
      <c r="K116" s="245">
        <f t="shared" si="5"/>
        <v>0</v>
      </c>
      <c r="L116" s="247">
        <f t="shared" si="6"/>
      </c>
      <c r="M116" s="67"/>
      <c r="N116" s="67"/>
      <c r="O116" s="67"/>
      <c r="P116" s="245">
        <f t="shared" si="7"/>
        <v>0</v>
      </c>
    </row>
    <row r="117" spans="1:16" ht="12.75">
      <c r="A117" s="292" t="s">
        <v>535</v>
      </c>
      <c r="B117" s="436">
        <v>20281</v>
      </c>
      <c r="C117" s="437" t="s">
        <v>536</v>
      </c>
      <c r="D117" s="293" t="s">
        <v>336</v>
      </c>
      <c r="E117" s="66"/>
      <c r="F117" s="67"/>
      <c r="G117" s="67"/>
      <c r="H117" s="67"/>
      <c r="I117" s="67"/>
      <c r="J117" s="245">
        <f t="shared" si="4"/>
        <v>0</v>
      </c>
      <c r="K117" s="245">
        <f t="shared" si="5"/>
        <v>0</v>
      </c>
      <c r="L117" s="247">
        <f t="shared" si="6"/>
      </c>
      <c r="M117" s="67"/>
      <c r="N117" s="67"/>
      <c r="O117" s="67"/>
      <c r="P117" s="245">
        <f t="shared" si="7"/>
        <v>0</v>
      </c>
    </row>
    <row r="118" spans="1:16" ht="12.75">
      <c r="A118" s="292" t="s">
        <v>537</v>
      </c>
      <c r="B118" s="436">
        <v>13935</v>
      </c>
      <c r="C118" s="437" t="s">
        <v>538</v>
      </c>
      <c r="D118" s="293" t="s">
        <v>395</v>
      </c>
      <c r="E118" s="66"/>
      <c r="F118" s="67"/>
      <c r="G118" s="67"/>
      <c r="H118" s="67"/>
      <c r="I118" s="67"/>
      <c r="J118" s="245">
        <f t="shared" si="4"/>
        <v>0</v>
      </c>
      <c r="K118" s="245">
        <f t="shared" si="5"/>
        <v>0</v>
      </c>
      <c r="L118" s="247">
        <f t="shared" si="6"/>
      </c>
      <c r="M118" s="67"/>
      <c r="N118" s="67"/>
      <c r="O118" s="67"/>
      <c r="P118" s="245">
        <f t="shared" si="7"/>
        <v>0</v>
      </c>
    </row>
    <row r="119" spans="1:16" ht="12.75">
      <c r="A119" s="292" t="s">
        <v>539</v>
      </c>
      <c r="B119" s="436">
        <v>39306</v>
      </c>
      <c r="C119" s="437" t="s">
        <v>540</v>
      </c>
      <c r="D119" s="293" t="s">
        <v>325</v>
      </c>
      <c r="E119" s="66"/>
      <c r="F119" s="67"/>
      <c r="G119" s="67"/>
      <c r="H119" s="67"/>
      <c r="I119" s="67"/>
      <c r="J119" s="245">
        <f t="shared" si="4"/>
        <v>0</v>
      </c>
      <c r="K119" s="245">
        <f t="shared" si="5"/>
        <v>0</v>
      </c>
      <c r="L119" s="247">
        <f t="shared" si="6"/>
      </c>
      <c r="M119" s="67"/>
      <c r="N119" s="67"/>
      <c r="O119" s="67"/>
      <c r="P119" s="245">
        <f t="shared" si="7"/>
        <v>0</v>
      </c>
    </row>
    <row r="120" spans="1:16" ht="12.75">
      <c r="A120" s="292" t="s">
        <v>541</v>
      </c>
      <c r="B120" s="436">
        <v>35386</v>
      </c>
      <c r="C120" s="437" t="s">
        <v>542</v>
      </c>
      <c r="D120" s="293" t="s">
        <v>395</v>
      </c>
      <c r="E120" s="66"/>
      <c r="F120" s="67"/>
      <c r="G120" s="67"/>
      <c r="H120" s="67"/>
      <c r="I120" s="67"/>
      <c r="J120" s="245">
        <f t="shared" si="4"/>
        <v>0</v>
      </c>
      <c r="K120" s="245">
        <f t="shared" si="5"/>
        <v>0</v>
      </c>
      <c r="L120" s="247">
        <f t="shared" si="6"/>
      </c>
      <c r="M120" s="67"/>
      <c r="N120" s="67"/>
      <c r="O120" s="67"/>
      <c r="P120" s="245">
        <f t="shared" si="7"/>
        <v>0</v>
      </c>
    </row>
    <row r="121" spans="1:16" ht="12.75">
      <c r="A121" s="292" t="s">
        <v>543</v>
      </c>
      <c r="B121" s="436">
        <v>25879</v>
      </c>
      <c r="C121" s="437" t="s">
        <v>544</v>
      </c>
      <c r="D121" s="293" t="s">
        <v>395</v>
      </c>
      <c r="E121" s="66"/>
      <c r="F121" s="67"/>
      <c r="G121" s="67"/>
      <c r="H121" s="67"/>
      <c r="I121" s="67"/>
      <c r="J121" s="245">
        <f t="shared" si="4"/>
        <v>0</v>
      </c>
      <c r="K121" s="245">
        <f t="shared" si="5"/>
        <v>0</v>
      </c>
      <c r="L121" s="247">
        <f t="shared" si="6"/>
      </c>
      <c r="M121" s="67"/>
      <c r="N121" s="67"/>
      <c r="O121" s="67"/>
      <c r="P121" s="245">
        <f t="shared" si="7"/>
        <v>0</v>
      </c>
    </row>
    <row r="122" spans="1:16" ht="22.5">
      <c r="A122" s="292" t="s">
        <v>545</v>
      </c>
      <c r="B122" s="436">
        <v>16578</v>
      </c>
      <c r="C122" s="437" t="s">
        <v>546</v>
      </c>
      <c r="D122" s="293" t="s">
        <v>300</v>
      </c>
      <c r="E122" s="66"/>
      <c r="F122" s="67"/>
      <c r="G122" s="67"/>
      <c r="H122" s="67"/>
      <c r="I122" s="67"/>
      <c r="J122" s="245">
        <f t="shared" si="4"/>
        <v>0</v>
      </c>
      <c r="K122" s="245">
        <f t="shared" si="5"/>
        <v>0</v>
      </c>
      <c r="L122" s="247">
        <f t="shared" si="6"/>
      </c>
      <c r="M122" s="67"/>
      <c r="N122" s="67"/>
      <c r="O122" s="67"/>
      <c r="P122" s="245">
        <f t="shared" si="7"/>
        <v>0</v>
      </c>
    </row>
    <row r="123" spans="1:16" ht="12.75">
      <c r="A123" s="292" t="s">
        <v>547</v>
      </c>
      <c r="B123" s="436">
        <v>31453</v>
      </c>
      <c r="C123" s="437" t="s">
        <v>548</v>
      </c>
      <c r="D123" s="293" t="s">
        <v>339</v>
      </c>
      <c r="E123" s="66"/>
      <c r="F123" s="67"/>
      <c r="G123" s="67"/>
      <c r="H123" s="67"/>
      <c r="I123" s="67"/>
      <c r="J123" s="245">
        <f t="shared" si="4"/>
        <v>0</v>
      </c>
      <c r="K123" s="245">
        <f t="shared" si="5"/>
        <v>0</v>
      </c>
      <c r="L123" s="247">
        <f t="shared" si="6"/>
      </c>
      <c r="M123" s="67"/>
      <c r="N123" s="67"/>
      <c r="O123" s="67"/>
      <c r="P123" s="245">
        <f t="shared" si="7"/>
        <v>0</v>
      </c>
    </row>
    <row r="124" spans="1:16" ht="12.75">
      <c r="A124" s="292" t="s">
        <v>549</v>
      </c>
      <c r="B124" s="436">
        <v>21873</v>
      </c>
      <c r="C124" s="437" t="s">
        <v>550</v>
      </c>
      <c r="D124" s="293" t="s">
        <v>339</v>
      </c>
      <c r="E124" s="66"/>
      <c r="F124" s="67"/>
      <c r="G124" s="67"/>
      <c r="H124" s="67"/>
      <c r="I124" s="67"/>
      <c r="J124" s="245">
        <f t="shared" si="4"/>
        <v>0</v>
      </c>
      <c r="K124" s="245">
        <f t="shared" si="5"/>
        <v>0</v>
      </c>
      <c r="L124" s="247">
        <f t="shared" si="6"/>
      </c>
      <c r="M124" s="67"/>
      <c r="N124" s="67"/>
      <c r="O124" s="67"/>
      <c r="P124" s="245">
        <f t="shared" si="7"/>
        <v>0</v>
      </c>
    </row>
    <row r="125" spans="1:16" ht="12.75">
      <c r="A125" s="301" t="s">
        <v>551</v>
      </c>
      <c r="B125" s="445">
        <v>11177</v>
      </c>
      <c r="C125" s="413" t="s">
        <v>552</v>
      </c>
      <c r="D125" s="302" t="s">
        <v>553</v>
      </c>
      <c r="E125" s="8"/>
      <c r="F125" s="67"/>
      <c r="G125" s="67"/>
      <c r="H125" s="67"/>
      <c r="I125" s="67"/>
      <c r="J125" s="237">
        <f t="shared" si="4"/>
        <v>0</v>
      </c>
      <c r="K125" s="237">
        <f t="shared" si="5"/>
        <v>0</v>
      </c>
      <c r="L125" s="248">
        <f t="shared" si="6"/>
      </c>
      <c r="M125" s="67"/>
      <c r="N125" s="67"/>
      <c r="O125" s="67"/>
      <c r="P125" s="237">
        <f t="shared" si="7"/>
        <v>0</v>
      </c>
    </row>
    <row r="126" spans="1:16" ht="12.75">
      <c r="A126" s="292" t="s">
        <v>554</v>
      </c>
      <c r="B126" s="436">
        <v>12150</v>
      </c>
      <c r="C126" s="437" t="s">
        <v>555</v>
      </c>
      <c r="D126" s="293" t="s">
        <v>336</v>
      </c>
      <c r="E126" s="68"/>
      <c r="F126" s="67"/>
      <c r="G126" s="67"/>
      <c r="H126" s="67"/>
      <c r="I126" s="67"/>
      <c r="J126" s="246">
        <f t="shared" si="4"/>
        <v>0</v>
      </c>
      <c r="K126" s="245">
        <f t="shared" si="5"/>
        <v>0</v>
      </c>
      <c r="L126" s="247">
        <f t="shared" si="6"/>
      </c>
      <c r="M126" s="67"/>
      <c r="N126" s="67"/>
      <c r="O126" s="67"/>
      <c r="P126" s="245">
        <f t="shared" si="7"/>
        <v>0</v>
      </c>
    </row>
    <row r="127" spans="1:16" ht="12.75">
      <c r="A127" s="292" t="s">
        <v>556</v>
      </c>
      <c r="B127" s="436">
        <v>41742</v>
      </c>
      <c r="C127" s="437" t="s">
        <v>557</v>
      </c>
      <c r="D127" s="293" t="s">
        <v>558</v>
      </c>
      <c r="E127" s="66"/>
      <c r="F127" s="67"/>
      <c r="G127" s="67"/>
      <c r="H127" s="67"/>
      <c r="I127" s="67"/>
      <c r="J127" s="246">
        <f t="shared" si="4"/>
        <v>0</v>
      </c>
      <c r="K127" s="245">
        <f t="shared" si="5"/>
        <v>0</v>
      </c>
      <c r="L127" s="247">
        <f t="shared" si="6"/>
      </c>
      <c r="M127" s="67"/>
      <c r="N127" s="67"/>
      <c r="O127" s="67"/>
      <c r="P127" s="245">
        <f t="shared" si="7"/>
        <v>0</v>
      </c>
    </row>
    <row r="128" spans="1:16" ht="12.75">
      <c r="A128" s="292" t="s">
        <v>559</v>
      </c>
      <c r="B128" s="436">
        <v>33588</v>
      </c>
      <c r="C128" s="437" t="s">
        <v>560</v>
      </c>
      <c r="D128" s="293" t="s">
        <v>351</v>
      </c>
      <c r="E128" s="66"/>
      <c r="F128" s="67"/>
      <c r="G128" s="67"/>
      <c r="H128" s="67"/>
      <c r="I128" s="67"/>
      <c r="J128" s="246">
        <f t="shared" si="4"/>
        <v>0</v>
      </c>
      <c r="K128" s="245">
        <f t="shared" si="5"/>
        <v>0</v>
      </c>
      <c r="L128" s="247">
        <f t="shared" si="6"/>
      </c>
      <c r="M128" s="67"/>
      <c r="N128" s="67"/>
      <c r="O128" s="67"/>
      <c r="P128" s="245">
        <f t="shared" si="7"/>
        <v>0</v>
      </c>
    </row>
    <row r="129" spans="1:16" ht="12.75">
      <c r="A129" s="292" t="s">
        <v>561</v>
      </c>
      <c r="B129" s="436">
        <v>24724</v>
      </c>
      <c r="C129" s="437" t="s">
        <v>562</v>
      </c>
      <c r="D129" s="293" t="s">
        <v>348</v>
      </c>
      <c r="E129" s="66"/>
      <c r="F129" s="67"/>
      <c r="G129" s="67"/>
      <c r="H129" s="67"/>
      <c r="I129" s="67"/>
      <c r="J129" s="245">
        <f t="shared" si="4"/>
        <v>0</v>
      </c>
      <c r="K129" s="245">
        <f t="shared" si="5"/>
        <v>0</v>
      </c>
      <c r="L129" s="247">
        <f t="shared" si="6"/>
      </c>
      <c r="M129" s="67"/>
      <c r="N129" s="67"/>
      <c r="O129" s="67"/>
      <c r="P129" s="245">
        <f t="shared" si="7"/>
        <v>0</v>
      </c>
    </row>
    <row r="130" spans="1:16" ht="12.75">
      <c r="A130" s="292" t="s">
        <v>563</v>
      </c>
      <c r="B130" s="436">
        <v>28519</v>
      </c>
      <c r="C130" s="441" t="s">
        <v>564</v>
      </c>
      <c r="D130" s="293" t="s">
        <v>306</v>
      </c>
      <c r="E130" s="66"/>
      <c r="F130" s="67"/>
      <c r="G130" s="67"/>
      <c r="H130" s="67"/>
      <c r="I130" s="67"/>
      <c r="J130" s="245">
        <f t="shared" si="4"/>
        <v>0</v>
      </c>
      <c r="K130" s="245">
        <f t="shared" si="5"/>
        <v>0</v>
      </c>
      <c r="L130" s="247">
        <f t="shared" si="6"/>
      </c>
      <c r="M130" s="67"/>
      <c r="N130" s="67"/>
      <c r="O130" s="67"/>
      <c r="P130" s="245">
        <f t="shared" si="7"/>
        <v>0</v>
      </c>
    </row>
    <row r="131" spans="1:16" ht="12.75">
      <c r="A131" s="292" t="s">
        <v>565</v>
      </c>
      <c r="B131" s="436">
        <v>38776</v>
      </c>
      <c r="C131" s="437" t="s">
        <v>566</v>
      </c>
      <c r="D131" s="293" t="s">
        <v>312</v>
      </c>
      <c r="E131" s="66"/>
      <c r="F131" s="67"/>
      <c r="G131" s="67"/>
      <c r="H131" s="67"/>
      <c r="I131" s="67"/>
      <c r="J131" s="245">
        <f t="shared" si="4"/>
        <v>0</v>
      </c>
      <c r="K131" s="245">
        <f t="shared" si="5"/>
        <v>0</v>
      </c>
      <c r="L131" s="247">
        <f t="shared" si="6"/>
      </c>
      <c r="M131" s="67"/>
      <c r="N131" s="67"/>
      <c r="O131" s="67"/>
      <c r="P131" s="245">
        <f t="shared" si="7"/>
        <v>0</v>
      </c>
    </row>
    <row r="132" spans="1:16" ht="12.75">
      <c r="A132" s="292" t="s">
        <v>567</v>
      </c>
      <c r="B132" s="436">
        <v>24732</v>
      </c>
      <c r="C132" s="437" t="s">
        <v>568</v>
      </c>
      <c r="D132" s="293" t="s">
        <v>348</v>
      </c>
      <c r="E132" s="66"/>
      <c r="F132" s="67"/>
      <c r="G132" s="67"/>
      <c r="H132" s="67"/>
      <c r="I132" s="67"/>
      <c r="J132" s="245">
        <f t="shared" si="4"/>
        <v>0</v>
      </c>
      <c r="K132" s="245">
        <f t="shared" si="5"/>
        <v>0</v>
      </c>
      <c r="L132" s="247">
        <f t="shared" si="6"/>
      </c>
      <c r="M132" s="67"/>
      <c r="N132" s="67"/>
      <c r="O132" s="67"/>
      <c r="P132" s="245">
        <f t="shared" si="7"/>
        <v>0</v>
      </c>
    </row>
    <row r="133" spans="1:16" ht="12.75">
      <c r="A133" s="292" t="s">
        <v>569</v>
      </c>
      <c r="B133" s="436">
        <v>22039</v>
      </c>
      <c r="C133" s="437" t="s">
        <v>570</v>
      </c>
      <c r="D133" s="293" t="s">
        <v>303</v>
      </c>
      <c r="E133" s="66"/>
      <c r="F133" s="67"/>
      <c r="G133" s="67"/>
      <c r="H133" s="67"/>
      <c r="I133" s="67"/>
      <c r="J133" s="245">
        <f t="shared" si="4"/>
        <v>0</v>
      </c>
      <c r="K133" s="245">
        <f t="shared" si="5"/>
        <v>0</v>
      </c>
      <c r="L133" s="247">
        <f t="shared" si="6"/>
      </c>
      <c r="M133" s="67"/>
      <c r="N133" s="67"/>
      <c r="O133" s="67"/>
      <c r="P133" s="245">
        <f t="shared" si="7"/>
        <v>0</v>
      </c>
    </row>
    <row r="134" spans="1:16" ht="12.75">
      <c r="A134" s="292" t="s">
        <v>571</v>
      </c>
      <c r="B134" s="436">
        <v>11967</v>
      </c>
      <c r="C134" s="437" t="s">
        <v>572</v>
      </c>
      <c r="D134" s="293" t="s">
        <v>303</v>
      </c>
      <c r="E134" s="66"/>
      <c r="F134" s="67"/>
      <c r="G134" s="67"/>
      <c r="H134" s="67"/>
      <c r="I134" s="67"/>
      <c r="J134" s="245">
        <f t="shared" si="4"/>
        <v>0</v>
      </c>
      <c r="K134" s="245">
        <f t="shared" si="5"/>
        <v>0</v>
      </c>
      <c r="L134" s="247">
        <f t="shared" si="6"/>
      </c>
      <c r="M134" s="67"/>
      <c r="N134" s="67"/>
      <c r="O134" s="67"/>
      <c r="P134" s="245">
        <f t="shared" si="7"/>
        <v>0</v>
      </c>
    </row>
    <row r="135" spans="1:16" ht="12.75">
      <c r="A135" s="292" t="s">
        <v>573</v>
      </c>
      <c r="B135" s="436">
        <v>11304</v>
      </c>
      <c r="C135" s="437" t="s">
        <v>574</v>
      </c>
      <c r="D135" s="293" t="s">
        <v>575</v>
      </c>
      <c r="E135" s="66"/>
      <c r="F135" s="67"/>
      <c r="G135" s="67"/>
      <c r="H135" s="67"/>
      <c r="I135" s="67"/>
      <c r="J135" s="245">
        <f t="shared" si="4"/>
        <v>0</v>
      </c>
      <c r="K135" s="245">
        <f t="shared" si="5"/>
        <v>0</v>
      </c>
      <c r="L135" s="247">
        <f t="shared" si="6"/>
      </c>
      <c r="M135" s="67"/>
      <c r="N135" s="67"/>
      <c r="O135" s="67"/>
      <c r="P135" s="245">
        <f t="shared" si="7"/>
        <v>0</v>
      </c>
    </row>
    <row r="136" spans="1:16" ht="12.75">
      <c r="A136" s="292" t="s">
        <v>576</v>
      </c>
      <c r="B136" s="436">
        <v>26310</v>
      </c>
      <c r="C136" s="437" t="s">
        <v>577</v>
      </c>
      <c r="D136" s="293" t="s">
        <v>578</v>
      </c>
      <c r="E136" s="66"/>
      <c r="F136" s="67"/>
      <c r="G136" s="67"/>
      <c r="H136" s="67"/>
      <c r="I136" s="67"/>
      <c r="J136" s="245">
        <f t="shared" si="4"/>
        <v>0</v>
      </c>
      <c r="K136" s="245">
        <f t="shared" si="5"/>
        <v>0</v>
      </c>
      <c r="L136" s="247">
        <f t="shared" si="6"/>
      </c>
      <c r="M136" s="67"/>
      <c r="N136" s="67"/>
      <c r="O136" s="67"/>
      <c r="P136" s="245">
        <f t="shared" si="7"/>
        <v>0</v>
      </c>
    </row>
    <row r="137" spans="1:16" ht="12.75">
      <c r="A137" s="294" t="s">
        <v>579</v>
      </c>
      <c r="B137" s="438">
        <v>23809</v>
      </c>
      <c r="C137" s="441" t="s">
        <v>580</v>
      </c>
      <c r="D137" s="295" t="s">
        <v>312</v>
      </c>
      <c r="E137" s="66"/>
      <c r="F137" s="67"/>
      <c r="G137" s="67"/>
      <c r="H137" s="67"/>
      <c r="I137" s="67"/>
      <c r="J137" s="245">
        <f t="shared" si="4"/>
        <v>0</v>
      </c>
      <c r="K137" s="245">
        <f t="shared" si="5"/>
        <v>0</v>
      </c>
      <c r="L137" s="247">
        <f t="shared" si="6"/>
      </c>
      <c r="M137" s="67"/>
      <c r="N137" s="67"/>
      <c r="O137" s="67"/>
      <c r="P137" s="245">
        <f t="shared" si="7"/>
        <v>0</v>
      </c>
    </row>
    <row r="138" spans="1:16" ht="12.75">
      <c r="A138" s="292" t="s">
        <v>581</v>
      </c>
      <c r="B138" s="436">
        <v>10671</v>
      </c>
      <c r="C138" s="437" t="s">
        <v>582</v>
      </c>
      <c r="D138" s="293" t="s">
        <v>401</v>
      </c>
      <c r="E138" s="66"/>
      <c r="F138" s="67"/>
      <c r="G138" s="67"/>
      <c r="H138" s="67"/>
      <c r="I138" s="67"/>
      <c r="J138" s="245">
        <f t="shared" si="4"/>
        <v>0</v>
      </c>
      <c r="K138" s="245">
        <f t="shared" si="5"/>
        <v>0</v>
      </c>
      <c r="L138" s="247">
        <f t="shared" si="6"/>
      </c>
      <c r="M138" s="67"/>
      <c r="N138" s="67"/>
      <c r="O138" s="67"/>
      <c r="P138" s="245">
        <f t="shared" si="7"/>
        <v>0</v>
      </c>
    </row>
    <row r="139" spans="1:16" ht="12.75">
      <c r="A139" s="292" t="s">
        <v>583</v>
      </c>
      <c r="B139" s="436">
        <v>36307</v>
      </c>
      <c r="C139" s="437" t="s">
        <v>584</v>
      </c>
      <c r="D139" s="293" t="s">
        <v>401</v>
      </c>
      <c r="E139" s="66"/>
      <c r="F139" s="67"/>
      <c r="G139" s="67"/>
      <c r="H139" s="67"/>
      <c r="I139" s="67"/>
      <c r="J139" s="245">
        <f t="shared" si="4"/>
        <v>0</v>
      </c>
      <c r="K139" s="245">
        <f t="shared" si="5"/>
        <v>0</v>
      </c>
      <c r="L139" s="247">
        <f t="shared" si="6"/>
      </c>
      <c r="M139" s="67"/>
      <c r="N139" s="67"/>
      <c r="O139" s="67"/>
      <c r="P139" s="245">
        <f t="shared" si="7"/>
        <v>0</v>
      </c>
    </row>
    <row r="140" spans="1:16" ht="12.75">
      <c r="A140" s="292" t="s">
        <v>585</v>
      </c>
      <c r="B140" s="436">
        <v>26832</v>
      </c>
      <c r="C140" s="437" t="s">
        <v>586</v>
      </c>
      <c r="D140" s="293" t="s">
        <v>318</v>
      </c>
      <c r="E140" s="66"/>
      <c r="F140" s="67"/>
      <c r="G140" s="67"/>
      <c r="H140" s="67"/>
      <c r="I140" s="67"/>
      <c r="J140" s="245">
        <f aca="true" t="shared" si="8" ref="J140:J203">+(G140+H140+I140)</f>
        <v>0</v>
      </c>
      <c r="K140" s="245">
        <f aca="true" t="shared" si="9" ref="K140:K203">+H140+I140</f>
        <v>0</v>
      </c>
      <c r="L140" s="247">
        <f aca="true" t="shared" si="10" ref="L140:L203">IF(K140&lt;&gt;0,+(K140/J140),"")</f>
      </c>
      <c r="M140" s="67"/>
      <c r="N140" s="67"/>
      <c r="O140" s="67"/>
      <c r="P140" s="245">
        <f aca="true" t="shared" si="11" ref="P140:P203">+J140+M140+N140+O140</f>
        <v>0</v>
      </c>
    </row>
    <row r="141" spans="1:16" ht="12.75">
      <c r="A141" s="292" t="s">
        <v>587</v>
      </c>
      <c r="B141" s="436">
        <v>16691</v>
      </c>
      <c r="C141" s="437" t="s">
        <v>588</v>
      </c>
      <c r="D141" s="293" t="s">
        <v>318</v>
      </c>
      <c r="E141" s="66"/>
      <c r="F141" s="67"/>
      <c r="G141" s="67"/>
      <c r="H141" s="67"/>
      <c r="I141" s="67"/>
      <c r="J141" s="245">
        <f t="shared" si="8"/>
        <v>0</v>
      </c>
      <c r="K141" s="245">
        <f t="shared" si="9"/>
        <v>0</v>
      </c>
      <c r="L141" s="247">
        <f t="shared" si="10"/>
      </c>
      <c r="M141" s="67"/>
      <c r="N141" s="67"/>
      <c r="O141" s="67"/>
      <c r="P141" s="245">
        <f t="shared" si="11"/>
        <v>0</v>
      </c>
    </row>
    <row r="142" spans="1:16" ht="22.5">
      <c r="A142" s="292" t="s">
        <v>589</v>
      </c>
      <c r="B142" s="436">
        <v>22136</v>
      </c>
      <c r="C142" s="437" t="s">
        <v>590</v>
      </c>
      <c r="D142" s="293" t="s">
        <v>318</v>
      </c>
      <c r="E142" s="66"/>
      <c r="F142" s="67"/>
      <c r="G142" s="67"/>
      <c r="H142" s="67"/>
      <c r="I142" s="67"/>
      <c r="J142" s="245">
        <f t="shared" si="8"/>
        <v>0</v>
      </c>
      <c r="K142" s="245">
        <f t="shared" si="9"/>
        <v>0</v>
      </c>
      <c r="L142" s="247">
        <f t="shared" si="10"/>
      </c>
      <c r="M142" s="67"/>
      <c r="N142" s="67"/>
      <c r="O142" s="67"/>
      <c r="P142" s="245">
        <f t="shared" si="11"/>
        <v>0</v>
      </c>
    </row>
    <row r="143" spans="1:16" ht="12.75">
      <c r="A143" s="292" t="s">
        <v>591</v>
      </c>
      <c r="B143" s="436">
        <v>20303</v>
      </c>
      <c r="C143" s="437" t="s">
        <v>592</v>
      </c>
      <c r="D143" s="293" t="s">
        <v>336</v>
      </c>
      <c r="E143" s="66"/>
      <c r="F143" s="67"/>
      <c r="G143" s="67"/>
      <c r="H143" s="67"/>
      <c r="I143" s="67"/>
      <c r="J143" s="245">
        <f t="shared" si="8"/>
        <v>0</v>
      </c>
      <c r="K143" s="245">
        <f t="shared" si="9"/>
        <v>0</v>
      </c>
      <c r="L143" s="247">
        <f t="shared" si="10"/>
      </c>
      <c r="M143" s="67"/>
      <c r="N143" s="67"/>
      <c r="O143" s="67"/>
      <c r="P143" s="245">
        <f t="shared" si="11"/>
        <v>0</v>
      </c>
    </row>
    <row r="144" spans="1:16" ht="12.75">
      <c r="A144" s="292" t="s">
        <v>593</v>
      </c>
      <c r="B144" s="436">
        <v>22322</v>
      </c>
      <c r="C144" s="437" t="s">
        <v>594</v>
      </c>
      <c r="D144" s="293" t="s">
        <v>303</v>
      </c>
      <c r="E144" s="66"/>
      <c r="F144" s="67"/>
      <c r="G144" s="67"/>
      <c r="H144" s="67"/>
      <c r="I144" s="67"/>
      <c r="J144" s="245">
        <f t="shared" si="8"/>
        <v>0</v>
      </c>
      <c r="K144" s="245">
        <f t="shared" si="9"/>
        <v>0</v>
      </c>
      <c r="L144" s="247">
        <f t="shared" si="10"/>
      </c>
      <c r="M144" s="67"/>
      <c r="N144" s="67"/>
      <c r="O144" s="67"/>
      <c r="P144" s="245">
        <f t="shared" si="11"/>
        <v>0</v>
      </c>
    </row>
    <row r="145" spans="1:16" ht="12.75">
      <c r="A145" s="294" t="s">
        <v>595</v>
      </c>
      <c r="B145" s="438">
        <v>36650</v>
      </c>
      <c r="C145" s="437" t="s">
        <v>596</v>
      </c>
      <c r="D145" s="295" t="s">
        <v>369</v>
      </c>
      <c r="E145" s="66"/>
      <c r="F145" s="67"/>
      <c r="G145" s="67"/>
      <c r="H145" s="67"/>
      <c r="I145" s="67"/>
      <c r="J145" s="245">
        <f t="shared" si="8"/>
        <v>0</v>
      </c>
      <c r="K145" s="245">
        <f t="shared" si="9"/>
        <v>0</v>
      </c>
      <c r="L145" s="247">
        <f t="shared" si="10"/>
      </c>
      <c r="M145" s="67"/>
      <c r="N145" s="67"/>
      <c r="O145" s="67"/>
      <c r="P145" s="245">
        <f t="shared" si="11"/>
        <v>0</v>
      </c>
    </row>
    <row r="146" spans="1:16" ht="12.75">
      <c r="A146" s="292" t="s">
        <v>597</v>
      </c>
      <c r="B146" s="436">
        <v>22292</v>
      </c>
      <c r="C146" s="437" t="s">
        <v>598</v>
      </c>
      <c r="D146" s="293" t="s">
        <v>351</v>
      </c>
      <c r="E146" s="66"/>
      <c r="F146" s="67"/>
      <c r="G146" s="67"/>
      <c r="H146" s="67"/>
      <c r="I146" s="67"/>
      <c r="J146" s="245">
        <f t="shared" si="8"/>
        <v>0</v>
      </c>
      <c r="K146" s="245">
        <f t="shared" si="9"/>
        <v>0</v>
      </c>
      <c r="L146" s="247">
        <f t="shared" si="10"/>
      </c>
      <c r="M146" s="67"/>
      <c r="N146" s="67"/>
      <c r="O146" s="67"/>
      <c r="P146" s="245">
        <f t="shared" si="11"/>
        <v>0</v>
      </c>
    </row>
    <row r="147" spans="1:16" ht="12.75">
      <c r="A147" s="292" t="s">
        <v>599</v>
      </c>
      <c r="B147" s="436">
        <v>26433</v>
      </c>
      <c r="C147" s="437" t="s">
        <v>600</v>
      </c>
      <c r="D147" s="293" t="s">
        <v>325</v>
      </c>
      <c r="E147" s="66"/>
      <c r="F147" s="67"/>
      <c r="G147" s="67"/>
      <c r="H147" s="67"/>
      <c r="I147" s="67"/>
      <c r="J147" s="245">
        <f t="shared" si="8"/>
        <v>0</v>
      </c>
      <c r="K147" s="245">
        <f t="shared" si="9"/>
        <v>0</v>
      </c>
      <c r="L147" s="247">
        <f t="shared" si="10"/>
      </c>
      <c r="M147" s="67"/>
      <c r="N147" s="67"/>
      <c r="O147" s="67"/>
      <c r="P147" s="245">
        <f t="shared" si="11"/>
        <v>0</v>
      </c>
    </row>
    <row r="148" spans="1:16" ht="12.75">
      <c r="A148" s="292" t="s">
        <v>601</v>
      </c>
      <c r="B148" s="436">
        <v>14168</v>
      </c>
      <c r="C148" s="437" t="s">
        <v>602</v>
      </c>
      <c r="D148" s="293" t="s">
        <v>306</v>
      </c>
      <c r="E148" s="66"/>
      <c r="F148" s="67"/>
      <c r="G148" s="67"/>
      <c r="H148" s="67"/>
      <c r="I148" s="67"/>
      <c r="J148" s="245">
        <f t="shared" si="8"/>
        <v>0</v>
      </c>
      <c r="K148" s="245">
        <f t="shared" si="9"/>
        <v>0</v>
      </c>
      <c r="L148" s="247">
        <f t="shared" si="10"/>
      </c>
      <c r="M148" s="67"/>
      <c r="N148" s="67"/>
      <c r="O148" s="67"/>
      <c r="P148" s="245">
        <f t="shared" si="11"/>
        <v>0</v>
      </c>
    </row>
    <row r="149" spans="1:16" ht="12.75">
      <c r="A149" s="292" t="s">
        <v>603</v>
      </c>
      <c r="B149" s="436">
        <v>26182</v>
      </c>
      <c r="C149" s="437" t="s">
        <v>604</v>
      </c>
      <c r="D149" s="293" t="s">
        <v>306</v>
      </c>
      <c r="E149" s="66"/>
      <c r="F149" s="67"/>
      <c r="G149" s="67"/>
      <c r="H149" s="67"/>
      <c r="I149" s="67"/>
      <c r="J149" s="245">
        <f t="shared" si="8"/>
        <v>0</v>
      </c>
      <c r="K149" s="245">
        <f t="shared" si="9"/>
        <v>0</v>
      </c>
      <c r="L149" s="247">
        <f t="shared" si="10"/>
      </c>
      <c r="M149" s="67"/>
      <c r="N149" s="67"/>
      <c r="O149" s="67"/>
      <c r="P149" s="245">
        <f t="shared" si="11"/>
        <v>0</v>
      </c>
    </row>
    <row r="150" spans="1:16" ht="12.75">
      <c r="A150" s="292" t="s">
        <v>605</v>
      </c>
      <c r="B150" s="436">
        <v>22357</v>
      </c>
      <c r="C150" s="437" t="s">
        <v>606</v>
      </c>
      <c r="D150" s="293" t="s">
        <v>303</v>
      </c>
      <c r="E150" s="66"/>
      <c r="F150" s="67"/>
      <c r="G150" s="67"/>
      <c r="H150" s="67"/>
      <c r="I150" s="67"/>
      <c r="J150" s="245">
        <f t="shared" si="8"/>
        <v>0</v>
      </c>
      <c r="K150" s="245">
        <f t="shared" si="9"/>
        <v>0</v>
      </c>
      <c r="L150" s="247">
        <f t="shared" si="10"/>
      </c>
      <c r="M150" s="67"/>
      <c r="N150" s="67"/>
      <c r="O150" s="67"/>
      <c r="P150" s="245">
        <f t="shared" si="11"/>
        <v>0</v>
      </c>
    </row>
    <row r="151" spans="1:16" ht="12.75">
      <c r="A151" s="292" t="s">
        <v>607</v>
      </c>
      <c r="B151" s="436">
        <v>29424</v>
      </c>
      <c r="C151" s="437" t="s">
        <v>608</v>
      </c>
      <c r="D151" s="293" t="s">
        <v>303</v>
      </c>
      <c r="E151" s="66"/>
      <c r="F151" s="67"/>
      <c r="G151" s="67"/>
      <c r="H151" s="67"/>
      <c r="I151" s="67"/>
      <c r="J151" s="245">
        <f t="shared" si="8"/>
        <v>0</v>
      </c>
      <c r="K151" s="245">
        <f t="shared" si="9"/>
        <v>0</v>
      </c>
      <c r="L151" s="247">
        <f t="shared" si="10"/>
      </c>
      <c r="M151" s="67"/>
      <c r="N151" s="67"/>
      <c r="O151" s="67"/>
      <c r="P151" s="245">
        <f t="shared" si="11"/>
        <v>0</v>
      </c>
    </row>
    <row r="152" spans="1:16" ht="12.75">
      <c r="A152" s="292" t="s">
        <v>609</v>
      </c>
      <c r="B152" s="436">
        <v>19682</v>
      </c>
      <c r="C152" s="437" t="s">
        <v>610</v>
      </c>
      <c r="D152" s="293" t="s">
        <v>303</v>
      </c>
      <c r="E152" s="66"/>
      <c r="F152" s="67"/>
      <c r="G152" s="67"/>
      <c r="H152" s="67"/>
      <c r="I152" s="67"/>
      <c r="J152" s="245">
        <f t="shared" si="8"/>
        <v>0</v>
      </c>
      <c r="K152" s="245">
        <f t="shared" si="9"/>
        <v>0</v>
      </c>
      <c r="L152" s="247">
        <f t="shared" si="10"/>
      </c>
      <c r="M152" s="67"/>
      <c r="N152" s="67"/>
      <c r="O152" s="67"/>
      <c r="P152" s="245">
        <f t="shared" si="11"/>
        <v>0</v>
      </c>
    </row>
    <row r="153" spans="1:16" ht="12.75">
      <c r="A153" s="294" t="s">
        <v>611</v>
      </c>
      <c r="B153" s="438">
        <v>38288</v>
      </c>
      <c r="C153" s="437" t="s">
        <v>612</v>
      </c>
      <c r="D153" s="295" t="s">
        <v>303</v>
      </c>
      <c r="E153" s="68"/>
      <c r="F153" s="67"/>
      <c r="G153" s="67"/>
      <c r="H153" s="67"/>
      <c r="I153" s="67"/>
      <c r="J153" s="245">
        <f t="shared" si="8"/>
        <v>0</v>
      </c>
      <c r="K153" s="245">
        <f t="shared" si="9"/>
        <v>0</v>
      </c>
      <c r="L153" s="247">
        <f t="shared" si="10"/>
      </c>
      <c r="M153" s="67"/>
      <c r="N153" s="67"/>
      <c r="O153" s="67"/>
      <c r="P153" s="245">
        <f t="shared" si="11"/>
        <v>0</v>
      </c>
    </row>
    <row r="154" spans="1:16" ht="12.75">
      <c r="A154" s="294" t="s">
        <v>613</v>
      </c>
      <c r="B154" s="438">
        <v>37478</v>
      </c>
      <c r="C154" s="437" t="s">
        <v>614</v>
      </c>
      <c r="D154" s="295" t="s">
        <v>303</v>
      </c>
      <c r="E154" s="66"/>
      <c r="F154" s="67"/>
      <c r="G154" s="67"/>
      <c r="H154" s="67"/>
      <c r="I154" s="67"/>
      <c r="J154" s="245">
        <f t="shared" si="8"/>
        <v>0</v>
      </c>
      <c r="K154" s="245">
        <f t="shared" si="9"/>
        <v>0</v>
      </c>
      <c r="L154" s="247">
        <f t="shared" si="10"/>
      </c>
      <c r="M154" s="67"/>
      <c r="N154" s="67"/>
      <c r="O154" s="67"/>
      <c r="P154" s="245">
        <f t="shared" si="11"/>
        <v>0</v>
      </c>
    </row>
    <row r="155" spans="1:16" ht="12.75">
      <c r="A155" s="292" t="s">
        <v>615</v>
      </c>
      <c r="B155" s="436">
        <v>38261</v>
      </c>
      <c r="C155" s="437" t="s">
        <v>616</v>
      </c>
      <c r="D155" s="293" t="s">
        <v>303</v>
      </c>
      <c r="E155" s="66"/>
      <c r="F155" s="67"/>
      <c r="G155" s="67"/>
      <c r="H155" s="67"/>
      <c r="I155" s="67"/>
      <c r="J155" s="245">
        <f t="shared" si="8"/>
        <v>0</v>
      </c>
      <c r="K155" s="245">
        <f t="shared" si="9"/>
        <v>0</v>
      </c>
      <c r="L155" s="247">
        <f t="shared" si="10"/>
      </c>
      <c r="M155" s="67"/>
      <c r="N155" s="67"/>
      <c r="O155" s="67"/>
      <c r="P155" s="245">
        <f t="shared" si="11"/>
        <v>0</v>
      </c>
    </row>
    <row r="156" spans="1:16" ht="12.75">
      <c r="A156" s="292" t="s">
        <v>617</v>
      </c>
      <c r="B156" s="436">
        <v>30104</v>
      </c>
      <c r="C156" s="437" t="s">
        <v>618</v>
      </c>
      <c r="D156" s="293" t="s">
        <v>303</v>
      </c>
      <c r="E156" s="66"/>
      <c r="F156" s="67"/>
      <c r="G156" s="67"/>
      <c r="H156" s="67"/>
      <c r="I156" s="67"/>
      <c r="J156" s="245">
        <f t="shared" si="8"/>
        <v>0</v>
      </c>
      <c r="K156" s="245">
        <f t="shared" si="9"/>
        <v>0</v>
      </c>
      <c r="L156" s="247">
        <f t="shared" si="10"/>
      </c>
      <c r="M156" s="67"/>
      <c r="N156" s="67"/>
      <c r="O156" s="67"/>
      <c r="P156" s="245">
        <f t="shared" si="11"/>
        <v>0</v>
      </c>
    </row>
    <row r="157" spans="1:16" ht="12.75">
      <c r="A157" s="292" t="s">
        <v>619</v>
      </c>
      <c r="B157" s="436">
        <v>42374</v>
      </c>
      <c r="C157" s="437" t="s">
        <v>620</v>
      </c>
      <c r="D157" s="293" t="s">
        <v>428</v>
      </c>
      <c r="E157" s="66"/>
      <c r="F157" s="67"/>
      <c r="G157" s="67"/>
      <c r="H157" s="67"/>
      <c r="I157" s="67"/>
      <c r="J157" s="245">
        <f t="shared" si="8"/>
        <v>0</v>
      </c>
      <c r="K157" s="245">
        <f t="shared" si="9"/>
        <v>0</v>
      </c>
      <c r="L157" s="247">
        <f t="shared" si="10"/>
      </c>
      <c r="M157" s="67"/>
      <c r="N157" s="67"/>
      <c r="O157" s="67"/>
      <c r="P157" s="245">
        <f t="shared" si="11"/>
        <v>0</v>
      </c>
    </row>
    <row r="158" spans="1:16" ht="12.75">
      <c r="A158" s="292" t="s">
        <v>621</v>
      </c>
      <c r="B158" s="436">
        <v>25054</v>
      </c>
      <c r="C158" s="437" t="s">
        <v>622</v>
      </c>
      <c r="D158" s="293" t="s">
        <v>312</v>
      </c>
      <c r="E158" s="66"/>
      <c r="F158" s="67"/>
      <c r="G158" s="67"/>
      <c r="H158" s="67"/>
      <c r="I158" s="67"/>
      <c r="J158" s="245">
        <f t="shared" si="8"/>
        <v>0</v>
      </c>
      <c r="K158" s="245">
        <f t="shared" si="9"/>
        <v>0</v>
      </c>
      <c r="L158" s="247">
        <f t="shared" si="10"/>
      </c>
      <c r="M158" s="67"/>
      <c r="N158" s="67"/>
      <c r="O158" s="67"/>
      <c r="P158" s="245">
        <f t="shared" si="11"/>
        <v>0</v>
      </c>
    </row>
    <row r="159" spans="1:16" ht="12.75">
      <c r="A159" s="292" t="s">
        <v>623</v>
      </c>
      <c r="B159" s="436">
        <v>14257</v>
      </c>
      <c r="C159" s="437" t="s">
        <v>624</v>
      </c>
      <c r="D159" s="293" t="s">
        <v>418</v>
      </c>
      <c r="E159" s="66"/>
      <c r="F159" s="67"/>
      <c r="G159" s="67"/>
      <c r="H159" s="67"/>
      <c r="I159" s="67"/>
      <c r="J159" s="245">
        <f t="shared" si="8"/>
        <v>0</v>
      </c>
      <c r="K159" s="245">
        <f t="shared" si="9"/>
        <v>0</v>
      </c>
      <c r="L159" s="247">
        <f t="shared" si="10"/>
      </c>
      <c r="M159" s="67"/>
      <c r="N159" s="67"/>
      <c r="O159" s="67"/>
      <c r="P159" s="245">
        <f t="shared" si="11"/>
        <v>0</v>
      </c>
    </row>
    <row r="160" spans="1:16" ht="12.75">
      <c r="A160" s="292" t="s">
        <v>625</v>
      </c>
      <c r="B160" s="436">
        <v>25550</v>
      </c>
      <c r="C160" s="437" t="s">
        <v>626</v>
      </c>
      <c r="D160" s="293" t="s">
        <v>339</v>
      </c>
      <c r="E160" s="66"/>
      <c r="F160" s="67"/>
      <c r="G160" s="67"/>
      <c r="H160" s="67"/>
      <c r="I160" s="67"/>
      <c r="J160" s="245">
        <f t="shared" si="8"/>
        <v>0</v>
      </c>
      <c r="K160" s="245">
        <f t="shared" si="9"/>
        <v>0</v>
      </c>
      <c r="L160" s="247">
        <f t="shared" si="10"/>
      </c>
      <c r="M160" s="67"/>
      <c r="N160" s="67"/>
      <c r="O160" s="67"/>
      <c r="P160" s="245">
        <f t="shared" si="11"/>
        <v>0</v>
      </c>
    </row>
    <row r="161" spans="1:16" ht="12.75">
      <c r="A161" s="292" t="s">
        <v>627</v>
      </c>
      <c r="B161" s="436">
        <v>18468</v>
      </c>
      <c r="C161" s="437" t="s">
        <v>628</v>
      </c>
      <c r="D161" s="293" t="s">
        <v>629</v>
      </c>
      <c r="E161" s="66"/>
      <c r="F161" s="67"/>
      <c r="G161" s="67"/>
      <c r="H161" s="67"/>
      <c r="I161" s="67"/>
      <c r="J161" s="245">
        <f t="shared" si="8"/>
        <v>0</v>
      </c>
      <c r="K161" s="245">
        <f t="shared" si="9"/>
        <v>0</v>
      </c>
      <c r="L161" s="247">
        <f t="shared" si="10"/>
      </c>
      <c r="M161" s="67"/>
      <c r="N161" s="67"/>
      <c r="O161" s="67"/>
      <c r="P161" s="245">
        <f t="shared" si="11"/>
        <v>0</v>
      </c>
    </row>
    <row r="162" spans="1:16" ht="12.75">
      <c r="A162" s="292" t="s">
        <v>630</v>
      </c>
      <c r="B162" s="436">
        <v>10024</v>
      </c>
      <c r="C162" s="437" t="s">
        <v>631</v>
      </c>
      <c r="D162" s="293" t="s">
        <v>339</v>
      </c>
      <c r="E162" s="66"/>
      <c r="F162" s="67"/>
      <c r="G162" s="67"/>
      <c r="H162" s="67"/>
      <c r="I162" s="67"/>
      <c r="J162" s="245">
        <f t="shared" si="8"/>
        <v>0</v>
      </c>
      <c r="K162" s="245">
        <f t="shared" si="9"/>
        <v>0</v>
      </c>
      <c r="L162" s="247">
        <f t="shared" si="10"/>
      </c>
      <c r="M162" s="67"/>
      <c r="N162" s="67"/>
      <c r="O162" s="67"/>
      <c r="P162" s="245">
        <f t="shared" si="11"/>
        <v>0</v>
      </c>
    </row>
    <row r="163" spans="1:16" ht="12.75">
      <c r="A163" s="292" t="s">
        <v>632</v>
      </c>
      <c r="B163" s="436">
        <v>22659</v>
      </c>
      <c r="C163" s="437" t="s">
        <v>633</v>
      </c>
      <c r="D163" s="293" t="s">
        <v>351</v>
      </c>
      <c r="E163" s="66"/>
      <c r="F163" s="67"/>
      <c r="G163" s="67"/>
      <c r="H163" s="67"/>
      <c r="I163" s="67"/>
      <c r="J163" s="245">
        <f t="shared" si="8"/>
        <v>0</v>
      </c>
      <c r="K163" s="245">
        <f t="shared" si="9"/>
        <v>0</v>
      </c>
      <c r="L163" s="247">
        <f t="shared" si="10"/>
      </c>
      <c r="M163" s="67"/>
      <c r="N163" s="67"/>
      <c r="O163" s="67"/>
      <c r="P163" s="245">
        <f t="shared" si="11"/>
        <v>0</v>
      </c>
    </row>
    <row r="164" spans="1:16" ht="12.75">
      <c r="A164" s="292" t="s">
        <v>634</v>
      </c>
      <c r="B164" s="436">
        <v>14265</v>
      </c>
      <c r="C164" s="437" t="s">
        <v>635</v>
      </c>
      <c r="D164" s="293" t="s">
        <v>381</v>
      </c>
      <c r="E164" s="66"/>
      <c r="F164" s="67"/>
      <c r="G164" s="67"/>
      <c r="H164" s="67"/>
      <c r="I164" s="67"/>
      <c r="J164" s="245">
        <f t="shared" si="8"/>
        <v>0</v>
      </c>
      <c r="K164" s="245">
        <f t="shared" si="9"/>
        <v>0</v>
      </c>
      <c r="L164" s="247">
        <f t="shared" si="10"/>
      </c>
      <c r="M164" s="67"/>
      <c r="N164" s="67"/>
      <c r="O164" s="67"/>
      <c r="P164" s="245">
        <f t="shared" si="11"/>
        <v>0</v>
      </c>
    </row>
    <row r="165" spans="1:16" ht="12.75">
      <c r="A165" s="292" t="s">
        <v>636</v>
      </c>
      <c r="B165" s="436">
        <v>23264</v>
      </c>
      <c r="C165" s="437" t="s">
        <v>637</v>
      </c>
      <c r="D165" s="293" t="s">
        <v>575</v>
      </c>
      <c r="E165" s="66"/>
      <c r="F165" s="67"/>
      <c r="G165" s="67"/>
      <c r="H165" s="67"/>
      <c r="I165" s="67"/>
      <c r="J165" s="245">
        <f t="shared" si="8"/>
        <v>0</v>
      </c>
      <c r="K165" s="245">
        <f t="shared" si="9"/>
        <v>0</v>
      </c>
      <c r="L165" s="247">
        <f t="shared" si="10"/>
      </c>
      <c r="M165" s="67"/>
      <c r="N165" s="67"/>
      <c r="O165" s="67"/>
      <c r="P165" s="245">
        <f t="shared" si="11"/>
        <v>0</v>
      </c>
    </row>
    <row r="166" spans="1:16" ht="12.75">
      <c r="A166" s="294" t="s">
        <v>638</v>
      </c>
      <c r="B166" s="438">
        <v>19429</v>
      </c>
      <c r="C166" s="441" t="s">
        <v>639</v>
      </c>
      <c r="D166" s="295" t="s">
        <v>312</v>
      </c>
      <c r="E166" s="66"/>
      <c r="F166" s="67"/>
      <c r="G166" s="67"/>
      <c r="H166" s="67"/>
      <c r="I166" s="67"/>
      <c r="J166" s="245">
        <f t="shared" si="8"/>
        <v>0</v>
      </c>
      <c r="K166" s="245">
        <f t="shared" si="9"/>
        <v>0</v>
      </c>
      <c r="L166" s="247">
        <f t="shared" si="10"/>
      </c>
      <c r="M166" s="67"/>
      <c r="N166" s="67"/>
      <c r="O166" s="67"/>
      <c r="P166" s="245">
        <f t="shared" si="11"/>
        <v>0</v>
      </c>
    </row>
    <row r="167" spans="1:16" ht="12.75">
      <c r="A167" s="292" t="s">
        <v>640</v>
      </c>
      <c r="B167" s="436">
        <v>27847</v>
      </c>
      <c r="C167" s="437" t="s">
        <v>641</v>
      </c>
      <c r="D167" s="293" t="s">
        <v>339</v>
      </c>
      <c r="E167" s="66"/>
      <c r="F167" s="67"/>
      <c r="G167" s="67"/>
      <c r="H167" s="67"/>
      <c r="I167" s="67"/>
      <c r="J167" s="245">
        <f t="shared" si="8"/>
        <v>0</v>
      </c>
      <c r="K167" s="245">
        <f t="shared" si="9"/>
        <v>0</v>
      </c>
      <c r="L167" s="247">
        <f t="shared" si="10"/>
      </c>
      <c r="M167" s="67"/>
      <c r="N167" s="67"/>
      <c r="O167" s="67"/>
      <c r="P167" s="245">
        <f t="shared" si="11"/>
        <v>0</v>
      </c>
    </row>
    <row r="168" spans="1:16" ht="12.75">
      <c r="A168" s="292" t="s">
        <v>642</v>
      </c>
      <c r="B168" s="436">
        <v>43273</v>
      </c>
      <c r="C168" s="437" t="s">
        <v>643</v>
      </c>
      <c r="D168" s="293" t="s">
        <v>428</v>
      </c>
      <c r="E168" s="66"/>
      <c r="F168" s="67"/>
      <c r="G168" s="67"/>
      <c r="H168" s="67"/>
      <c r="I168" s="67"/>
      <c r="J168" s="245">
        <f t="shared" si="8"/>
        <v>0</v>
      </c>
      <c r="K168" s="245">
        <f t="shared" si="9"/>
        <v>0</v>
      </c>
      <c r="L168" s="247">
        <f t="shared" si="10"/>
      </c>
      <c r="M168" s="67"/>
      <c r="N168" s="67"/>
      <c r="O168" s="67"/>
      <c r="P168" s="245">
        <f t="shared" si="11"/>
        <v>0</v>
      </c>
    </row>
    <row r="169" spans="1:16" ht="12.75">
      <c r="A169" s="292" t="s">
        <v>644</v>
      </c>
      <c r="B169" s="436">
        <v>26778</v>
      </c>
      <c r="C169" s="437" t="s">
        <v>645</v>
      </c>
      <c r="D169" s="293" t="s">
        <v>386</v>
      </c>
      <c r="E169" s="66"/>
      <c r="F169" s="67"/>
      <c r="G169" s="67"/>
      <c r="H169" s="67"/>
      <c r="I169" s="67"/>
      <c r="J169" s="245">
        <f t="shared" si="8"/>
        <v>0</v>
      </c>
      <c r="K169" s="245">
        <f t="shared" si="9"/>
        <v>0</v>
      </c>
      <c r="L169" s="247">
        <f t="shared" si="10"/>
      </c>
      <c r="M169" s="67"/>
      <c r="N169" s="67"/>
      <c r="O169" s="67"/>
      <c r="P169" s="245">
        <f t="shared" si="11"/>
        <v>0</v>
      </c>
    </row>
    <row r="170" spans="1:16" ht="12.75">
      <c r="A170" s="292" t="s">
        <v>646</v>
      </c>
      <c r="B170" s="436">
        <v>11592</v>
      </c>
      <c r="C170" s="437" t="s">
        <v>647</v>
      </c>
      <c r="D170" s="293" t="s">
        <v>336</v>
      </c>
      <c r="E170" s="66"/>
      <c r="F170" s="67"/>
      <c r="G170" s="67"/>
      <c r="H170" s="67"/>
      <c r="I170" s="67"/>
      <c r="J170" s="245">
        <f t="shared" si="8"/>
        <v>0</v>
      </c>
      <c r="K170" s="245">
        <f t="shared" si="9"/>
        <v>0</v>
      </c>
      <c r="L170" s="247">
        <f t="shared" si="10"/>
      </c>
      <c r="M170" s="67"/>
      <c r="N170" s="67"/>
      <c r="O170" s="67"/>
      <c r="P170" s="245">
        <f t="shared" si="11"/>
        <v>0</v>
      </c>
    </row>
    <row r="171" spans="1:16" ht="12.75">
      <c r="A171" s="292" t="s">
        <v>648</v>
      </c>
      <c r="B171" s="436">
        <v>22845</v>
      </c>
      <c r="C171" s="437" t="s">
        <v>649</v>
      </c>
      <c r="D171" s="293" t="s">
        <v>558</v>
      </c>
      <c r="E171" s="66"/>
      <c r="F171" s="67"/>
      <c r="G171" s="67"/>
      <c r="H171" s="67"/>
      <c r="I171" s="67"/>
      <c r="J171" s="245">
        <f t="shared" si="8"/>
        <v>0</v>
      </c>
      <c r="K171" s="245">
        <f t="shared" si="9"/>
        <v>0</v>
      </c>
      <c r="L171" s="247">
        <f t="shared" si="10"/>
      </c>
      <c r="M171" s="67"/>
      <c r="N171" s="67"/>
      <c r="O171" s="67"/>
      <c r="P171" s="245">
        <f t="shared" si="11"/>
        <v>0</v>
      </c>
    </row>
    <row r="172" spans="1:16" ht="12.75">
      <c r="A172" s="292" t="s">
        <v>650</v>
      </c>
      <c r="B172" s="436">
        <v>15962</v>
      </c>
      <c r="C172" s="437" t="s">
        <v>651</v>
      </c>
      <c r="D172" s="293" t="s">
        <v>501</v>
      </c>
      <c r="E172" s="66"/>
      <c r="F172" s="67"/>
      <c r="G172" s="67"/>
      <c r="H172" s="67"/>
      <c r="I172" s="67"/>
      <c r="J172" s="245">
        <f t="shared" si="8"/>
        <v>0</v>
      </c>
      <c r="K172" s="245">
        <f t="shared" si="9"/>
        <v>0</v>
      </c>
      <c r="L172" s="247">
        <f t="shared" si="10"/>
      </c>
      <c r="M172" s="67"/>
      <c r="N172" s="67"/>
      <c r="O172" s="67"/>
      <c r="P172" s="245">
        <f t="shared" si="11"/>
        <v>0</v>
      </c>
    </row>
    <row r="173" spans="1:16" ht="12.75">
      <c r="A173" s="292" t="s">
        <v>652</v>
      </c>
      <c r="B173" s="436">
        <v>19437</v>
      </c>
      <c r="C173" s="437" t="s">
        <v>653</v>
      </c>
      <c r="D173" s="293" t="s">
        <v>351</v>
      </c>
      <c r="E173" s="66"/>
      <c r="F173" s="67"/>
      <c r="G173" s="67"/>
      <c r="H173" s="67"/>
      <c r="I173" s="67"/>
      <c r="J173" s="245">
        <f t="shared" si="8"/>
        <v>0</v>
      </c>
      <c r="K173" s="245">
        <f t="shared" si="9"/>
        <v>0</v>
      </c>
      <c r="L173" s="247">
        <f t="shared" si="10"/>
      </c>
      <c r="M173" s="67"/>
      <c r="N173" s="67"/>
      <c r="O173" s="67"/>
      <c r="P173" s="245">
        <f t="shared" si="11"/>
        <v>0</v>
      </c>
    </row>
    <row r="174" spans="1:16" ht="12.75">
      <c r="A174" s="292" t="s">
        <v>654</v>
      </c>
      <c r="B174" s="436">
        <v>37940</v>
      </c>
      <c r="C174" s="437" t="s">
        <v>655</v>
      </c>
      <c r="D174" s="293" t="s">
        <v>398</v>
      </c>
      <c r="E174" s="66"/>
      <c r="F174" s="67"/>
      <c r="G174" s="67"/>
      <c r="H174" s="67"/>
      <c r="I174" s="67"/>
      <c r="J174" s="245">
        <f t="shared" si="8"/>
        <v>0</v>
      </c>
      <c r="K174" s="245">
        <f t="shared" si="9"/>
        <v>0</v>
      </c>
      <c r="L174" s="247">
        <f t="shared" si="10"/>
      </c>
      <c r="M174" s="67"/>
      <c r="N174" s="67"/>
      <c r="O174" s="67"/>
      <c r="P174" s="245">
        <f t="shared" si="11"/>
        <v>0</v>
      </c>
    </row>
    <row r="175" spans="1:16" ht="12.75">
      <c r="A175" s="292" t="s">
        <v>656</v>
      </c>
      <c r="B175" s="436">
        <v>13307</v>
      </c>
      <c r="C175" s="437" t="s">
        <v>657</v>
      </c>
      <c r="D175" s="293" t="s">
        <v>425</v>
      </c>
      <c r="E175" s="66"/>
      <c r="F175" s="67"/>
      <c r="G175" s="67"/>
      <c r="H175" s="67"/>
      <c r="I175" s="67"/>
      <c r="J175" s="245">
        <f t="shared" si="8"/>
        <v>0</v>
      </c>
      <c r="K175" s="245">
        <f t="shared" si="9"/>
        <v>0</v>
      </c>
      <c r="L175" s="247">
        <f t="shared" si="10"/>
      </c>
      <c r="M175" s="67"/>
      <c r="N175" s="67"/>
      <c r="O175" s="67"/>
      <c r="P175" s="245">
        <f t="shared" si="11"/>
        <v>0</v>
      </c>
    </row>
    <row r="176" spans="1:16" ht="12.75">
      <c r="A176" s="292" t="s">
        <v>658</v>
      </c>
      <c r="B176" s="436">
        <v>42404</v>
      </c>
      <c r="C176" s="437" t="s">
        <v>659</v>
      </c>
      <c r="D176" s="293" t="s">
        <v>351</v>
      </c>
      <c r="E176" s="66"/>
      <c r="F176" s="67"/>
      <c r="G176" s="67"/>
      <c r="H176" s="67"/>
      <c r="I176" s="67"/>
      <c r="J176" s="245">
        <f t="shared" si="8"/>
        <v>0</v>
      </c>
      <c r="K176" s="245">
        <f t="shared" si="9"/>
        <v>0</v>
      </c>
      <c r="L176" s="247">
        <f t="shared" si="10"/>
      </c>
      <c r="M176" s="67"/>
      <c r="N176" s="67"/>
      <c r="O176" s="67"/>
      <c r="P176" s="245">
        <f t="shared" si="11"/>
        <v>0</v>
      </c>
    </row>
    <row r="177" spans="1:16" ht="12.75">
      <c r="A177" s="292" t="s">
        <v>660</v>
      </c>
      <c r="B177" s="436">
        <v>23035</v>
      </c>
      <c r="C177" s="437" t="s">
        <v>661</v>
      </c>
      <c r="D177" s="293" t="s">
        <v>351</v>
      </c>
      <c r="E177" s="66"/>
      <c r="F177" s="67"/>
      <c r="G177" s="67"/>
      <c r="H177" s="67"/>
      <c r="I177" s="67"/>
      <c r="J177" s="245">
        <f t="shared" si="8"/>
        <v>0</v>
      </c>
      <c r="K177" s="245">
        <f t="shared" si="9"/>
        <v>0</v>
      </c>
      <c r="L177" s="247">
        <f t="shared" si="10"/>
      </c>
      <c r="M177" s="67"/>
      <c r="N177" s="67"/>
      <c r="O177" s="67"/>
      <c r="P177" s="245">
        <f t="shared" si="11"/>
        <v>0</v>
      </c>
    </row>
    <row r="178" spans="1:16" ht="12.75">
      <c r="A178" s="292" t="s">
        <v>662</v>
      </c>
      <c r="B178" s="436">
        <v>23043</v>
      </c>
      <c r="C178" s="437" t="s">
        <v>663</v>
      </c>
      <c r="D178" s="293" t="s">
        <v>351</v>
      </c>
      <c r="E178" s="66"/>
      <c r="F178" s="67"/>
      <c r="G178" s="67"/>
      <c r="H178" s="67"/>
      <c r="I178" s="67"/>
      <c r="J178" s="245">
        <f t="shared" si="8"/>
        <v>0</v>
      </c>
      <c r="K178" s="245">
        <f t="shared" si="9"/>
        <v>0</v>
      </c>
      <c r="L178" s="247">
        <f t="shared" si="10"/>
      </c>
      <c r="M178" s="67"/>
      <c r="N178" s="67"/>
      <c r="O178" s="67"/>
      <c r="P178" s="245">
        <f t="shared" si="11"/>
        <v>0</v>
      </c>
    </row>
    <row r="179" spans="1:16" ht="12.75">
      <c r="A179" s="292" t="s">
        <v>664</v>
      </c>
      <c r="B179" s="436">
        <v>33855</v>
      </c>
      <c r="C179" s="437" t="s">
        <v>665</v>
      </c>
      <c r="D179" s="293" t="s">
        <v>306</v>
      </c>
      <c r="E179" s="66"/>
      <c r="F179" s="67"/>
      <c r="G179" s="67"/>
      <c r="H179" s="67"/>
      <c r="I179" s="67"/>
      <c r="J179" s="245">
        <f t="shared" si="8"/>
        <v>0</v>
      </c>
      <c r="K179" s="245">
        <f t="shared" si="9"/>
        <v>0</v>
      </c>
      <c r="L179" s="247">
        <f t="shared" si="10"/>
      </c>
      <c r="M179" s="67"/>
      <c r="N179" s="67"/>
      <c r="O179" s="67"/>
      <c r="P179" s="245">
        <f t="shared" si="11"/>
        <v>0</v>
      </c>
    </row>
    <row r="180" spans="1:16" ht="12.75">
      <c r="A180" s="292" t="s">
        <v>666</v>
      </c>
      <c r="B180" s="436">
        <v>33600</v>
      </c>
      <c r="C180" s="437" t="s">
        <v>667</v>
      </c>
      <c r="D180" s="293" t="s">
        <v>351</v>
      </c>
      <c r="E180" s="66"/>
      <c r="F180" s="67"/>
      <c r="G180" s="67"/>
      <c r="H180" s="67"/>
      <c r="I180" s="67"/>
      <c r="J180" s="245">
        <f t="shared" si="8"/>
        <v>0</v>
      </c>
      <c r="K180" s="245">
        <f t="shared" si="9"/>
        <v>0</v>
      </c>
      <c r="L180" s="247">
        <f t="shared" si="10"/>
      </c>
      <c r="M180" s="67"/>
      <c r="N180" s="67"/>
      <c r="O180" s="67"/>
      <c r="P180" s="245">
        <f t="shared" si="11"/>
        <v>0</v>
      </c>
    </row>
    <row r="181" spans="1:16" ht="12.75">
      <c r="A181" s="301" t="s">
        <v>668</v>
      </c>
      <c r="B181" s="445">
        <v>35769</v>
      </c>
      <c r="C181" s="413" t="s">
        <v>669</v>
      </c>
      <c r="D181" s="302" t="s">
        <v>670</v>
      </c>
      <c r="E181" s="8"/>
      <c r="F181" s="67"/>
      <c r="G181" s="67"/>
      <c r="H181" s="67"/>
      <c r="I181" s="67"/>
      <c r="J181" s="237">
        <f t="shared" si="8"/>
        <v>0</v>
      </c>
      <c r="K181" s="237">
        <f t="shared" si="9"/>
        <v>0</v>
      </c>
      <c r="L181" s="248">
        <f t="shared" si="10"/>
      </c>
      <c r="M181" s="67"/>
      <c r="N181" s="67"/>
      <c r="O181" s="67"/>
      <c r="P181" s="237">
        <f t="shared" si="11"/>
        <v>0</v>
      </c>
    </row>
    <row r="182" spans="1:16" ht="12.75">
      <c r="A182" s="292" t="s">
        <v>671</v>
      </c>
      <c r="B182" s="436">
        <v>10702</v>
      </c>
      <c r="C182" s="437" t="s">
        <v>672</v>
      </c>
      <c r="D182" s="293" t="s">
        <v>372</v>
      </c>
      <c r="E182" s="66"/>
      <c r="F182" s="67"/>
      <c r="G182" s="67"/>
      <c r="H182" s="67"/>
      <c r="I182" s="67"/>
      <c r="J182" s="245">
        <f t="shared" si="8"/>
        <v>0</v>
      </c>
      <c r="K182" s="245">
        <f t="shared" si="9"/>
        <v>0</v>
      </c>
      <c r="L182" s="247">
        <f t="shared" si="10"/>
      </c>
      <c r="M182" s="67"/>
      <c r="N182" s="67"/>
      <c r="O182" s="67"/>
      <c r="P182" s="245">
        <f t="shared" si="11"/>
        <v>0</v>
      </c>
    </row>
    <row r="183" spans="1:16" ht="12.75">
      <c r="A183" s="292" t="s">
        <v>673</v>
      </c>
      <c r="B183" s="436">
        <v>23876</v>
      </c>
      <c r="C183" s="437" t="s">
        <v>674</v>
      </c>
      <c r="D183" s="293" t="s">
        <v>336</v>
      </c>
      <c r="E183" s="66"/>
      <c r="F183" s="67"/>
      <c r="G183" s="67"/>
      <c r="H183" s="67"/>
      <c r="I183" s="67"/>
      <c r="J183" s="245">
        <f t="shared" si="8"/>
        <v>0</v>
      </c>
      <c r="K183" s="245">
        <f t="shared" si="9"/>
        <v>0</v>
      </c>
      <c r="L183" s="247">
        <f t="shared" si="10"/>
      </c>
      <c r="M183" s="67"/>
      <c r="N183" s="67"/>
      <c r="O183" s="67"/>
      <c r="P183" s="245">
        <f t="shared" si="11"/>
        <v>0</v>
      </c>
    </row>
    <row r="184" spans="1:16" ht="12.75">
      <c r="A184" s="292" t="s">
        <v>675</v>
      </c>
      <c r="B184" s="436">
        <v>28932</v>
      </c>
      <c r="C184" s="437" t="s">
        <v>676</v>
      </c>
      <c r="D184" s="293" t="s">
        <v>510</v>
      </c>
      <c r="E184" s="66"/>
      <c r="F184" s="67"/>
      <c r="G184" s="67"/>
      <c r="H184" s="67"/>
      <c r="I184" s="67"/>
      <c r="J184" s="245">
        <f t="shared" si="8"/>
        <v>0</v>
      </c>
      <c r="K184" s="245">
        <f t="shared" si="9"/>
        <v>0</v>
      </c>
      <c r="L184" s="247">
        <f t="shared" si="10"/>
      </c>
      <c r="M184" s="67"/>
      <c r="N184" s="67"/>
      <c r="O184" s="67"/>
      <c r="P184" s="245">
        <f t="shared" si="11"/>
        <v>0</v>
      </c>
    </row>
    <row r="185" spans="1:16" ht="12.75">
      <c r="A185" s="292" t="s">
        <v>677</v>
      </c>
      <c r="B185" s="436">
        <v>38970</v>
      </c>
      <c r="C185" s="437" t="s">
        <v>678</v>
      </c>
      <c r="D185" s="293" t="s">
        <v>510</v>
      </c>
      <c r="E185" s="66"/>
      <c r="F185" s="67"/>
      <c r="G185" s="67"/>
      <c r="H185" s="67"/>
      <c r="I185" s="67"/>
      <c r="J185" s="245">
        <f t="shared" si="8"/>
        <v>0</v>
      </c>
      <c r="K185" s="245">
        <f t="shared" si="9"/>
        <v>0</v>
      </c>
      <c r="L185" s="247">
        <f t="shared" si="10"/>
      </c>
      <c r="M185" s="67"/>
      <c r="N185" s="67"/>
      <c r="O185" s="67"/>
      <c r="P185" s="245">
        <f t="shared" si="11"/>
        <v>0</v>
      </c>
    </row>
    <row r="186" spans="1:16" ht="12.75">
      <c r="A186" s="292" t="s">
        <v>679</v>
      </c>
      <c r="B186" s="436">
        <v>22306</v>
      </c>
      <c r="C186" s="437" t="s">
        <v>680</v>
      </c>
      <c r="D186" s="293" t="s">
        <v>351</v>
      </c>
      <c r="E186" s="66"/>
      <c r="F186" s="67"/>
      <c r="G186" s="67"/>
      <c r="H186" s="67"/>
      <c r="I186" s="67"/>
      <c r="J186" s="245">
        <f t="shared" si="8"/>
        <v>0</v>
      </c>
      <c r="K186" s="245">
        <f t="shared" si="9"/>
        <v>0</v>
      </c>
      <c r="L186" s="247">
        <f t="shared" si="10"/>
      </c>
      <c r="M186" s="67"/>
      <c r="N186" s="67"/>
      <c r="O186" s="67"/>
      <c r="P186" s="245">
        <f t="shared" si="11"/>
        <v>0</v>
      </c>
    </row>
    <row r="187" spans="1:16" ht="12.75">
      <c r="A187" s="292" t="s">
        <v>681</v>
      </c>
      <c r="B187" s="436">
        <v>14494</v>
      </c>
      <c r="C187" s="437" t="s">
        <v>682</v>
      </c>
      <c r="D187" s="293" t="s">
        <v>418</v>
      </c>
      <c r="E187" s="66"/>
      <c r="F187" s="67"/>
      <c r="G187" s="67"/>
      <c r="H187" s="67"/>
      <c r="I187" s="67"/>
      <c r="J187" s="245">
        <f t="shared" si="8"/>
        <v>0</v>
      </c>
      <c r="K187" s="245">
        <f t="shared" si="9"/>
        <v>0</v>
      </c>
      <c r="L187" s="247">
        <f t="shared" si="10"/>
      </c>
      <c r="M187" s="67"/>
      <c r="N187" s="67"/>
      <c r="O187" s="67"/>
      <c r="P187" s="245">
        <f t="shared" si="11"/>
        <v>0</v>
      </c>
    </row>
    <row r="188" spans="1:16" ht="12.75">
      <c r="A188" s="292" t="s">
        <v>683</v>
      </c>
      <c r="B188" s="436">
        <v>14508</v>
      </c>
      <c r="C188" s="437" t="s">
        <v>684</v>
      </c>
      <c r="D188" s="303" t="s">
        <v>369</v>
      </c>
      <c r="E188" s="66"/>
      <c r="F188" s="67"/>
      <c r="G188" s="67"/>
      <c r="H188" s="67"/>
      <c r="I188" s="67"/>
      <c r="J188" s="245">
        <f t="shared" si="8"/>
        <v>0</v>
      </c>
      <c r="K188" s="245">
        <f t="shared" si="9"/>
        <v>0</v>
      </c>
      <c r="L188" s="247">
        <f t="shared" si="10"/>
      </c>
      <c r="M188" s="67"/>
      <c r="N188" s="67"/>
      <c r="O188" s="67"/>
      <c r="P188" s="245">
        <f t="shared" si="11"/>
        <v>0</v>
      </c>
    </row>
    <row r="189" spans="1:16" ht="12.75">
      <c r="A189" s="292" t="s">
        <v>685</v>
      </c>
      <c r="B189" s="436">
        <v>21687</v>
      </c>
      <c r="C189" s="437" t="s">
        <v>686</v>
      </c>
      <c r="D189" s="293" t="s">
        <v>339</v>
      </c>
      <c r="E189" s="66"/>
      <c r="F189" s="67"/>
      <c r="G189" s="67"/>
      <c r="H189" s="67"/>
      <c r="I189" s="67"/>
      <c r="J189" s="245">
        <f t="shared" si="8"/>
        <v>0</v>
      </c>
      <c r="K189" s="245">
        <f t="shared" si="9"/>
        <v>0</v>
      </c>
      <c r="L189" s="247">
        <f t="shared" si="10"/>
      </c>
      <c r="M189" s="67"/>
      <c r="N189" s="67"/>
      <c r="O189" s="67"/>
      <c r="P189" s="245">
        <f t="shared" si="11"/>
        <v>0</v>
      </c>
    </row>
    <row r="190" spans="1:16" ht="12.75">
      <c r="A190" s="292" t="s">
        <v>687</v>
      </c>
      <c r="B190" s="436">
        <v>23418</v>
      </c>
      <c r="C190" s="437" t="s">
        <v>688</v>
      </c>
      <c r="D190" s="293" t="s">
        <v>578</v>
      </c>
      <c r="E190" s="66"/>
      <c r="F190" s="67"/>
      <c r="G190" s="67"/>
      <c r="H190" s="67"/>
      <c r="I190" s="67"/>
      <c r="J190" s="245">
        <f t="shared" si="8"/>
        <v>0</v>
      </c>
      <c r="K190" s="245">
        <f t="shared" si="9"/>
        <v>0</v>
      </c>
      <c r="L190" s="247">
        <f t="shared" si="10"/>
      </c>
      <c r="M190" s="67"/>
      <c r="N190" s="67"/>
      <c r="O190" s="67"/>
      <c r="P190" s="245">
        <f t="shared" si="11"/>
        <v>0</v>
      </c>
    </row>
    <row r="191" spans="1:16" ht="12.75">
      <c r="A191" s="292" t="s">
        <v>689</v>
      </c>
      <c r="B191" s="436">
        <v>23515</v>
      </c>
      <c r="C191" s="437" t="s">
        <v>690</v>
      </c>
      <c r="D191" s="293" t="s">
        <v>351</v>
      </c>
      <c r="E191" s="66"/>
      <c r="F191" s="67"/>
      <c r="G191" s="67"/>
      <c r="H191" s="67"/>
      <c r="I191" s="67"/>
      <c r="J191" s="245">
        <f t="shared" si="8"/>
        <v>0</v>
      </c>
      <c r="K191" s="245">
        <f t="shared" si="9"/>
        <v>0</v>
      </c>
      <c r="L191" s="247">
        <f t="shared" si="10"/>
      </c>
      <c r="M191" s="67"/>
      <c r="N191" s="67"/>
      <c r="O191" s="67"/>
      <c r="P191" s="245">
        <f t="shared" si="11"/>
        <v>0</v>
      </c>
    </row>
    <row r="192" spans="1:16" ht="12.75">
      <c r="A192" s="292" t="s">
        <v>691</v>
      </c>
      <c r="B192" s="436">
        <v>30996</v>
      </c>
      <c r="C192" s="437" t="s">
        <v>692</v>
      </c>
      <c r="D192" s="293" t="s">
        <v>395</v>
      </c>
      <c r="E192" s="66"/>
      <c r="F192" s="67"/>
      <c r="G192" s="67"/>
      <c r="H192" s="67"/>
      <c r="I192" s="67"/>
      <c r="J192" s="245">
        <f t="shared" si="8"/>
        <v>0</v>
      </c>
      <c r="K192" s="245">
        <f t="shared" si="9"/>
        <v>0</v>
      </c>
      <c r="L192" s="247">
        <f t="shared" si="10"/>
      </c>
      <c r="M192" s="67"/>
      <c r="N192" s="67"/>
      <c r="O192" s="67"/>
      <c r="P192" s="245">
        <f t="shared" si="11"/>
        <v>0</v>
      </c>
    </row>
    <row r="193" spans="1:16" ht="12.75">
      <c r="A193" s="292" t="s">
        <v>693</v>
      </c>
      <c r="B193" s="436">
        <v>20362</v>
      </c>
      <c r="C193" s="437" t="s">
        <v>694</v>
      </c>
      <c r="D193" s="293" t="s">
        <v>336</v>
      </c>
      <c r="E193" s="66"/>
      <c r="F193" s="67"/>
      <c r="G193" s="67"/>
      <c r="H193" s="67"/>
      <c r="I193" s="67"/>
      <c r="J193" s="245">
        <f t="shared" si="8"/>
        <v>0</v>
      </c>
      <c r="K193" s="245">
        <f t="shared" si="9"/>
        <v>0</v>
      </c>
      <c r="L193" s="247">
        <f t="shared" si="10"/>
      </c>
      <c r="M193" s="67"/>
      <c r="N193" s="67"/>
      <c r="O193" s="67"/>
      <c r="P193" s="245">
        <f t="shared" si="11"/>
        <v>0</v>
      </c>
    </row>
    <row r="194" spans="1:16" ht="12.75">
      <c r="A194" s="294" t="s">
        <v>695</v>
      </c>
      <c r="B194" s="438">
        <v>22551</v>
      </c>
      <c r="C194" s="441" t="s">
        <v>696</v>
      </c>
      <c r="D194" s="295" t="s">
        <v>336</v>
      </c>
      <c r="E194" s="66"/>
      <c r="F194" s="67"/>
      <c r="G194" s="67"/>
      <c r="H194" s="67"/>
      <c r="I194" s="67"/>
      <c r="J194" s="245">
        <f t="shared" si="8"/>
        <v>0</v>
      </c>
      <c r="K194" s="245">
        <f t="shared" si="9"/>
        <v>0</v>
      </c>
      <c r="L194" s="247">
        <f t="shared" si="10"/>
      </c>
      <c r="M194" s="67"/>
      <c r="N194" s="67"/>
      <c r="O194" s="67"/>
      <c r="P194" s="245">
        <f t="shared" si="11"/>
        <v>0</v>
      </c>
    </row>
    <row r="195" spans="1:16" ht="12.75">
      <c r="A195" s="292" t="s">
        <v>697</v>
      </c>
      <c r="B195" s="436">
        <v>14621</v>
      </c>
      <c r="C195" s="437" t="s">
        <v>698</v>
      </c>
      <c r="D195" s="293" t="s">
        <v>318</v>
      </c>
      <c r="E195" s="66"/>
      <c r="F195" s="67"/>
      <c r="G195" s="67"/>
      <c r="H195" s="67"/>
      <c r="I195" s="67"/>
      <c r="J195" s="245">
        <f t="shared" si="8"/>
        <v>0</v>
      </c>
      <c r="K195" s="245">
        <f t="shared" si="9"/>
        <v>0</v>
      </c>
      <c r="L195" s="247">
        <f t="shared" si="10"/>
      </c>
      <c r="M195" s="67"/>
      <c r="N195" s="67"/>
      <c r="O195" s="67"/>
      <c r="P195" s="245">
        <f t="shared" si="11"/>
        <v>0</v>
      </c>
    </row>
    <row r="196" spans="1:16" ht="12.75">
      <c r="A196" s="292" t="s">
        <v>699</v>
      </c>
      <c r="B196" s="436">
        <v>22012</v>
      </c>
      <c r="C196" s="437" t="s">
        <v>700</v>
      </c>
      <c r="D196" s="293" t="s">
        <v>369</v>
      </c>
      <c r="E196" s="66"/>
      <c r="F196" s="67"/>
      <c r="G196" s="67"/>
      <c r="H196" s="67"/>
      <c r="I196" s="67"/>
      <c r="J196" s="245">
        <f t="shared" si="8"/>
        <v>0</v>
      </c>
      <c r="K196" s="245">
        <f t="shared" si="9"/>
        <v>0</v>
      </c>
      <c r="L196" s="247">
        <f t="shared" si="10"/>
      </c>
      <c r="M196" s="67"/>
      <c r="N196" s="67"/>
      <c r="O196" s="67"/>
      <c r="P196" s="245">
        <f t="shared" si="11"/>
        <v>0</v>
      </c>
    </row>
    <row r="197" spans="1:16" ht="12.75">
      <c r="A197" s="292" t="s">
        <v>701</v>
      </c>
      <c r="B197" s="436">
        <v>10227</v>
      </c>
      <c r="C197" s="437" t="s">
        <v>702</v>
      </c>
      <c r="D197" s="293" t="s">
        <v>336</v>
      </c>
      <c r="E197" s="66"/>
      <c r="F197" s="67"/>
      <c r="G197" s="67"/>
      <c r="H197" s="67"/>
      <c r="I197" s="67"/>
      <c r="J197" s="245">
        <f t="shared" si="8"/>
        <v>0</v>
      </c>
      <c r="K197" s="245">
        <f t="shared" si="9"/>
        <v>0</v>
      </c>
      <c r="L197" s="247">
        <f t="shared" si="10"/>
      </c>
      <c r="M197" s="67"/>
      <c r="N197" s="67"/>
      <c r="O197" s="67"/>
      <c r="P197" s="245">
        <f t="shared" si="11"/>
        <v>0</v>
      </c>
    </row>
    <row r="198" spans="1:16" ht="12.75">
      <c r="A198" s="292" t="s">
        <v>703</v>
      </c>
      <c r="B198" s="436">
        <v>23663</v>
      </c>
      <c r="C198" s="437" t="s">
        <v>704</v>
      </c>
      <c r="D198" s="293" t="s">
        <v>578</v>
      </c>
      <c r="E198" s="66"/>
      <c r="F198" s="67"/>
      <c r="G198" s="67"/>
      <c r="H198" s="67"/>
      <c r="I198" s="67"/>
      <c r="J198" s="245">
        <f t="shared" si="8"/>
        <v>0</v>
      </c>
      <c r="K198" s="245">
        <f t="shared" si="9"/>
        <v>0</v>
      </c>
      <c r="L198" s="247">
        <f t="shared" si="10"/>
      </c>
      <c r="M198" s="67"/>
      <c r="N198" s="67"/>
      <c r="O198" s="67"/>
      <c r="P198" s="245">
        <f t="shared" si="11"/>
        <v>0</v>
      </c>
    </row>
    <row r="199" spans="1:16" ht="22.5">
      <c r="A199" s="292" t="s">
        <v>705</v>
      </c>
      <c r="B199" s="436">
        <v>16217</v>
      </c>
      <c r="C199" s="437" t="s">
        <v>706</v>
      </c>
      <c r="D199" s="293" t="s">
        <v>707</v>
      </c>
      <c r="E199" s="66"/>
      <c r="F199" s="67"/>
      <c r="G199" s="67"/>
      <c r="H199" s="67"/>
      <c r="I199" s="67"/>
      <c r="J199" s="245">
        <f t="shared" si="8"/>
        <v>0</v>
      </c>
      <c r="K199" s="245">
        <f t="shared" si="9"/>
        <v>0</v>
      </c>
      <c r="L199" s="247">
        <f t="shared" si="10"/>
      </c>
      <c r="M199" s="67"/>
      <c r="N199" s="67"/>
      <c r="O199" s="67"/>
      <c r="P199" s="245">
        <f t="shared" si="11"/>
        <v>0</v>
      </c>
    </row>
    <row r="200" spans="1:16" ht="12.75">
      <c r="A200" s="292" t="s">
        <v>708</v>
      </c>
      <c r="B200" s="436">
        <v>20079</v>
      </c>
      <c r="C200" s="437" t="s">
        <v>709</v>
      </c>
      <c r="D200" s="293" t="s">
        <v>575</v>
      </c>
      <c r="E200" s="66"/>
      <c r="F200" s="67"/>
      <c r="G200" s="67"/>
      <c r="H200" s="67"/>
      <c r="I200" s="67"/>
      <c r="J200" s="245">
        <f t="shared" si="8"/>
        <v>0</v>
      </c>
      <c r="K200" s="245">
        <f t="shared" si="9"/>
        <v>0</v>
      </c>
      <c r="L200" s="247">
        <f t="shared" si="10"/>
      </c>
      <c r="M200" s="67"/>
      <c r="N200" s="67"/>
      <c r="O200" s="67"/>
      <c r="P200" s="245">
        <f t="shared" si="11"/>
        <v>0</v>
      </c>
    </row>
    <row r="201" spans="1:16" ht="12.75">
      <c r="A201" s="294" t="s">
        <v>710</v>
      </c>
      <c r="B201" s="438">
        <v>20478</v>
      </c>
      <c r="C201" s="441" t="s">
        <v>711</v>
      </c>
      <c r="D201" s="295" t="s">
        <v>325</v>
      </c>
      <c r="E201" s="66"/>
      <c r="F201" s="67"/>
      <c r="G201" s="67"/>
      <c r="H201" s="67"/>
      <c r="I201" s="67"/>
      <c r="J201" s="245">
        <f t="shared" si="8"/>
        <v>0</v>
      </c>
      <c r="K201" s="245">
        <f t="shared" si="9"/>
        <v>0</v>
      </c>
      <c r="L201" s="247">
        <f t="shared" si="10"/>
      </c>
      <c r="M201" s="67"/>
      <c r="N201" s="67"/>
      <c r="O201" s="67"/>
      <c r="P201" s="245">
        <f t="shared" si="11"/>
        <v>0</v>
      </c>
    </row>
    <row r="202" spans="1:16" ht="12.75">
      <c r="A202" s="292" t="s">
        <v>712</v>
      </c>
      <c r="B202" s="436">
        <v>20087</v>
      </c>
      <c r="C202" s="437" t="s">
        <v>713</v>
      </c>
      <c r="D202" s="293" t="s">
        <v>575</v>
      </c>
      <c r="E202" s="66"/>
      <c r="F202" s="67"/>
      <c r="G202" s="67"/>
      <c r="H202" s="67"/>
      <c r="I202" s="67"/>
      <c r="J202" s="245">
        <f t="shared" si="8"/>
        <v>0</v>
      </c>
      <c r="K202" s="245">
        <f t="shared" si="9"/>
        <v>0</v>
      </c>
      <c r="L202" s="247">
        <f t="shared" si="10"/>
      </c>
      <c r="M202" s="67"/>
      <c r="N202" s="67"/>
      <c r="O202" s="67"/>
      <c r="P202" s="245">
        <f t="shared" si="11"/>
        <v>0</v>
      </c>
    </row>
    <row r="203" spans="1:16" ht="12.75">
      <c r="A203" s="292" t="s">
        <v>714</v>
      </c>
      <c r="B203" s="436">
        <v>21881</v>
      </c>
      <c r="C203" s="437" t="s">
        <v>715</v>
      </c>
      <c r="D203" s="293" t="s">
        <v>339</v>
      </c>
      <c r="E203" s="66"/>
      <c r="F203" s="67"/>
      <c r="G203" s="67"/>
      <c r="H203" s="67"/>
      <c r="I203" s="67"/>
      <c r="J203" s="245">
        <f t="shared" si="8"/>
        <v>0</v>
      </c>
      <c r="K203" s="245">
        <f t="shared" si="9"/>
        <v>0</v>
      </c>
      <c r="L203" s="247">
        <f t="shared" si="10"/>
      </c>
      <c r="M203" s="67"/>
      <c r="N203" s="67"/>
      <c r="O203" s="67"/>
      <c r="P203" s="245">
        <f t="shared" si="11"/>
        <v>0</v>
      </c>
    </row>
    <row r="204" spans="1:16" ht="12.75">
      <c r="A204" s="292" t="s">
        <v>716</v>
      </c>
      <c r="B204" s="436">
        <v>19445</v>
      </c>
      <c r="C204" s="437" t="s">
        <v>717</v>
      </c>
      <c r="D204" s="293" t="s">
        <v>312</v>
      </c>
      <c r="E204" s="66"/>
      <c r="F204" s="67"/>
      <c r="G204" s="67"/>
      <c r="H204" s="67"/>
      <c r="I204" s="67"/>
      <c r="J204" s="245">
        <f aca="true" t="shared" si="12" ref="J204:J267">+(G204+H204+I204)</f>
        <v>0</v>
      </c>
      <c r="K204" s="245">
        <f aca="true" t="shared" si="13" ref="K204:K267">+H204+I204</f>
        <v>0</v>
      </c>
      <c r="L204" s="247">
        <f aca="true" t="shared" si="14" ref="L204:L267">IF(K204&lt;&gt;0,+(K204/J204),"")</f>
      </c>
      <c r="M204" s="67"/>
      <c r="N204" s="67"/>
      <c r="O204" s="67"/>
      <c r="P204" s="245">
        <f aca="true" t="shared" si="15" ref="P204:P267">+J204+M204+N204+O204</f>
        <v>0</v>
      </c>
    </row>
    <row r="205" spans="1:16" ht="12.75">
      <c r="A205" s="292" t="s">
        <v>718</v>
      </c>
      <c r="B205" s="436">
        <v>11595</v>
      </c>
      <c r="C205" s="437" t="s">
        <v>719</v>
      </c>
      <c r="D205" s="293" t="s">
        <v>418</v>
      </c>
      <c r="E205" s="66"/>
      <c r="F205" s="67"/>
      <c r="G205" s="67"/>
      <c r="H205" s="67"/>
      <c r="I205" s="67"/>
      <c r="J205" s="245">
        <f t="shared" si="12"/>
        <v>0</v>
      </c>
      <c r="K205" s="245">
        <f t="shared" si="13"/>
        <v>0</v>
      </c>
      <c r="L205" s="247">
        <f t="shared" si="14"/>
      </c>
      <c r="M205" s="67"/>
      <c r="N205" s="67"/>
      <c r="O205" s="67"/>
      <c r="P205" s="245">
        <f t="shared" si="15"/>
        <v>0</v>
      </c>
    </row>
    <row r="206" spans="1:16" ht="12.75">
      <c r="A206" s="294" t="s">
        <v>720</v>
      </c>
      <c r="B206" s="438">
        <v>10070</v>
      </c>
      <c r="C206" s="441" t="s">
        <v>721</v>
      </c>
      <c r="D206" s="295" t="s">
        <v>318</v>
      </c>
      <c r="E206" s="66"/>
      <c r="F206" s="67"/>
      <c r="G206" s="67"/>
      <c r="H206" s="67"/>
      <c r="I206" s="67"/>
      <c r="J206" s="245">
        <f t="shared" si="12"/>
        <v>0</v>
      </c>
      <c r="K206" s="245">
        <f t="shared" si="13"/>
        <v>0</v>
      </c>
      <c r="L206" s="247">
        <f t="shared" si="14"/>
      </c>
      <c r="M206" s="67"/>
      <c r="N206" s="67"/>
      <c r="O206" s="67"/>
      <c r="P206" s="245">
        <f t="shared" si="15"/>
        <v>0</v>
      </c>
    </row>
    <row r="207" spans="1:16" ht="12.75">
      <c r="A207" s="292" t="s">
        <v>722</v>
      </c>
      <c r="B207" s="436">
        <v>23779</v>
      </c>
      <c r="C207" s="437" t="s">
        <v>723</v>
      </c>
      <c r="D207" s="293" t="s">
        <v>318</v>
      </c>
      <c r="E207" s="66"/>
      <c r="F207" s="67"/>
      <c r="G207" s="67"/>
      <c r="H207" s="67"/>
      <c r="I207" s="67"/>
      <c r="J207" s="245">
        <f t="shared" si="12"/>
        <v>0</v>
      </c>
      <c r="K207" s="245">
        <f t="shared" si="13"/>
        <v>0</v>
      </c>
      <c r="L207" s="247">
        <f t="shared" si="14"/>
      </c>
      <c r="M207" s="67"/>
      <c r="N207" s="67"/>
      <c r="O207" s="67"/>
      <c r="P207" s="245">
        <f t="shared" si="15"/>
        <v>0</v>
      </c>
    </row>
    <row r="208" spans="1:16" ht="12.75">
      <c r="A208" s="301" t="s">
        <v>724</v>
      </c>
      <c r="B208" s="445">
        <v>23787</v>
      </c>
      <c r="C208" s="413" t="s">
        <v>725</v>
      </c>
      <c r="D208" s="302" t="s">
        <v>318</v>
      </c>
      <c r="E208" s="8"/>
      <c r="F208" s="67"/>
      <c r="G208" s="67"/>
      <c r="H208" s="67"/>
      <c r="I208" s="67"/>
      <c r="J208" s="237">
        <f t="shared" si="12"/>
        <v>0</v>
      </c>
      <c r="K208" s="237">
        <f t="shared" si="13"/>
        <v>0</v>
      </c>
      <c r="L208" s="248">
        <f t="shared" si="14"/>
      </c>
      <c r="M208" s="67"/>
      <c r="N208" s="67"/>
      <c r="O208" s="67"/>
      <c r="P208" s="237">
        <f t="shared" si="15"/>
        <v>0</v>
      </c>
    </row>
    <row r="209" spans="1:16" ht="12.75">
      <c r="A209" s="292" t="s">
        <v>726</v>
      </c>
      <c r="B209" s="436">
        <v>42307</v>
      </c>
      <c r="C209" s="437" t="s">
        <v>727</v>
      </c>
      <c r="D209" s="293" t="s">
        <v>312</v>
      </c>
      <c r="E209" s="68"/>
      <c r="F209" s="67"/>
      <c r="G209" s="67"/>
      <c r="H209" s="67"/>
      <c r="I209" s="67"/>
      <c r="J209" s="245">
        <f t="shared" si="12"/>
        <v>0</v>
      </c>
      <c r="K209" s="245">
        <f t="shared" si="13"/>
        <v>0</v>
      </c>
      <c r="L209" s="247">
        <f t="shared" si="14"/>
      </c>
      <c r="M209" s="67"/>
      <c r="N209" s="67"/>
      <c r="O209" s="67"/>
      <c r="P209" s="245">
        <f t="shared" si="15"/>
        <v>0</v>
      </c>
    </row>
    <row r="210" spans="1:16" ht="12.75">
      <c r="A210" s="292" t="s">
        <v>728</v>
      </c>
      <c r="B210" s="436">
        <v>24171</v>
      </c>
      <c r="C210" s="437" t="s">
        <v>729</v>
      </c>
      <c r="D210" s="293" t="s">
        <v>351</v>
      </c>
      <c r="E210" s="68"/>
      <c r="F210" s="67"/>
      <c r="G210" s="67"/>
      <c r="H210" s="67"/>
      <c r="I210" s="67"/>
      <c r="J210" s="245">
        <f t="shared" si="12"/>
        <v>0</v>
      </c>
      <c r="K210" s="245">
        <f t="shared" si="13"/>
        <v>0</v>
      </c>
      <c r="L210" s="247">
        <f t="shared" si="14"/>
      </c>
      <c r="M210" s="67"/>
      <c r="N210" s="67"/>
      <c r="O210" s="67"/>
      <c r="P210" s="245">
        <f t="shared" si="15"/>
        <v>0</v>
      </c>
    </row>
    <row r="211" spans="1:16" ht="12.75">
      <c r="A211" s="292" t="s">
        <v>730</v>
      </c>
      <c r="B211" s="436">
        <v>41629</v>
      </c>
      <c r="C211" s="437" t="s">
        <v>731</v>
      </c>
      <c r="D211" s="293" t="s">
        <v>351</v>
      </c>
      <c r="E211" s="66"/>
      <c r="F211" s="67"/>
      <c r="G211" s="67"/>
      <c r="H211" s="67"/>
      <c r="I211" s="67"/>
      <c r="J211" s="245">
        <f t="shared" si="12"/>
        <v>0</v>
      </c>
      <c r="K211" s="245">
        <f t="shared" si="13"/>
        <v>0</v>
      </c>
      <c r="L211" s="247">
        <f t="shared" si="14"/>
      </c>
      <c r="M211" s="67"/>
      <c r="N211" s="67"/>
      <c r="O211" s="67"/>
      <c r="P211" s="245">
        <f t="shared" si="15"/>
        <v>0</v>
      </c>
    </row>
    <row r="212" spans="1:16" ht="12.75">
      <c r="A212" s="292" t="s">
        <v>732</v>
      </c>
      <c r="B212" s="436">
        <v>23841</v>
      </c>
      <c r="C212" s="437" t="s">
        <v>733</v>
      </c>
      <c r="D212" s="293" t="s">
        <v>312</v>
      </c>
      <c r="E212" s="66"/>
      <c r="F212" s="67"/>
      <c r="G212" s="67"/>
      <c r="H212" s="67"/>
      <c r="I212" s="67"/>
      <c r="J212" s="245">
        <f t="shared" si="12"/>
        <v>0</v>
      </c>
      <c r="K212" s="245">
        <f t="shared" si="13"/>
        <v>0</v>
      </c>
      <c r="L212" s="247">
        <f t="shared" si="14"/>
      </c>
      <c r="M212" s="67"/>
      <c r="N212" s="67"/>
      <c r="O212" s="67"/>
      <c r="P212" s="245">
        <f t="shared" si="15"/>
        <v>0</v>
      </c>
    </row>
    <row r="213" spans="1:16" ht="12.75">
      <c r="A213" s="292" t="s">
        <v>734</v>
      </c>
      <c r="B213" s="436">
        <v>35432</v>
      </c>
      <c r="C213" s="437" t="s">
        <v>735</v>
      </c>
      <c r="D213" s="293" t="s">
        <v>336</v>
      </c>
      <c r="E213" s="66"/>
      <c r="F213" s="67"/>
      <c r="G213" s="67"/>
      <c r="H213" s="67"/>
      <c r="I213" s="67"/>
      <c r="J213" s="245">
        <f t="shared" si="12"/>
        <v>0</v>
      </c>
      <c r="K213" s="245">
        <f t="shared" si="13"/>
        <v>0</v>
      </c>
      <c r="L213" s="247">
        <f t="shared" si="14"/>
      </c>
      <c r="M213" s="67"/>
      <c r="N213" s="67"/>
      <c r="O213" s="67"/>
      <c r="P213" s="245">
        <f t="shared" si="15"/>
        <v>0</v>
      </c>
    </row>
    <row r="214" spans="1:16" ht="12.75">
      <c r="A214" s="292" t="s">
        <v>736</v>
      </c>
      <c r="B214" s="436">
        <v>14788</v>
      </c>
      <c r="C214" s="437" t="s">
        <v>737</v>
      </c>
      <c r="D214" s="293" t="s">
        <v>738</v>
      </c>
      <c r="E214" s="66"/>
      <c r="F214" s="67"/>
      <c r="G214" s="67"/>
      <c r="H214" s="67"/>
      <c r="I214" s="67"/>
      <c r="J214" s="245">
        <f t="shared" si="12"/>
        <v>0</v>
      </c>
      <c r="K214" s="245">
        <f t="shared" si="13"/>
        <v>0</v>
      </c>
      <c r="L214" s="247">
        <f t="shared" si="14"/>
      </c>
      <c r="M214" s="67"/>
      <c r="N214" s="67"/>
      <c r="O214" s="67"/>
      <c r="P214" s="245">
        <f t="shared" si="15"/>
        <v>0</v>
      </c>
    </row>
    <row r="215" spans="1:16" ht="12.75">
      <c r="A215" s="292" t="s">
        <v>739</v>
      </c>
      <c r="B215" s="436">
        <v>27073</v>
      </c>
      <c r="C215" s="437" t="s">
        <v>740</v>
      </c>
      <c r="D215" s="293" t="s">
        <v>312</v>
      </c>
      <c r="E215" s="66"/>
      <c r="F215" s="67"/>
      <c r="G215" s="67"/>
      <c r="H215" s="67"/>
      <c r="I215" s="67"/>
      <c r="J215" s="245">
        <f t="shared" si="12"/>
        <v>0</v>
      </c>
      <c r="K215" s="245">
        <f t="shared" si="13"/>
        <v>0</v>
      </c>
      <c r="L215" s="247">
        <f t="shared" si="14"/>
      </c>
      <c r="M215" s="67"/>
      <c r="N215" s="67"/>
      <c r="O215" s="67"/>
      <c r="P215" s="245">
        <f t="shared" si="15"/>
        <v>0</v>
      </c>
    </row>
    <row r="216" spans="1:16" ht="12.75">
      <c r="A216" s="292" t="s">
        <v>741</v>
      </c>
      <c r="B216" s="436">
        <v>29874</v>
      </c>
      <c r="C216" s="437" t="s">
        <v>742</v>
      </c>
      <c r="D216" s="293" t="s">
        <v>738</v>
      </c>
      <c r="E216" s="66"/>
      <c r="F216" s="67"/>
      <c r="G216" s="67"/>
      <c r="H216" s="67"/>
      <c r="I216" s="67"/>
      <c r="J216" s="245">
        <f t="shared" si="12"/>
        <v>0</v>
      </c>
      <c r="K216" s="245">
        <f t="shared" si="13"/>
        <v>0</v>
      </c>
      <c r="L216" s="247">
        <f t="shared" si="14"/>
      </c>
      <c r="M216" s="67"/>
      <c r="N216" s="67"/>
      <c r="O216" s="67"/>
      <c r="P216" s="245">
        <f t="shared" si="15"/>
        <v>0</v>
      </c>
    </row>
    <row r="217" spans="1:16" ht="12.75">
      <c r="A217" s="292" t="s">
        <v>743</v>
      </c>
      <c r="B217" s="436">
        <v>27740</v>
      </c>
      <c r="C217" s="437" t="s">
        <v>744</v>
      </c>
      <c r="D217" s="293" t="s">
        <v>369</v>
      </c>
      <c r="E217" s="66"/>
      <c r="F217" s="67"/>
      <c r="G217" s="67"/>
      <c r="H217" s="67"/>
      <c r="I217" s="67"/>
      <c r="J217" s="245">
        <f t="shared" si="12"/>
        <v>0</v>
      </c>
      <c r="K217" s="245">
        <f t="shared" si="13"/>
        <v>0</v>
      </c>
      <c r="L217" s="247">
        <f t="shared" si="14"/>
      </c>
      <c r="M217" s="67"/>
      <c r="N217" s="67"/>
      <c r="O217" s="67"/>
      <c r="P217" s="245">
        <f t="shared" si="15"/>
        <v>0</v>
      </c>
    </row>
    <row r="218" spans="1:16" ht="12.75">
      <c r="A218" s="292" t="s">
        <v>745</v>
      </c>
      <c r="B218" s="436">
        <v>21105</v>
      </c>
      <c r="C218" s="437" t="s">
        <v>746</v>
      </c>
      <c r="D218" s="293" t="s">
        <v>336</v>
      </c>
      <c r="E218" s="66"/>
      <c r="F218" s="67"/>
      <c r="G218" s="67"/>
      <c r="H218" s="67"/>
      <c r="I218" s="67"/>
      <c r="J218" s="245">
        <f t="shared" si="12"/>
        <v>0</v>
      </c>
      <c r="K218" s="245">
        <f t="shared" si="13"/>
        <v>0</v>
      </c>
      <c r="L218" s="247">
        <f t="shared" si="14"/>
      </c>
      <c r="M218" s="67"/>
      <c r="N218" s="67"/>
      <c r="O218" s="67"/>
      <c r="P218" s="245">
        <f t="shared" si="15"/>
        <v>0</v>
      </c>
    </row>
    <row r="219" spans="1:16" ht="12.75">
      <c r="A219" s="292" t="s">
        <v>747</v>
      </c>
      <c r="B219" s="436">
        <v>22047</v>
      </c>
      <c r="C219" s="437" t="s">
        <v>748</v>
      </c>
      <c r="D219" s="293" t="s">
        <v>303</v>
      </c>
      <c r="E219" s="66"/>
      <c r="F219" s="67"/>
      <c r="G219" s="67"/>
      <c r="H219" s="67"/>
      <c r="I219" s="67"/>
      <c r="J219" s="245">
        <f t="shared" si="12"/>
        <v>0</v>
      </c>
      <c r="K219" s="245">
        <f t="shared" si="13"/>
        <v>0</v>
      </c>
      <c r="L219" s="247">
        <f t="shared" si="14"/>
      </c>
      <c r="M219" s="67"/>
      <c r="N219" s="67"/>
      <c r="O219" s="67"/>
      <c r="P219" s="245">
        <f t="shared" si="15"/>
        <v>0</v>
      </c>
    </row>
    <row r="220" spans="1:16" ht="12.75">
      <c r="A220" s="292" t="s">
        <v>749</v>
      </c>
      <c r="B220" s="436">
        <v>38369</v>
      </c>
      <c r="C220" s="437" t="s">
        <v>750</v>
      </c>
      <c r="D220" s="293" t="s">
        <v>351</v>
      </c>
      <c r="E220" s="66"/>
      <c r="F220" s="67"/>
      <c r="G220" s="67"/>
      <c r="H220" s="67"/>
      <c r="I220" s="67"/>
      <c r="J220" s="245">
        <f t="shared" si="12"/>
        <v>0</v>
      </c>
      <c r="K220" s="245">
        <f t="shared" si="13"/>
        <v>0</v>
      </c>
      <c r="L220" s="247">
        <f t="shared" si="14"/>
      </c>
      <c r="M220" s="67"/>
      <c r="N220" s="67"/>
      <c r="O220" s="67"/>
      <c r="P220" s="245">
        <f t="shared" si="15"/>
        <v>0</v>
      </c>
    </row>
    <row r="221" spans="1:16" ht="12.75">
      <c r="A221" s="292" t="s">
        <v>751</v>
      </c>
      <c r="B221" s="436">
        <v>20338</v>
      </c>
      <c r="C221" s="437" t="s">
        <v>1027</v>
      </c>
      <c r="D221" s="293" t="s">
        <v>336</v>
      </c>
      <c r="E221" s="66"/>
      <c r="F221" s="67"/>
      <c r="G221" s="67"/>
      <c r="H221" s="67"/>
      <c r="I221" s="67"/>
      <c r="J221" s="245">
        <f t="shared" si="12"/>
        <v>0</v>
      </c>
      <c r="K221" s="245">
        <f t="shared" si="13"/>
        <v>0</v>
      </c>
      <c r="L221" s="247">
        <f t="shared" si="14"/>
      </c>
      <c r="M221" s="67"/>
      <c r="N221" s="67"/>
      <c r="O221" s="67"/>
      <c r="P221" s="245">
        <f t="shared" si="15"/>
        <v>0</v>
      </c>
    </row>
    <row r="222" spans="1:16" ht="12.75">
      <c r="A222" s="292" t="s">
        <v>1028</v>
      </c>
      <c r="B222" s="436">
        <v>42552</v>
      </c>
      <c r="C222" s="437" t="s">
        <v>1029</v>
      </c>
      <c r="D222" s="293" t="s">
        <v>312</v>
      </c>
      <c r="E222" s="66"/>
      <c r="F222" s="67"/>
      <c r="G222" s="67"/>
      <c r="H222" s="67"/>
      <c r="I222" s="67"/>
      <c r="J222" s="245">
        <f t="shared" si="12"/>
        <v>0</v>
      </c>
      <c r="K222" s="245">
        <f t="shared" si="13"/>
        <v>0</v>
      </c>
      <c r="L222" s="247">
        <f t="shared" si="14"/>
      </c>
      <c r="M222" s="67"/>
      <c r="N222" s="67"/>
      <c r="O222" s="67"/>
      <c r="P222" s="245">
        <f t="shared" si="15"/>
        <v>0</v>
      </c>
    </row>
    <row r="223" spans="1:16" ht="12.75">
      <c r="A223" s="292" t="s">
        <v>1030</v>
      </c>
      <c r="B223" s="436">
        <v>23680</v>
      </c>
      <c r="C223" s="437" t="s">
        <v>1031</v>
      </c>
      <c r="D223" s="293" t="s">
        <v>303</v>
      </c>
      <c r="E223" s="66"/>
      <c r="F223" s="67"/>
      <c r="G223" s="67"/>
      <c r="H223" s="67"/>
      <c r="I223" s="67"/>
      <c r="J223" s="245">
        <f t="shared" si="12"/>
        <v>0</v>
      </c>
      <c r="K223" s="245">
        <f t="shared" si="13"/>
        <v>0</v>
      </c>
      <c r="L223" s="247">
        <f t="shared" si="14"/>
      </c>
      <c r="M223" s="67"/>
      <c r="N223" s="67"/>
      <c r="O223" s="67"/>
      <c r="P223" s="245">
        <f t="shared" si="15"/>
        <v>0</v>
      </c>
    </row>
    <row r="224" spans="1:16" ht="12.75">
      <c r="A224" s="292" t="s">
        <v>1032</v>
      </c>
      <c r="B224" s="436">
        <v>24074</v>
      </c>
      <c r="C224" s="437" t="s">
        <v>1033</v>
      </c>
      <c r="D224" s="293" t="s">
        <v>318</v>
      </c>
      <c r="E224" s="66"/>
      <c r="F224" s="67"/>
      <c r="G224" s="67"/>
      <c r="H224" s="67"/>
      <c r="I224" s="67"/>
      <c r="J224" s="245">
        <f t="shared" si="12"/>
        <v>0</v>
      </c>
      <c r="K224" s="245">
        <f t="shared" si="13"/>
        <v>0</v>
      </c>
      <c r="L224" s="247">
        <f t="shared" si="14"/>
      </c>
      <c r="M224" s="67"/>
      <c r="N224" s="67"/>
      <c r="O224" s="67"/>
      <c r="P224" s="245">
        <f t="shared" si="15"/>
        <v>0</v>
      </c>
    </row>
    <row r="225" spans="1:16" ht="12.75">
      <c r="A225" s="292" t="s">
        <v>1034</v>
      </c>
      <c r="B225" s="436">
        <v>24104</v>
      </c>
      <c r="C225" s="437" t="s">
        <v>1035</v>
      </c>
      <c r="D225" s="293" t="s">
        <v>318</v>
      </c>
      <c r="E225" s="66"/>
      <c r="F225" s="67"/>
      <c r="G225" s="67"/>
      <c r="H225" s="67"/>
      <c r="I225" s="67"/>
      <c r="J225" s="245">
        <f t="shared" si="12"/>
        <v>0</v>
      </c>
      <c r="K225" s="245">
        <f t="shared" si="13"/>
        <v>0</v>
      </c>
      <c r="L225" s="247">
        <f t="shared" si="14"/>
      </c>
      <c r="M225" s="67"/>
      <c r="N225" s="67"/>
      <c r="O225" s="67"/>
      <c r="P225" s="245">
        <f t="shared" si="15"/>
        <v>0</v>
      </c>
    </row>
    <row r="226" spans="1:16" ht="12.75">
      <c r="A226" s="292" t="s">
        <v>1036</v>
      </c>
      <c r="B226" s="436">
        <v>26565</v>
      </c>
      <c r="C226" s="437" t="s">
        <v>1037</v>
      </c>
      <c r="D226" s="293" t="s">
        <v>318</v>
      </c>
      <c r="E226" s="66"/>
      <c r="F226" s="67"/>
      <c r="G226" s="67"/>
      <c r="H226" s="67"/>
      <c r="I226" s="67"/>
      <c r="J226" s="245">
        <f t="shared" si="12"/>
        <v>0</v>
      </c>
      <c r="K226" s="245">
        <f t="shared" si="13"/>
        <v>0</v>
      </c>
      <c r="L226" s="247">
        <f t="shared" si="14"/>
      </c>
      <c r="M226" s="67"/>
      <c r="N226" s="67"/>
      <c r="O226" s="67"/>
      <c r="P226" s="245">
        <f t="shared" si="15"/>
        <v>0</v>
      </c>
    </row>
    <row r="227" spans="1:16" ht="12.75">
      <c r="A227" s="292" t="s">
        <v>1038</v>
      </c>
      <c r="B227" s="436">
        <v>23426</v>
      </c>
      <c r="C227" s="437" t="s">
        <v>1039</v>
      </c>
      <c r="D227" s="293" t="s">
        <v>578</v>
      </c>
      <c r="E227" s="66"/>
      <c r="F227" s="67"/>
      <c r="G227" s="67"/>
      <c r="H227" s="67"/>
      <c r="I227" s="67"/>
      <c r="J227" s="245">
        <f t="shared" si="12"/>
        <v>0</v>
      </c>
      <c r="K227" s="245">
        <f t="shared" si="13"/>
        <v>0</v>
      </c>
      <c r="L227" s="247">
        <f t="shared" si="14"/>
      </c>
      <c r="M227" s="67"/>
      <c r="N227" s="67"/>
      <c r="O227" s="67"/>
      <c r="P227" s="245">
        <f t="shared" si="15"/>
        <v>0</v>
      </c>
    </row>
    <row r="228" spans="1:16" ht="12.75">
      <c r="A228" s="292" t="s">
        <v>1040</v>
      </c>
      <c r="B228" s="436">
        <v>40231</v>
      </c>
      <c r="C228" s="437" t="s">
        <v>1041</v>
      </c>
      <c r="D228" s="293" t="s">
        <v>738</v>
      </c>
      <c r="E228" s="66"/>
      <c r="F228" s="67"/>
      <c r="G228" s="67"/>
      <c r="H228" s="67"/>
      <c r="I228" s="67"/>
      <c r="J228" s="245">
        <f t="shared" si="12"/>
        <v>0</v>
      </c>
      <c r="K228" s="245">
        <f t="shared" si="13"/>
        <v>0</v>
      </c>
      <c r="L228" s="247">
        <f t="shared" si="14"/>
      </c>
      <c r="M228" s="67"/>
      <c r="N228" s="67"/>
      <c r="O228" s="67"/>
      <c r="P228" s="245">
        <f t="shared" si="15"/>
        <v>0</v>
      </c>
    </row>
    <row r="229" spans="1:16" ht="12.75">
      <c r="A229" s="292" t="s">
        <v>1042</v>
      </c>
      <c r="B229" s="436">
        <v>24139</v>
      </c>
      <c r="C229" s="437" t="s">
        <v>1043</v>
      </c>
      <c r="D229" s="293" t="s">
        <v>325</v>
      </c>
      <c r="E229" s="66"/>
      <c r="F229" s="67"/>
      <c r="G229" s="67"/>
      <c r="H229" s="67"/>
      <c r="I229" s="67"/>
      <c r="J229" s="245">
        <f t="shared" si="12"/>
        <v>0</v>
      </c>
      <c r="K229" s="245">
        <f t="shared" si="13"/>
        <v>0</v>
      </c>
      <c r="L229" s="247">
        <f t="shared" si="14"/>
      </c>
      <c r="M229" s="67"/>
      <c r="N229" s="67"/>
      <c r="O229" s="67"/>
      <c r="P229" s="245">
        <f t="shared" si="15"/>
        <v>0</v>
      </c>
    </row>
    <row r="230" spans="1:16" ht="12.75">
      <c r="A230" s="292" t="s">
        <v>1044</v>
      </c>
      <c r="B230" s="436">
        <v>24147</v>
      </c>
      <c r="C230" s="437" t="s">
        <v>1045</v>
      </c>
      <c r="D230" s="293" t="s">
        <v>306</v>
      </c>
      <c r="E230" s="66"/>
      <c r="F230" s="67"/>
      <c r="G230" s="67"/>
      <c r="H230" s="67"/>
      <c r="I230" s="67"/>
      <c r="J230" s="245">
        <f t="shared" si="12"/>
        <v>0</v>
      </c>
      <c r="K230" s="245">
        <f t="shared" si="13"/>
        <v>0</v>
      </c>
      <c r="L230" s="247">
        <f t="shared" si="14"/>
      </c>
      <c r="M230" s="67"/>
      <c r="N230" s="67"/>
      <c r="O230" s="67"/>
      <c r="P230" s="245">
        <f t="shared" si="15"/>
        <v>0</v>
      </c>
    </row>
    <row r="231" spans="1:16" ht="12.75">
      <c r="A231" s="292" t="s">
        <v>1046</v>
      </c>
      <c r="B231" s="436">
        <v>40444</v>
      </c>
      <c r="C231" s="437" t="s">
        <v>1047</v>
      </c>
      <c r="D231" s="293" t="s">
        <v>434</v>
      </c>
      <c r="E231" s="66"/>
      <c r="F231" s="67"/>
      <c r="G231" s="67"/>
      <c r="H231" s="67"/>
      <c r="I231" s="67"/>
      <c r="J231" s="245">
        <f t="shared" si="12"/>
        <v>0</v>
      </c>
      <c r="K231" s="245">
        <f t="shared" si="13"/>
        <v>0</v>
      </c>
      <c r="L231" s="247">
        <f t="shared" si="14"/>
      </c>
      <c r="M231" s="67"/>
      <c r="N231" s="67"/>
      <c r="O231" s="67"/>
      <c r="P231" s="245">
        <f t="shared" si="15"/>
        <v>0</v>
      </c>
    </row>
    <row r="232" spans="1:16" ht="12.75">
      <c r="A232" s="292" t="s">
        <v>1048</v>
      </c>
      <c r="B232" s="436">
        <v>20621</v>
      </c>
      <c r="C232" s="437" t="s">
        <v>1049</v>
      </c>
      <c r="D232" s="293" t="s">
        <v>351</v>
      </c>
      <c r="E232" s="66"/>
      <c r="F232" s="67"/>
      <c r="G232" s="67"/>
      <c r="H232" s="67"/>
      <c r="I232" s="67"/>
      <c r="J232" s="245">
        <f t="shared" si="12"/>
        <v>0</v>
      </c>
      <c r="K232" s="245">
        <f t="shared" si="13"/>
        <v>0</v>
      </c>
      <c r="L232" s="247">
        <f t="shared" si="14"/>
      </c>
      <c r="M232" s="67"/>
      <c r="N232" s="67"/>
      <c r="O232" s="67"/>
      <c r="P232" s="245">
        <f t="shared" si="15"/>
        <v>0</v>
      </c>
    </row>
    <row r="233" spans="1:16" ht="12.75">
      <c r="A233" s="292" t="s">
        <v>1050</v>
      </c>
      <c r="B233" s="436">
        <v>21970</v>
      </c>
      <c r="C233" s="437" t="s">
        <v>1051</v>
      </c>
      <c r="D233" s="293" t="s">
        <v>351</v>
      </c>
      <c r="E233" s="66"/>
      <c r="F233" s="67"/>
      <c r="G233" s="67"/>
      <c r="H233" s="67"/>
      <c r="I233" s="67"/>
      <c r="J233" s="245">
        <f t="shared" si="12"/>
        <v>0</v>
      </c>
      <c r="K233" s="245">
        <f t="shared" si="13"/>
        <v>0</v>
      </c>
      <c r="L233" s="247">
        <f t="shared" si="14"/>
      </c>
      <c r="M233" s="67"/>
      <c r="N233" s="67"/>
      <c r="O233" s="67"/>
      <c r="P233" s="245">
        <f t="shared" si="15"/>
        <v>0</v>
      </c>
    </row>
    <row r="234" spans="1:16" ht="12.75">
      <c r="A234" s="292" t="s">
        <v>1052</v>
      </c>
      <c r="B234" s="436">
        <v>20346</v>
      </c>
      <c r="C234" s="437" t="s">
        <v>1053</v>
      </c>
      <c r="D234" s="293" t="s">
        <v>336</v>
      </c>
      <c r="E234" s="66"/>
      <c r="F234" s="67"/>
      <c r="G234" s="67"/>
      <c r="H234" s="67"/>
      <c r="I234" s="67"/>
      <c r="J234" s="245">
        <f t="shared" si="12"/>
        <v>0</v>
      </c>
      <c r="K234" s="245">
        <f t="shared" si="13"/>
        <v>0</v>
      </c>
      <c r="L234" s="247">
        <f t="shared" si="14"/>
      </c>
      <c r="M234" s="67"/>
      <c r="N234" s="67"/>
      <c r="O234" s="67"/>
      <c r="P234" s="237">
        <f t="shared" si="15"/>
        <v>0</v>
      </c>
    </row>
    <row r="235" spans="1:16" ht="12.75">
      <c r="A235" s="292" t="s">
        <v>1054</v>
      </c>
      <c r="B235" s="436">
        <v>18380</v>
      </c>
      <c r="C235" s="444" t="s">
        <v>1055</v>
      </c>
      <c r="D235" s="300" t="s">
        <v>1056</v>
      </c>
      <c r="E235" s="68"/>
      <c r="F235" s="67"/>
      <c r="G235" s="67"/>
      <c r="H235" s="67"/>
      <c r="I235" s="67"/>
      <c r="J235" s="245">
        <f t="shared" si="12"/>
        <v>0</v>
      </c>
      <c r="K235" s="245">
        <f t="shared" si="13"/>
        <v>0</v>
      </c>
      <c r="L235" s="247">
        <f t="shared" si="14"/>
      </c>
      <c r="M235" s="67"/>
      <c r="N235" s="67"/>
      <c r="O235" s="67"/>
      <c r="P235" s="245">
        <f t="shared" si="15"/>
        <v>0</v>
      </c>
    </row>
    <row r="236" spans="1:16" ht="12.75">
      <c r="A236" s="292" t="s">
        <v>1057</v>
      </c>
      <c r="B236" s="436">
        <v>10046</v>
      </c>
      <c r="C236" s="437" t="s">
        <v>1058</v>
      </c>
      <c r="D236" s="293" t="s">
        <v>351</v>
      </c>
      <c r="E236" s="66"/>
      <c r="F236" s="67"/>
      <c r="G236" s="67"/>
      <c r="H236" s="67"/>
      <c r="I236" s="67"/>
      <c r="J236" s="245">
        <f t="shared" si="12"/>
        <v>0</v>
      </c>
      <c r="K236" s="245">
        <f t="shared" si="13"/>
        <v>0</v>
      </c>
      <c r="L236" s="247">
        <f t="shared" si="14"/>
      </c>
      <c r="M236" s="67"/>
      <c r="N236" s="67"/>
      <c r="O236" s="67"/>
      <c r="P236" s="245">
        <f t="shared" si="15"/>
        <v>0</v>
      </c>
    </row>
    <row r="237" spans="1:16" ht="12.75">
      <c r="A237" s="292" t="s">
        <v>1059</v>
      </c>
      <c r="B237" s="436">
        <v>38636</v>
      </c>
      <c r="C237" s="437" t="s">
        <v>1060</v>
      </c>
      <c r="D237" s="293" t="s">
        <v>303</v>
      </c>
      <c r="E237" s="66"/>
      <c r="F237" s="67"/>
      <c r="G237" s="67"/>
      <c r="H237" s="67"/>
      <c r="I237" s="67"/>
      <c r="J237" s="245">
        <f t="shared" si="12"/>
        <v>0</v>
      </c>
      <c r="K237" s="245">
        <f t="shared" si="13"/>
        <v>0</v>
      </c>
      <c r="L237" s="247">
        <f t="shared" si="14"/>
      </c>
      <c r="M237" s="67"/>
      <c r="N237" s="67"/>
      <c r="O237" s="67"/>
      <c r="P237" s="245">
        <f t="shared" si="15"/>
        <v>0</v>
      </c>
    </row>
    <row r="238" spans="1:16" ht="12.75">
      <c r="A238" s="292" t="s">
        <v>1061</v>
      </c>
      <c r="B238" s="436">
        <v>10006</v>
      </c>
      <c r="C238" s="437" t="s">
        <v>1062</v>
      </c>
      <c r="D238" s="293" t="s">
        <v>303</v>
      </c>
      <c r="E238" s="66"/>
      <c r="F238" s="67"/>
      <c r="G238" s="67"/>
      <c r="H238" s="67"/>
      <c r="I238" s="67"/>
      <c r="J238" s="245">
        <f t="shared" si="12"/>
        <v>0</v>
      </c>
      <c r="K238" s="245">
        <f t="shared" si="13"/>
        <v>0</v>
      </c>
      <c r="L238" s="247">
        <f t="shared" si="14"/>
      </c>
      <c r="M238" s="67"/>
      <c r="N238" s="67"/>
      <c r="O238" s="67"/>
      <c r="P238" s="245">
        <f t="shared" si="15"/>
        <v>0</v>
      </c>
    </row>
    <row r="239" spans="1:16" ht="12.75">
      <c r="A239" s="292" t="s">
        <v>1063</v>
      </c>
      <c r="B239" s="436">
        <v>18333</v>
      </c>
      <c r="C239" s="437" t="s">
        <v>1064</v>
      </c>
      <c r="D239" s="293" t="s">
        <v>351</v>
      </c>
      <c r="E239" s="66"/>
      <c r="F239" s="67"/>
      <c r="G239" s="67"/>
      <c r="H239" s="67"/>
      <c r="I239" s="67"/>
      <c r="J239" s="245">
        <f t="shared" si="12"/>
        <v>0</v>
      </c>
      <c r="K239" s="245">
        <f t="shared" si="13"/>
        <v>0</v>
      </c>
      <c r="L239" s="247">
        <f t="shared" si="14"/>
      </c>
      <c r="M239" s="67"/>
      <c r="N239" s="67"/>
      <c r="O239" s="67"/>
      <c r="P239" s="245">
        <f t="shared" si="15"/>
        <v>0</v>
      </c>
    </row>
    <row r="240" spans="1:16" ht="12.75">
      <c r="A240" s="292" t="s">
        <v>1065</v>
      </c>
      <c r="B240" s="436">
        <v>24198</v>
      </c>
      <c r="C240" s="437" t="s">
        <v>1066</v>
      </c>
      <c r="D240" s="293" t="s">
        <v>351</v>
      </c>
      <c r="E240" s="66"/>
      <c r="F240" s="67"/>
      <c r="G240" s="67"/>
      <c r="H240" s="67"/>
      <c r="I240" s="67"/>
      <c r="J240" s="245">
        <f t="shared" si="12"/>
        <v>0</v>
      </c>
      <c r="K240" s="245">
        <f t="shared" si="13"/>
        <v>0</v>
      </c>
      <c r="L240" s="247">
        <f t="shared" si="14"/>
      </c>
      <c r="M240" s="67"/>
      <c r="N240" s="67"/>
      <c r="O240" s="67"/>
      <c r="P240" s="245">
        <f t="shared" si="15"/>
        <v>0</v>
      </c>
    </row>
    <row r="241" spans="1:16" ht="12.75">
      <c r="A241" s="292" t="s">
        <v>1067</v>
      </c>
      <c r="B241" s="436">
        <v>24228</v>
      </c>
      <c r="C241" s="437" t="s">
        <v>1068</v>
      </c>
      <c r="D241" s="293" t="s">
        <v>325</v>
      </c>
      <c r="E241" s="66"/>
      <c r="F241" s="67"/>
      <c r="G241" s="67"/>
      <c r="H241" s="67"/>
      <c r="I241" s="67"/>
      <c r="J241" s="245">
        <f t="shared" si="12"/>
        <v>0</v>
      </c>
      <c r="K241" s="245">
        <f t="shared" si="13"/>
        <v>0</v>
      </c>
      <c r="L241" s="247">
        <f t="shared" si="14"/>
      </c>
      <c r="M241" s="67"/>
      <c r="N241" s="67"/>
      <c r="O241" s="67"/>
      <c r="P241" s="245">
        <f t="shared" si="15"/>
        <v>0</v>
      </c>
    </row>
    <row r="242" spans="1:16" ht="12.75">
      <c r="A242" s="292" t="s">
        <v>1069</v>
      </c>
      <c r="B242" s="436">
        <v>14982</v>
      </c>
      <c r="C242" s="437" t="s">
        <v>1070</v>
      </c>
      <c r="D242" s="293" t="s">
        <v>306</v>
      </c>
      <c r="E242" s="66"/>
      <c r="F242" s="67"/>
      <c r="G242" s="67"/>
      <c r="H242" s="67"/>
      <c r="I242" s="67"/>
      <c r="J242" s="245">
        <f t="shared" si="12"/>
        <v>0</v>
      </c>
      <c r="K242" s="245">
        <f t="shared" si="13"/>
        <v>0</v>
      </c>
      <c r="L242" s="247">
        <f t="shared" si="14"/>
      </c>
      <c r="M242" s="67"/>
      <c r="N242" s="67"/>
      <c r="O242" s="67"/>
      <c r="P242" s="245">
        <f t="shared" si="15"/>
        <v>0</v>
      </c>
    </row>
    <row r="243" spans="1:16" ht="12.75">
      <c r="A243" s="292" t="s">
        <v>1071</v>
      </c>
      <c r="B243" s="436">
        <v>21962</v>
      </c>
      <c r="C243" s="437" t="s">
        <v>1072</v>
      </c>
      <c r="D243" s="293" t="s">
        <v>351</v>
      </c>
      <c r="E243" s="66"/>
      <c r="F243" s="67"/>
      <c r="G243" s="67"/>
      <c r="H243" s="67"/>
      <c r="I243" s="67"/>
      <c r="J243" s="245">
        <f t="shared" si="12"/>
        <v>0</v>
      </c>
      <c r="K243" s="245">
        <f t="shared" si="13"/>
        <v>0</v>
      </c>
      <c r="L243" s="247">
        <f t="shared" si="14"/>
      </c>
      <c r="M243" s="67"/>
      <c r="N243" s="67"/>
      <c r="O243" s="67"/>
      <c r="P243" s="245">
        <f t="shared" si="15"/>
        <v>0</v>
      </c>
    </row>
    <row r="244" spans="1:16" ht="22.5">
      <c r="A244" s="292" t="s">
        <v>1073</v>
      </c>
      <c r="B244" s="436">
        <v>14990</v>
      </c>
      <c r="C244" s="437" t="s">
        <v>1074</v>
      </c>
      <c r="D244" s="293" t="s">
        <v>306</v>
      </c>
      <c r="E244" s="66"/>
      <c r="F244" s="67"/>
      <c r="G244" s="67"/>
      <c r="H244" s="67"/>
      <c r="I244" s="67"/>
      <c r="J244" s="245">
        <f t="shared" si="12"/>
        <v>0</v>
      </c>
      <c r="K244" s="245">
        <f t="shared" si="13"/>
        <v>0</v>
      </c>
      <c r="L244" s="247">
        <f t="shared" si="14"/>
      </c>
      <c r="M244" s="67"/>
      <c r="N244" s="67"/>
      <c r="O244" s="67"/>
      <c r="P244" s="245">
        <f t="shared" si="15"/>
        <v>0</v>
      </c>
    </row>
    <row r="245" spans="1:16" ht="12.75">
      <c r="A245" s="294" t="s">
        <v>1075</v>
      </c>
      <c r="B245" s="438">
        <v>18058</v>
      </c>
      <c r="C245" s="437" t="s">
        <v>1076</v>
      </c>
      <c r="D245" s="295" t="s">
        <v>306</v>
      </c>
      <c r="E245" s="66"/>
      <c r="F245" s="67"/>
      <c r="G245" s="67"/>
      <c r="H245" s="67"/>
      <c r="I245" s="67"/>
      <c r="J245" s="245">
        <f t="shared" si="12"/>
        <v>0</v>
      </c>
      <c r="K245" s="245">
        <f t="shared" si="13"/>
        <v>0</v>
      </c>
      <c r="L245" s="247">
        <f t="shared" si="14"/>
      </c>
      <c r="M245" s="67"/>
      <c r="N245" s="67"/>
      <c r="O245" s="67"/>
      <c r="P245" s="245">
        <f t="shared" si="15"/>
        <v>0</v>
      </c>
    </row>
    <row r="246" spans="1:16" ht="12.75">
      <c r="A246" s="292" t="s">
        <v>1077</v>
      </c>
      <c r="B246" s="436">
        <v>25623</v>
      </c>
      <c r="C246" s="437" t="s">
        <v>1078</v>
      </c>
      <c r="D246" s="293" t="s">
        <v>303</v>
      </c>
      <c r="E246" s="66"/>
      <c r="F246" s="67"/>
      <c r="G246" s="67"/>
      <c r="H246" s="67"/>
      <c r="I246" s="67"/>
      <c r="J246" s="245">
        <f t="shared" si="12"/>
        <v>0</v>
      </c>
      <c r="K246" s="245">
        <f t="shared" si="13"/>
        <v>0</v>
      </c>
      <c r="L246" s="247">
        <f t="shared" si="14"/>
      </c>
      <c r="M246" s="67"/>
      <c r="N246" s="67"/>
      <c r="O246" s="67"/>
      <c r="P246" s="245">
        <f t="shared" si="15"/>
        <v>0</v>
      </c>
    </row>
    <row r="247" spans="1:16" ht="12.75">
      <c r="A247" s="292" t="s">
        <v>1079</v>
      </c>
      <c r="B247" s="436">
        <v>12670</v>
      </c>
      <c r="C247" s="437" t="s">
        <v>1080</v>
      </c>
      <c r="D247" s="293" t="s">
        <v>707</v>
      </c>
      <c r="E247" s="66"/>
      <c r="F247" s="67"/>
      <c r="G247" s="67"/>
      <c r="H247" s="67"/>
      <c r="I247" s="67"/>
      <c r="J247" s="245">
        <f t="shared" si="12"/>
        <v>0</v>
      </c>
      <c r="K247" s="245">
        <f t="shared" si="13"/>
        <v>0</v>
      </c>
      <c r="L247" s="247">
        <f t="shared" si="14"/>
      </c>
      <c r="M247" s="67"/>
      <c r="N247" s="67"/>
      <c r="O247" s="67"/>
      <c r="P247" s="245">
        <f t="shared" si="15"/>
        <v>0</v>
      </c>
    </row>
    <row r="248" spans="1:16" ht="12.75">
      <c r="A248" s="292" t="s">
        <v>1081</v>
      </c>
      <c r="B248" s="436">
        <v>10357</v>
      </c>
      <c r="C248" s="437" t="s">
        <v>1082</v>
      </c>
      <c r="D248" s="293" t="s">
        <v>312</v>
      </c>
      <c r="E248" s="66"/>
      <c r="F248" s="67"/>
      <c r="G248" s="67"/>
      <c r="H248" s="67"/>
      <c r="I248" s="67"/>
      <c r="J248" s="245">
        <f t="shared" si="12"/>
        <v>0</v>
      </c>
      <c r="K248" s="245">
        <f t="shared" si="13"/>
        <v>0</v>
      </c>
      <c r="L248" s="247">
        <f t="shared" si="14"/>
      </c>
      <c r="M248" s="67"/>
      <c r="N248" s="67"/>
      <c r="O248" s="67"/>
      <c r="P248" s="245">
        <f t="shared" si="15"/>
        <v>0</v>
      </c>
    </row>
    <row r="249" spans="1:16" ht="12.75">
      <c r="A249" s="292" t="s">
        <v>1083</v>
      </c>
      <c r="B249" s="436">
        <v>18619</v>
      </c>
      <c r="C249" s="437" t="s">
        <v>1084</v>
      </c>
      <c r="D249" s="293" t="s">
        <v>434</v>
      </c>
      <c r="E249" s="66"/>
      <c r="F249" s="67"/>
      <c r="G249" s="67"/>
      <c r="H249" s="67"/>
      <c r="I249" s="67"/>
      <c r="J249" s="245">
        <f t="shared" si="12"/>
        <v>0</v>
      </c>
      <c r="K249" s="245">
        <f t="shared" si="13"/>
        <v>0</v>
      </c>
      <c r="L249" s="247">
        <f t="shared" si="14"/>
      </c>
      <c r="M249" s="67"/>
      <c r="N249" s="67"/>
      <c r="O249" s="67"/>
      <c r="P249" s="245">
        <f t="shared" si="15"/>
        <v>0</v>
      </c>
    </row>
    <row r="250" spans="1:16" ht="12.75">
      <c r="A250" s="292" t="s">
        <v>1085</v>
      </c>
      <c r="B250" s="436">
        <v>24260</v>
      </c>
      <c r="C250" s="437" t="s">
        <v>1086</v>
      </c>
      <c r="D250" s="293" t="s">
        <v>318</v>
      </c>
      <c r="E250" s="66"/>
      <c r="F250" s="67"/>
      <c r="G250" s="67"/>
      <c r="H250" s="67"/>
      <c r="I250" s="67"/>
      <c r="J250" s="245">
        <f t="shared" si="12"/>
        <v>0</v>
      </c>
      <c r="K250" s="245">
        <f t="shared" si="13"/>
        <v>0</v>
      </c>
      <c r="L250" s="247">
        <f t="shared" si="14"/>
      </c>
      <c r="M250" s="67"/>
      <c r="N250" s="67"/>
      <c r="O250" s="67"/>
      <c r="P250" s="245">
        <f t="shared" si="15"/>
        <v>0</v>
      </c>
    </row>
    <row r="251" spans="1:16" ht="12.75">
      <c r="A251" s="294" t="s">
        <v>1087</v>
      </c>
      <c r="B251" s="438">
        <v>38628</v>
      </c>
      <c r="C251" s="437" t="s">
        <v>1088</v>
      </c>
      <c r="D251" s="295" t="s">
        <v>318</v>
      </c>
      <c r="E251" s="66"/>
      <c r="F251" s="67"/>
      <c r="G251" s="67"/>
      <c r="H251" s="67"/>
      <c r="I251" s="67"/>
      <c r="J251" s="245">
        <f t="shared" si="12"/>
        <v>0</v>
      </c>
      <c r="K251" s="245">
        <f t="shared" si="13"/>
        <v>0</v>
      </c>
      <c r="L251" s="247">
        <f t="shared" si="14"/>
      </c>
      <c r="M251" s="67"/>
      <c r="N251" s="67"/>
      <c r="O251" s="67"/>
      <c r="P251" s="245">
        <f t="shared" si="15"/>
        <v>0</v>
      </c>
    </row>
    <row r="252" spans="1:16" ht="12.75">
      <c r="A252" s="292" t="s">
        <v>1089</v>
      </c>
      <c r="B252" s="436">
        <v>42919</v>
      </c>
      <c r="C252" s="437" t="s">
        <v>1090</v>
      </c>
      <c r="D252" s="293" t="s">
        <v>318</v>
      </c>
      <c r="E252" s="66"/>
      <c r="F252" s="67"/>
      <c r="G252" s="67"/>
      <c r="H252" s="67"/>
      <c r="I252" s="67"/>
      <c r="J252" s="245">
        <f t="shared" si="12"/>
        <v>0</v>
      </c>
      <c r="K252" s="245">
        <f t="shared" si="13"/>
        <v>0</v>
      </c>
      <c r="L252" s="247">
        <f t="shared" si="14"/>
      </c>
      <c r="M252" s="67"/>
      <c r="N252" s="67"/>
      <c r="O252" s="67"/>
      <c r="P252" s="245">
        <f t="shared" si="15"/>
        <v>0</v>
      </c>
    </row>
    <row r="253" spans="1:16" ht="13.5" customHeight="1">
      <c r="A253" s="292" t="s">
        <v>1091</v>
      </c>
      <c r="B253" s="436">
        <v>37834</v>
      </c>
      <c r="C253" s="437" t="s">
        <v>1092</v>
      </c>
      <c r="D253" s="293" t="s">
        <v>318</v>
      </c>
      <c r="E253" s="66"/>
      <c r="F253" s="67"/>
      <c r="G253" s="67"/>
      <c r="H253" s="67"/>
      <c r="I253" s="67"/>
      <c r="J253" s="245">
        <f t="shared" si="12"/>
        <v>0</v>
      </c>
      <c r="K253" s="245">
        <f t="shared" si="13"/>
        <v>0</v>
      </c>
      <c r="L253" s="247">
        <f t="shared" si="14"/>
      </c>
      <c r="M253" s="67"/>
      <c r="N253" s="67"/>
      <c r="O253" s="67"/>
      <c r="P253" s="245">
        <f t="shared" si="15"/>
        <v>0</v>
      </c>
    </row>
    <row r="254" spans="1:16" ht="12.75">
      <c r="A254" s="292" t="s">
        <v>1093</v>
      </c>
      <c r="B254" s="436">
        <v>12416</v>
      </c>
      <c r="C254" s="437" t="s">
        <v>1094</v>
      </c>
      <c r="D254" s="293" t="s">
        <v>381</v>
      </c>
      <c r="E254" s="66"/>
      <c r="F254" s="67"/>
      <c r="G254" s="67"/>
      <c r="H254" s="67"/>
      <c r="I254" s="67"/>
      <c r="J254" s="245">
        <f t="shared" si="12"/>
        <v>0</v>
      </c>
      <c r="K254" s="245">
        <f t="shared" si="13"/>
        <v>0</v>
      </c>
      <c r="L254" s="247">
        <f t="shared" si="14"/>
      </c>
      <c r="M254" s="67"/>
      <c r="N254" s="67"/>
      <c r="O254" s="67"/>
      <c r="P254" s="245">
        <f t="shared" si="15"/>
        <v>0</v>
      </c>
    </row>
    <row r="255" spans="1:16" ht="12.75">
      <c r="A255" s="292" t="s">
        <v>1095</v>
      </c>
      <c r="B255" s="436">
        <v>35157</v>
      </c>
      <c r="C255" s="437" t="s">
        <v>1096</v>
      </c>
      <c r="D255" s="293" t="s">
        <v>312</v>
      </c>
      <c r="E255" s="66"/>
      <c r="F255" s="67"/>
      <c r="G255" s="67"/>
      <c r="H255" s="67"/>
      <c r="I255" s="67"/>
      <c r="J255" s="245">
        <f t="shared" si="12"/>
        <v>0</v>
      </c>
      <c r="K255" s="245">
        <f t="shared" si="13"/>
        <v>0</v>
      </c>
      <c r="L255" s="247">
        <f t="shared" si="14"/>
      </c>
      <c r="M255" s="67"/>
      <c r="N255" s="67"/>
      <c r="O255" s="67"/>
      <c r="P255" s="245">
        <f t="shared" si="15"/>
        <v>0</v>
      </c>
    </row>
    <row r="256" spans="1:16" ht="12.75">
      <c r="A256" s="292" t="s">
        <v>1097</v>
      </c>
      <c r="B256" s="436">
        <v>29807</v>
      </c>
      <c r="C256" s="437" t="s">
        <v>1098</v>
      </c>
      <c r="D256" s="293" t="s">
        <v>336</v>
      </c>
      <c r="E256" s="66"/>
      <c r="F256" s="67"/>
      <c r="G256" s="67"/>
      <c r="H256" s="67"/>
      <c r="I256" s="67"/>
      <c r="J256" s="245">
        <f t="shared" si="12"/>
        <v>0</v>
      </c>
      <c r="K256" s="245">
        <f t="shared" si="13"/>
        <v>0</v>
      </c>
      <c r="L256" s="247">
        <f t="shared" si="14"/>
      </c>
      <c r="M256" s="67"/>
      <c r="N256" s="67"/>
      <c r="O256" s="67"/>
      <c r="P256" s="245">
        <f t="shared" si="15"/>
        <v>0</v>
      </c>
    </row>
    <row r="257" spans="1:16" ht="12.75">
      <c r="A257" s="292" t="s">
        <v>1099</v>
      </c>
      <c r="B257" s="436">
        <v>10219</v>
      </c>
      <c r="C257" s="437" t="s">
        <v>1100</v>
      </c>
      <c r="D257" s="293" t="s">
        <v>312</v>
      </c>
      <c r="E257" s="66"/>
      <c r="F257" s="67"/>
      <c r="G257" s="67"/>
      <c r="H257" s="67"/>
      <c r="I257" s="67"/>
      <c r="J257" s="245">
        <f t="shared" si="12"/>
        <v>0</v>
      </c>
      <c r="K257" s="245">
        <f t="shared" si="13"/>
        <v>0</v>
      </c>
      <c r="L257" s="247">
        <f t="shared" si="14"/>
      </c>
      <c r="M257" s="67"/>
      <c r="N257" s="67"/>
      <c r="O257" s="67"/>
      <c r="P257" s="245">
        <f t="shared" si="15"/>
        <v>0</v>
      </c>
    </row>
    <row r="258" spans="1:16" ht="12.75">
      <c r="A258" s="292" t="s">
        <v>1101</v>
      </c>
      <c r="B258" s="436">
        <v>67105</v>
      </c>
      <c r="C258" s="437" t="s">
        <v>1102</v>
      </c>
      <c r="D258" s="293" t="s">
        <v>372</v>
      </c>
      <c r="E258" s="66"/>
      <c r="F258" s="67"/>
      <c r="G258" s="67"/>
      <c r="H258" s="67"/>
      <c r="I258" s="67"/>
      <c r="J258" s="245">
        <f t="shared" si="12"/>
        <v>0</v>
      </c>
      <c r="K258" s="245">
        <f t="shared" si="13"/>
        <v>0</v>
      </c>
      <c r="L258" s="247">
        <f t="shared" si="14"/>
      </c>
      <c r="M258" s="67"/>
      <c r="N258" s="67"/>
      <c r="O258" s="67"/>
      <c r="P258" s="245">
        <f t="shared" si="15"/>
        <v>0</v>
      </c>
    </row>
    <row r="259" spans="1:16" ht="12.75">
      <c r="A259" s="292" t="s">
        <v>1103</v>
      </c>
      <c r="B259" s="436">
        <v>12475</v>
      </c>
      <c r="C259" s="437" t="s">
        <v>1104</v>
      </c>
      <c r="D259" s="293" t="s">
        <v>312</v>
      </c>
      <c r="E259" s="66"/>
      <c r="F259" s="67"/>
      <c r="G259" s="67"/>
      <c r="H259" s="67"/>
      <c r="I259" s="67"/>
      <c r="J259" s="245">
        <f t="shared" si="12"/>
        <v>0</v>
      </c>
      <c r="K259" s="245">
        <f t="shared" si="13"/>
        <v>0</v>
      </c>
      <c r="L259" s="247">
        <f t="shared" si="14"/>
      </c>
      <c r="M259" s="67"/>
      <c r="N259" s="67"/>
      <c r="O259" s="67"/>
      <c r="P259" s="245">
        <f t="shared" si="15"/>
        <v>0</v>
      </c>
    </row>
    <row r="260" spans="1:16" ht="12.75">
      <c r="A260" s="292" t="s">
        <v>1105</v>
      </c>
      <c r="B260" s="436">
        <v>28860</v>
      </c>
      <c r="C260" s="437" t="s">
        <v>1106</v>
      </c>
      <c r="D260" s="293" t="s">
        <v>325</v>
      </c>
      <c r="E260" s="66"/>
      <c r="F260" s="67"/>
      <c r="G260" s="67"/>
      <c r="H260" s="67"/>
      <c r="I260" s="67"/>
      <c r="J260" s="245">
        <f t="shared" si="12"/>
        <v>0</v>
      </c>
      <c r="K260" s="245">
        <f t="shared" si="13"/>
        <v>0</v>
      </c>
      <c r="L260" s="247">
        <f t="shared" si="14"/>
      </c>
      <c r="M260" s="67"/>
      <c r="N260" s="67"/>
      <c r="O260" s="67"/>
      <c r="P260" s="245">
        <f t="shared" si="15"/>
        <v>0</v>
      </c>
    </row>
    <row r="261" spans="1:16" ht="12.75">
      <c r="A261" s="292" t="s">
        <v>1107</v>
      </c>
      <c r="B261" s="436">
        <v>13056</v>
      </c>
      <c r="C261" s="437" t="s">
        <v>1108</v>
      </c>
      <c r="D261" s="293" t="s">
        <v>325</v>
      </c>
      <c r="E261" s="66"/>
      <c r="F261" s="67"/>
      <c r="G261" s="67"/>
      <c r="H261" s="67"/>
      <c r="I261" s="67"/>
      <c r="J261" s="245">
        <f t="shared" si="12"/>
        <v>0</v>
      </c>
      <c r="K261" s="245">
        <f t="shared" si="13"/>
        <v>0</v>
      </c>
      <c r="L261" s="247">
        <f t="shared" si="14"/>
      </c>
      <c r="M261" s="67"/>
      <c r="N261" s="67"/>
      <c r="O261" s="67"/>
      <c r="P261" s="245">
        <f t="shared" si="15"/>
        <v>0</v>
      </c>
    </row>
    <row r="262" spans="1:16" ht="12.75">
      <c r="A262" s="301" t="s">
        <v>1109</v>
      </c>
      <c r="B262" s="445">
        <v>42706</v>
      </c>
      <c r="C262" s="413" t="s">
        <v>1110</v>
      </c>
      <c r="D262" s="302" t="s">
        <v>300</v>
      </c>
      <c r="E262" s="8"/>
      <c r="F262" s="67"/>
      <c r="G262" s="67"/>
      <c r="H262" s="67"/>
      <c r="I262" s="67"/>
      <c r="J262" s="237">
        <f t="shared" si="12"/>
        <v>0</v>
      </c>
      <c r="K262" s="237">
        <f t="shared" si="13"/>
        <v>0</v>
      </c>
      <c r="L262" s="248">
        <f t="shared" si="14"/>
      </c>
      <c r="M262" s="67"/>
      <c r="N262" s="67"/>
      <c r="O262" s="67"/>
      <c r="P262" s="237">
        <f t="shared" si="15"/>
        <v>0</v>
      </c>
    </row>
    <row r="263" spans="1:16" ht="12.75">
      <c r="A263" s="292" t="s">
        <v>1111</v>
      </c>
      <c r="B263" s="436">
        <v>24740</v>
      </c>
      <c r="C263" s="444" t="s">
        <v>1112</v>
      </c>
      <c r="D263" s="300" t="s">
        <v>348</v>
      </c>
      <c r="E263" s="68"/>
      <c r="F263" s="67"/>
      <c r="G263" s="67"/>
      <c r="H263" s="67"/>
      <c r="I263" s="67"/>
      <c r="J263" s="245">
        <f t="shared" si="12"/>
        <v>0</v>
      </c>
      <c r="K263" s="245">
        <f t="shared" si="13"/>
        <v>0</v>
      </c>
      <c r="L263" s="247">
        <f t="shared" si="14"/>
      </c>
      <c r="M263" s="67"/>
      <c r="N263" s="67"/>
      <c r="O263" s="67"/>
      <c r="P263" s="245">
        <f t="shared" si="15"/>
        <v>0</v>
      </c>
    </row>
    <row r="264" spans="1:16" ht="12.75">
      <c r="A264" s="292" t="s">
        <v>1113</v>
      </c>
      <c r="B264" s="436">
        <v>39012</v>
      </c>
      <c r="C264" s="437" t="s">
        <v>1114</v>
      </c>
      <c r="D264" s="293" t="s">
        <v>348</v>
      </c>
      <c r="E264" s="66"/>
      <c r="F264" s="67"/>
      <c r="G264" s="67"/>
      <c r="H264" s="67"/>
      <c r="I264" s="67"/>
      <c r="J264" s="245">
        <f t="shared" si="12"/>
        <v>0</v>
      </c>
      <c r="K264" s="245">
        <f t="shared" si="13"/>
        <v>0</v>
      </c>
      <c r="L264" s="247">
        <f t="shared" si="14"/>
      </c>
      <c r="M264" s="67"/>
      <c r="N264" s="67"/>
      <c r="O264" s="67"/>
      <c r="P264" s="245">
        <f t="shared" si="15"/>
        <v>0</v>
      </c>
    </row>
    <row r="265" spans="1:16" ht="12.75">
      <c r="A265" s="292" t="s">
        <v>1115</v>
      </c>
      <c r="B265" s="436">
        <v>24759</v>
      </c>
      <c r="C265" s="437" t="s">
        <v>1116</v>
      </c>
      <c r="D265" s="293" t="s">
        <v>348</v>
      </c>
      <c r="E265" s="66"/>
      <c r="F265" s="67"/>
      <c r="G265" s="67"/>
      <c r="H265" s="67"/>
      <c r="I265" s="67"/>
      <c r="J265" s="245">
        <f t="shared" si="12"/>
        <v>0</v>
      </c>
      <c r="K265" s="245">
        <f t="shared" si="13"/>
        <v>0</v>
      </c>
      <c r="L265" s="247">
        <f t="shared" si="14"/>
      </c>
      <c r="M265" s="67"/>
      <c r="N265" s="67"/>
      <c r="O265" s="67"/>
      <c r="P265" s="245">
        <f t="shared" si="15"/>
        <v>0</v>
      </c>
    </row>
    <row r="266" spans="1:16" ht="12.75">
      <c r="A266" s="292" t="s">
        <v>1117</v>
      </c>
      <c r="B266" s="436">
        <v>15105</v>
      </c>
      <c r="C266" s="437" t="s">
        <v>1118</v>
      </c>
      <c r="D266" s="293" t="s">
        <v>670</v>
      </c>
      <c r="E266" s="66"/>
      <c r="F266" s="67"/>
      <c r="G266" s="67"/>
      <c r="H266" s="67"/>
      <c r="I266" s="67"/>
      <c r="J266" s="245">
        <f t="shared" si="12"/>
        <v>0</v>
      </c>
      <c r="K266" s="245">
        <f t="shared" si="13"/>
        <v>0</v>
      </c>
      <c r="L266" s="247">
        <f t="shared" si="14"/>
      </c>
      <c r="M266" s="67"/>
      <c r="N266" s="67"/>
      <c r="O266" s="67"/>
      <c r="P266" s="245">
        <f t="shared" si="15"/>
        <v>0</v>
      </c>
    </row>
    <row r="267" spans="1:16" ht="12.75">
      <c r="A267" s="292" t="s">
        <v>1119</v>
      </c>
      <c r="B267" s="436">
        <v>40460</v>
      </c>
      <c r="C267" s="437" t="s">
        <v>1120</v>
      </c>
      <c r="D267" s="293" t="s">
        <v>381</v>
      </c>
      <c r="E267" s="66"/>
      <c r="F267" s="67"/>
      <c r="G267" s="67"/>
      <c r="H267" s="67"/>
      <c r="I267" s="67"/>
      <c r="J267" s="245">
        <f t="shared" si="12"/>
        <v>0</v>
      </c>
      <c r="K267" s="245">
        <f t="shared" si="13"/>
        <v>0</v>
      </c>
      <c r="L267" s="247">
        <f t="shared" si="14"/>
      </c>
      <c r="M267" s="67"/>
      <c r="N267" s="67"/>
      <c r="O267" s="67"/>
      <c r="P267" s="245">
        <f t="shared" si="15"/>
        <v>0</v>
      </c>
    </row>
    <row r="268" spans="1:16" ht="12.75">
      <c r="A268" s="294" t="s">
        <v>1121</v>
      </c>
      <c r="B268" s="438">
        <v>22535</v>
      </c>
      <c r="C268" s="437" t="s">
        <v>1122</v>
      </c>
      <c r="D268" s="295" t="s">
        <v>303</v>
      </c>
      <c r="E268" s="66"/>
      <c r="F268" s="67"/>
      <c r="G268" s="67"/>
      <c r="H268" s="67"/>
      <c r="I268" s="67"/>
      <c r="J268" s="245">
        <f aca="true" t="shared" si="16" ref="J268:J331">+(G268+H268+I268)</f>
        <v>0</v>
      </c>
      <c r="K268" s="245">
        <f aca="true" t="shared" si="17" ref="K268:K331">+H268+I268</f>
        <v>0</v>
      </c>
      <c r="L268" s="247">
        <f aca="true" t="shared" si="18" ref="L268:L331">IF(K268&lt;&gt;0,+(K268/J268),"")</f>
      </c>
      <c r="M268" s="67"/>
      <c r="N268" s="67"/>
      <c r="O268" s="67"/>
      <c r="P268" s="245">
        <f aca="true" t="shared" si="19" ref="P268:P331">+J268+M268+N268+O268</f>
        <v>0</v>
      </c>
    </row>
    <row r="269" spans="1:16" ht="12.75">
      <c r="A269" s="294" t="s">
        <v>1123</v>
      </c>
      <c r="B269" s="438">
        <v>22543</v>
      </c>
      <c r="C269" s="441" t="s">
        <v>1124</v>
      </c>
      <c r="D269" s="295" t="s">
        <v>434</v>
      </c>
      <c r="E269" s="66"/>
      <c r="F269" s="67"/>
      <c r="G269" s="67"/>
      <c r="H269" s="67"/>
      <c r="I269" s="67"/>
      <c r="J269" s="245">
        <f t="shared" si="16"/>
        <v>0</v>
      </c>
      <c r="K269" s="245">
        <f t="shared" si="17"/>
        <v>0</v>
      </c>
      <c r="L269" s="247">
        <f t="shared" si="18"/>
      </c>
      <c r="M269" s="67"/>
      <c r="N269" s="67"/>
      <c r="O269" s="67"/>
      <c r="P269" s="245">
        <f t="shared" si="19"/>
        <v>0</v>
      </c>
    </row>
    <row r="270" spans="1:16" ht="12.75">
      <c r="A270" s="292" t="s">
        <v>1125</v>
      </c>
      <c r="B270" s="436">
        <v>12572</v>
      </c>
      <c r="C270" s="437" t="s">
        <v>1126</v>
      </c>
      <c r="D270" s="293" t="s">
        <v>336</v>
      </c>
      <c r="E270" s="66"/>
      <c r="F270" s="67"/>
      <c r="G270" s="67"/>
      <c r="H270" s="67"/>
      <c r="I270" s="67"/>
      <c r="J270" s="245">
        <f t="shared" si="16"/>
        <v>0</v>
      </c>
      <c r="K270" s="245">
        <f t="shared" si="17"/>
        <v>0</v>
      </c>
      <c r="L270" s="247">
        <f t="shared" si="18"/>
      </c>
      <c r="M270" s="67"/>
      <c r="N270" s="67"/>
      <c r="O270" s="67"/>
      <c r="P270" s="245">
        <f t="shared" si="19"/>
        <v>0</v>
      </c>
    </row>
    <row r="271" spans="1:16" ht="12.75">
      <c r="A271" s="292" t="s">
        <v>1127</v>
      </c>
      <c r="B271" s="436">
        <v>13730</v>
      </c>
      <c r="C271" s="437" t="s">
        <v>1128</v>
      </c>
      <c r="D271" s="293" t="s">
        <v>336</v>
      </c>
      <c r="E271" s="66"/>
      <c r="F271" s="67"/>
      <c r="G271" s="67"/>
      <c r="H271" s="67"/>
      <c r="I271" s="67"/>
      <c r="J271" s="245">
        <f t="shared" si="16"/>
        <v>0</v>
      </c>
      <c r="K271" s="245">
        <f t="shared" si="17"/>
        <v>0</v>
      </c>
      <c r="L271" s="247">
        <f t="shared" si="18"/>
      </c>
      <c r="M271" s="67"/>
      <c r="N271" s="67"/>
      <c r="O271" s="67"/>
      <c r="P271" s="245">
        <f t="shared" si="19"/>
        <v>0</v>
      </c>
    </row>
    <row r="272" spans="1:16" ht="12.75">
      <c r="A272" s="292" t="s">
        <v>1129</v>
      </c>
      <c r="B272" s="436">
        <v>19259</v>
      </c>
      <c r="C272" s="437" t="s">
        <v>1130</v>
      </c>
      <c r="D272" s="293" t="s">
        <v>336</v>
      </c>
      <c r="E272" s="66"/>
      <c r="F272" s="67"/>
      <c r="G272" s="67"/>
      <c r="H272" s="67"/>
      <c r="I272" s="67"/>
      <c r="J272" s="245">
        <f t="shared" si="16"/>
        <v>0</v>
      </c>
      <c r="K272" s="245">
        <f t="shared" si="17"/>
        <v>0</v>
      </c>
      <c r="L272" s="247">
        <f t="shared" si="18"/>
      </c>
      <c r="M272" s="67"/>
      <c r="N272" s="67"/>
      <c r="O272" s="67"/>
      <c r="P272" s="245">
        <f t="shared" si="19"/>
        <v>0</v>
      </c>
    </row>
    <row r="273" spans="1:16" ht="12.75">
      <c r="A273" s="292" t="s">
        <v>1131</v>
      </c>
      <c r="B273" s="436">
        <v>39926</v>
      </c>
      <c r="C273" s="437" t="s">
        <v>1132</v>
      </c>
      <c r="D273" s="293" t="s">
        <v>336</v>
      </c>
      <c r="E273" s="66"/>
      <c r="F273" s="67"/>
      <c r="G273" s="67"/>
      <c r="H273" s="67"/>
      <c r="I273" s="67"/>
      <c r="J273" s="245">
        <f t="shared" si="16"/>
        <v>0</v>
      </c>
      <c r="K273" s="245">
        <f t="shared" si="17"/>
        <v>0</v>
      </c>
      <c r="L273" s="247">
        <f t="shared" si="18"/>
      </c>
      <c r="M273" s="67"/>
      <c r="N273" s="67"/>
      <c r="O273" s="67"/>
      <c r="P273" s="245">
        <f t="shared" si="19"/>
        <v>0</v>
      </c>
    </row>
    <row r="274" spans="1:16" ht="12.75">
      <c r="A274" s="292" t="s">
        <v>1133</v>
      </c>
      <c r="B274" s="436">
        <v>26301</v>
      </c>
      <c r="C274" s="437" t="s">
        <v>1134</v>
      </c>
      <c r="D274" s="293" t="s">
        <v>336</v>
      </c>
      <c r="E274" s="66"/>
      <c r="F274" s="67"/>
      <c r="G274" s="67"/>
      <c r="H274" s="67"/>
      <c r="I274" s="67"/>
      <c r="J274" s="245">
        <f t="shared" si="16"/>
        <v>0</v>
      </c>
      <c r="K274" s="245">
        <f t="shared" si="17"/>
        <v>0</v>
      </c>
      <c r="L274" s="247">
        <f t="shared" si="18"/>
      </c>
      <c r="M274" s="67"/>
      <c r="N274" s="67"/>
      <c r="O274" s="67"/>
      <c r="P274" s="245">
        <f t="shared" si="19"/>
        <v>0</v>
      </c>
    </row>
    <row r="275" spans="1:16" ht="12.75">
      <c r="A275" s="294" t="s">
        <v>1135</v>
      </c>
      <c r="B275" s="438">
        <v>10936</v>
      </c>
      <c r="C275" s="441" t="s">
        <v>1136</v>
      </c>
      <c r="D275" s="295" t="s">
        <v>312</v>
      </c>
      <c r="E275" s="66"/>
      <c r="F275" s="67"/>
      <c r="G275" s="67"/>
      <c r="H275" s="67"/>
      <c r="I275" s="67"/>
      <c r="J275" s="245">
        <f t="shared" si="16"/>
        <v>0</v>
      </c>
      <c r="K275" s="245">
        <f t="shared" si="17"/>
        <v>0</v>
      </c>
      <c r="L275" s="247">
        <f t="shared" si="18"/>
      </c>
      <c r="M275" s="67"/>
      <c r="N275" s="67"/>
      <c r="O275" s="67"/>
      <c r="P275" s="245">
        <f t="shared" si="19"/>
        <v>0</v>
      </c>
    </row>
    <row r="276" spans="1:16" ht="12.75">
      <c r="A276" s="292" t="s">
        <v>1137</v>
      </c>
      <c r="B276" s="436">
        <v>11000</v>
      </c>
      <c r="C276" s="437" t="s">
        <v>1138</v>
      </c>
      <c r="D276" s="293" t="s">
        <v>303</v>
      </c>
      <c r="E276" s="66"/>
      <c r="F276" s="67"/>
      <c r="G276" s="67"/>
      <c r="H276" s="67"/>
      <c r="I276" s="67"/>
      <c r="J276" s="245">
        <f t="shared" si="16"/>
        <v>0</v>
      </c>
      <c r="K276" s="245">
        <f t="shared" si="17"/>
        <v>0</v>
      </c>
      <c r="L276" s="247">
        <f t="shared" si="18"/>
      </c>
      <c r="M276" s="67"/>
      <c r="N276" s="67"/>
      <c r="O276" s="67"/>
      <c r="P276" s="245">
        <f t="shared" si="19"/>
        <v>0</v>
      </c>
    </row>
    <row r="277" spans="1:16" ht="12.75">
      <c r="A277" s="292" t="s">
        <v>1139</v>
      </c>
      <c r="B277" s="436">
        <v>24988</v>
      </c>
      <c r="C277" s="437" t="s">
        <v>1140</v>
      </c>
      <c r="D277" s="293" t="s">
        <v>434</v>
      </c>
      <c r="E277" s="66"/>
      <c r="F277" s="67"/>
      <c r="G277" s="67"/>
      <c r="H277" s="67"/>
      <c r="I277" s="67"/>
      <c r="J277" s="245">
        <f t="shared" si="16"/>
        <v>0</v>
      </c>
      <c r="K277" s="245">
        <f t="shared" si="17"/>
        <v>0</v>
      </c>
      <c r="L277" s="247">
        <f t="shared" si="18"/>
      </c>
      <c r="M277" s="67"/>
      <c r="N277" s="67"/>
      <c r="O277" s="67"/>
      <c r="P277" s="245">
        <f t="shared" si="19"/>
        <v>0</v>
      </c>
    </row>
    <row r="278" spans="1:16" ht="12.75">
      <c r="A278" s="294" t="s">
        <v>1141</v>
      </c>
      <c r="B278" s="438">
        <v>21180</v>
      </c>
      <c r="C278" s="441" t="s">
        <v>1142</v>
      </c>
      <c r="D278" s="295" t="s">
        <v>434</v>
      </c>
      <c r="E278" s="66"/>
      <c r="F278" s="67"/>
      <c r="G278" s="67"/>
      <c r="H278" s="67"/>
      <c r="I278" s="67"/>
      <c r="J278" s="245">
        <f t="shared" si="16"/>
        <v>0</v>
      </c>
      <c r="K278" s="245">
        <f t="shared" si="17"/>
        <v>0</v>
      </c>
      <c r="L278" s="247">
        <f t="shared" si="18"/>
      </c>
      <c r="M278" s="67"/>
      <c r="N278" s="67"/>
      <c r="O278" s="67"/>
      <c r="P278" s="245">
        <f t="shared" si="19"/>
        <v>0</v>
      </c>
    </row>
    <row r="279" spans="1:16" ht="12.75">
      <c r="A279" s="292" t="s">
        <v>1143</v>
      </c>
      <c r="B279" s="436">
        <v>36560</v>
      </c>
      <c r="C279" s="437" t="s">
        <v>1144</v>
      </c>
      <c r="D279" s="293" t="s">
        <v>300</v>
      </c>
      <c r="E279" s="66"/>
      <c r="F279" s="67"/>
      <c r="G279" s="67"/>
      <c r="H279" s="67"/>
      <c r="I279" s="67"/>
      <c r="J279" s="245">
        <f t="shared" si="16"/>
        <v>0</v>
      </c>
      <c r="K279" s="245">
        <f t="shared" si="17"/>
        <v>0</v>
      </c>
      <c r="L279" s="247">
        <f t="shared" si="18"/>
      </c>
      <c r="M279" s="67"/>
      <c r="N279" s="67"/>
      <c r="O279" s="67"/>
      <c r="P279" s="245">
        <f t="shared" si="19"/>
        <v>0</v>
      </c>
    </row>
    <row r="280" spans="1:16" ht="12.75">
      <c r="A280" s="292" t="s">
        <v>1145</v>
      </c>
      <c r="B280" s="436">
        <v>28240</v>
      </c>
      <c r="C280" s="437" t="s">
        <v>1146</v>
      </c>
      <c r="D280" s="293" t="s">
        <v>336</v>
      </c>
      <c r="E280" s="66"/>
      <c r="F280" s="67"/>
      <c r="G280" s="67"/>
      <c r="H280" s="67"/>
      <c r="I280" s="67"/>
      <c r="J280" s="245">
        <f t="shared" si="16"/>
        <v>0</v>
      </c>
      <c r="K280" s="245">
        <f t="shared" si="17"/>
        <v>0</v>
      </c>
      <c r="L280" s="247">
        <f t="shared" si="18"/>
      </c>
      <c r="M280" s="67"/>
      <c r="N280" s="67"/>
      <c r="O280" s="67"/>
      <c r="P280" s="245">
        <f t="shared" si="19"/>
        <v>0</v>
      </c>
    </row>
    <row r="281" spans="1:16" ht="22.5">
      <c r="A281" s="292" t="s">
        <v>1147</v>
      </c>
      <c r="B281" s="436">
        <v>12294</v>
      </c>
      <c r="C281" s="437" t="s">
        <v>1148</v>
      </c>
      <c r="D281" s="293" t="s">
        <v>312</v>
      </c>
      <c r="E281" s="66"/>
      <c r="F281" s="67"/>
      <c r="G281" s="67"/>
      <c r="H281" s="67"/>
      <c r="I281" s="67"/>
      <c r="J281" s="245">
        <f t="shared" si="16"/>
        <v>0</v>
      </c>
      <c r="K281" s="245">
        <f t="shared" si="17"/>
        <v>0</v>
      </c>
      <c r="L281" s="247">
        <f t="shared" si="18"/>
      </c>
      <c r="M281" s="67"/>
      <c r="N281" s="67"/>
      <c r="O281" s="67"/>
      <c r="P281" s="245">
        <f t="shared" si="19"/>
        <v>0</v>
      </c>
    </row>
    <row r="282" spans="1:16" ht="12.75">
      <c r="A282" s="292" t="s">
        <v>1149</v>
      </c>
      <c r="B282" s="436">
        <v>24767</v>
      </c>
      <c r="C282" s="437" t="s">
        <v>1150</v>
      </c>
      <c r="D282" s="293" t="s">
        <v>395</v>
      </c>
      <c r="E282" s="66"/>
      <c r="F282" s="67"/>
      <c r="G282" s="67"/>
      <c r="H282" s="67"/>
      <c r="I282" s="67"/>
      <c r="J282" s="245">
        <f t="shared" si="16"/>
        <v>0</v>
      </c>
      <c r="K282" s="245">
        <f t="shared" si="17"/>
        <v>0</v>
      </c>
      <c r="L282" s="247">
        <f t="shared" si="18"/>
      </c>
      <c r="M282" s="67"/>
      <c r="N282" s="67"/>
      <c r="O282" s="67"/>
      <c r="P282" s="245">
        <f t="shared" si="19"/>
        <v>0</v>
      </c>
    </row>
    <row r="283" spans="1:16" ht="12.75">
      <c r="A283" s="292" t="s">
        <v>1151</v>
      </c>
      <c r="B283" s="436">
        <v>24775</v>
      </c>
      <c r="C283" s="437" t="s">
        <v>1152</v>
      </c>
      <c r="D283" s="293" t="s">
        <v>395</v>
      </c>
      <c r="E283" s="66"/>
      <c r="F283" s="67"/>
      <c r="G283" s="67"/>
      <c r="H283" s="67"/>
      <c r="I283" s="67"/>
      <c r="J283" s="245">
        <f t="shared" si="16"/>
        <v>0</v>
      </c>
      <c r="K283" s="245">
        <f t="shared" si="17"/>
        <v>0</v>
      </c>
      <c r="L283" s="247">
        <f t="shared" si="18"/>
      </c>
      <c r="M283" s="67"/>
      <c r="N283" s="67"/>
      <c r="O283" s="67"/>
      <c r="P283" s="245">
        <f t="shared" si="19"/>
        <v>0</v>
      </c>
    </row>
    <row r="284" spans="1:16" ht="12.75">
      <c r="A284" s="292" t="s">
        <v>1153</v>
      </c>
      <c r="B284" s="436">
        <v>41750</v>
      </c>
      <c r="C284" s="437" t="s">
        <v>1154</v>
      </c>
      <c r="D284" s="293" t="s">
        <v>395</v>
      </c>
      <c r="E284" s="66"/>
      <c r="F284" s="67"/>
      <c r="G284" s="67"/>
      <c r="H284" s="67"/>
      <c r="I284" s="67"/>
      <c r="J284" s="245">
        <f t="shared" si="16"/>
        <v>0</v>
      </c>
      <c r="K284" s="245">
        <f t="shared" si="17"/>
        <v>0</v>
      </c>
      <c r="L284" s="247">
        <f t="shared" si="18"/>
      </c>
      <c r="M284" s="67"/>
      <c r="N284" s="67"/>
      <c r="O284" s="67"/>
      <c r="P284" s="245">
        <f t="shared" si="19"/>
        <v>0</v>
      </c>
    </row>
    <row r="285" spans="1:16" ht="12.75">
      <c r="A285" s="292" t="s">
        <v>1155</v>
      </c>
      <c r="B285" s="436">
        <v>24791</v>
      </c>
      <c r="C285" s="437" t="s">
        <v>1156</v>
      </c>
      <c r="D285" s="293" t="s">
        <v>395</v>
      </c>
      <c r="E285" s="66"/>
      <c r="F285" s="67"/>
      <c r="G285" s="67"/>
      <c r="H285" s="67"/>
      <c r="I285" s="67"/>
      <c r="J285" s="245">
        <f t="shared" si="16"/>
        <v>0</v>
      </c>
      <c r="K285" s="245">
        <f t="shared" si="17"/>
        <v>0</v>
      </c>
      <c r="L285" s="247">
        <f t="shared" si="18"/>
      </c>
      <c r="M285" s="67"/>
      <c r="N285" s="67"/>
      <c r="O285" s="67"/>
      <c r="P285" s="245">
        <f t="shared" si="19"/>
        <v>0</v>
      </c>
    </row>
    <row r="286" spans="1:16" ht="12.75">
      <c r="A286" s="292" t="s">
        <v>1157</v>
      </c>
      <c r="B286" s="436">
        <v>19224</v>
      </c>
      <c r="C286" s="437" t="s">
        <v>1158</v>
      </c>
      <c r="D286" s="293" t="s">
        <v>395</v>
      </c>
      <c r="E286" s="66"/>
      <c r="F286" s="67"/>
      <c r="G286" s="67"/>
      <c r="H286" s="67"/>
      <c r="I286" s="67"/>
      <c r="J286" s="245">
        <f t="shared" si="16"/>
        <v>0</v>
      </c>
      <c r="K286" s="245">
        <f t="shared" si="17"/>
        <v>0</v>
      </c>
      <c r="L286" s="247">
        <f t="shared" si="18"/>
      </c>
      <c r="M286" s="67"/>
      <c r="N286" s="67"/>
      <c r="O286" s="67"/>
      <c r="P286" s="245">
        <f t="shared" si="19"/>
        <v>0</v>
      </c>
    </row>
    <row r="287" spans="1:16" ht="12.75">
      <c r="A287" s="292" t="s">
        <v>1159</v>
      </c>
      <c r="B287" s="436">
        <v>19070</v>
      </c>
      <c r="C287" s="437" t="s">
        <v>1160</v>
      </c>
      <c r="D287" s="293" t="s">
        <v>303</v>
      </c>
      <c r="E287" s="66"/>
      <c r="F287" s="67"/>
      <c r="G287" s="67"/>
      <c r="H287" s="67"/>
      <c r="I287" s="67"/>
      <c r="J287" s="245">
        <f t="shared" si="16"/>
        <v>0</v>
      </c>
      <c r="K287" s="245">
        <f t="shared" si="17"/>
        <v>0</v>
      </c>
      <c r="L287" s="247">
        <f t="shared" si="18"/>
      </c>
      <c r="M287" s="67"/>
      <c r="N287" s="67"/>
      <c r="O287" s="67"/>
      <c r="P287" s="245">
        <f t="shared" si="19"/>
        <v>0</v>
      </c>
    </row>
    <row r="288" spans="1:16" ht="12.75">
      <c r="A288" s="292" t="s">
        <v>1161</v>
      </c>
      <c r="B288" s="436">
        <v>18023</v>
      </c>
      <c r="C288" s="437" t="s">
        <v>1162</v>
      </c>
      <c r="D288" s="293" t="s">
        <v>369</v>
      </c>
      <c r="E288" s="66"/>
      <c r="F288" s="67"/>
      <c r="G288" s="67"/>
      <c r="H288" s="67"/>
      <c r="I288" s="67"/>
      <c r="J288" s="245">
        <f t="shared" si="16"/>
        <v>0</v>
      </c>
      <c r="K288" s="245">
        <f t="shared" si="17"/>
        <v>0</v>
      </c>
      <c r="L288" s="247">
        <f t="shared" si="18"/>
      </c>
      <c r="M288" s="67"/>
      <c r="N288" s="67"/>
      <c r="O288" s="67"/>
      <c r="P288" s="245">
        <f t="shared" si="19"/>
        <v>0</v>
      </c>
    </row>
    <row r="289" spans="1:16" ht="12.75">
      <c r="A289" s="294" t="s">
        <v>1163</v>
      </c>
      <c r="B289" s="438">
        <v>25127</v>
      </c>
      <c r="C289" s="441" t="s">
        <v>1164</v>
      </c>
      <c r="D289" s="295" t="s">
        <v>318</v>
      </c>
      <c r="E289" s="66"/>
      <c r="F289" s="67"/>
      <c r="G289" s="67"/>
      <c r="H289" s="67"/>
      <c r="I289" s="67"/>
      <c r="J289" s="245">
        <f t="shared" si="16"/>
        <v>0</v>
      </c>
      <c r="K289" s="245">
        <f t="shared" si="17"/>
        <v>0</v>
      </c>
      <c r="L289" s="247">
        <f t="shared" si="18"/>
      </c>
      <c r="M289" s="67"/>
      <c r="N289" s="67"/>
      <c r="O289" s="67"/>
      <c r="P289" s="245">
        <f t="shared" si="19"/>
        <v>0</v>
      </c>
    </row>
    <row r="290" spans="1:16" ht="12.75">
      <c r="A290" s="294" t="s">
        <v>1165</v>
      </c>
      <c r="B290" s="438">
        <v>25135</v>
      </c>
      <c r="C290" s="441" t="s">
        <v>1166</v>
      </c>
      <c r="D290" s="295" t="s">
        <v>318</v>
      </c>
      <c r="E290" s="66"/>
      <c r="F290" s="67"/>
      <c r="G290" s="67"/>
      <c r="H290" s="67"/>
      <c r="I290" s="67"/>
      <c r="J290" s="245">
        <f t="shared" si="16"/>
        <v>0</v>
      </c>
      <c r="K290" s="245">
        <f t="shared" si="17"/>
        <v>0</v>
      </c>
      <c r="L290" s="247">
        <f t="shared" si="18"/>
      </c>
      <c r="M290" s="67"/>
      <c r="N290" s="67"/>
      <c r="O290" s="67"/>
      <c r="P290" s="245">
        <f t="shared" si="19"/>
        <v>0</v>
      </c>
    </row>
    <row r="291" spans="1:16" ht="12.75">
      <c r="A291" s="294" t="s">
        <v>1167</v>
      </c>
      <c r="B291" s="438">
        <v>25143</v>
      </c>
      <c r="C291" s="441" t="s">
        <v>1168</v>
      </c>
      <c r="D291" s="295" t="s">
        <v>325</v>
      </c>
      <c r="E291" s="66"/>
      <c r="F291" s="67"/>
      <c r="G291" s="67"/>
      <c r="H291" s="67"/>
      <c r="I291" s="67"/>
      <c r="J291" s="245">
        <f t="shared" si="16"/>
        <v>0</v>
      </c>
      <c r="K291" s="245">
        <f t="shared" si="17"/>
        <v>0</v>
      </c>
      <c r="L291" s="247">
        <f t="shared" si="18"/>
      </c>
      <c r="M291" s="67"/>
      <c r="N291" s="67"/>
      <c r="O291" s="67"/>
      <c r="P291" s="245">
        <f t="shared" si="19"/>
        <v>0</v>
      </c>
    </row>
    <row r="292" spans="1:16" ht="12.75">
      <c r="A292" s="292" t="s">
        <v>1169</v>
      </c>
      <c r="B292" s="436">
        <v>10952</v>
      </c>
      <c r="C292" s="437" t="s">
        <v>1170</v>
      </c>
      <c r="D292" s="293" t="s">
        <v>398</v>
      </c>
      <c r="E292" s="66"/>
      <c r="F292" s="67"/>
      <c r="G292" s="67"/>
      <c r="H292" s="67"/>
      <c r="I292" s="67"/>
      <c r="J292" s="245">
        <f t="shared" si="16"/>
        <v>0</v>
      </c>
      <c r="K292" s="245">
        <f t="shared" si="17"/>
        <v>0</v>
      </c>
      <c r="L292" s="247">
        <f t="shared" si="18"/>
      </c>
      <c r="M292" s="67"/>
      <c r="N292" s="67"/>
      <c r="O292" s="67"/>
      <c r="P292" s="245">
        <f t="shared" si="19"/>
        <v>0</v>
      </c>
    </row>
    <row r="293" spans="1:16" ht="12.75">
      <c r="A293" s="292" t="s">
        <v>1171</v>
      </c>
      <c r="B293" s="436">
        <v>39187</v>
      </c>
      <c r="C293" s="437" t="s">
        <v>1172</v>
      </c>
      <c r="D293" s="293" t="s">
        <v>312</v>
      </c>
      <c r="E293" s="66"/>
      <c r="F293" s="67"/>
      <c r="G293" s="67"/>
      <c r="H293" s="67"/>
      <c r="I293" s="67"/>
      <c r="J293" s="245">
        <f t="shared" si="16"/>
        <v>0</v>
      </c>
      <c r="K293" s="245">
        <f t="shared" si="17"/>
        <v>0</v>
      </c>
      <c r="L293" s="247">
        <f t="shared" si="18"/>
      </c>
      <c r="M293" s="67"/>
      <c r="N293" s="67"/>
      <c r="O293" s="67"/>
      <c r="P293" s="245">
        <f t="shared" si="19"/>
        <v>0</v>
      </c>
    </row>
    <row r="294" spans="1:16" ht="12.75">
      <c r="A294" s="292" t="s">
        <v>1173</v>
      </c>
      <c r="B294" s="436">
        <v>10916</v>
      </c>
      <c r="C294" s="437" t="s">
        <v>1174</v>
      </c>
      <c r="D294" s="293" t="s">
        <v>428</v>
      </c>
      <c r="E294" s="66"/>
      <c r="F294" s="67"/>
      <c r="G294" s="67"/>
      <c r="H294" s="67"/>
      <c r="I294" s="67"/>
      <c r="J294" s="245">
        <f t="shared" si="16"/>
        <v>0</v>
      </c>
      <c r="K294" s="245">
        <f t="shared" si="17"/>
        <v>0</v>
      </c>
      <c r="L294" s="247">
        <f t="shared" si="18"/>
      </c>
      <c r="M294" s="67"/>
      <c r="N294" s="67"/>
      <c r="O294" s="67"/>
      <c r="P294" s="245">
        <f t="shared" si="19"/>
        <v>0</v>
      </c>
    </row>
    <row r="295" spans="1:16" ht="12.75">
      <c r="A295" s="292" t="s">
        <v>1175</v>
      </c>
      <c r="B295" s="436">
        <v>24047</v>
      </c>
      <c r="C295" s="437" t="s">
        <v>1176</v>
      </c>
      <c r="D295" s="293" t="s">
        <v>1177</v>
      </c>
      <c r="E295" s="66"/>
      <c r="F295" s="67"/>
      <c r="G295" s="67"/>
      <c r="H295" s="67"/>
      <c r="I295" s="67"/>
      <c r="J295" s="245">
        <f t="shared" si="16"/>
        <v>0</v>
      </c>
      <c r="K295" s="245">
        <f t="shared" si="17"/>
        <v>0</v>
      </c>
      <c r="L295" s="247">
        <f t="shared" si="18"/>
      </c>
      <c r="M295" s="67"/>
      <c r="N295" s="67"/>
      <c r="O295" s="67"/>
      <c r="P295" s="245">
        <f t="shared" si="19"/>
        <v>0</v>
      </c>
    </row>
    <row r="296" spans="1:16" ht="12.75">
      <c r="A296" s="292" t="s">
        <v>1178</v>
      </c>
      <c r="B296" s="436">
        <v>12793</v>
      </c>
      <c r="C296" s="437" t="s">
        <v>1179</v>
      </c>
      <c r="D296" s="293" t="s">
        <v>339</v>
      </c>
      <c r="E296" s="66"/>
      <c r="F296" s="67"/>
      <c r="G296" s="67"/>
      <c r="H296" s="67"/>
      <c r="I296" s="67"/>
      <c r="J296" s="245">
        <f t="shared" si="16"/>
        <v>0</v>
      </c>
      <c r="K296" s="245">
        <f t="shared" si="17"/>
        <v>0</v>
      </c>
      <c r="L296" s="247">
        <f t="shared" si="18"/>
      </c>
      <c r="M296" s="67"/>
      <c r="N296" s="67"/>
      <c r="O296" s="67"/>
      <c r="P296" s="245">
        <f t="shared" si="19"/>
        <v>0</v>
      </c>
    </row>
    <row r="297" spans="1:16" ht="12.75">
      <c r="A297" s="292" t="s">
        <v>1180</v>
      </c>
      <c r="B297" s="436">
        <v>25364</v>
      </c>
      <c r="C297" s="437" t="s">
        <v>1181</v>
      </c>
      <c r="D297" s="293" t="s">
        <v>312</v>
      </c>
      <c r="E297" s="66"/>
      <c r="F297" s="67"/>
      <c r="G297" s="67"/>
      <c r="H297" s="67"/>
      <c r="I297" s="67"/>
      <c r="J297" s="245">
        <f t="shared" si="16"/>
        <v>0</v>
      </c>
      <c r="K297" s="245">
        <f t="shared" si="17"/>
        <v>0</v>
      </c>
      <c r="L297" s="247">
        <f t="shared" si="18"/>
      </c>
      <c r="M297" s="67"/>
      <c r="N297" s="67"/>
      <c r="O297" s="67"/>
      <c r="P297" s="245">
        <f t="shared" si="19"/>
        <v>0</v>
      </c>
    </row>
    <row r="298" spans="1:16" ht="12.75">
      <c r="A298" s="292" t="s">
        <v>1182</v>
      </c>
      <c r="B298" s="436">
        <v>20389</v>
      </c>
      <c r="C298" s="437" t="s">
        <v>1183</v>
      </c>
      <c r="D298" s="293" t="s">
        <v>336</v>
      </c>
      <c r="E298" s="66"/>
      <c r="F298" s="67"/>
      <c r="G298" s="67"/>
      <c r="H298" s="67"/>
      <c r="I298" s="67"/>
      <c r="J298" s="245">
        <f t="shared" si="16"/>
        <v>0</v>
      </c>
      <c r="K298" s="245">
        <f t="shared" si="17"/>
        <v>0</v>
      </c>
      <c r="L298" s="247">
        <f t="shared" si="18"/>
      </c>
      <c r="M298" s="67"/>
      <c r="N298" s="67"/>
      <c r="O298" s="67"/>
      <c r="P298" s="245">
        <f t="shared" si="19"/>
        <v>0</v>
      </c>
    </row>
    <row r="299" spans="1:16" ht="12.75">
      <c r="A299" s="292" t="s">
        <v>1184</v>
      </c>
      <c r="B299" s="436">
        <v>32301</v>
      </c>
      <c r="C299" s="437" t="s">
        <v>1185</v>
      </c>
      <c r="D299" s="293" t="s">
        <v>312</v>
      </c>
      <c r="E299" s="66"/>
      <c r="F299" s="67"/>
      <c r="G299" s="67"/>
      <c r="H299" s="67"/>
      <c r="I299" s="67"/>
      <c r="J299" s="245">
        <f t="shared" si="16"/>
        <v>0</v>
      </c>
      <c r="K299" s="245">
        <f t="shared" si="17"/>
        <v>0</v>
      </c>
      <c r="L299" s="247">
        <f t="shared" si="18"/>
      </c>
      <c r="M299" s="67"/>
      <c r="N299" s="67"/>
      <c r="O299" s="67"/>
      <c r="P299" s="245">
        <f t="shared" si="19"/>
        <v>0</v>
      </c>
    </row>
    <row r="300" spans="1:16" ht="12.75">
      <c r="A300" s="292" t="s">
        <v>1186</v>
      </c>
      <c r="B300" s="436">
        <v>42439</v>
      </c>
      <c r="C300" s="437" t="s">
        <v>1187</v>
      </c>
      <c r="D300" s="293" t="s">
        <v>336</v>
      </c>
      <c r="E300" s="66"/>
      <c r="F300" s="67"/>
      <c r="G300" s="67"/>
      <c r="H300" s="67"/>
      <c r="I300" s="67"/>
      <c r="J300" s="245">
        <f t="shared" si="16"/>
        <v>0</v>
      </c>
      <c r="K300" s="245">
        <f t="shared" si="17"/>
        <v>0</v>
      </c>
      <c r="L300" s="247">
        <f t="shared" si="18"/>
      </c>
      <c r="M300" s="67"/>
      <c r="N300" s="67"/>
      <c r="O300" s="67"/>
      <c r="P300" s="245">
        <f t="shared" si="19"/>
        <v>0</v>
      </c>
    </row>
    <row r="301" spans="1:16" ht="12.75">
      <c r="A301" s="292" t="s">
        <v>1188</v>
      </c>
      <c r="B301" s="436">
        <v>12904</v>
      </c>
      <c r="C301" s="437" t="s">
        <v>1189</v>
      </c>
      <c r="D301" s="293" t="s">
        <v>312</v>
      </c>
      <c r="E301" s="66"/>
      <c r="F301" s="67"/>
      <c r="G301" s="67"/>
      <c r="H301" s="67"/>
      <c r="I301" s="67"/>
      <c r="J301" s="245">
        <f t="shared" si="16"/>
        <v>0</v>
      </c>
      <c r="K301" s="245">
        <f t="shared" si="17"/>
        <v>0</v>
      </c>
      <c r="L301" s="247">
        <f t="shared" si="18"/>
      </c>
      <c r="M301" s="67"/>
      <c r="N301" s="67"/>
      <c r="O301" s="67"/>
      <c r="P301" s="245">
        <f t="shared" si="19"/>
        <v>0</v>
      </c>
    </row>
    <row r="302" spans="1:16" ht="12.75">
      <c r="A302" s="292" t="s">
        <v>1190</v>
      </c>
      <c r="B302" s="436">
        <v>19453</v>
      </c>
      <c r="C302" s="437" t="s">
        <v>1191</v>
      </c>
      <c r="D302" s="293" t="s">
        <v>312</v>
      </c>
      <c r="E302" s="66"/>
      <c r="F302" s="67"/>
      <c r="G302" s="67"/>
      <c r="H302" s="67"/>
      <c r="I302" s="67"/>
      <c r="J302" s="245">
        <f t="shared" si="16"/>
        <v>0</v>
      </c>
      <c r="K302" s="245">
        <f t="shared" si="17"/>
        <v>0</v>
      </c>
      <c r="L302" s="247">
        <f t="shared" si="18"/>
      </c>
      <c r="M302" s="67"/>
      <c r="N302" s="67"/>
      <c r="O302" s="67"/>
      <c r="P302" s="245">
        <f t="shared" si="19"/>
        <v>0</v>
      </c>
    </row>
    <row r="303" spans="1:16" ht="12.75">
      <c r="A303" s="292" t="s">
        <v>1192</v>
      </c>
      <c r="B303" s="436">
        <v>20486</v>
      </c>
      <c r="C303" s="437" t="s">
        <v>1193</v>
      </c>
      <c r="D303" s="293" t="s">
        <v>325</v>
      </c>
      <c r="E303" s="66"/>
      <c r="F303" s="67"/>
      <c r="G303" s="67"/>
      <c r="H303" s="67"/>
      <c r="I303" s="67"/>
      <c r="J303" s="245">
        <f t="shared" si="16"/>
        <v>0</v>
      </c>
      <c r="K303" s="245">
        <f t="shared" si="17"/>
        <v>0</v>
      </c>
      <c r="L303" s="247">
        <f t="shared" si="18"/>
      </c>
      <c r="M303" s="67"/>
      <c r="N303" s="67"/>
      <c r="O303" s="67"/>
      <c r="P303" s="245">
        <f t="shared" si="19"/>
        <v>0</v>
      </c>
    </row>
    <row r="304" spans="1:16" ht="12.75">
      <c r="A304" s="292" t="s">
        <v>1194</v>
      </c>
      <c r="B304" s="436">
        <v>20494</v>
      </c>
      <c r="C304" s="437" t="s">
        <v>1195</v>
      </c>
      <c r="D304" s="293" t="s">
        <v>325</v>
      </c>
      <c r="E304" s="66"/>
      <c r="F304" s="67"/>
      <c r="G304" s="67"/>
      <c r="H304" s="67"/>
      <c r="I304" s="67"/>
      <c r="J304" s="245">
        <f t="shared" si="16"/>
        <v>0</v>
      </c>
      <c r="K304" s="245">
        <f t="shared" si="17"/>
        <v>0</v>
      </c>
      <c r="L304" s="247">
        <f t="shared" si="18"/>
      </c>
      <c r="M304" s="67"/>
      <c r="N304" s="67"/>
      <c r="O304" s="67"/>
      <c r="P304" s="245">
        <f t="shared" si="19"/>
        <v>0</v>
      </c>
    </row>
    <row r="305" spans="1:16" ht="12.75">
      <c r="A305" s="292" t="s">
        <v>1196</v>
      </c>
      <c r="B305" s="436">
        <v>19038</v>
      </c>
      <c r="C305" s="437" t="s">
        <v>1197</v>
      </c>
      <c r="D305" s="293" t="s">
        <v>303</v>
      </c>
      <c r="E305" s="66"/>
      <c r="F305" s="67"/>
      <c r="G305" s="67"/>
      <c r="H305" s="67"/>
      <c r="I305" s="67"/>
      <c r="J305" s="245">
        <f t="shared" si="16"/>
        <v>0</v>
      </c>
      <c r="K305" s="245">
        <f t="shared" si="17"/>
        <v>0</v>
      </c>
      <c r="L305" s="247">
        <f t="shared" si="18"/>
      </c>
      <c r="M305" s="67"/>
      <c r="N305" s="67"/>
      <c r="O305" s="67"/>
      <c r="P305" s="245">
        <f t="shared" si="19"/>
        <v>0</v>
      </c>
    </row>
    <row r="306" spans="1:16" ht="12.75">
      <c r="A306" s="292" t="s">
        <v>1198</v>
      </c>
      <c r="B306" s="436">
        <v>31194</v>
      </c>
      <c r="C306" s="437" t="s">
        <v>1199</v>
      </c>
      <c r="D306" s="293" t="s">
        <v>303</v>
      </c>
      <c r="E306" s="66"/>
      <c r="F306" s="67"/>
      <c r="G306" s="67"/>
      <c r="H306" s="67"/>
      <c r="I306" s="67"/>
      <c r="J306" s="245">
        <f t="shared" si="16"/>
        <v>0</v>
      </c>
      <c r="K306" s="245">
        <f t="shared" si="17"/>
        <v>0</v>
      </c>
      <c r="L306" s="247">
        <f t="shared" si="18"/>
      </c>
      <c r="M306" s="67"/>
      <c r="N306" s="67"/>
      <c r="O306" s="67"/>
      <c r="P306" s="245">
        <f t="shared" si="19"/>
        <v>0</v>
      </c>
    </row>
    <row r="307" spans="1:16" ht="12.75">
      <c r="A307" s="292" t="s">
        <v>1200</v>
      </c>
      <c r="B307" s="436">
        <v>36170</v>
      </c>
      <c r="C307" s="437" t="s">
        <v>1201</v>
      </c>
      <c r="D307" s="293" t="s">
        <v>303</v>
      </c>
      <c r="E307" s="66"/>
      <c r="F307" s="67"/>
      <c r="G307" s="67"/>
      <c r="H307" s="67"/>
      <c r="I307" s="67"/>
      <c r="J307" s="245">
        <f t="shared" si="16"/>
        <v>0</v>
      </c>
      <c r="K307" s="245">
        <f t="shared" si="17"/>
        <v>0</v>
      </c>
      <c r="L307" s="247">
        <f t="shared" si="18"/>
      </c>
      <c r="M307" s="67"/>
      <c r="N307" s="67"/>
      <c r="O307" s="67"/>
      <c r="P307" s="245">
        <f t="shared" si="19"/>
        <v>0</v>
      </c>
    </row>
    <row r="308" spans="1:16" ht="12.75">
      <c r="A308" s="292" t="s">
        <v>1202</v>
      </c>
      <c r="B308" s="436">
        <v>19046</v>
      </c>
      <c r="C308" s="437" t="s">
        <v>1203</v>
      </c>
      <c r="D308" s="293" t="s">
        <v>303</v>
      </c>
      <c r="E308" s="66"/>
      <c r="F308" s="67"/>
      <c r="G308" s="67"/>
      <c r="H308" s="67"/>
      <c r="I308" s="67"/>
      <c r="J308" s="245">
        <f t="shared" si="16"/>
        <v>0</v>
      </c>
      <c r="K308" s="245">
        <f t="shared" si="17"/>
        <v>0</v>
      </c>
      <c r="L308" s="247">
        <f t="shared" si="18"/>
      </c>
      <c r="M308" s="67"/>
      <c r="N308" s="67"/>
      <c r="O308" s="67"/>
      <c r="P308" s="245">
        <f t="shared" si="19"/>
        <v>0</v>
      </c>
    </row>
    <row r="309" spans="1:16" ht="12.75">
      <c r="A309" s="292" t="s">
        <v>1204</v>
      </c>
      <c r="B309" s="436">
        <v>36137</v>
      </c>
      <c r="C309" s="437" t="s">
        <v>1205</v>
      </c>
      <c r="D309" s="293" t="s">
        <v>303</v>
      </c>
      <c r="E309" s="66"/>
      <c r="F309" s="67"/>
      <c r="G309" s="67"/>
      <c r="H309" s="67"/>
      <c r="I309" s="67"/>
      <c r="J309" s="245">
        <f t="shared" si="16"/>
        <v>0</v>
      </c>
      <c r="K309" s="245">
        <f t="shared" si="17"/>
        <v>0</v>
      </c>
      <c r="L309" s="247">
        <f t="shared" si="18"/>
      </c>
      <c r="M309" s="67"/>
      <c r="N309" s="67"/>
      <c r="O309" s="67"/>
      <c r="P309" s="245">
        <f t="shared" si="19"/>
        <v>0</v>
      </c>
    </row>
    <row r="310" spans="1:16" ht="12.75">
      <c r="A310" s="292" t="s">
        <v>1206</v>
      </c>
      <c r="B310" s="436">
        <v>25658</v>
      </c>
      <c r="C310" s="437" t="s">
        <v>1207</v>
      </c>
      <c r="D310" s="293" t="s">
        <v>303</v>
      </c>
      <c r="E310" s="66"/>
      <c r="F310" s="67"/>
      <c r="G310" s="67"/>
      <c r="H310" s="67"/>
      <c r="I310" s="67"/>
      <c r="J310" s="245">
        <f t="shared" si="16"/>
        <v>0</v>
      </c>
      <c r="K310" s="245">
        <f t="shared" si="17"/>
        <v>0</v>
      </c>
      <c r="L310" s="247">
        <f t="shared" si="18"/>
      </c>
      <c r="M310" s="67"/>
      <c r="N310" s="67"/>
      <c r="O310" s="67"/>
      <c r="P310" s="245">
        <f t="shared" si="19"/>
        <v>0</v>
      </c>
    </row>
    <row r="311" spans="1:16" ht="12.75">
      <c r="A311" s="292" t="s">
        <v>1208</v>
      </c>
      <c r="B311" s="436">
        <v>25666</v>
      </c>
      <c r="C311" s="437" t="s">
        <v>1209</v>
      </c>
      <c r="D311" s="293" t="s">
        <v>303</v>
      </c>
      <c r="E311" s="66"/>
      <c r="F311" s="67"/>
      <c r="G311" s="67"/>
      <c r="H311" s="67"/>
      <c r="I311" s="67"/>
      <c r="J311" s="245">
        <f t="shared" si="16"/>
        <v>0</v>
      </c>
      <c r="K311" s="245">
        <f t="shared" si="17"/>
        <v>0</v>
      </c>
      <c r="L311" s="247">
        <f t="shared" si="18"/>
      </c>
      <c r="M311" s="67"/>
      <c r="N311" s="67"/>
      <c r="O311" s="67"/>
      <c r="P311" s="245">
        <f t="shared" si="19"/>
        <v>0</v>
      </c>
    </row>
    <row r="312" spans="1:16" ht="12.75">
      <c r="A312" s="292" t="s">
        <v>1210</v>
      </c>
      <c r="B312" s="436">
        <v>25682</v>
      </c>
      <c r="C312" s="437" t="s">
        <v>1211</v>
      </c>
      <c r="D312" s="293" t="s">
        <v>303</v>
      </c>
      <c r="E312" s="66"/>
      <c r="F312" s="67"/>
      <c r="G312" s="67"/>
      <c r="H312" s="67"/>
      <c r="I312" s="67"/>
      <c r="J312" s="245">
        <f t="shared" si="16"/>
        <v>0</v>
      </c>
      <c r="K312" s="245">
        <f t="shared" si="17"/>
        <v>0</v>
      </c>
      <c r="L312" s="247">
        <f t="shared" si="18"/>
      </c>
      <c r="M312" s="67"/>
      <c r="N312" s="67"/>
      <c r="O312" s="67"/>
      <c r="P312" s="245">
        <f t="shared" si="19"/>
        <v>0</v>
      </c>
    </row>
    <row r="313" spans="1:16" ht="12.75">
      <c r="A313" s="292" t="s">
        <v>1212</v>
      </c>
      <c r="B313" s="436">
        <v>38130</v>
      </c>
      <c r="C313" s="437" t="s">
        <v>1213</v>
      </c>
      <c r="D313" s="293" t="s">
        <v>303</v>
      </c>
      <c r="E313" s="66"/>
      <c r="F313" s="67"/>
      <c r="G313" s="67"/>
      <c r="H313" s="67"/>
      <c r="I313" s="67"/>
      <c r="J313" s="245">
        <f t="shared" si="16"/>
        <v>0</v>
      </c>
      <c r="K313" s="245">
        <f t="shared" si="17"/>
        <v>0</v>
      </c>
      <c r="L313" s="247">
        <f t="shared" si="18"/>
      </c>
      <c r="M313" s="67"/>
      <c r="N313" s="67"/>
      <c r="O313" s="67"/>
      <c r="P313" s="245">
        <f t="shared" si="19"/>
        <v>0</v>
      </c>
    </row>
    <row r="314" spans="1:16" ht="12.75">
      <c r="A314" s="292" t="s">
        <v>1214</v>
      </c>
      <c r="B314" s="436">
        <v>25674</v>
      </c>
      <c r="C314" s="437" t="s">
        <v>1215</v>
      </c>
      <c r="D314" s="293" t="s">
        <v>303</v>
      </c>
      <c r="E314" s="66"/>
      <c r="F314" s="67"/>
      <c r="G314" s="67"/>
      <c r="H314" s="67"/>
      <c r="I314" s="67"/>
      <c r="J314" s="245">
        <f t="shared" si="16"/>
        <v>0</v>
      </c>
      <c r="K314" s="245">
        <f t="shared" si="17"/>
        <v>0</v>
      </c>
      <c r="L314" s="247">
        <f t="shared" si="18"/>
      </c>
      <c r="M314" s="67"/>
      <c r="N314" s="67"/>
      <c r="O314" s="67"/>
      <c r="P314" s="245">
        <f t="shared" si="19"/>
        <v>0</v>
      </c>
    </row>
    <row r="315" spans="1:16" ht="12.75">
      <c r="A315" s="292" t="s">
        <v>1216</v>
      </c>
      <c r="B315" s="436">
        <v>19887</v>
      </c>
      <c r="C315" s="437" t="s">
        <v>1217</v>
      </c>
      <c r="D315" s="293" t="s">
        <v>428</v>
      </c>
      <c r="E315" s="66"/>
      <c r="F315" s="67"/>
      <c r="G315" s="67"/>
      <c r="H315" s="67"/>
      <c r="I315" s="67"/>
      <c r="J315" s="245">
        <f t="shared" si="16"/>
        <v>0</v>
      </c>
      <c r="K315" s="245">
        <f t="shared" si="17"/>
        <v>0</v>
      </c>
      <c r="L315" s="247">
        <f t="shared" si="18"/>
      </c>
      <c r="M315" s="67"/>
      <c r="N315" s="67"/>
      <c r="O315" s="67"/>
      <c r="P315" s="245">
        <f t="shared" si="19"/>
        <v>0</v>
      </c>
    </row>
    <row r="316" spans="1:16" ht="12.75">
      <c r="A316" s="292" t="s">
        <v>1218</v>
      </c>
      <c r="B316" s="436">
        <v>41211</v>
      </c>
      <c r="C316" s="437" t="s">
        <v>1219</v>
      </c>
      <c r="D316" s="293" t="s">
        <v>428</v>
      </c>
      <c r="E316" s="66"/>
      <c r="F316" s="67"/>
      <c r="G316" s="67"/>
      <c r="H316" s="67"/>
      <c r="I316" s="67"/>
      <c r="J316" s="245">
        <f t="shared" si="16"/>
        <v>0</v>
      </c>
      <c r="K316" s="245">
        <f t="shared" si="17"/>
        <v>0</v>
      </c>
      <c r="L316" s="247">
        <f t="shared" si="18"/>
      </c>
      <c r="M316" s="67"/>
      <c r="N316" s="67"/>
      <c r="O316" s="67"/>
      <c r="P316" s="245">
        <f t="shared" si="19"/>
        <v>0</v>
      </c>
    </row>
    <row r="317" spans="1:16" ht="12.75">
      <c r="A317" s="292" t="s">
        <v>1220</v>
      </c>
      <c r="B317" s="436">
        <v>27120</v>
      </c>
      <c r="C317" s="437" t="s">
        <v>1221</v>
      </c>
      <c r="D317" s="293" t="s">
        <v>303</v>
      </c>
      <c r="E317" s="66"/>
      <c r="F317" s="67"/>
      <c r="G317" s="67"/>
      <c r="H317" s="67"/>
      <c r="I317" s="67"/>
      <c r="J317" s="245">
        <f t="shared" si="16"/>
        <v>0</v>
      </c>
      <c r="K317" s="245">
        <f t="shared" si="17"/>
        <v>0</v>
      </c>
      <c r="L317" s="247">
        <f t="shared" si="18"/>
      </c>
      <c r="M317" s="67"/>
      <c r="N317" s="67"/>
      <c r="O317" s="67"/>
      <c r="P317" s="245">
        <f t="shared" si="19"/>
        <v>0</v>
      </c>
    </row>
    <row r="318" spans="1:16" ht="12.75">
      <c r="A318" s="292" t="s">
        <v>1222</v>
      </c>
      <c r="B318" s="436">
        <v>29459</v>
      </c>
      <c r="C318" s="437" t="s">
        <v>1223</v>
      </c>
      <c r="D318" s="293" t="s">
        <v>303</v>
      </c>
      <c r="E318" s="66"/>
      <c r="F318" s="67"/>
      <c r="G318" s="67"/>
      <c r="H318" s="67"/>
      <c r="I318" s="67"/>
      <c r="J318" s="245">
        <f t="shared" si="16"/>
        <v>0</v>
      </c>
      <c r="K318" s="245">
        <f t="shared" si="17"/>
        <v>0</v>
      </c>
      <c r="L318" s="247">
        <f t="shared" si="18"/>
      </c>
      <c r="M318" s="67"/>
      <c r="N318" s="67"/>
      <c r="O318" s="67"/>
      <c r="P318" s="245">
        <f t="shared" si="19"/>
        <v>0</v>
      </c>
    </row>
    <row r="319" spans="1:16" ht="12.75">
      <c r="A319" s="301" t="s">
        <v>1224</v>
      </c>
      <c r="B319" s="445">
        <v>29599</v>
      </c>
      <c r="C319" s="413" t="s">
        <v>1225</v>
      </c>
      <c r="D319" s="302" t="s">
        <v>428</v>
      </c>
      <c r="E319" s="8"/>
      <c r="F319" s="67"/>
      <c r="G319" s="67"/>
      <c r="H319" s="67"/>
      <c r="I319" s="67"/>
      <c r="J319" s="237">
        <f t="shared" si="16"/>
        <v>0</v>
      </c>
      <c r="K319" s="237">
        <f t="shared" si="17"/>
        <v>0</v>
      </c>
      <c r="L319" s="248">
        <f t="shared" si="18"/>
      </c>
      <c r="M319" s="67"/>
      <c r="N319" s="67"/>
      <c r="O319" s="67"/>
      <c r="P319" s="237">
        <f t="shared" si="19"/>
        <v>0</v>
      </c>
    </row>
    <row r="320" spans="1:16" ht="12.75">
      <c r="A320" s="292" t="s">
        <v>1226</v>
      </c>
      <c r="B320" s="436">
        <v>41050</v>
      </c>
      <c r="C320" s="444" t="s">
        <v>1227</v>
      </c>
      <c r="D320" s="300" t="s">
        <v>339</v>
      </c>
      <c r="E320" s="68"/>
      <c r="F320" s="67"/>
      <c r="G320" s="67"/>
      <c r="H320" s="67"/>
      <c r="I320" s="67"/>
      <c r="J320" s="245">
        <f t="shared" si="16"/>
        <v>0</v>
      </c>
      <c r="K320" s="245">
        <f t="shared" si="17"/>
        <v>0</v>
      </c>
      <c r="L320" s="247">
        <f t="shared" si="18"/>
      </c>
      <c r="M320" s="67"/>
      <c r="N320" s="67"/>
      <c r="O320" s="67"/>
      <c r="P320" s="245">
        <f t="shared" si="19"/>
        <v>0</v>
      </c>
    </row>
    <row r="321" spans="1:16" ht="12.75">
      <c r="A321" s="292" t="s">
        <v>1228</v>
      </c>
      <c r="B321" s="436">
        <v>25747</v>
      </c>
      <c r="C321" s="437" t="s">
        <v>1229</v>
      </c>
      <c r="D321" s="293" t="s">
        <v>348</v>
      </c>
      <c r="E321" s="68"/>
      <c r="F321" s="67"/>
      <c r="G321" s="67"/>
      <c r="H321" s="67"/>
      <c r="I321" s="67"/>
      <c r="J321" s="245">
        <f t="shared" si="16"/>
        <v>0</v>
      </c>
      <c r="K321" s="245">
        <f t="shared" si="17"/>
        <v>0</v>
      </c>
      <c r="L321" s="247">
        <f t="shared" si="18"/>
      </c>
      <c r="M321" s="67"/>
      <c r="N321" s="67"/>
      <c r="O321" s="67"/>
      <c r="P321" s="245">
        <f t="shared" si="19"/>
        <v>0</v>
      </c>
    </row>
    <row r="322" spans="1:16" ht="12.75">
      <c r="A322" s="292" t="s">
        <v>1230</v>
      </c>
      <c r="B322" s="436">
        <v>25844</v>
      </c>
      <c r="C322" s="437" t="s">
        <v>1231</v>
      </c>
      <c r="D322" s="293" t="s">
        <v>418</v>
      </c>
      <c r="E322" s="66"/>
      <c r="F322" s="67"/>
      <c r="G322" s="67"/>
      <c r="H322" s="67"/>
      <c r="I322" s="67"/>
      <c r="J322" s="245">
        <f t="shared" si="16"/>
        <v>0</v>
      </c>
      <c r="K322" s="245">
        <f t="shared" si="17"/>
        <v>0</v>
      </c>
      <c r="L322" s="247">
        <f t="shared" si="18"/>
      </c>
      <c r="M322" s="67"/>
      <c r="N322" s="67"/>
      <c r="O322" s="67"/>
      <c r="P322" s="245">
        <f t="shared" si="19"/>
        <v>0</v>
      </c>
    </row>
    <row r="323" spans="1:16" ht="12.75">
      <c r="A323" s="292" t="s">
        <v>1232</v>
      </c>
      <c r="B323" s="436">
        <v>36226</v>
      </c>
      <c r="C323" s="437" t="s">
        <v>1233</v>
      </c>
      <c r="D323" s="293" t="s">
        <v>351</v>
      </c>
      <c r="E323" s="66"/>
      <c r="F323" s="67"/>
      <c r="G323" s="67"/>
      <c r="H323" s="67"/>
      <c r="I323" s="67"/>
      <c r="J323" s="245">
        <f t="shared" si="16"/>
        <v>0</v>
      </c>
      <c r="K323" s="245">
        <f t="shared" si="17"/>
        <v>0</v>
      </c>
      <c r="L323" s="247">
        <f t="shared" si="18"/>
      </c>
      <c r="M323" s="67"/>
      <c r="N323" s="67"/>
      <c r="O323" s="67"/>
      <c r="P323" s="245">
        <f t="shared" si="19"/>
        <v>0</v>
      </c>
    </row>
    <row r="324" spans="1:16" ht="12.75">
      <c r="A324" s="292" t="s">
        <v>1234</v>
      </c>
      <c r="B324" s="436">
        <v>13021</v>
      </c>
      <c r="C324" s="437" t="s">
        <v>1235</v>
      </c>
      <c r="D324" s="293" t="s">
        <v>418</v>
      </c>
      <c r="E324" s="66"/>
      <c r="F324" s="67"/>
      <c r="G324" s="67"/>
      <c r="H324" s="67"/>
      <c r="I324" s="67"/>
      <c r="J324" s="245">
        <f t="shared" si="16"/>
        <v>0</v>
      </c>
      <c r="K324" s="245">
        <f t="shared" si="17"/>
        <v>0</v>
      </c>
      <c r="L324" s="247">
        <f t="shared" si="18"/>
      </c>
      <c r="M324" s="67"/>
      <c r="N324" s="67"/>
      <c r="O324" s="67"/>
      <c r="P324" s="245">
        <f t="shared" si="19"/>
        <v>0</v>
      </c>
    </row>
    <row r="325" spans="1:16" ht="12.75">
      <c r="A325" s="292" t="s">
        <v>1236</v>
      </c>
      <c r="B325" s="436">
        <v>19496</v>
      </c>
      <c r="C325" s="437" t="s">
        <v>1237</v>
      </c>
      <c r="D325" s="293" t="s">
        <v>418</v>
      </c>
      <c r="E325" s="66"/>
      <c r="F325" s="67"/>
      <c r="G325" s="67"/>
      <c r="H325" s="67"/>
      <c r="I325" s="67"/>
      <c r="J325" s="245">
        <f t="shared" si="16"/>
        <v>0</v>
      </c>
      <c r="K325" s="245">
        <f t="shared" si="17"/>
        <v>0</v>
      </c>
      <c r="L325" s="247">
        <f t="shared" si="18"/>
      </c>
      <c r="M325" s="67"/>
      <c r="N325" s="67"/>
      <c r="O325" s="67"/>
      <c r="P325" s="245">
        <f t="shared" si="19"/>
        <v>0</v>
      </c>
    </row>
    <row r="326" spans="1:16" ht="12.75">
      <c r="A326" s="292" t="s">
        <v>1238</v>
      </c>
      <c r="B326" s="436">
        <v>25887</v>
      </c>
      <c r="C326" s="437" t="s">
        <v>1239</v>
      </c>
      <c r="D326" s="293" t="s">
        <v>395</v>
      </c>
      <c r="E326" s="66"/>
      <c r="F326" s="67"/>
      <c r="G326" s="67"/>
      <c r="H326" s="67"/>
      <c r="I326" s="67"/>
      <c r="J326" s="245">
        <f t="shared" si="16"/>
        <v>0</v>
      </c>
      <c r="K326" s="245">
        <f t="shared" si="17"/>
        <v>0</v>
      </c>
      <c r="L326" s="247">
        <f t="shared" si="18"/>
      </c>
      <c r="M326" s="67"/>
      <c r="N326" s="67"/>
      <c r="O326" s="67"/>
      <c r="P326" s="245">
        <f t="shared" si="19"/>
        <v>0</v>
      </c>
    </row>
    <row r="327" spans="1:16" ht="12.75">
      <c r="A327" s="292" t="s">
        <v>1240</v>
      </c>
      <c r="B327" s="436">
        <v>21113</v>
      </c>
      <c r="C327" s="437" t="s">
        <v>1241</v>
      </c>
      <c r="D327" s="293" t="s">
        <v>336</v>
      </c>
      <c r="E327" s="66"/>
      <c r="F327" s="67"/>
      <c r="G327" s="67"/>
      <c r="H327" s="67"/>
      <c r="I327" s="67"/>
      <c r="J327" s="245">
        <f t="shared" si="16"/>
        <v>0</v>
      </c>
      <c r="K327" s="245">
        <f t="shared" si="17"/>
        <v>0</v>
      </c>
      <c r="L327" s="247">
        <f t="shared" si="18"/>
      </c>
      <c r="M327" s="67"/>
      <c r="N327" s="67"/>
      <c r="O327" s="67"/>
      <c r="P327" s="245">
        <f t="shared" si="19"/>
        <v>0</v>
      </c>
    </row>
    <row r="328" spans="1:16" ht="12.75">
      <c r="A328" s="292" t="s">
        <v>1242</v>
      </c>
      <c r="B328" s="436">
        <v>10656</v>
      </c>
      <c r="C328" s="437" t="s">
        <v>1243</v>
      </c>
      <c r="D328" s="293" t="s">
        <v>398</v>
      </c>
      <c r="E328" s="66"/>
      <c r="F328" s="67"/>
      <c r="G328" s="67"/>
      <c r="H328" s="67"/>
      <c r="I328" s="67"/>
      <c r="J328" s="245">
        <f t="shared" si="16"/>
        <v>0</v>
      </c>
      <c r="K328" s="245">
        <f t="shared" si="17"/>
        <v>0</v>
      </c>
      <c r="L328" s="247">
        <f t="shared" si="18"/>
      </c>
      <c r="M328" s="67"/>
      <c r="N328" s="67"/>
      <c r="O328" s="67"/>
      <c r="P328" s="245">
        <f t="shared" si="19"/>
        <v>0</v>
      </c>
    </row>
    <row r="329" spans="1:16" ht="12.75">
      <c r="A329" s="292" t="s">
        <v>1244</v>
      </c>
      <c r="B329" s="436">
        <v>44423</v>
      </c>
      <c r="C329" s="437" t="s">
        <v>1245</v>
      </c>
      <c r="D329" s="293" t="s">
        <v>386</v>
      </c>
      <c r="E329" s="66"/>
      <c r="F329" s="67"/>
      <c r="G329" s="67"/>
      <c r="H329" s="67"/>
      <c r="I329" s="67"/>
      <c r="J329" s="245">
        <f t="shared" si="16"/>
        <v>0</v>
      </c>
      <c r="K329" s="245">
        <f t="shared" si="17"/>
        <v>0</v>
      </c>
      <c r="L329" s="247">
        <f t="shared" si="18"/>
      </c>
      <c r="M329" s="67"/>
      <c r="N329" s="67"/>
      <c r="O329" s="67"/>
      <c r="P329" s="245">
        <f t="shared" si="19"/>
        <v>0</v>
      </c>
    </row>
    <row r="330" spans="1:16" ht="12.75">
      <c r="A330" s="292" t="s">
        <v>1246</v>
      </c>
      <c r="B330" s="436">
        <v>31704</v>
      </c>
      <c r="C330" s="437" t="s">
        <v>1247</v>
      </c>
      <c r="D330" s="293" t="s">
        <v>386</v>
      </c>
      <c r="E330" s="66"/>
      <c r="F330" s="67"/>
      <c r="G330" s="67"/>
      <c r="H330" s="67"/>
      <c r="I330" s="67"/>
      <c r="J330" s="245">
        <f t="shared" si="16"/>
        <v>0</v>
      </c>
      <c r="K330" s="245">
        <f t="shared" si="17"/>
        <v>0</v>
      </c>
      <c r="L330" s="247">
        <f t="shared" si="18"/>
      </c>
      <c r="M330" s="67"/>
      <c r="N330" s="67"/>
      <c r="O330" s="67"/>
      <c r="P330" s="245">
        <f t="shared" si="19"/>
        <v>0</v>
      </c>
    </row>
    <row r="331" spans="1:16" ht="12.75">
      <c r="A331" s="292" t="s">
        <v>1248</v>
      </c>
      <c r="B331" s="436">
        <v>25933</v>
      </c>
      <c r="C331" s="437" t="s">
        <v>1249</v>
      </c>
      <c r="D331" s="293" t="s">
        <v>575</v>
      </c>
      <c r="E331" s="66"/>
      <c r="F331" s="67"/>
      <c r="G331" s="67"/>
      <c r="H331" s="67"/>
      <c r="I331" s="67"/>
      <c r="J331" s="245">
        <f t="shared" si="16"/>
        <v>0</v>
      </c>
      <c r="K331" s="245">
        <f t="shared" si="17"/>
        <v>0</v>
      </c>
      <c r="L331" s="247">
        <f t="shared" si="18"/>
      </c>
      <c r="M331" s="67"/>
      <c r="N331" s="67"/>
      <c r="O331" s="67"/>
      <c r="P331" s="245">
        <f t="shared" si="19"/>
        <v>0</v>
      </c>
    </row>
    <row r="332" spans="1:16" ht="12.75">
      <c r="A332" s="292" t="s">
        <v>1250</v>
      </c>
      <c r="B332" s="436">
        <v>41181</v>
      </c>
      <c r="C332" s="437" t="s">
        <v>1251</v>
      </c>
      <c r="D332" s="293" t="s">
        <v>501</v>
      </c>
      <c r="E332" s="66"/>
      <c r="F332" s="67"/>
      <c r="G332" s="67"/>
      <c r="H332" s="67"/>
      <c r="I332" s="67"/>
      <c r="J332" s="245">
        <f aca="true" t="shared" si="20" ref="J332:J363">+(G332+H332+I332)</f>
        <v>0</v>
      </c>
      <c r="K332" s="245">
        <f aca="true" t="shared" si="21" ref="K332:K363">+H332+I332</f>
        <v>0</v>
      </c>
      <c r="L332" s="247">
        <f aca="true" t="shared" si="22" ref="L332:L363">IF(K332&lt;&gt;0,+(K332/J332),"")</f>
      </c>
      <c r="M332" s="67"/>
      <c r="N332" s="67"/>
      <c r="O332" s="67"/>
      <c r="P332" s="245">
        <f aca="true" t="shared" si="23" ref="P332:P363">+J332+M332+N332+O332</f>
        <v>0</v>
      </c>
    </row>
    <row r="333" spans="1:16" ht="12.75">
      <c r="A333" s="292" t="s">
        <v>1252</v>
      </c>
      <c r="B333" s="436">
        <v>25976</v>
      </c>
      <c r="C333" s="437" t="s">
        <v>1253</v>
      </c>
      <c r="D333" s="293" t="s">
        <v>312</v>
      </c>
      <c r="E333" s="66"/>
      <c r="F333" s="67"/>
      <c r="G333" s="67"/>
      <c r="H333" s="67"/>
      <c r="I333" s="67"/>
      <c r="J333" s="245">
        <f t="shared" si="20"/>
        <v>0</v>
      </c>
      <c r="K333" s="245">
        <f t="shared" si="21"/>
        <v>0</v>
      </c>
      <c r="L333" s="247">
        <f t="shared" si="22"/>
      </c>
      <c r="M333" s="67"/>
      <c r="N333" s="67"/>
      <c r="O333" s="67"/>
      <c r="P333" s="245">
        <f t="shared" si="23"/>
        <v>0</v>
      </c>
    </row>
    <row r="334" spans="1:16" ht="12.75">
      <c r="A334" s="292" t="s">
        <v>1254</v>
      </c>
      <c r="B334" s="436">
        <v>20508</v>
      </c>
      <c r="C334" s="437" t="s">
        <v>1256</v>
      </c>
      <c r="D334" s="293" t="s">
        <v>325</v>
      </c>
      <c r="E334" s="66"/>
      <c r="F334" s="67"/>
      <c r="G334" s="67"/>
      <c r="H334" s="67"/>
      <c r="I334" s="67"/>
      <c r="J334" s="245">
        <f t="shared" si="20"/>
        <v>0</v>
      </c>
      <c r="K334" s="245">
        <f t="shared" si="21"/>
        <v>0</v>
      </c>
      <c r="L334" s="247">
        <f t="shared" si="22"/>
      </c>
      <c r="M334" s="67"/>
      <c r="N334" s="67"/>
      <c r="O334" s="67"/>
      <c r="P334" s="245">
        <f t="shared" si="23"/>
        <v>0</v>
      </c>
    </row>
    <row r="335" spans="1:16" ht="12.75">
      <c r="A335" s="292" t="s">
        <v>1257</v>
      </c>
      <c r="B335" s="436">
        <v>30279</v>
      </c>
      <c r="C335" s="437" t="s">
        <v>1258</v>
      </c>
      <c r="D335" s="293" t="s">
        <v>1177</v>
      </c>
      <c r="E335" s="66"/>
      <c r="F335" s="67"/>
      <c r="G335" s="67"/>
      <c r="H335" s="67"/>
      <c r="I335" s="67"/>
      <c r="J335" s="245">
        <f t="shared" si="20"/>
        <v>0</v>
      </c>
      <c r="K335" s="245">
        <f t="shared" si="21"/>
        <v>0</v>
      </c>
      <c r="L335" s="247">
        <f t="shared" si="22"/>
      </c>
      <c r="M335" s="67"/>
      <c r="N335" s="67"/>
      <c r="O335" s="67"/>
      <c r="P335" s="245">
        <f t="shared" si="23"/>
        <v>0</v>
      </c>
    </row>
    <row r="336" spans="1:16" ht="12.75">
      <c r="A336" s="292" t="s">
        <v>1259</v>
      </c>
      <c r="B336" s="436">
        <v>28517</v>
      </c>
      <c r="C336" s="437" t="s">
        <v>1260</v>
      </c>
      <c r="D336" s="293" t="s">
        <v>578</v>
      </c>
      <c r="E336" s="66"/>
      <c r="F336" s="67"/>
      <c r="G336" s="67"/>
      <c r="H336" s="67"/>
      <c r="I336" s="67"/>
      <c r="J336" s="245">
        <f t="shared" si="20"/>
        <v>0</v>
      </c>
      <c r="K336" s="245">
        <f t="shared" si="21"/>
        <v>0</v>
      </c>
      <c r="L336" s="247">
        <f t="shared" si="22"/>
      </c>
      <c r="M336" s="67"/>
      <c r="N336" s="67"/>
      <c r="O336" s="67"/>
      <c r="P336" s="245">
        <f t="shared" si="23"/>
        <v>0</v>
      </c>
    </row>
    <row r="337" spans="1:16" ht="12.75">
      <c r="A337" s="292" t="s">
        <v>1261</v>
      </c>
      <c r="B337" s="436">
        <v>20397</v>
      </c>
      <c r="C337" s="437" t="s">
        <v>1262</v>
      </c>
      <c r="D337" s="293" t="s">
        <v>336</v>
      </c>
      <c r="E337" s="66"/>
      <c r="F337" s="67"/>
      <c r="G337" s="67"/>
      <c r="H337" s="67"/>
      <c r="I337" s="67"/>
      <c r="J337" s="245">
        <f t="shared" si="20"/>
        <v>0</v>
      </c>
      <c r="K337" s="245">
        <f t="shared" si="21"/>
        <v>0</v>
      </c>
      <c r="L337" s="247">
        <f t="shared" si="22"/>
      </c>
      <c r="M337" s="67"/>
      <c r="N337" s="67"/>
      <c r="O337" s="67"/>
      <c r="P337" s="245">
        <f t="shared" si="23"/>
        <v>0</v>
      </c>
    </row>
    <row r="338" spans="1:16" ht="12.75">
      <c r="A338" s="292" t="s">
        <v>1263</v>
      </c>
      <c r="B338" s="436">
        <v>32778</v>
      </c>
      <c r="C338" s="437" t="s">
        <v>1264</v>
      </c>
      <c r="D338" s="293" t="s">
        <v>325</v>
      </c>
      <c r="E338" s="66"/>
      <c r="F338" s="67"/>
      <c r="G338" s="67"/>
      <c r="H338" s="67"/>
      <c r="I338" s="67"/>
      <c r="J338" s="245">
        <f t="shared" si="20"/>
        <v>0</v>
      </c>
      <c r="K338" s="245">
        <f t="shared" si="21"/>
        <v>0</v>
      </c>
      <c r="L338" s="247">
        <f t="shared" si="22"/>
      </c>
      <c r="M338" s="67"/>
      <c r="N338" s="67"/>
      <c r="O338" s="67"/>
      <c r="P338" s="245">
        <f t="shared" si="23"/>
        <v>0</v>
      </c>
    </row>
    <row r="339" spans="1:16" ht="12.75">
      <c r="A339" s="292" t="s">
        <v>1265</v>
      </c>
      <c r="B339" s="436">
        <v>44393</v>
      </c>
      <c r="C339" s="437" t="s">
        <v>1266</v>
      </c>
      <c r="D339" s="293" t="s">
        <v>318</v>
      </c>
      <c r="E339" s="66"/>
      <c r="F339" s="67"/>
      <c r="G339" s="67"/>
      <c r="H339" s="67"/>
      <c r="I339" s="67"/>
      <c r="J339" s="245">
        <f t="shared" si="20"/>
        <v>0</v>
      </c>
      <c r="K339" s="245">
        <f t="shared" si="21"/>
        <v>0</v>
      </c>
      <c r="L339" s="247">
        <f t="shared" si="22"/>
      </c>
      <c r="M339" s="67"/>
      <c r="N339" s="67"/>
      <c r="O339" s="67"/>
      <c r="P339" s="245">
        <f t="shared" si="23"/>
        <v>0</v>
      </c>
    </row>
    <row r="340" spans="1:16" ht="12.75">
      <c r="A340" s="292" t="s">
        <v>1267</v>
      </c>
      <c r="B340" s="436">
        <v>15350</v>
      </c>
      <c r="C340" s="437" t="s">
        <v>1268</v>
      </c>
      <c r="D340" s="293" t="s">
        <v>434</v>
      </c>
      <c r="E340" s="66"/>
      <c r="F340" s="67"/>
      <c r="G340" s="67"/>
      <c r="H340" s="67"/>
      <c r="I340" s="67"/>
      <c r="J340" s="245">
        <f t="shared" si="20"/>
        <v>0</v>
      </c>
      <c r="K340" s="245">
        <f t="shared" si="21"/>
        <v>0</v>
      </c>
      <c r="L340" s="247">
        <f t="shared" si="22"/>
      </c>
      <c r="M340" s="67"/>
      <c r="N340" s="67"/>
      <c r="O340" s="67"/>
      <c r="P340" s="245">
        <f t="shared" si="23"/>
        <v>0</v>
      </c>
    </row>
    <row r="341" spans="1:16" ht="12.75">
      <c r="A341" s="292" t="s">
        <v>1269</v>
      </c>
      <c r="B341" s="436">
        <v>21121</v>
      </c>
      <c r="C341" s="437" t="s">
        <v>1270</v>
      </c>
      <c r="D341" s="293" t="s">
        <v>306</v>
      </c>
      <c r="E341" s="66"/>
      <c r="F341" s="67"/>
      <c r="G341" s="67"/>
      <c r="H341" s="67"/>
      <c r="I341" s="67"/>
      <c r="J341" s="245">
        <f t="shared" si="20"/>
        <v>0</v>
      </c>
      <c r="K341" s="245">
        <f t="shared" si="21"/>
        <v>0</v>
      </c>
      <c r="L341" s="247">
        <f t="shared" si="22"/>
      </c>
      <c r="M341" s="67"/>
      <c r="N341" s="67"/>
      <c r="O341" s="67"/>
      <c r="P341" s="245">
        <f t="shared" si="23"/>
        <v>0</v>
      </c>
    </row>
    <row r="342" spans="1:16" ht="12.75">
      <c r="A342" s="292" t="s">
        <v>1271</v>
      </c>
      <c r="B342" s="436">
        <v>10008</v>
      </c>
      <c r="C342" s="437" t="s">
        <v>1272</v>
      </c>
      <c r="D342" s="293" t="s">
        <v>1273</v>
      </c>
      <c r="E342" s="66"/>
      <c r="F342" s="67"/>
      <c r="G342" s="67"/>
      <c r="H342" s="67"/>
      <c r="I342" s="67"/>
      <c r="J342" s="245">
        <f t="shared" si="20"/>
        <v>0</v>
      </c>
      <c r="K342" s="245">
        <f t="shared" si="21"/>
        <v>0</v>
      </c>
      <c r="L342" s="247">
        <f t="shared" si="22"/>
      </c>
      <c r="M342" s="67"/>
      <c r="N342" s="67"/>
      <c r="O342" s="67"/>
      <c r="P342" s="245">
        <f t="shared" si="23"/>
        <v>0</v>
      </c>
    </row>
    <row r="343" spans="1:16" ht="12.75">
      <c r="A343" s="292" t="s">
        <v>1274</v>
      </c>
      <c r="B343" s="436">
        <v>13188</v>
      </c>
      <c r="C343" s="437" t="s">
        <v>1275</v>
      </c>
      <c r="D343" s="293" t="s">
        <v>1177</v>
      </c>
      <c r="E343" s="66"/>
      <c r="F343" s="67"/>
      <c r="G343" s="67"/>
      <c r="H343" s="67"/>
      <c r="I343" s="67"/>
      <c r="J343" s="245">
        <f t="shared" si="20"/>
        <v>0</v>
      </c>
      <c r="K343" s="245">
        <f t="shared" si="21"/>
        <v>0</v>
      </c>
      <c r="L343" s="247">
        <f t="shared" si="22"/>
      </c>
      <c r="M343" s="67"/>
      <c r="N343" s="67"/>
      <c r="O343" s="67"/>
      <c r="P343" s="245">
        <f t="shared" si="23"/>
        <v>0</v>
      </c>
    </row>
    <row r="344" spans="1:16" ht="12.75">
      <c r="A344" s="292" t="s">
        <v>1276</v>
      </c>
      <c r="B344" s="436">
        <v>24112</v>
      </c>
      <c r="C344" s="437" t="s">
        <v>1277</v>
      </c>
      <c r="D344" s="293" t="s">
        <v>318</v>
      </c>
      <c r="E344" s="66"/>
      <c r="F344" s="67"/>
      <c r="G344" s="67"/>
      <c r="H344" s="67"/>
      <c r="I344" s="67"/>
      <c r="J344" s="245">
        <f t="shared" si="20"/>
        <v>0</v>
      </c>
      <c r="K344" s="245">
        <f t="shared" si="21"/>
        <v>0</v>
      </c>
      <c r="L344" s="247">
        <f t="shared" si="22"/>
      </c>
      <c r="M344" s="67"/>
      <c r="N344" s="67"/>
      <c r="O344" s="67"/>
      <c r="P344" s="245">
        <f t="shared" si="23"/>
        <v>0</v>
      </c>
    </row>
    <row r="345" spans="1:16" ht="12.75">
      <c r="A345" s="292" t="s">
        <v>1278</v>
      </c>
      <c r="B345" s="436">
        <v>24120</v>
      </c>
      <c r="C345" s="437" t="s">
        <v>1279</v>
      </c>
      <c r="D345" s="293" t="s">
        <v>318</v>
      </c>
      <c r="E345" s="66"/>
      <c r="F345" s="67"/>
      <c r="G345" s="67"/>
      <c r="H345" s="67"/>
      <c r="I345" s="67"/>
      <c r="J345" s="245">
        <f t="shared" si="20"/>
        <v>0</v>
      </c>
      <c r="K345" s="245">
        <f t="shared" si="21"/>
        <v>0</v>
      </c>
      <c r="L345" s="247">
        <f t="shared" si="22"/>
      </c>
      <c r="M345" s="67"/>
      <c r="N345" s="67"/>
      <c r="O345" s="67"/>
      <c r="P345" s="245">
        <f t="shared" si="23"/>
        <v>0</v>
      </c>
    </row>
    <row r="346" spans="1:16" ht="12.75">
      <c r="A346" s="292" t="s">
        <v>1280</v>
      </c>
      <c r="B346" s="436">
        <v>34207</v>
      </c>
      <c r="C346" s="437" t="s">
        <v>1281</v>
      </c>
      <c r="D346" s="293" t="s">
        <v>501</v>
      </c>
      <c r="E346" s="66"/>
      <c r="F346" s="67"/>
      <c r="G346" s="67"/>
      <c r="H346" s="67"/>
      <c r="I346" s="67"/>
      <c r="J346" s="245">
        <f t="shared" si="20"/>
        <v>0</v>
      </c>
      <c r="K346" s="245">
        <f t="shared" si="21"/>
        <v>0</v>
      </c>
      <c r="L346" s="247">
        <f t="shared" si="22"/>
      </c>
      <c r="M346" s="67"/>
      <c r="N346" s="67"/>
      <c r="O346" s="67"/>
      <c r="P346" s="245">
        <f t="shared" si="23"/>
        <v>0</v>
      </c>
    </row>
    <row r="347" spans="1:16" ht="12.75">
      <c r="A347" s="292" t="s">
        <v>1282</v>
      </c>
      <c r="B347" s="436">
        <v>20583</v>
      </c>
      <c r="C347" s="437" t="s">
        <v>1283</v>
      </c>
      <c r="D347" s="293" t="s">
        <v>303</v>
      </c>
      <c r="E347" s="66"/>
      <c r="F347" s="67"/>
      <c r="G347" s="67"/>
      <c r="H347" s="67"/>
      <c r="I347" s="67"/>
      <c r="J347" s="245">
        <f t="shared" si="20"/>
        <v>0</v>
      </c>
      <c r="K347" s="245">
        <f t="shared" si="21"/>
        <v>0</v>
      </c>
      <c r="L347" s="247">
        <f t="shared" si="22"/>
      </c>
      <c r="M347" s="67"/>
      <c r="N347" s="67"/>
      <c r="O347" s="67"/>
      <c r="P347" s="245">
        <f t="shared" si="23"/>
        <v>0</v>
      </c>
    </row>
    <row r="348" spans="1:16" ht="12.75">
      <c r="A348" s="301" t="s">
        <v>1284</v>
      </c>
      <c r="B348" s="445">
        <v>37885</v>
      </c>
      <c r="C348" s="413" t="s">
        <v>1285</v>
      </c>
      <c r="D348" s="302" t="s">
        <v>303</v>
      </c>
      <c r="E348" s="8"/>
      <c r="F348" s="67"/>
      <c r="G348" s="67"/>
      <c r="H348" s="67"/>
      <c r="I348" s="67"/>
      <c r="J348" s="237">
        <f t="shared" si="20"/>
        <v>0</v>
      </c>
      <c r="K348" s="237">
        <f t="shared" si="21"/>
        <v>0</v>
      </c>
      <c r="L348" s="248">
        <f t="shared" si="22"/>
      </c>
      <c r="M348" s="67"/>
      <c r="N348" s="67"/>
      <c r="O348" s="67"/>
      <c r="P348" s="237">
        <f t="shared" si="23"/>
        <v>0</v>
      </c>
    </row>
    <row r="349" spans="1:16" ht="12.75">
      <c r="A349" s="292" t="s">
        <v>1286</v>
      </c>
      <c r="B349" s="436">
        <v>13269</v>
      </c>
      <c r="C349" s="437" t="s">
        <v>1287</v>
      </c>
      <c r="D349" s="293" t="s">
        <v>339</v>
      </c>
      <c r="E349" s="66"/>
      <c r="F349" s="67"/>
      <c r="G349" s="67"/>
      <c r="H349" s="67"/>
      <c r="I349" s="67"/>
      <c r="J349" s="245">
        <f t="shared" si="20"/>
        <v>0</v>
      </c>
      <c r="K349" s="245">
        <f t="shared" si="21"/>
        <v>0</v>
      </c>
      <c r="L349" s="247">
        <f t="shared" si="22"/>
      </c>
      <c r="M349" s="67"/>
      <c r="N349" s="67"/>
      <c r="O349" s="67"/>
      <c r="P349" s="245">
        <f t="shared" si="23"/>
        <v>0</v>
      </c>
    </row>
    <row r="350" spans="1:16" ht="12.75">
      <c r="A350" s="292" t="s">
        <v>1288</v>
      </c>
      <c r="B350" s="436">
        <v>16535</v>
      </c>
      <c r="C350" s="437" t="s">
        <v>0</v>
      </c>
      <c r="D350" s="293" t="s">
        <v>325</v>
      </c>
      <c r="E350" s="66"/>
      <c r="F350" s="67"/>
      <c r="G350" s="67"/>
      <c r="H350" s="67"/>
      <c r="I350" s="67"/>
      <c r="J350" s="245">
        <f t="shared" si="20"/>
        <v>0</v>
      </c>
      <c r="K350" s="245">
        <f t="shared" si="21"/>
        <v>0</v>
      </c>
      <c r="L350" s="247">
        <f t="shared" si="22"/>
      </c>
      <c r="M350" s="67"/>
      <c r="N350" s="67"/>
      <c r="O350" s="67"/>
      <c r="P350" s="245">
        <f t="shared" si="23"/>
        <v>0</v>
      </c>
    </row>
    <row r="351" spans="1:16" ht="12.75">
      <c r="A351" s="292"/>
      <c r="B351" s="436"/>
      <c r="C351" s="437"/>
      <c r="D351" s="293"/>
      <c r="E351" s="66"/>
      <c r="F351" s="67"/>
      <c r="G351" s="67"/>
      <c r="H351" s="67"/>
      <c r="I351" s="67"/>
      <c r="J351" s="245">
        <f t="shared" si="20"/>
        <v>0</v>
      </c>
      <c r="K351" s="245">
        <f t="shared" si="21"/>
        <v>0</v>
      </c>
      <c r="L351" s="247">
        <f t="shared" si="22"/>
      </c>
      <c r="M351" s="67"/>
      <c r="N351" s="67"/>
      <c r="O351" s="67"/>
      <c r="P351" s="245">
        <f t="shared" si="23"/>
        <v>0</v>
      </c>
    </row>
    <row r="352" spans="1:16" ht="12.75">
      <c r="A352" s="292"/>
      <c r="B352" s="436"/>
      <c r="C352" s="437"/>
      <c r="D352" s="293"/>
      <c r="E352" s="66"/>
      <c r="F352" s="67"/>
      <c r="G352" s="67"/>
      <c r="H352" s="67"/>
      <c r="I352" s="67"/>
      <c r="J352" s="245">
        <f t="shared" si="20"/>
        <v>0</v>
      </c>
      <c r="K352" s="245">
        <f t="shared" si="21"/>
        <v>0</v>
      </c>
      <c r="L352" s="247">
        <f t="shared" si="22"/>
      </c>
      <c r="M352" s="67"/>
      <c r="N352" s="67"/>
      <c r="O352" s="67"/>
      <c r="P352" s="245">
        <f t="shared" si="23"/>
        <v>0</v>
      </c>
    </row>
    <row r="353" spans="1:16" ht="12.75">
      <c r="A353" s="292"/>
      <c r="B353" s="436"/>
      <c r="C353" s="437"/>
      <c r="D353" s="293"/>
      <c r="E353" s="66"/>
      <c r="F353" s="67"/>
      <c r="G353" s="67"/>
      <c r="H353" s="67"/>
      <c r="I353" s="67"/>
      <c r="J353" s="245">
        <f t="shared" si="20"/>
        <v>0</v>
      </c>
      <c r="K353" s="245">
        <f t="shared" si="21"/>
        <v>0</v>
      </c>
      <c r="L353" s="247">
        <f t="shared" si="22"/>
      </c>
      <c r="M353" s="67"/>
      <c r="N353" s="67"/>
      <c r="O353" s="67"/>
      <c r="P353" s="245">
        <f t="shared" si="23"/>
        <v>0</v>
      </c>
    </row>
    <row r="354" spans="1:16" ht="12.75">
      <c r="A354" s="292"/>
      <c r="B354" s="436"/>
      <c r="C354" s="437"/>
      <c r="D354" s="293"/>
      <c r="E354" s="66"/>
      <c r="F354" s="67"/>
      <c r="G354" s="67"/>
      <c r="H354" s="67"/>
      <c r="I354" s="67"/>
      <c r="J354" s="245">
        <f t="shared" si="20"/>
        <v>0</v>
      </c>
      <c r="K354" s="245">
        <f t="shared" si="21"/>
        <v>0</v>
      </c>
      <c r="L354" s="247">
        <f t="shared" si="22"/>
      </c>
      <c r="M354" s="67"/>
      <c r="N354" s="67"/>
      <c r="O354" s="67"/>
      <c r="P354" s="245">
        <f t="shared" si="23"/>
        <v>0</v>
      </c>
    </row>
    <row r="355" spans="1:16" ht="12.75">
      <c r="A355" s="292"/>
      <c r="B355" s="436"/>
      <c r="C355" s="437"/>
      <c r="D355" s="293"/>
      <c r="E355" s="66"/>
      <c r="F355" s="67"/>
      <c r="G355" s="67"/>
      <c r="H355" s="67"/>
      <c r="I355" s="67"/>
      <c r="J355" s="245">
        <f t="shared" si="20"/>
        <v>0</v>
      </c>
      <c r="K355" s="245">
        <f t="shared" si="21"/>
        <v>0</v>
      </c>
      <c r="L355" s="247">
        <f t="shared" si="22"/>
      </c>
      <c r="M355" s="67"/>
      <c r="N355" s="67"/>
      <c r="O355" s="67"/>
      <c r="P355" s="245">
        <f t="shared" si="23"/>
        <v>0</v>
      </c>
    </row>
    <row r="356" spans="1:16" ht="12.75">
      <c r="A356" s="292"/>
      <c r="B356" s="436"/>
      <c r="C356" s="437"/>
      <c r="D356" s="293"/>
      <c r="E356" s="66"/>
      <c r="F356" s="67"/>
      <c r="G356" s="67"/>
      <c r="H356" s="67"/>
      <c r="I356" s="67"/>
      <c r="J356" s="245">
        <f t="shared" si="20"/>
        <v>0</v>
      </c>
      <c r="K356" s="245">
        <f t="shared" si="21"/>
        <v>0</v>
      </c>
      <c r="L356" s="247">
        <f t="shared" si="22"/>
      </c>
      <c r="M356" s="67"/>
      <c r="N356" s="67"/>
      <c r="O356" s="67"/>
      <c r="P356" s="245">
        <f t="shared" si="23"/>
        <v>0</v>
      </c>
    </row>
    <row r="357" spans="1:16" ht="12.75">
      <c r="A357" s="292"/>
      <c r="B357" s="436"/>
      <c r="C357" s="437"/>
      <c r="D357" s="293"/>
      <c r="E357" s="66"/>
      <c r="F357" s="67"/>
      <c r="G357" s="67"/>
      <c r="H357" s="67"/>
      <c r="I357" s="67"/>
      <c r="J357" s="245">
        <f t="shared" si="20"/>
        <v>0</v>
      </c>
      <c r="K357" s="245">
        <f t="shared" si="21"/>
        <v>0</v>
      </c>
      <c r="L357" s="247">
        <f t="shared" si="22"/>
      </c>
      <c r="M357" s="67"/>
      <c r="N357" s="67"/>
      <c r="O357" s="67"/>
      <c r="P357" s="245">
        <f t="shared" si="23"/>
        <v>0</v>
      </c>
    </row>
    <row r="358" spans="1:16" ht="12.75">
      <c r="A358" s="292"/>
      <c r="B358" s="436"/>
      <c r="C358" s="437"/>
      <c r="D358" s="293"/>
      <c r="E358" s="66"/>
      <c r="F358" s="67"/>
      <c r="G358" s="67"/>
      <c r="H358" s="67"/>
      <c r="I358" s="67"/>
      <c r="J358" s="245">
        <f t="shared" si="20"/>
        <v>0</v>
      </c>
      <c r="K358" s="245">
        <f t="shared" si="21"/>
        <v>0</v>
      </c>
      <c r="L358" s="247">
        <f t="shared" si="22"/>
      </c>
      <c r="M358" s="67"/>
      <c r="N358" s="67"/>
      <c r="O358" s="67"/>
      <c r="P358" s="245">
        <f t="shared" si="23"/>
        <v>0</v>
      </c>
    </row>
    <row r="359" spans="1:16" ht="12.75">
      <c r="A359" s="292"/>
      <c r="B359" s="436"/>
      <c r="C359" s="437"/>
      <c r="D359" s="293"/>
      <c r="E359" s="66"/>
      <c r="F359" s="67"/>
      <c r="G359" s="67"/>
      <c r="H359" s="67"/>
      <c r="I359" s="67"/>
      <c r="J359" s="245">
        <f t="shared" si="20"/>
        <v>0</v>
      </c>
      <c r="K359" s="245">
        <f t="shared" si="21"/>
        <v>0</v>
      </c>
      <c r="L359" s="247">
        <f t="shared" si="22"/>
      </c>
      <c r="M359" s="67"/>
      <c r="N359" s="67"/>
      <c r="O359" s="67"/>
      <c r="P359" s="245">
        <f t="shared" si="23"/>
        <v>0</v>
      </c>
    </row>
    <row r="360" spans="1:16" ht="12.75">
      <c r="A360" s="292"/>
      <c r="B360" s="436"/>
      <c r="C360" s="437"/>
      <c r="D360" s="293"/>
      <c r="E360" s="66"/>
      <c r="F360" s="67"/>
      <c r="G360" s="67"/>
      <c r="H360" s="67"/>
      <c r="I360" s="67"/>
      <c r="J360" s="245">
        <f t="shared" si="20"/>
        <v>0</v>
      </c>
      <c r="K360" s="245">
        <f t="shared" si="21"/>
        <v>0</v>
      </c>
      <c r="L360" s="247">
        <f t="shared" si="22"/>
      </c>
      <c r="M360" s="67"/>
      <c r="N360" s="67"/>
      <c r="O360" s="67"/>
      <c r="P360" s="245">
        <f t="shared" si="23"/>
        <v>0</v>
      </c>
    </row>
    <row r="361" spans="1:16" ht="12.75">
      <c r="A361" s="292"/>
      <c r="B361" s="436"/>
      <c r="C361" s="437"/>
      <c r="D361" s="293"/>
      <c r="E361" s="66"/>
      <c r="F361" s="67"/>
      <c r="G361" s="67"/>
      <c r="H361" s="67"/>
      <c r="I361" s="67"/>
      <c r="J361" s="245">
        <f t="shared" si="20"/>
        <v>0</v>
      </c>
      <c r="K361" s="245">
        <f t="shared" si="21"/>
        <v>0</v>
      </c>
      <c r="L361" s="247">
        <f t="shared" si="22"/>
      </c>
      <c r="M361" s="67"/>
      <c r="N361" s="67"/>
      <c r="O361" s="67"/>
      <c r="P361" s="245">
        <f t="shared" si="23"/>
        <v>0</v>
      </c>
    </row>
    <row r="362" spans="1:16" ht="12.75">
      <c r="A362" s="292"/>
      <c r="B362" s="436"/>
      <c r="C362" s="437"/>
      <c r="D362" s="293"/>
      <c r="E362" s="66"/>
      <c r="F362" s="67"/>
      <c r="G362" s="67"/>
      <c r="H362" s="67"/>
      <c r="I362" s="67"/>
      <c r="J362" s="245">
        <f t="shared" si="20"/>
        <v>0</v>
      </c>
      <c r="K362" s="245">
        <f t="shared" si="21"/>
        <v>0</v>
      </c>
      <c r="L362" s="247">
        <f t="shared" si="22"/>
      </c>
      <c r="M362" s="67"/>
      <c r="N362" s="67"/>
      <c r="O362" s="67"/>
      <c r="P362" s="245">
        <f t="shared" si="23"/>
        <v>0</v>
      </c>
    </row>
    <row r="363" spans="1:16" ht="12.75">
      <c r="A363" s="292"/>
      <c r="B363" s="436"/>
      <c r="C363" s="437"/>
      <c r="D363" s="293"/>
      <c r="E363" s="66"/>
      <c r="F363" s="67"/>
      <c r="G363" s="67"/>
      <c r="H363" s="67"/>
      <c r="I363" s="67"/>
      <c r="J363" s="245">
        <f t="shared" si="20"/>
        <v>0</v>
      </c>
      <c r="K363" s="245">
        <f t="shared" si="21"/>
        <v>0</v>
      </c>
      <c r="L363" s="247">
        <f t="shared" si="22"/>
      </c>
      <c r="M363" s="67"/>
      <c r="N363" s="67"/>
      <c r="O363" s="67"/>
      <c r="P363" s="245">
        <f t="shared" si="23"/>
        <v>0</v>
      </c>
    </row>
    <row r="364" spans="1:16" ht="12.75">
      <c r="A364" s="304" t="s">
        <v>63</v>
      </c>
      <c r="B364" s="305"/>
      <c r="C364" s="306"/>
      <c r="D364" s="305"/>
      <c r="E364" s="210"/>
      <c r="F364" s="249">
        <f>SUM(F11:F363)</f>
        <v>0</v>
      </c>
      <c r="G364" s="249">
        <f>SUM(G11:G363)</f>
        <v>0</v>
      </c>
      <c r="H364" s="249">
        <f>SUM(H11:H363)</f>
        <v>0</v>
      </c>
      <c r="I364" s="249">
        <f>SUM(I11:I363)</f>
        <v>0</v>
      </c>
      <c r="J364" s="250">
        <f>+G364+H364+I364</f>
        <v>0</v>
      </c>
      <c r="K364" s="251">
        <f>+H364+I364</f>
        <v>0</v>
      </c>
      <c r="L364" s="252">
        <f>IF(K364&lt;&gt;0,+(K364/J364),"")</f>
      </c>
      <c r="M364" s="249">
        <f>SUM(M11:M363)</f>
        <v>0</v>
      </c>
      <c r="N364" s="249">
        <f>SUM(N11:N363)</f>
        <v>0</v>
      </c>
      <c r="O364" s="249">
        <f>SUM(O11:O363)</f>
        <v>0</v>
      </c>
      <c r="P364" s="250">
        <f>+J364+M364+N364+O364</f>
        <v>0</v>
      </c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3"/>
      <c r="D369" s="3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3"/>
      <c r="D374" s="3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3"/>
      <c r="D379" s="3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3"/>
      <c r="D384" s="3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3"/>
      <c r="D389" s="3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3"/>
      <c r="D394" s="3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3"/>
      <c r="D399" s="3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3"/>
      <c r="D404" s="3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3"/>
      <c r="D409" s="3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3"/>
      <c r="D414" s="3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3"/>
      <c r="D419" s="3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</sheetData>
  <sheetProtection password="CE86" sheet="1" formatCells="0" formatColumns="0" formatRows="0" insertHyperlinks="0" selectLockedCells="1" sort="0" autoFilter="0" pivotTables="0"/>
  <printOptions horizontalCentered="1"/>
  <pageMargins left="0" right="0" top="0.2" bottom="0.75" header="0.25" footer="0"/>
  <pageSetup blackAndWhite="1" firstPageNumber="1" useFirstPageNumber="1" horizontalDpi="720" verticalDpi="720" orientation="landscape" paperSize="5" scale="88" r:id="rId1"/>
  <headerFooter alignWithMargins="0">
    <oddFooter>&amp;L&amp;"Arial,Bold"&amp;8FMS Form 6314
12-2007&amp;"Arial,Regular"
EDITION OF 12-2006 IS OBSOLETE
&amp;C&amp;8+ = Footnote    d = Disputed Items    J = Delinquency
Page &amp;P
&amp;R&amp;"Arial,Bold Italic"&amp;8Department of the Treasury&amp;"Arial,Regular"
&amp;"Arial,Italic"FMS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P49"/>
  <sheetViews>
    <sheetView showGridLines="0" tabSelected="1" workbookViewId="0" topLeftCell="A5">
      <selection activeCell="C29" sqref="C29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42.140625" style="0" customWidth="1"/>
    <col min="4" max="4" width="14.2812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57421875" style="0" customWidth="1"/>
    <col min="13" max="13" width="11.7109375" style="0" customWidth="1"/>
    <col min="14" max="14" width="11.8515625" style="0" customWidth="1"/>
    <col min="15" max="16" width="11.7109375" style="0" customWidth="1"/>
  </cols>
  <sheetData>
    <row r="1" spans="1:16" ht="12.75">
      <c r="A1" s="144"/>
      <c r="B1" s="145"/>
      <c r="C1" s="145"/>
      <c r="D1" s="145"/>
      <c r="E1" s="145"/>
      <c r="F1" s="145"/>
      <c r="G1" s="145"/>
      <c r="H1" s="146" t="s">
        <v>199</v>
      </c>
      <c r="I1" s="225">
        <f>IF('Section I'!$I$1&lt;&gt;0,+'Section I'!$I$1,"")</f>
      </c>
      <c r="J1" s="226"/>
      <c r="K1" s="226"/>
      <c r="L1" s="226"/>
      <c r="M1" s="147"/>
      <c r="N1" s="145"/>
      <c r="O1" s="148"/>
      <c r="P1" s="149" t="str">
        <f>+'Section I'!P1</f>
        <v>OMB No. 1510-0012</v>
      </c>
    </row>
    <row r="2" spans="1:16" ht="12.75">
      <c r="A2" s="150"/>
      <c r="B2" s="106"/>
      <c r="C2" s="106"/>
      <c r="D2" s="106"/>
      <c r="E2" s="106"/>
      <c r="F2" s="106"/>
      <c r="G2" s="106"/>
      <c r="H2" s="106"/>
      <c r="I2" s="151"/>
      <c r="J2" s="152" t="s">
        <v>177</v>
      </c>
      <c r="K2" s="153"/>
      <c r="L2" s="151"/>
      <c r="M2" s="106"/>
      <c r="N2" s="106"/>
      <c r="O2" s="148"/>
      <c r="P2" s="154" t="str">
        <f>+'Section I'!P2</f>
        <v> OMB Expiration Date:  9-30-2010</v>
      </c>
    </row>
    <row r="3" spans="1:16" ht="12.75">
      <c r="A3" s="155" t="s">
        <v>264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5"/>
    </row>
    <row r="4" spans="1:16" ht="12.75">
      <c r="A4" s="156" t="str">
        <f>+'Section I'!A4</f>
        <v>Ceded Reinsurance as of December 31, Current Year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6" ht="12.75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9"/>
    </row>
    <row r="6" spans="1:16" ht="67.5">
      <c r="A6" s="160" t="str">
        <f>+'Section I'!A6</f>
        <v>Federal ID</v>
      </c>
      <c r="B6" s="110" t="str">
        <f>+'Section I'!B6</f>
        <v>NAIC Company </v>
      </c>
      <c r="C6" s="161" t="str">
        <f>+'Section I'!C6</f>
        <v>Name of Reinsurer</v>
      </c>
      <c r="D6" s="162" t="str">
        <f>+'Section I'!D6</f>
        <v>Domiciliary</v>
      </c>
      <c r="E6" s="163" t="str">
        <f>+'Section I'!E6</f>
        <v>+</v>
      </c>
      <c r="F6" s="110" t="str">
        <f>+'Section I'!F6</f>
        <v>(1)                      Reinsurance Premiums</v>
      </c>
      <c r="G6" s="109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109"/>
      <c r="I6" s="109"/>
      <c r="J6" s="109"/>
      <c r="K6" s="110" t="str">
        <f>+'Section I'!K6</f>
        <v>(3)                            Total           Overdue</v>
      </c>
      <c r="L6" s="110" t="str">
        <f>+'Section I'!L6</f>
        <v>(4)          Percentage Overdue     </v>
      </c>
      <c r="M6" s="110" t="str">
        <f>+'Section I'!M6</f>
        <v>(5)                       (Known Case) Reinsurance Recoverable on Unpaid Losses</v>
      </c>
      <c r="N6" s="110" t="str">
        <f>+'Section I'!N6</f>
        <v>(6)                   Incurred But Not Reported Losses and</v>
      </c>
      <c r="O6" s="110" t="str">
        <f>+'Section I'!O6</f>
        <v>(7)                 Unearned</v>
      </c>
      <c r="P6" s="110" t="str">
        <f>+'Section I'!P6</f>
        <v>(8)                                      Total Recoverable      </v>
      </c>
    </row>
    <row r="7" spans="1:16" ht="45">
      <c r="A7" s="164" t="str">
        <f>+'Section I'!A7</f>
        <v>Number</v>
      </c>
      <c r="B7" s="112" t="str">
        <f>+'Section I'!B7</f>
        <v>Code</v>
      </c>
      <c r="C7" s="165"/>
      <c r="D7" s="112" t="str">
        <f>+'Section I'!D7</f>
        <v>Jurisdiction</v>
      </c>
      <c r="E7" s="166"/>
      <c r="F7" s="112" t="str">
        <f>+'Section I'!F7</f>
        <v>Ceded</v>
      </c>
      <c r="G7" s="167" t="str">
        <f>+'Section I'!G7</f>
        <v>(A)                    Current and              1 - 90</v>
      </c>
      <c r="H7" s="168" t="str">
        <f>+'Section I'!H7</f>
        <v>(B)                     91 - 120</v>
      </c>
      <c r="I7" s="168" t="str">
        <f>+'Section I'!I7</f>
        <v>(C)                  Over 120</v>
      </c>
      <c r="J7" s="111" t="str">
        <f>+'Section I'!J7</f>
        <v>(D)                           Total</v>
      </c>
      <c r="K7" s="112" t="str">
        <f>+'Section I'!K7</f>
        <v>(Col 2B + 2C)</v>
      </c>
      <c r="L7" s="112" t="str">
        <f>+'Section I'!L7</f>
        <v>(Col 3/Col 2D)</v>
      </c>
      <c r="M7" s="112" t="str">
        <f>+'Section I'!M7</f>
        <v>and Unpaid Loss Adjustment Expense</v>
      </c>
      <c r="N7" s="112" t="str">
        <f>+'Section I'!N7</f>
        <v>Loss Adjustment Expense</v>
      </c>
      <c r="O7" s="112" t="str">
        <f>+'Section I'!O7</f>
        <v>Premiums</v>
      </c>
      <c r="P7" s="112" t="str">
        <f>+'Section I'!P7</f>
        <v>(Cols 2D+5+6+7)</v>
      </c>
    </row>
    <row r="8" spans="1:16" ht="12.75">
      <c r="A8" s="169" t="s">
        <v>211</v>
      </c>
      <c r="B8" s="170"/>
      <c r="C8" s="170"/>
      <c r="D8" s="170"/>
      <c r="E8" s="170"/>
      <c r="F8" s="170"/>
      <c r="G8" s="170"/>
      <c r="H8" s="171"/>
      <c r="I8" s="171"/>
      <c r="J8" s="44"/>
      <c r="K8" s="45"/>
      <c r="L8" s="44"/>
      <c r="M8" s="44"/>
      <c r="N8" s="44"/>
      <c r="O8" s="44"/>
      <c r="P8" s="44"/>
    </row>
    <row r="9" spans="1:16" ht="12.75">
      <c r="A9" s="172" t="s">
        <v>212</v>
      </c>
      <c r="B9" s="170"/>
      <c r="C9" s="170"/>
      <c r="D9" s="170"/>
      <c r="E9" s="170"/>
      <c r="F9" s="170"/>
      <c r="G9" s="170"/>
      <c r="H9" s="44"/>
      <c r="I9" s="44"/>
      <c r="J9" s="44"/>
      <c r="K9" s="45"/>
      <c r="L9" s="44"/>
      <c r="M9" s="44"/>
      <c r="N9" s="44"/>
      <c r="O9" s="44"/>
      <c r="P9" s="44"/>
    </row>
    <row r="10" spans="1:16" ht="12.75">
      <c r="A10" s="173"/>
      <c r="B10" s="170"/>
      <c r="C10" s="170"/>
      <c r="D10" s="170"/>
      <c r="E10" s="170"/>
      <c r="F10" s="170"/>
      <c r="G10" s="170"/>
      <c r="H10" s="44"/>
      <c r="I10" s="44"/>
      <c r="J10" s="44"/>
      <c r="K10" s="45"/>
      <c r="L10" s="44"/>
      <c r="M10" s="44"/>
      <c r="N10" s="44"/>
      <c r="O10" s="44"/>
      <c r="P10" s="44"/>
    </row>
    <row r="11" spans="1:16" ht="12.75">
      <c r="A11" s="172" t="s">
        <v>191</v>
      </c>
      <c r="B11" s="170"/>
      <c r="C11" s="170"/>
      <c r="D11" s="170"/>
      <c r="E11" s="170"/>
      <c r="F11" s="170"/>
      <c r="G11" s="170"/>
      <c r="H11" s="44"/>
      <c r="I11" s="44"/>
      <c r="J11" s="44"/>
      <c r="K11" s="45"/>
      <c r="L11" s="44"/>
      <c r="M11" s="46"/>
      <c r="N11" s="46"/>
      <c r="O11" s="46"/>
      <c r="P11" s="46"/>
    </row>
    <row r="12" spans="1:16" ht="12.75">
      <c r="A12" s="44" t="s">
        <v>213</v>
      </c>
      <c r="B12" s="170"/>
      <c r="C12" s="170"/>
      <c r="D12" s="170"/>
      <c r="E12" s="170"/>
      <c r="F12" s="170"/>
      <c r="G12" s="170"/>
      <c r="H12" s="44"/>
      <c r="I12" s="44"/>
      <c r="J12" s="44"/>
      <c r="K12" s="45"/>
      <c r="L12" s="44"/>
      <c r="M12" s="46"/>
      <c r="N12" s="46"/>
      <c r="O12" s="46"/>
      <c r="P12" s="46"/>
    </row>
    <row r="13" spans="1:16" ht="12.75">
      <c r="A13" s="44" t="s">
        <v>64</v>
      </c>
      <c r="B13" s="170"/>
      <c r="C13" s="170"/>
      <c r="D13" s="170"/>
      <c r="E13" s="170"/>
      <c r="F13" s="170"/>
      <c r="G13" s="170"/>
      <c r="H13" s="44"/>
      <c r="I13" s="44"/>
      <c r="J13" s="44"/>
      <c r="K13" s="45"/>
      <c r="L13" s="44"/>
      <c r="M13" s="46"/>
      <c r="N13" s="46"/>
      <c r="O13" s="46"/>
      <c r="P13" s="46"/>
    </row>
    <row r="14" spans="1:16" ht="12.75">
      <c r="A14" s="71"/>
      <c r="B14" s="72"/>
      <c r="C14" s="66"/>
      <c r="D14" s="66"/>
      <c r="E14" s="66"/>
      <c r="F14" s="67"/>
      <c r="G14" s="67"/>
      <c r="H14" s="67"/>
      <c r="I14" s="67"/>
      <c r="J14" s="245">
        <f>+G14+H14+I14</f>
        <v>0</v>
      </c>
      <c r="K14" s="309">
        <f>+H14+I14</f>
        <v>0</v>
      </c>
      <c r="L14" s="247">
        <f>IF(K14&lt;&gt;0,+K14/J14,"")</f>
      </c>
      <c r="M14" s="67"/>
      <c r="N14" s="67"/>
      <c r="O14" s="67"/>
      <c r="P14" s="245">
        <f>+J14+M14+N14+O14</f>
        <v>0</v>
      </c>
    </row>
    <row r="15" spans="1:16" ht="12.75">
      <c r="A15" s="71"/>
      <c r="B15" s="72"/>
      <c r="C15" s="66"/>
      <c r="D15" s="66"/>
      <c r="E15" s="66"/>
      <c r="F15" s="67"/>
      <c r="G15" s="67"/>
      <c r="H15" s="67"/>
      <c r="I15" s="67"/>
      <c r="J15" s="245">
        <f aca="true" t="shared" si="0" ref="J15:J39">+G15+H15+I15</f>
        <v>0</v>
      </c>
      <c r="K15" s="309">
        <f aca="true" t="shared" si="1" ref="K15:K39">+H15+I15</f>
        <v>0</v>
      </c>
      <c r="L15" s="247">
        <f aca="true" t="shared" si="2" ref="L15:L39">IF(K15&lt;&gt;0,+K15/J15,"")</f>
      </c>
      <c r="M15" s="67"/>
      <c r="N15" s="67"/>
      <c r="O15" s="67"/>
      <c r="P15" s="245">
        <f aca="true" t="shared" si="3" ref="P15:P39">+J15+M15+N15+O15</f>
        <v>0</v>
      </c>
    </row>
    <row r="16" spans="1:16" ht="12.75">
      <c r="A16" s="71"/>
      <c r="B16" s="72"/>
      <c r="C16" s="66"/>
      <c r="D16" s="66"/>
      <c r="E16" s="66"/>
      <c r="F16" s="67"/>
      <c r="G16" s="67"/>
      <c r="H16" s="67"/>
      <c r="I16" s="67"/>
      <c r="J16" s="245">
        <f t="shared" si="0"/>
        <v>0</v>
      </c>
      <c r="K16" s="309">
        <f t="shared" si="1"/>
        <v>0</v>
      </c>
      <c r="L16" s="247">
        <f t="shared" si="2"/>
      </c>
      <c r="M16" s="67"/>
      <c r="N16" s="67"/>
      <c r="O16" s="67"/>
      <c r="P16" s="245">
        <f t="shared" si="3"/>
        <v>0</v>
      </c>
    </row>
    <row r="17" spans="1:16" ht="12.75">
      <c r="A17" s="71"/>
      <c r="B17" s="72"/>
      <c r="C17" s="66"/>
      <c r="D17" s="66"/>
      <c r="E17" s="66"/>
      <c r="F17" s="67"/>
      <c r="G17" s="67"/>
      <c r="H17" s="67"/>
      <c r="I17" s="67"/>
      <c r="J17" s="245">
        <f t="shared" si="0"/>
        <v>0</v>
      </c>
      <c r="K17" s="309">
        <f t="shared" si="1"/>
        <v>0</v>
      </c>
      <c r="L17" s="247">
        <f t="shared" si="2"/>
      </c>
      <c r="M17" s="67"/>
      <c r="N17" s="67"/>
      <c r="O17" s="67"/>
      <c r="P17" s="245">
        <f t="shared" si="3"/>
        <v>0</v>
      </c>
    </row>
    <row r="18" spans="1:16" ht="12.75">
      <c r="A18" s="71"/>
      <c r="B18" s="72"/>
      <c r="C18" s="66"/>
      <c r="D18" s="66"/>
      <c r="E18" s="66"/>
      <c r="F18" s="67"/>
      <c r="G18" s="67"/>
      <c r="H18" s="67"/>
      <c r="I18" s="67"/>
      <c r="J18" s="245">
        <f t="shared" si="0"/>
        <v>0</v>
      </c>
      <c r="K18" s="309">
        <f t="shared" si="1"/>
        <v>0</v>
      </c>
      <c r="L18" s="247">
        <f t="shared" si="2"/>
      </c>
      <c r="M18" s="67"/>
      <c r="N18" s="67"/>
      <c r="O18" s="67"/>
      <c r="P18" s="245">
        <f t="shared" si="3"/>
        <v>0</v>
      </c>
    </row>
    <row r="19" spans="1:16" ht="12.75">
      <c r="A19" s="71"/>
      <c r="B19" s="72"/>
      <c r="C19" s="66"/>
      <c r="D19" s="66"/>
      <c r="E19" s="66"/>
      <c r="F19" s="67"/>
      <c r="G19" s="67"/>
      <c r="H19" s="67"/>
      <c r="I19" s="67"/>
      <c r="J19" s="245">
        <f t="shared" si="0"/>
        <v>0</v>
      </c>
      <c r="K19" s="309">
        <f t="shared" si="1"/>
        <v>0</v>
      </c>
      <c r="L19" s="247">
        <f t="shared" si="2"/>
      </c>
      <c r="M19" s="67"/>
      <c r="N19" s="67"/>
      <c r="O19" s="67"/>
      <c r="P19" s="245">
        <f t="shared" si="3"/>
        <v>0</v>
      </c>
    </row>
    <row r="20" spans="1:16" ht="12.75">
      <c r="A20" s="71"/>
      <c r="B20" s="72"/>
      <c r="C20" s="66"/>
      <c r="D20" s="66"/>
      <c r="E20" s="66"/>
      <c r="F20" s="67"/>
      <c r="G20" s="67"/>
      <c r="H20" s="67"/>
      <c r="I20" s="67"/>
      <c r="J20" s="245">
        <f t="shared" si="0"/>
        <v>0</v>
      </c>
      <c r="K20" s="309">
        <f t="shared" si="1"/>
        <v>0</v>
      </c>
      <c r="L20" s="247">
        <f t="shared" si="2"/>
      </c>
      <c r="M20" s="67"/>
      <c r="N20" s="67"/>
      <c r="O20" s="67"/>
      <c r="P20" s="245">
        <f t="shared" si="3"/>
        <v>0</v>
      </c>
    </row>
    <row r="21" spans="1:16" ht="12.75">
      <c r="A21" s="71"/>
      <c r="B21" s="72"/>
      <c r="C21" s="66"/>
      <c r="D21" s="66"/>
      <c r="E21" s="66"/>
      <c r="F21" s="67"/>
      <c r="G21" s="67"/>
      <c r="H21" s="67"/>
      <c r="I21" s="67"/>
      <c r="J21" s="245">
        <f t="shared" si="0"/>
        <v>0</v>
      </c>
      <c r="K21" s="309">
        <f t="shared" si="1"/>
        <v>0</v>
      </c>
      <c r="L21" s="247">
        <f t="shared" si="2"/>
      </c>
      <c r="M21" s="67"/>
      <c r="N21" s="67"/>
      <c r="O21" s="67"/>
      <c r="P21" s="245">
        <f t="shared" si="3"/>
        <v>0</v>
      </c>
    </row>
    <row r="22" spans="1:16" ht="12.75">
      <c r="A22" s="71"/>
      <c r="B22" s="72"/>
      <c r="C22" s="66"/>
      <c r="D22" s="66"/>
      <c r="E22" s="66"/>
      <c r="F22" s="67"/>
      <c r="G22" s="67"/>
      <c r="H22" s="67"/>
      <c r="I22" s="67"/>
      <c r="J22" s="245">
        <f t="shared" si="0"/>
        <v>0</v>
      </c>
      <c r="K22" s="309">
        <f t="shared" si="1"/>
        <v>0</v>
      </c>
      <c r="L22" s="247">
        <f t="shared" si="2"/>
      </c>
      <c r="M22" s="67"/>
      <c r="N22" s="67"/>
      <c r="O22" s="67"/>
      <c r="P22" s="245">
        <f t="shared" si="3"/>
        <v>0</v>
      </c>
    </row>
    <row r="23" spans="1:16" ht="12.75">
      <c r="A23" s="71"/>
      <c r="B23" s="72"/>
      <c r="C23" s="66"/>
      <c r="D23" s="66"/>
      <c r="E23" s="66"/>
      <c r="F23" s="67"/>
      <c r="G23" s="67"/>
      <c r="H23" s="67"/>
      <c r="I23" s="67"/>
      <c r="J23" s="245">
        <f t="shared" si="0"/>
        <v>0</v>
      </c>
      <c r="K23" s="309">
        <f t="shared" si="1"/>
        <v>0</v>
      </c>
      <c r="L23" s="247">
        <f t="shared" si="2"/>
      </c>
      <c r="M23" s="67"/>
      <c r="N23" s="67"/>
      <c r="O23" s="67"/>
      <c r="P23" s="245">
        <f t="shared" si="3"/>
        <v>0</v>
      </c>
    </row>
    <row r="24" spans="1:16" ht="12.75">
      <c r="A24" s="71"/>
      <c r="B24" s="72"/>
      <c r="C24" s="66"/>
      <c r="D24" s="66"/>
      <c r="E24" s="66"/>
      <c r="F24" s="67"/>
      <c r="G24" s="67"/>
      <c r="H24" s="67"/>
      <c r="I24" s="67"/>
      <c r="J24" s="245">
        <f t="shared" si="0"/>
        <v>0</v>
      </c>
      <c r="K24" s="309">
        <f t="shared" si="1"/>
        <v>0</v>
      </c>
      <c r="L24" s="247">
        <f t="shared" si="2"/>
      </c>
      <c r="M24" s="67"/>
      <c r="N24" s="67"/>
      <c r="O24" s="67"/>
      <c r="P24" s="245">
        <f t="shared" si="3"/>
        <v>0</v>
      </c>
    </row>
    <row r="25" spans="1:16" ht="12.75">
      <c r="A25" s="71"/>
      <c r="B25" s="72"/>
      <c r="C25" s="66"/>
      <c r="D25" s="66"/>
      <c r="E25" s="66"/>
      <c r="F25" s="67"/>
      <c r="G25" s="67"/>
      <c r="H25" s="67"/>
      <c r="I25" s="67"/>
      <c r="J25" s="245">
        <f t="shared" si="0"/>
        <v>0</v>
      </c>
      <c r="K25" s="309">
        <f t="shared" si="1"/>
        <v>0</v>
      </c>
      <c r="L25" s="247">
        <f t="shared" si="2"/>
      </c>
      <c r="M25" s="67"/>
      <c r="N25" s="67"/>
      <c r="O25" s="67"/>
      <c r="P25" s="245">
        <f t="shared" si="3"/>
        <v>0</v>
      </c>
    </row>
    <row r="26" spans="1:16" ht="12.75">
      <c r="A26" s="71"/>
      <c r="B26" s="72"/>
      <c r="C26" s="66"/>
      <c r="D26" s="66"/>
      <c r="E26" s="66"/>
      <c r="F26" s="67"/>
      <c r="G26" s="67"/>
      <c r="H26" s="67"/>
      <c r="I26" s="67"/>
      <c r="J26" s="245">
        <f t="shared" si="0"/>
        <v>0</v>
      </c>
      <c r="K26" s="309">
        <f t="shared" si="1"/>
        <v>0</v>
      </c>
      <c r="L26" s="247">
        <f t="shared" si="2"/>
      </c>
      <c r="M26" s="67"/>
      <c r="N26" s="67"/>
      <c r="O26" s="67"/>
      <c r="P26" s="245">
        <f t="shared" si="3"/>
        <v>0</v>
      </c>
    </row>
    <row r="27" spans="1:16" ht="12.75">
      <c r="A27" s="314" t="s">
        <v>214</v>
      </c>
      <c r="B27" s="315"/>
      <c r="C27" s="253"/>
      <c r="D27" s="253"/>
      <c r="E27" s="253"/>
      <c r="F27" s="316"/>
      <c r="G27" s="316"/>
      <c r="H27" s="316"/>
      <c r="I27" s="316"/>
      <c r="J27" s="237">
        <f t="shared" si="0"/>
        <v>0</v>
      </c>
      <c r="K27" s="238">
        <f t="shared" si="1"/>
        <v>0</v>
      </c>
      <c r="L27" s="248">
        <f t="shared" si="2"/>
      </c>
      <c r="M27" s="316"/>
      <c r="N27" s="316"/>
      <c r="O27" s="316"/>
      <c r="P27" s="237">
        <f t="shared" si="3"/>
        <v>0</v>
      </c>
    </row>
    <row r="28" spans="1:16" ht="12.75">
      <c r="A28" s="71">
        <v>132988846</v>
      </c>
      <c r="B28" s="72">
        <v>37893</v>
      </c>
      <c r="C28" s="66" t="s">
        <v>1014</v>
      </c>
      <c r="D28" s="66" t="s">
        <v>1013</v>
      </c>
      <c r="E28" s="66"/>
      <c r="F28" s="67"/>
      <c r="G28" s="67"/>
      <c r="H28" s="67"/>
      <c r="I28" s="67"/>
      <c r="J28" s="245">
        <f t="shared" si="0"/>
        <v>0</v>
      </c>
      <c r="K28" s="309">
        <f t="shared" si="1"/>
        <v>0</v>
      </c>
      <c r="L28" s="247">
        <f t="shared" si="2"/>
      </c>
      <c r="M28" s="67"/>
      <c r="N28" s="67"/>
      <c r="O28" s="67"/>
      <c r="P28" s="245">
        <f t="shared" si="3"/>
        <v>0</v>
      </c>
    </row>
    <row r="29" spans="1:16" ht="12.75">
      <c r="A29" s="71"/>
      <c r="B29" s="72"/>
      <c r="C29" s="66"/>
      <c r="D29" s="66"/>
      <c r="E29" s="66"/>
      <c r="F29" s="67"/>
      <c r="G29" s="67"/>
      <c r="H29" s="67"/>
      <c r="I29" s="67"/>
      <c r="J29" s="245">
        <f t="shared" si="0"/>
        <v>0</v>
      </c>
      <c r="K29" s="309">
        <f t="shared" si="1"/>
        <v>0</v>
      </c>
      <c r="L29" s="247">
        <f t="shared" si="2"/>
      </c>
      <c r="M29" s="67"/>
      <c r="N29" s="67"/>
      <c r="O29" s="67"/>
      <c r="P29" s="245">
        <f t="shared" si="3"/>
        <v>0</v>
      </c>
    </row>
    <row r="30" spans="1:16" ht="12.75">
      <c r="A30" s="71"/>
      <c r="B30" s="72"/>
      <c r="C30" s="66"/>
      <c r="D30" s="66"/>
      <c r="E30" s="66"/>
      <c r="F30" s="67"/>
      <c r="G30" s="67"/>
      <c r="H30" s="67"/>
      <c r="I30" s="67"/>
      <c r="J30" s="245">
        <f t="shared" si="0"/>
        <v>0</v>
      </c>
      <c r="K30" s="245">
        <f t="shared" si="1"/>
        <v>0</v>
      </c>
      <c r="L30" s="247">
        <f t="shared" si="2"/>
      </c>
      <c r="M30" s="67"/>
      <c r="N30" s="67"/>
      <c r="O30" s="67"/>
      <c r="P30" s="245">
        <f t="shared" si="3"/>
        <v>0</v>
      </c>
    </row>
    <row r="31" spans="1:16" ht="12.75">
      <c r="A31" s="71"/>
      <c r="B31" s="72"/>
      <c r="C31" s="68"/>
      <c r="D31" s="66"/>
      <c r="E31" s="66"/>
      <c r="F31" s="67"/>
      <c r="G31" s="67"/>
      <c r="H31" s="67"/>
      <c r="I31" s="67"/>
      <c r="J31" s="245">
        <f t="shared" si="0"/>
        <v>0</v>
      </c>
      <c r="K31" s="245">
        <f t="shared" si="1"/>
        <v>0</v>
      </c>
      <c r="L31" s="247">
        <f t="shared" si="2"/>
      </c>
      <c r="M31" s="67"/>
      <c r="N31" s="67"/>
      <c r="O31" s="67"/>
      <c r="P31" s="245">
        <f t="shared" si="3"/>
        <v>0</v>
      </c>
    </row>
    <row r="32" spans="1:16" ht="12.75">
      <c r="A32" s="71"/>
      <c r="B32" s="72"/>
      <c r="C32" s="68"/>
      <c r="D32" s="66"/>
      <c r="E32" s="66"/>
      <c r="F32" s="67"/>
      <c r="G32" s="67"/>
      <c r="H32" s="67"/>
      <c r="I32" s="67"/>
      <c r="J32" s="245">
        <f t="shared" si="0"/>
        <v>0</v>
      </c>
      <c r="K32" s="245">
        <f t="shared" si="1"/>
        <v>0</v>
      </c>
      <c r="L32" s="247">
        <f t="shared" si="2"/>
      </c>
      <c r="M32" s="67"/>
      <c r="N32" s="67"/>
      <c r="O32" s="67"/>
      <c r="P32" s="245">
        <f t="shared" si="3"/>
        <v>0</v>
      </c>
    </row>
    <row r="33" spans="1:16" ht="12.75">
      <c r="A33" s="71"/>
      <c r="B33" s="72"/>
      <c r="C33" s="68"/>
      <c r="D33" s="66"/>
      <c r="E33" s="66"/>
      <c r="F33" s="67"/>
      <c r="G33" s="67"/>
      <c r="H33" s="67"/>
      <c r="I33" s="67"/>
      <c r="J33" s="245">
        <f t="shared" si="0"/>
        <v>0</v>
      </c>
      <c r="K33" s="245">
        <f t="shared" si="1"/>
        <v>0</v>
      </c>
      <c r="L33" s="247">
        <f t="shared" si="2"/>
      </c>
      <c r="M33" s="67"/>
      <c r="N33" s="67"/>
      <c r="O33" s="67"/>
      <c r="P33" s="245">
        <f t="shared" si="3"/>
        <v>0</v>
      </c>
    </row>
    <row r="34" spans="1:16" ht="12.75">
      <c r="A34" s="71"/>
      <c r="B34" s="72"/>
      <c r="C34" s="68"/>
      <c r="D34" s="66"/>
      <c r="E34" s="66"/>
      <c r="F34" s="67"/>
      <c r="G34" s="67"/>
      <c r="H34" s="67"/>
      <c r="I34" s="67"/>
      <c r="J34" s="245">
        <f t="shared" si="0"/>
        <v>0</v>
      </c>
      <c r="K34" s="245">
        <f t="shared" si="1"/>
        <v>0</v>
      </c>
      <c r="L34" s="247">
        <f t="shared" si="2"/>
      </c>
      <c r="M34" s="67"/>
      <c r="N34" s="67"/>
      <c r="O34" s="67"/>
      <c r="P34" s="245">
        <f t="shared" si="3"/>
        <v>0</v>
      </c>
    </row>
    <row r="35" spans="1:16" ht="12.75">
      <c r="A35" s="71"/>
      <c r="B35" s="72"/>
      <c r="C35" s="68"/>
      <c r="D35" s="66"/>
      <c r="E35" s="66"/>
      <c r="F35" s="67"/>
      <c r="G35" s="67"/>
      <c r="H35" s="67"/>
      <c r="I35" s="67"/>
      <c r="J35" s="245">
        <f t="shared" si="0"/>
        <v>0</v>
      </c>
      <c r="K35" s="245">
        <f t="shared" si="1"/>
        <v>0</v>
      </c>
      <c r="L35" s="247">
        <f t="shared" si="2"/>
      </c>
      <c r="M35" s="67"/>
      <c r="N35" s="67"/>
      <c r="O35" s="67"/>
      <c r="P35" s="245">
        <f t="shared" si="3"/>
        <v>0</v>
      </c>
    </row>
    <row r="36" spans="1:16" ht="12.75">
      <c r="A36" s="71"/>
      <c r="B36" s="72"/>
      <c r="C36" s="68"/>
      <c r="D36" s="66"/>
      <c r="E36" s="66"/>
      <c r="F36" s="67"/>
      <c r="G36" s="67"/>
      <c r="H36" s="67"/>
      <c r="I36" s="67"/>
      <c r="J36" s="245">
        <f t="shared" si="0"/>
        <v>0</v>
      </c>
      <c r="K36" s="245">
        <f t="shared" si="1"/>
        <v>0</v>
      </c>
      <c r="L36" s="247">
        <f t="shared" si="2"/>
      </c>
      <c r="M36" s="67"/>
      <c r="N36" s="67"/>
      <c r="O36" s="67"/>
      <c r="P36" s="245">
        <f t="shared" si="3"/>
        <v>0</v>
      </c>
    </row>
    <row r="37" spans="1:16" ht="12.75">
      <c r="A37" s="71"/>
      <c r="B37" s="72"/>
      <c r="C37" s="68"/>
      <c r="D37" s="66"/>
      <c r="E37" s="66"/>
      <c r="F37" s="67"/>
      <c r="G37" s="67"/>
      <c r="H37" s="67"/>
      <c r="I37" s="67"/>
      <c r="J37" s="245">
        <f t="shared" si="0"/>
        <v>0</v>
      </c>
      <c r="K37" s="245">
        <f t="shared" si="1"/>
        <v>0</v>
      </c>
      <c r="L37" s="247">
        <f t="shared" si="2"/>
      </c>
      <c r="M37" s="67"/>
      <c r="N37" s="67"/>
      <c r="O37" s="67"/>
      <c r="P37" s="245">
        <f t="shared" si="3"/>
        <v>0</v>
      </c>
    </row>
    <row r="38" spans="1:16" ht="12.75">
      <c r="A38" s="71"/>
      <c r="B38" s="72"/>
      <c r="C38" s="68"/>
      <c r="D38" s="66"/>
      <c r="E38" s="66"/>
      <c r="F38" s="67"/>
      <c r="G38" s="67"/>
      <c r="H38" s="67"/>
      <c r="I38" s="67"/>
      <c r="J38" s="245">
        <f t="shared" si="0"/>
        <v>0</v>
      </c>
      <c r="K38" s="245">
        <f t="shared" si="1"/>
        <v>0</v>
      </c>
      <c r="L38" s="247">
        <f t="shared" si="2"/>
      </c>
      <c r="M38" s="67"/>
      <c r="N38" s="67"/>
      <c r="O38" s="67"/>
      <c r="P38" s="245">
        <f t="shared" si="3"/>
        <v>0</v>
      </c>
    </row>
    <row r="39" spans="1:16" ht="12.75">
      <c r="A39" s="10"/>
      <c r="B39" s="72"/>
      <c r="C39" s="11"/>
      <c r="D39" s="8"/>
      <c r="E39" s="8"/>
      <c r="F39" s="67"/>
      <c r="G39" s="67"/>
      <c r="H39" s="67"/>
      <c r="I39" s="67"/>
      <c r="J39" s="237">
        <f t="shared" si="0"/>
        <v>0</v>
      </c>
      <c r="K39" s="237">
        <f t="shared" si="1"/>
        <v>0</v>
      </c>
      <c r="L39" s="248">
        <f t="shared" si="2"/>
      </c>
      <c r="M39" s="67"/>
      <c r="N39" s="67"/>
      <c r="O39" s="67"/>
      <c r="P39" s="237">
        <f t="shared" si="3"/>
        <v>0</v>
      </c>
    </row>
    <row r="40" spans="1:16" ht="12.75">
      <c r="A40" s="174" t="s">
        <v>56</v>
      </c>
      <c r="B40" s="175"/>
      <c r="C40" s="176"/>
      <c r="D40" s="176"/>
      <c r="E40" s="176"/>
      <c r="F40" s="307">
        <f>SUM(F14:F39)</f>
        <v>0</v>
      </c>
      <c r="G40" s="307">
        <f>SUM(G14:G39)</f>
        <v>0</v>
      </c>
      <c r="H40" s="307">
        <f>SUM(H14:H39)</f>
        <v>0</v>
      </c>
      <c r="I40" s="307">
        <f>SUM(I14:I39)</f>
        <v>0</v>
      </c>
      <c r="J40" s="307">
        <f>+G40+H40+I40</f>
        <v>0</v>
      </c>
      <c r="K40" s="307">
        <f>+H40+I40</f>
        <v>0</v>
      </c>
      <c r="L40" s="308">
        <f>IF(K40&lt;&gt;0,+(K40/J40),"")</f>
      </c>
      <c r="M40" s="307">
        <f>SUM(M14:M39)</f>
        <v>0</v>
      </c>
      <c r="N40" s="307">
        <f>SUM(N14:N39)</f>
        <v>0</v>
      </c>
      <c r="O40" s="307">
        <f>SUM(O14:O39)</f>
        <v>0</v>
      </c>
      <c r="P40" s="307">
        <f>+J40+M40+N40+O40</f>
        <v>0</v>
      </c>
    </row>
    <row r="41" spans="1:16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</sheetData>
  <sheetProtection password="CE86" sheet="1" formatCells="0" formatColumns="0" formatRows="0" insertHyperlinks="0" selectLockedCells="1" sort="0" autoFilter="0" pivotTables="0"/>
  <printOptions horizontalCentered="1"/>
  <pageMargins left="0" right="0" top="0.2" bottom="0.75" header="0.25" footer="0"/>
  <pageSetup blackAndWhite="1" firstPageNumber="12" useFirstPageNumber="1" horizontalDpi="720" verticalDpi="720" orientation="landscape" paperSize="5" scale="88" r:id="rId1"/>
  <headerFooter alignWithMargins="0">
    <oddFooter>&amp;L&amp;"Arial,Bold"&amp;8FMS FORM 6314
12-2007&amp;"Arial,Regular"
EDITION OF 12-2006 IS OBSOLETE&amp;C&amp;8+ = Footnote    d = Disputed Items    J = Delinquency
Page &amp;P&amp;R&amp;"Arial,Bold Italic"&amp;8Department of the Treasury&amp;"Arial,Italic"
FMS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4"/>
  </sheetPr>
  <dimension ref="A1:Q1474"/>
  <sheetViews>
    <sheetView showGridLines="0" workbookViewId="0" topLeftCell="A235">
      <selection activeCell="D138" sqref="D138"/>
    </sheetView>
  </sheetViews>
  <sheetFormatPr defaultColWidth="9.140625" defaultRowHeight="12.75"/>
  <cols>
    <col min="1" max="1" width="1.421875" style="0" customWidth="1"/>
    <col min="2" max="2" width="11.00390625" style="0" customWidth="1"/>
    <col min="3" max="3" width="43.00390625" style="0" customWidth="1"/>
    <col min="4" max="4" width="11.8515625" style="0" customWidth="1"/>
    <col min="5" max="5" width="2.7109375" style="0" customWidth="1"/>
    <col min="6" max="6" width="10.8515625" style="0" customWidth="1"/>
    <col min="7" max="8" width="11.7109375" style="0" customWidth="1"/>
    <col min="9" max="9" width="10.140625" style="0" customWidth="1"/>
    <col min="10" max="10" width="11.7109375" style="0" customWidth="1"/>
    <col min="11" max="11" width="10.00390625" style="0" customWidth="1"/>
    <col min="12" max="12" width="8.57421875" style="0" customWidth="1"/>
    <col min="13" max="16" width="11.7109375" style="0" customWidth="1"/>
  </cols>
  <sheetData>
    <row r="1" spans="1:16" ht="12.75">
      <c r="A1" s="144"/>
      <c r="B1" s="145"/>
      <c r="C1" s="145"/>
      <c r="D1" s="145"/>
      <c r="E1" s="145"/>
      <c r="F1" s="145"/>
      <c r="G1" s="145"/>
      <c r="H1" s="146" t="str">
        <f>+'Section II'!H1</f>
        <v>ANNUAL STATEMENT FOR THE YEAR 2007 OF  </v>
      </c>
      <c r="I1" s="225">
        <f>IF('Section I'!$I$1&lt;&gt;0,+'Section I'!$I$1,"")</f>
      </c>
      <c r="J1" s="226"/>
      <c r="K1" s="226"/>
      <c r="L1" s="226"/>
      <c r="M1" s="147"/>
      <c r="N1" s="145"/>
      <c r="O1" s="148"/>
      <c r="P1" s="149" t="str">
        <f>+'Section I'!P1</f>
        <v>OMB No. 1510-0012</v>
      </c>
    </row>
    <row r="2" spans="1:17" ht="12.75">
      <c r="A2" s="150"/>
      <c r="B2" s="106"/>
      <c r="C2" s="106"/>
      <c r="D2" s="106"/>
      <c r="E2" s="106"/>
      <c r="F2" s="106"/>
      <c r="G2" s="106"/>
      <c r="H2" s="106"/>
      <c r="I2" s="151"/>
      <c r="J2" s="152" t="s">
        <v>177</v>
      </c>
      <c r="K2" s="153"/>
      <c r="L2" s="151"/>
      <c r="M2" s="106"/>
      <c r="N2" s="106"/>
      <c r="O2" s="148"/>
      <c r="P2" s="154" t="str">
        <f>+'Section II'!P2</f>
        <v> OMB Expiration Date:  9-30-2010</v>
      </c>
      <c r="Q2" s="28"/>
    </row>
    <row r="3" spans="1:17" ht="12.75">
      <c r="A3" s="155" t="s">
        <v>264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9"/>
      <c r="Q3" s="28"/>
    </row>
    <row r="4" spans="1:17" ht="12.75">
      <c r="A4" s="156" t="str">
        <f>+'Section I'!A4</f>
        <v>Ceded Reinsurance as of December 31, Current Year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1"/>
      <c r="Q4" s="28"/>
    </row>
    <row r="5" spans="1:17" ht="12.75">
      <c r="A5" s="157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1"/>
      <c r="Q5" s="28"/>
    </row>
    <row r="6" spans="1:17" ht="67.5">
      <c r="A6" s="160"/>
      <c r="B6" s="322" t="s">
        <v>216</v>
      </c>
      <c r="C6" s="162" t="str">
        <f>+'Section I'!C6</f>
        <v>Name of Reinsurer</v>
      </c>
      <c r="D6" s="162"/>
      <c r="E6" s="323" t="str">
        <f>+'Section I'!E6</f>
        <v>+</v>
      </c>
      <c r="F6" s="162" t="str">
        <f>+'Section I'!F6</f>
        <v>(1)                      Reinsurance Premiums</v>
      </c>
      <c r="G6" s="324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325"/>
      <c r="I6" s="325"/>
      <c r="J6" s="326"/>
      <c r="K6" s="162" t="str">
        <f>+'Section I'!K6</f>
        <v>(3)                            Total           Overdue</v>
      </c>
      <c r="L6" s="162" t="str">
        <f>+'Section I'!L6</f>
        <v>(4)          Percentage Overdue     </v>
      </c>
      <c r="M6" s="162" t="str">
        <f>+'Section I'!M6</f>
        <v>(5)                       (Known Case) Reinsurance Recoverable on Unpaid Losses</v>
      </c>
      <c r="N6" s="162" t="str">
        <f>+'Section I'!N6</f>
        <v>(6)                   Incurred But Not Reported Losses and</v>
      </c>
      <c r="O6" s="327" t="str">
        <f>+'Section I'!O6</f>
        <v>(7)                 Unearned</v>
      </c>
      <c r="P6" s="162" t="str">
        <f>+'Section I'!P6</f>
        <v>(8)                                      Total Recoverable      </v>
      </c>
      <c r="Q6" s="28"/>
    </row>
    <row r="7" spans="1:17" ht="45">
      <c r="A7" s="328"/>
      <c r="B7" s="329" t="s">
        <v>215</v>
      </c>
      <c r="C7" s="330"/>
      <c r="D7" s="331"/>
      <c r="E7" s="330"/>
      <c r="F7" s="112" t="str">
        <f>+'Section I'!F7</f>
        <v>Ceded</v>
      </c>
      <c r="G7" s="168" t="str">
        <f>+'Section I'!G7</f>
        <v>(A)                    Current and              1 - 90</v>
      </c>
      <c r="H7" s="168" t="str">
        <f>+'Section I'!H7</f>
        <v>(B)                     91 - 120</v>
      </c>
      <c r="I7" s="168" t="str">
        <f>+'Section I'!I7</f>
        <v>(C)                  Over 120</v>
      </c>
      <c r="J7" s="168" t="str">
        <f>+'Section I'!J7</f>
        <v>(D)                           Total</v>
      </c>
      <c r="K7" s="331" t="str">
        <f>+'Section I'!K7</f>
        <v>(Col 2B + 2C)</v>
      </c>
      <c r="L7" s="112" t="str">
        <f>+'Section I'!L7</f>
        <v>(Col 3/Col 2D)</v>
      </c>
      <c r="M7" s="112" t="str">
        <f>+'Section I'!M7</f>
        <v>and Unpaid Loss Adjustment Expense</v>
      </c>
      <c r="N7" s="112" t="str">
        <f>+'Section I'!N7</f>
        <v>Loss Adjustment Expense</v>
      </c>
      <c r="O7" s="332" t="str">
        <f>+'Section I'!O7</f>
        <v>Premiums</v>
      </c>
      <c r="P7" s="333" t="str">
        <f>+'Section I'!P7</f>
        <v>(Cols 2D+5+6+7)</v>
      </c>
      <c r="Q7" s="29"/>
    </row>
    <row r="8" spans="1:17" ht="12.75">
      <c r="A8" s="169" t="s">
        <v>217</v>
      </c>
      <c r="B8" s="183"/>
      <c r="C8" s="288"/>
      <c r="D8" s="183"/>
      <c r="E8" s="183"/>
      <c r="F8" s="183"/>
      <c r="G8" s="289"/>
      <c r="H8" s="289"/>
      <c r="I8" s="289"/>
      <c r="J8" s="334"/>
      <c r="K8" s="173"/>
      <c r="L8" s="171"/>
      <c r="M8" s="171"/>
      <c r="N8" s="171"/>
      <c r="O8" s="171"/>
      <c r="P8" s="335"/>
      <c r="Q8" s="28"/>
    </row>
    <row r="9" spans="1:17" ht="12.75">
      <c r="A9" s="169" t="s">
        <v>192</v>
      </c>
      <c r="B9" s="173"/>
      <c r="C9" s="288"/>
      <c r="D9" s="183"/>
      <c r="E9" s="183"/>
      <c r="F9" s="183"/>
      <c r="G9" s="289"/>
      <c r="H9" s="289"/>
      <c r="I9" s="289"/>
      <c r="J9" s="334"/>
      <c r="K9" s="173"/>
      <c r="L9" s="44"/>
      <c r="M9" s="44"/>
      <c r="N9" s="44"/>
      <c r="O9" s="44"/>
      <c r="P9" s="335"/>
      <c r="Q9" s="28"/>
    </row>
    <row r="10" spans="1:17" ht="12.75">
      <c r="A10" s="173"/>
      <c r="B10" s="183"/>
      <c r="C10" s="170"/>
      <c r="D10" s="183"/>
      <c r="E10" s="183"/>
      <c r="F10" s="183"/>
      <c r="G10" s="289"/>
      <c r="H10" s="289"/>
      <c r="I10" s="289"/>
      <c r="J10" s="334"/>
      <c r="K10" s="173"/>
      <c r="L10" s="44"/>
      <c r="M10" s="44"/>
      <c r="N10" s="44"/>
      <c r="O10" s="44"/>
      <c r="P10" s="335"/>
      <c r="Q10" s="28"/>
    </row>
    <row r="11" spans="1:17" ht="12.75">
      <c r="A11" s="312"/>
      <c r="B11" s="446">
        <v>74</v>
      </c>
      <c r="C11" s="437" t="s">
        <v>1</v>
      </c>
      <c r="D11" s="213" t="s">
        <v>2</v>
      </c>
      <c r="E11" s="73"/>
      <c r="F11" s="67"/>
      <c r="G11" s="67"/>
      <c r="H11" s="67"/>
      <c r="I11" s="67"/>
      <c r="J11" s="245">
        <f>SUM(G11:I11)</f>
        <v>0</v>
      </c>
      <c r="K11" s="245">
        <f>+H11+I11</f>
        <v>0</v>
      </c>
      <c r="L11" s="247">
        <f>IF(K11&lt;&gt;0,+(K11/J11),"")</f>
      </c>
      <c r="M11" s="67"/>
      <c r="N11" s="67"/>
      <c r="O11" s="67"/>
      <c r="P11" s="245">
        <f>+J11+M11+N11+O11</f>
        <v>0</v>
      </c>
      <c r="Q11" s="28"/>
    </row>
    <row r="12" spans="1:17" ht="22.5">
      <c r="A12" s="312"/>
      <c r="B12" s="446">
        <v>67</v>
      </c>
      <c r="C12" s="437" t="s">
        <v>3</v>
      </c>
      <c r="D12" s="213" t="s">
        <v>4</v>
      </c>
      <c r="E12" s="73"/>
      <c r="F12" s="67"/>
      <c r="G12" s="67"/>
      <c r="H12" s="67"/>
      <c r="I12" s="67"/>
      <c r="J12" s="245">
        <f aca="true" t="shared" si="0" ref="J12:J75">SUM(G12:I12)</f>
        <v>0</v>
      </c>
      <c r="K12" s="245">
        <f aca="true" t="shared" si="1" ref="K12:K75">+H12+I12</f>
        <v>0</v>
      </c>
      <c r="L12" s="247">
        <f aca="true" t="shared" si="2" ref="L12:L75">IF(K12&lt;&gt;0,+(K12/J12),"")</f>
      </c>
      <c r="M12" s="67"/>
      <c r="N12" s="67"/>
      <c r="O12" s="67"/>
      <c r="P12" s="245">
        <f aca="true" t="shared" si="3" ref="P12:P75">+J12+M12+N12+O12</f>
        <v>0</v>
      </c>
      <c r="Q12" s="28"/>
    </row>
    <row r="13" spans="1:17" ht="12.75">
      <c r="A13" s="312"/>
      <c r="B13" s="446">
        <v>34</v>
      </c>
      <c r="C13" s="437" t="s">
        <v>5</v>
      </c>
      <c r="D13" s="213" t="s">
        <v>4</v>
      </c>
      <c r="E13" s="73"/>
      <c r="F13" s="67"/>
      <c r="G13" s="67"/>
      <c r="H13" s="67"/>
      <c r="I13" s="67"/>
      <c r="J13" s="245">
        <f t="shared" si="0"/>
        <v>0</v>
      </c>
      <c r="K13" s="245">
        <f t="shared" si="1"/>
        <v>0</v>
      </c>
      <c r="L13" s="247">
        <f t="shared" si="2"/>
      </c>
      <c r="M13" s="67"/>
      <c r="N13" s="67"/>
      <c r="O13" s="67"/>
      <c r="P13" s="245">
        <f t="shared" si="3"/>
        <v>0</v>
      </c>
      <c r="Q13" s="28"/>
    </row>
    <row r="14" spans="1:17" ht="12.75">
      <c r="A14" s="312"/>
      <c r="B14" s="446">
        <v>100</v>
      </c>
      <c r="C14" s="437" t="s">
        <v>6</v>
      </c>
      <c r="D14" s="213" t="s">
        <v>7</v>
      </c>
      <c r="E14" s="73"/>
      <c r="F14" s="67"/>
      <c r="G14" s="67"/>
      <c r="H14" s="67"/>
      <c r="I14" s="67"/>
      <c r="J14" s="245">
        <f t="shared" si="0"/>
        <v>0</v>
      </c>
      <c r="K14" s="245">
        <f t="shared" si="1"/>
        <v>0</v>
      </c>
      <c r="L14" s="247">
        <f t="shared" si="2"/>
      </c>
      <c r="M14" s="67"/>
      <c r="N14" s="67"/>
      <c r="O14" s="67"/>
      <c r="P14" s="245">
        <f t="shared" si="3"/>
        <v>0</v>
      </c>
      <c r="Q14" s="28"/>
    </row>
    <row r="15" spans="1:17" ht="12.75">
      <c r="A15" s="312"/>
      <c r="B15" s="446" t="s">
        <v>8</v>
      </c>
      <c r="C15" s="437" t="s">
        <v>9</v>
      </c>
      <c r="D15" s="213"/>
      <c r="E15" s="73"/>
      <c r="F15" s="67"/>
      <c r="G15" s="67"/>
      <c r="H15" s="67"/>
      <c r="I15" s="67"/>
      <c r="J15" s="245">
        <f t="shared" si="0"/>
        <v>0</v>
      </c>
      <c r="K15" s="245">
        <f t="shared" si="1"/>
        <v>0</v>
      </c>
      <c r="L15" s="247">
        <f t="shared" si="2"/>
      </c>
      <c r="M15" s="67"/>
      <c r="N15" s="67"/>
      <c r="O15" s="67"/>
      <c r="P15" s="245">
        <f t="shared" si="3"/>
        <v>0</v>
      </c>
      <c r="Q15" s="28"/>
    </row>
    <row r="16" spans="1:17" ht="12.75">
      <c r="A16" s="312"/>
      <c r="B16" s="446">
        <v>81</v>
      </c>
      <c r="C16" s="437" t="s">
        <v>10</v>
      </c>
      <c r="D16" s="213" t="s">
        <v>11</v>
      </c>
      <c r="E16" s="73"/>
      <c r="F16" s="67"/>
      <c r="G16" s="67"/>
      <c r="H16" s="67"/>
      <c r="I16" s="67"/>
      <c r="J16" s="245">
        <f t="shared" si="0"/>
        <v>0</v>
      </c>
      <c r="K16" s="245">
        <f t="shared" si="1"/>
        <v>0</v>
      </c>
      <c r="L16" s="247">
        <f t="shared" si="2"/>
      </c>
      <c r="M16" s="67"/>
      <c r="N16" s="67"/>
      <c r="O16" s="67"/>
      <c r="P16" s="245">
        <f t="shared" si="3"/>
        <v>0</v>
      </c>
      <c r="Q16" s="28"/>
    </row>
    <row r="17" spans="1:17" ht="12.75">
      <c r="A17" s="312"/>
      <c r="B17" s="446">
        <v>60</v>
      </c>
      <c r="C17" s="447" t="s">
        <v>12</v>
      </c>
      <c r="D17" s="213" t="s">
        <v>11</v>
      </c>
      <c r="E17" s="73"/>
      <c r="F17" s="67"/>
      <c r="G17" s="67"/>
      <c r="H17" s="67"/>
      <c r="I17" s="67"/>
      <c r="J17" s="245">
        <f t="shared" si="0"/>
        <v>0</v>
      </c>
      <c r="K17" s="245">
        <f t="shared" si="1"/>
        <v>0</v>
      </c>
      <c r="L17" s="247">
        <f t="shared" si="2"/>
      </c>
      <c r="M17" s="67"/>
      <c r="N17" s="67"/>
      <c r="O17" s="67"/>
      <c r="P17" s="245">
        <f t="shared" si="3"/>
        <v>0</v>
      </c>
      <c r="Q17" s="28"/>
    </row>
    <row r="18" spans="1:17" ht="12.75">
      <c r="A18" s="312"/>
      <c r="B18" s="446">
        <v>100</v>
      </c>
      <c r="C18" s="447" t="s">
        <v>13</v>
      </c>
      <c r="D18" s="213" t="s">
        <v>7</v>
      </c>
      <c r="E18" s="73"/>
      <c r="F18" s="67"/>
      <c r="G18" s="67"/>
      <c r="H18" s="67"/>
      <c r="I18" s="67"/>
      <c r="J18" s="245">
        <f t="shared" si="0"/>
        <v>0</v>
      </c>
      <c r="K18" s="245">
        <f t="shared" si="1"/>
        <v>0</v>
      </c>
      <c r="L18" s="247">
        <f t="shared" si="2"/>
      </c>
      <c r="M18" s="67"/>
      <c r="N18" s="67"/>
      <c r="O18" s="67"/>
      <c r="P18" s="245">
        <f t="shared" si="3"/>
        <v>0</v>
      </c>
      <c r="Q18" s="28"/>
    </row>
    <row r="19" spans="1:17" ht="22.5">
      <c r="A19" s="312"/>
      <c r="B19" s="446">
        <v>68</v>
      </c>
      <c r="C19" s="447" t="s">
        <v>14</v>
      </c>
      <c r="D19" s="213" t="s">
        <v>2</v>
      </c>
      <c r="E19" s="73"/>
      <c r="F19" s="67"/>
      <c r="G19" s="67"/>
      <c r="H19" s="67"/>
      <c r="I19" s="67"/>
      <c r="J19" s="245">
        <f t="shared" si="0"/>
        <v>0</v>
      </c>
      <c r="K19" s="245">
        <f t="shared" si="1"/>
        <v>0</v>
      </c>
      <c r="L19" s="247">
        <f t="shared" si="2"/>
      </c>
      <c r="M19" s="67"/>
      <c r="N19" s="67"/>
      <c r="O19" s="67"/>
      <c r="P19" s="245">
        <f t="shared" si="3"/>
        <v>0</v>
      </c>
      <c r="Q19" s="28"/>
    </row>
    <row r="20" spans="1:17" ht="12.75">
      <c r="A20" s="312"/>
      <c r="B20" s="446">
        <v>73</v>
      </c>
      <c r="C20" s="437" t="s">
        <v>15</v>
      </c>
      <c r="D20" s="213" t="s">
        <v>2</v>
      </c>
      <c r="E20" s="73"/>
      <c r="F20" s="67"/>
      <c r="G20" s="67"/>
      <c r="H20" s="67"/>
      <c r="I20" s="67"/>
      <c r="J20" s="245">
        <f t="shared" si="0"/>
        <v>0</v>
      </c>
      <c r="K20" s="245">
        <f t="shared" si="1"/>
        <v>0</v>
      </c>
      <c r="L20" s="247">
        <f t="shared" si="2"/>
      </c>
      <c r="M20" s="67"/>
      <c r="N20" s="67"/>
      <c r="O20" s="67"/>
      <c r="P20" s="245">
        <f t="shared" si="3"/>
        <v>0</v>
      </c>
      <c r="Q20" s="28"/>
    </row>
    <row r="21" spans="1:17" ht="12.75">
      <c r="A21" s="312"/>
      <c r="B21" s="446">
        <v>85</v>
      </c>
      <c r="C21" s="437" t="s">
        <v>16</v>
      </c>
      <c r="D21" s="213" t="s">
        <v>4</v>
      </c>
      <c r="E21" s="73"/>
      <c r="F21" s="67"/>
      <c r="G21" s="67"/>
      <c r="H21" s="67"/>
      <c r="I21" s="67"/>
      <c r="J21" s="245">
        <f t="shared" si="0"/>
        <v>0</v>
      </c>
      <c r="K21" s="245">
        <f t="shared" si="1"/>
        <v>0</v>
      </c>
      <c r="L21" s="247">
        <f t="shared" si="2"/>
      </c>
      <c r="M21" s="67"/>
      <c r="N21" s="67"/>
      <c r="O21" s="67"/>
      <c r="P21" s="245">
        <f t="shared" si="3"/>
        <v>0</v>
      </c>
      <c r="Q21" s="28"/>
    </row>
    <row r="22" spans="1:17" ht="12.75">
      <c r="A22" s="312"/>
      <c r="B22" s="446">
        <v>55</v>
      </c>
      <c r="C22" s="437" t="s">
        <v>17</v>
      </c>
      <c r="D22" s="213" t="s">
        <v>18</v>
      </c>
      <c r="E22" s="73"/>
      <c r="F22" s="67"/>
      <c r="G22" s="67"/>
      <c r="H22" s="67"/>
      <c r="I22" s="67"/>
      <c r="J22" s="245">
        <f t="shared" si="0"/>
        <v>0</v>
      </c>
      <c r="K22" s="245">
        <f t="shared" si="1"/>
        <v>0</v>
      </c>
      <c r="L22" s="247">
        <f t="shared" si="2"/>
      </c>
      <c r="M22" s="67"/>
      <c r="N22" s="67"/>
      <c r="O22" s="67"/>
      <c r="P22" s="245">
        <f t="shared" si="3"/>
        <v>0</v>
      </c>
      <c r="Q22" s="28"/>
    </row>
    <row r="23" spans="1:17" ht="12.75">
      <c r="A23" s="312"/>
      <c r="B23" s="446">
        <v>88</v>
      </c>
      <c r="C23" s="437" t="s">
        <v>19</v>
      </c>
      <c r="D23" s="213" t="s">
        <v>20</v>
      </c>
      <c r="E23" s="73"/>
      <c r="F23" s="67"/>
      <c r="G23" s="67"/>
      <c r="H23" s="67"/>
      <c r="I23" s="67"/>
      <c r="J23" s="245">
        <f t="shared" si="0"/>
        <v>0</v>
      </c>
      <c r="K23" s="245">
        <f t="shared" si="1"/>
        <v>0</v>
      </c>
      <c r="L23" s="247">
        <f t="shared" si="2"/>
      </c>
      <c r="M23" s="67"/>
      <c r="N23" s="67"/>
      <c r="O23" s="67"/>
      <c r="P23" s="245">
        <f t="shared" si="3"/>
        <v>0</v>
      </c>
      <c r="Q23" s="28"/>
    </row>
    <row r="24" spans="1:17" ht="12.75">
      <c r="A24" s="312"/>
      <c r="B24" s="446">
        <v>75</v>
      </c>
      <c r="C24" s="437" t="s">
        <v>21</v>
      </c>
      <c r="D24" s="213" t="s">
        <v>22</v>
      </c>
      <c r="E24" s="73"/>
      <c r="F24" s="67"/>
      <c r="G24" s="67"/>
      <c r="H24" s="67"/>
      <c r="I24" s="67"/>
      <c r="J24" s="245">
        <f t="shared" si="0"/>
        <v>0</v>
      </c>
      <c r="K24" s="245">
        <f t="shared" si="1"/>
        <v>0</v>
      </c>
      <c r="L24" s="247">
        <f t="shared" si="2"/>
      </c>
      <c r="M24" s="67"/>
      <c r="N24" s="67"/>
      <c r="O24" s="67"/>
      <c r="P24" s="245">
        <f t="shared" si="3"/>
        <v>0</v>
      </c>
      <c r="Q24" s="28"/>
    </row>
    <row r="25" spans="1:17" ht="22.5">
      <c r="A25" s="312"/>
      <c r="B25" s="446">
        <v>58</v>
      </c>
      <c r="C25" s="437" t="s">
        <v>23</v>
      </c>
      <c r="D25" s="213" t="s">
        <v>2</v>
      </c>
      <c r="E25" s="73"/>
      <c r="F25" s="67"/>
      <c r="G25" s="67"/>
      <c r="H25" s="67"/>
      <c r="I25" s="67"/>
      <c r="J25" s="245">
        <f t="shared" si="0"/>
        <v>0</v>
      </c>
      <c r="K25" s="245">
        <f t="shared" si="1"/>
        <v>0</v>
      </c>
      <c r="L25" s="247">
        <f t="shared" si="2"/>
      </c>
      <c r="M25" s="67"/>
      <c r="N25" s="67"/>
      <c r="O25" s="67"/>
      <c r="P25" s="245">
        <f t="shared" si="3"/>
        <v>0</v>
      </c>
      <c r="Q25" s="28"/>
    </row>
    <row r="26" spans="1:17" ht="22.5">
      <c r="A26" s="312"/>
      <c r="B26" s="446">
        <v>59</v>
      </c>
      <c r="C26" s="437" t="s">
        <v>24</v>
      </c>
      <c r="D26" s="213" t="s">
        <v>2</v>
      </c>
      <c r="E26" s="73"/>
      <c r="F26" s="67"/>
      <c r="G26" s="67"/>
      <c r="H26" s="67"/>
      <c r="I26" s="67"/>
      <c r="J26" s="245">
        <f t="shared" si="0"/>
        <v>0</v>
      </c>
      <c r="K26" s="245">
        <f t="shared" si="1"/>
        <v>0</v>
      </c>
      <c r="L26" s="247">
        <f t="shared" si="2"/>
      </c>
      <c r="M26" s="67"/>
      <c r="N26" s="67"/>
      <c r="O26" s="67"/>
      <c r="P26" s="245">
        <f t="shared" si="3"/>
        <v>0</v>
      </c>
      <c r="Q26" s="28"/>
    </row>
    <row r="27" spans="1:17" ht="12.75">
      <c r="A27" s="312"/>
      <c r="B27" s="446">
        <v>21</v>
      </c>
      <c r="C27" s="437" t="s">
        <v>25</v>
      </c>
      <c r="D27" s="213" t="s">
        <v>26</v>
      </c>
      <c r="E27" s="73"/>
      <c r="F27" s="67"/>
      <c r="G27" s="67"/>
      <c r="H27" s="67"/>
      <c r="I27" s="67"/>
      <c r="J27" s="245">
        <f t="shared" si="0"/>
        <v>0</v>
      </c>
      <c r="K27" s="245">
        <f t="shared" si="1"/>
        <v>0</v>
      </c>
      <c r="L27" s="247">
        <f t="shared" si="2"/>
      </c>
      <c r="M27" s="67"/>
      <c r="N27" s="67"/>
      <c r="O27" s="67"/>
      <c r="P27" s="245">
        <f t="shared" si="3"/>
        <v>0</v>
      </c>
      <c r="Q27" s="28"/>
    </row>
    <row r="28" spans="1:17" ht="22.5">
      <c r="A28" s="312"/>
      <c r="B28" s="446">
        <v>83</v>
      </c>
      <c r="C28" s="437" t="s">
        <v>27</v>
      </c>
      <c r="D28" s="213" t="s">
        <v>2</v>
      </c>
      <c r="E28" s="73"/>
      <c r="F28" s="67"/>
      <c r="G28" s="67"/>
      <c r="H28" s="67"/>
      <c r="I28" s="67"/>
      <c r="J28" s="245">
        <f t="shared" si="0"/>
        <v>0</v>
      </c>
      <c r="K28" s="245">
        <f t="shared" si="1"/>
        <v>0</v>
      </c>
      <c r="L28" s="247">
        <f t="shared" si="2"/>
      </c>
      <c r="M28" s="67"/>
      <c r="N28" s="67"/>
      <c r="O28" s="67"/>
      <c r="P28" s="245">
        <f t="shared" si="3"/>
        <v>0</v>
      </c>
      <c r="Q28" s="28"/>
    </row>
    <row r="29" spans="1:17" ht="22.5">
      <c r="A29" s="312"/>
      <c r="B29" s="446">
        <v>71</v>
      </c>
      <c r="C29" s="437" t="s">
        <v>28</v>
      </c>
      <c r="D29" s="213" t="s">
        <v>2</v>
      </c>
      <c r="E29" s="73"/>
      <c r="F29" s="67"/>
      <c r="G29" s="67"/>
      <c r="H29" s="67"/>
      <c r="I29" s="67"/>
      <c r="J29" s="245">
        <f t="shared" si="0"/>
        <v>0</v>
      </c>
      <c r="K29" s="245">
        <f t="shared" si="1"/>
        <v>0</v>
      </c>
      <c r="L29" s="247">
        <f t="shared" si="2"/>
      </c>
      <c r="M29" s="67"/>
      <c r="N29" s="67"/>
      <c r="O29" s="67"/>
      <c r="P29" s="245">
        <f t="shared" si="3"/>
        <v>0</v>
      </c>
      <c r="Q29" s="28"/>
    </row>
    <row r="30" spans="1:17" ht="22.5">
      <c r="A30" s="312"/>
      <c r="B30" s="446">
        <v>92</v>
      </c>
      <c r="C30" s="437" t="s">
        <v>29</v>
      </c>
      <c r="D30" s="213" t="s">
        <v>30</v>
      </c>
      <c r="E30" s="73"/>
      <c r="F30" s="67"/>
      <c r="G30" s="67"/>
      <c r="H30" s="67"/>
      <c r="I30" s="67"/>
      <c r="J30" s="245">
        <f t="shared" si="0"/>
        <v>0</v>
      </c>
      <c r="K30" s="245">
        <f t="shared" si="1"/>
        <v>0</v>
      </c>
      <c r="L30" s="247">
        <f t="shared" si="2"/>
      </c>
      <c r="M30" s="67"/>
      <c r="N30" s="67"/>
      <c r="O30" s="67"/>
      <c r="P30" s="245">
        <f t="shared" si="3"/>
        <v>0</v>
      </c>
      <c r="Q30" s="28"/>
    </row>
    <row r="31" spans="1:17" ht="12.75">
      <c r="A31" s="312"/>
      <c r="B31" s="446">
        <v>39</v>
      </c>
      <c r="C31" s="437" t="s">
        <v>31</v>
      </c>
      <c r="D31" s="213" t="s">
        <v>7</v>
      </c>
      <c r="E31" s="73"/>
      <c r="F31" s="67"/>
      <c r="G31" s="67"/>
      <c r="H31" s="67"/>
      <c r="I31" s="67"/>
      <c r="J31" s="245">
        <f t="shared" si="0"/>
        <v>0</v>
      </c>
      <c r="K31" s="245">
        <f t="shared" si="1"/>
        <v>0</v>
      </c>
      <c r="L31" s="247">
        <f t="shared" si="2"/>
      </c>
      <c r="M31" s="67"/>
      <c r="N31" s="67"/>
      <c r="O31" s="67"/>
      <c r="P31" s="245">
        <f t="shared" si="3"/>
        <v>0</v>
      </c>
      <c r="Q31" s="28"/>
    </row>
    <row r="32" spans="1:17" ht="12.75">
      <c r="A32" s="312"/>
      <c r="B32" s="446">
        <v>100</v>
      </c>
      <c r="C32" s="437" t="s">
        <v>32</v>
      </c>
      <c r="D32" s="213" t="s">
        <v>7</v>
      </c>
      <c r="E32" s="73"/>
      <c r="F32" s="67"/>
      <c r="G32" s="67"/>
      <c r="H32" s="67"/>
      <c r="I32" s="67"/>
      <c r="J32" s="245">
        <f t="shared" si="0"/>
        <v>0</v>
      </c>
      <c r="K32" s="245">
        <f t="shared" si="1"/>
        <v>0</v>
      </c>
      <c r="L32" s="247">
        <f t="shared" si="2"/>
      </c>
      <c r="M32" s="67"/>
      <c r="N32" s="67"/>
      <c r="O32" s="67"/>
      <c r="P32" s="245">
        <f t="shared" si="3"/>
        <v>0</v>
      </c>
      <c r="Q32" s="28"/>
    </row>
    <row r="33" spans="1:17" ht="22.5">
      <c r="A33" s="312"/>
      <c r="B33" s="446">
        <v>61</v>
      </c>
      <c r="C33" s="437" t="s">
        <v>33</v>
      </c>
      <c r="D33" s="213" t="s">
        <v>2</v>
      </c>
      <c r="E33" s="73"/>
      <c r="F33" s="67"/>
      <c r="G33" s="67"/>
      <c r="H33" s="67"/>
      <c r="I33" s="67"/>
      <c r="J33" s="245">
        <f t="shared" si="0"/>
        <v>0</v>
      </c>
      <c r="K33" s="245">
        <f t="shared" si="1"/>
        <v>0</v>
      </c>
      <c r="L33" s="247">
        <f t="shared" si="2"/>
      </c>
      <c r="M33" s="67"/>
      <c r="N33" s="67"/>
      <c r="O33" s="67"/>
      <c r="P33" s="245">
        <f t="shared" si="3"/>
        <v>0</v>
      </c>
      <c r="Q33" s="28"/>
    </row>
    <row r="34" spans="1:17" ht="12.75">
      <c r="A34" s="312"/>
      <c r="B34" s="446">
        <v>100</v>
      </c>
      <c r="C34" s="437" t="s">
        <v>34</v>
      </c>
      <c r="D34" s="213" t="s">
        <v>20</v>
      </c>
      <c r="E34" s="73"/>
      <c r="F34" s="67"/>
      <c r="G34" s="67"/>
      <c r="H34" s="67"/>
      <c r="I34" s="67"/>
      <c r="J34" s="245">
        <f t="shared" si="0"/>
        <v>0</v>
      </c>
      <c r="K34" s="245">
        <f t="shared" si="1"/>
        <v>0</v>
      </c>
      <c r="L34" s="247">
        <f t="shared" si="2"/>
      </c>
      <c r="M34" s="67"/>
      <c r="N34" s="67"/>
      <c r="O34" s="67"/>
      <c r="P34" s="245">
        <f t="shared" si="3"/>
        <v>0</v>
      </c>
      <c r="Q34" s="28"/>
    </row>
    <row r="35" spans="1:17" ht="12.75">
      <c r="A35" s="312"/>
      <c r="B35" s="446">
        <v>53</v>
      </c>
      <c r="C35" s="437" t="s">
        <v>35</v>
      </c>
      <c r="D35" s="213" t="s">
        <v>2</v>
      </c>
      <c r="E35" s="73"/>
      <c r="F35" s="67"/>
      <c r="G35" s="67"/>
      <c r="H35" s="67"/>
      <c r="I35" s="67"/>
      <c r="J35" s="245">
        <f t="shared" si="0"/>
        <v>0</v>
      </c>
      <c r="K35" s="245">
        <f t="shared" si="1"/>
        <v>0</v>
      </c>
      <c r="L35" s="247">
        <f t="shared" si="2"/>
      </c>
      <c r="M35" s="67"/>
      <c r="N35" s="67"/>
      <c r="O35" s="67"/>
      <c r="P35" s="245">
        <f t="shared" si="3"/>
        <v>0</v>
      </c>
      <c r="Q35" s="28"/>
    </row>
    <row r="36" spans="1:17" ht="22.5">
      <c r="A36" s="312"/>
      <c r="B36" s="446">
        <v>52</v>
      </c>
      <c r="C36" s="437" t="s">
        <v>36</v>
      </c>
      <c r="D36" s="213" t="s">
        <v>2</v>
      </c>
      <c r="E36" s="73"/>
      <c r="F36" s="67"/>
      <c r="G36" s="67"/>
      <c r="H36" s="67"/>
      <c r="I36" s="67"/>
      <c r="J36" s="245">
        <f t="shared" si="0"/>
        <v>0</v>
      </c>
      <c r="K36" s="245">
        <f t="shared" si="1"/>
        <v>0</v>
      </c>
      <c r="L36" s="247">
        <f t="shared" si="2"/>
      </c>
      <c r="M36" s="67"/>
      <c r="N36" s="67"/>
      <c r="O36" s="67"/>
      <c r="P36" s="245">
        <f t="shared" si="3"/>
        <v>0</v>
      </c>
      <c r="Q36" s="28"/>
    </row>
    <row r="37" spans="1:17" ht="12.75">
      <c r="A37" s="312"/>
      <c r="B37" s="446">
        <v>55</v>
      </c>
      <c r="C37" s="437" t="s">
        <v>37</v>
      </c>
      <c r="D37" s="213" t="s">
        <v>38</v>
      </c>
      <c r="E37" s="73"/>
      <c r="F37" s="67"/>
      <c r="G37" s="67"/>
      <c r="H37" s="67"/>
      <c r="I37" s="67"/>
      <c r="J37" s="245">
        <f t="shared" si="0"/>
        <v>0</v>
      </c>
      <c r="K37" s="245">
        <f t="shared" si="1"/>
        <v>0</v>
      </c>
      <c r="L37" s="247">
        <f t="shared" si="2"/>
      </c>
      <c r="M37" s="67"/>
      <c r="N37" s="67"/>
      <c r="O37" s="67"/>
      <c r="P37" s="245">
        <f t="shared" si="3"/>
        <v>0</v>
      </c>
      <c r="Q37" s="28"/>
    </row>
    <row r="38" spans="1:17" ht="12.75">
      <c r="A38" s="312"/>
      <c r="B38" s="448">
        <v>71</v>
      </c>
      <c r="C38" s="437" t="s">
        <v>39</v>
      </c>
      <c r="D38" s="299" t="s">
        <v>4</v>
      </c>
      <c r="E38" s="74"/>
      <c r="F38" s="67"/>
      <c r="G38" s="67"/>
      <c r="H38" s="67"/>
      <c r="I38" s="67"/>
      <c r="J38" s="245">
        <f t="shared" si="0"/>
        <v>0</v>
      </c>
      <c r="K38" s="245">
        <f t="shared" si="1"/>
        <v>0</v>
      </c>
      <c r="L38" s="247">
        <f t="shared" si="2"/>
      </c>
      <c r="M38" s="67"/>
      <c r="N38" s="67"/>
      <c r="O38" s="67"/>
      <c r="P38" s="245">
        <f t="shared" si="3"/>
        <v>0</v>
      </c>
      <c r="Q38" s="28"/>
    </row>
    <row r="39" spans="1:17" ht="12.75">
      <c r="A39" s="312"/>
      <c r="B39" s="448">
        <v>56</v>
      </c>
      <c r="C39" s="437" t="s">
        <v>40</v>
      </c>
      <c r="D39" s="213" t="s">
        <v>4</v>
      </c>
      <c r="E39" s="73"/>
      <c r="F39" s="67"/>
      <c r="G39" s="67"/>
      <c r="H39" s="67"/>
      <c r="I39" s="67"/>
      <c r="J39" s="245">
        <f t="shared" si="0"/>
        <v>0</v>
      </c>
      <c r="K39" s="245">
        <f t="shared" si="1"/>
        <v>0</v>
      </c>
      <c r="L39" s="247">
        <f t="shared" si="2"/>
      </c>
      <c r="M39" s="67"/>
      <c r="N39" s="67"/>
      <c r="O39" s="67"/>
      <c r="P39" s="245">
        <f t="shared" si="3"/>
        <v>0</v>
      </c>
      <c r="Q39" s="28"/>
    </row>
    <row r="40" spans="1:17" ht="22.5">
      <c r="A40" s="312"/>
      <c r="B40" s="448">
        <v>61</v>
      </c>
      <c r="C40" s="437" t="s">
        <v>41</v>
      </c>
      <c r="D40" s="213" t="s">
        <v>4</v>
      </c>
      <c r="E40" s="73"/>
      <c r="F40" s="67"/>
      <c r="G40" s="67"/>
      <c r="H40" s="67"/>
      <c r="I40" s="67"/>
      <c r="J40" s="245">
        <f t="shared" si="0"/>
        <v>0</v>
      </c>
      <c r="K40" s="245">
        <f t="shared" si="1"/>
        <v>0</v>
      </c>
      <c r="L40" s="247">
        <f t="shared" si="2"/>
      </c>
      <c r="M40" s="67"/>
      <c r="N40" s="67"/>
      <c r="O40" s="67"/>
      <c r="P40" s="245">
        <f t="shared" si="3"/>
        <v>0</v>
      </c>
      <c r="Q40" s="28"/>
    </row>
    <row r="41" spans="1:17" ht="22.5">
      <c r="A41" s="312"/>
      <c r="B41" s="448">
        <v>68</v>
      </c>
      <c r="C41" s="437" t="s">
        <v>42</v>
      </c>
      <c r="D41" s="213" t="s">
        <v>2</v>
      </c>
      <c r="E41" s="73"/>
      <c r="F41" s="67"/>
      <c r="G41" s="67"/>
      <c r="H41" s="67"/>
      <c r="I41" s="67"/>
      <c r="J41" s="245">
        <f t="shared" si="0"/>
        <v>0</v>
      </c>
      <c r="K41" s="245">
        <f t="shared" si="1"/>
        <v>0</v>
      </c>
      <c r="L41" s="247">
        <f t="shared" si="2"/>
      </c>
      <c r="M41" s="67"/>
      <c r="N41" s="67"/>
      <c r="O41" s="67"/>
      <c r="P41" s="245">
        <f t="shared" si="3"/>
        <v>0</v>
      </c>
      <c r="Q41" s="28"/>
    </row>
    <row r="42" spans="1:17" ht="12.75">
      <c r="A42" s="312"/>
      <c r="B42" s="448">
        <v>100</v>
      </c>
      <c r="C42" s="437" t="s">
        <v>43</v>
      </c>
      <c r="D42" s="213" t="s">
        <v>11</v>
      </c>
      <c r="E42" s="73"/>
      <c r="F42" s="67"/>
      <c r="G42" s="67"/>
      <c r="H42" s="67"/>
      <c r="I42" s="67"/>
      <c r="J42" s="245">
        <f t="shared" si="0"/>
        <v>0</v>
      </c>
      <c r="K42" s="245">
        <f t="shared" si="1"/>
        <v>0</v>
      </c>
      <c r="L42" s="247">
        <f t="shared" si="2"/>
      </c>
      <c r="M42" s="67"/>
      <c r="N42" s="67"/>
      <c r="O42" s="67"/>
      <c r="P42" s="245">
        <f t="shared" si="3"/>
        <v>0</v>
      </c>
      <c r="Q42" s="28"/>
    </row>
    <row r="43" spans="1:17" ht="12.75">
      <c r="A43" s="312"/>
      <c r="B43" s="448">
        <v>57</v>
      </c>
      <c r="C43" s="437" t="s">
        <v>44</v>
      </c>
      <c r="D43" s="213" t="s">
        <v>2</v>
      </c>
      <c r="E43" s="73"/>
      <c r="F43" s="67"/>
      <c r="G43" s="67"/>
      <c r="H43" s="67"/>
      <c r="I43" s="67"/>
      <c r="J43" s="245">
        <f t="shared" si="0"/>
        <v>0</v>
      </c>
      <c r="K43" s="245">
        <f t="shared" si="1"/>
        <v>0</v>
      </c>
      <c r="L43" s="247">
        <f t="shared" si="2"/>
      </c>
      <c r="M43" s="67"/>
      <c r="N43" s="67"/>
      <c r="O43" s="67"/>
      <c r="P43" s="245">
        <f t="shared" si="3"/>
        <v>0</v>
      </c>
      <c r="Q43" s="28"/>
    </row>
    <row r="44" spans="1:17" ht="22.5">
      <c r="A44" s="312"/>
      <c r="B44" s="448">
        <v>57</v>
      </c>
      <c r="C44" s="437" t="s">
        <v>45</v>
      </c>
      <c r="D44" s="213" t="s">
        <v>46</v>
      </c>
      <c r="E44" s="73"/>
      <c r="F44" s="67"/>
      <c r="G44" s="67"/>
      <c r="H44" s="67"/>
      <c r="I44" s="67"/>
      <c r="J44" s="245">
        <f t="shared" si="0"/>
        <v>0</v>
      </c>
      <c r="K44" s="245">
        <f t="shared" si="1"/>
        <v>0</v>
      </c>
      <c r="L44" s="247">
        <f t="shared" si="2"/>
      </c>
      <c r="M44" s="67"/>
      <c r="N44" s="67"/>
      <c r="O44" s="67"/>
      <c r="P44" s="245">
        <f t="shared" si="3"/>
        <v>0</v>
      </c>
      <c r="Q44" s="28"/>
    </row>
    <row r="45" spans="1:17" ht="22.5">
      <c r="A45" s="312"/>
      <c r="B45" s="448">
        <v>61</v>
      </c>
      <c r="C45" s="437" t="s">
        <v>47</v>
      </c>
      <c r="D45" s="213" t="s">
        <v>2</v>
      </c>
      <c r="E45" s="73"/>
      <c r="F45" s="67"/>
      <c r="G45" s="67"/>
      <c r="H45" s="67"/>
      <c r="I45" s="67"/>
      <c r="J45" s="245">
        <f t="shared" si="0"/>
        <v>0</v>
      </c>
      <c r="K45" s="245">
        <f t="shared" si="1"/>
        <v>0</v>
      </c>
      <c r="L45" s="247">
        <f t="shared" si="2"/>
      </c>
      <c r="M45" s="67"/>
      <c r="N45" s="67"/>
      <c r="O45" s="67"/>
      <c r="P45" s="245">
        <f t="shared" si="3"/>
        <v>0</v>
      </c>
      <c r="Q45" s="28"/>
    </row>
    <row r="46" spans="1:17" ht="22.5">
      <c r="A46" s="312"/>
      <c r="B46" s="448">
        <v>68</v>
      </c>
      <c r="C46" s="437" t="s">
        <v>48</v>
      </c>
      <c r="D46" s="213" t="s">
        <v>2</v>
      </c>
      <c r="E46" s="73"/>
      <c r="F46" s="67"/>
      <c r="G46" s="67"/>
      <c r="H46" s="67"/>
      <c r="I46" s="67"/>
      <c r="J46" s="245">
        <f t="shared" si="0"/>
        <v>0</v>
      </c>
      <c r="K46" s="245">
        <f t="shared" si="1"/>
        <v>0</v>
      </c>
      <c r="L46" s="247">
        <f t="shared" si="2"/>
      </c>
      <c r="M46" s="67"/>
      <c r="N46" s="67"/>
      <c r="O46" s="67"/>
      <c r="P46" s="245">
        <f t="shared" si="3"/>
        <v>0</v>
      </c>
      <c r="Q46" s="28"/>
    </row>
    <row r="47" spans="1:17" ht="22.5">
      <c r="A47" s="312"/>
      <c r="B47" s="448">
        <v>68</v>
      </c>
      <c r="C47" s="437" t="s">
        <v>87</v>
      </c>
      <c r="D47" s="213" t="s">
        <v>4</v>
      </c>
      <c r="E47" s="73"/>
      <c r="F47" s="67"/>
      <c r="G47" s="67"/>
      <c r="H47" s="67"/>
      <c r="I47" s="67"/>
      <c r="J47" s="245">
        <f t="shared" si="0"/>
        <v>0</v>
      </c>
      <c r="K47" s="245">
        <f t="shared" si="1"/>
        <v>0</v>
      </c>
      <c r="L47" s="247">
        <f t="shared" si="2"/>
      </c>
      <c r="M47" s="67"/>
      <c r="N47" s="67"/>
      <c r="O47" s="67"/>
      <c r="P47" s="245">
        <f t="shared" si="3"/>
        <v>0</v>
      </c>
      <c r="Q47" s="28"/>
    </row>
    <row r="48" spans="1:17" ht="22.5">
      <c r="A48" s="312"/>
      <c r="B48" s="448" t="s">
        <v>88</v>
      </c>
      <c r="C48" s="437" t="s">
        <v>89</v>
      </c>
      <c r="D48" s="213" t="s">
        <v>90</v>
      </c>
      <c r="E48" s="73"/>
      <c r="F48" s="67"/>
      <c r="G48" s="67"/>
      <c r="H48" s="67"/>
      <c r="I48" s="67"/>
      <c r="J48" s="245">
        <f t="shared" si="0"/>
        <v>0</v>
      </c>
      <c r="K48" s="245">
        <f t="shared" si="1"/>
        <v>0</v>
      </c>
      <c r="L48" s="247">
        <f t="shared" si="2"/>
      </c>
      <c r="M48" s="67"/>
      <c r="N48" s="67"/>
      <c r="O48" s="67"/>
      <c r="P48" s="245">
        <f t="shared" si="3"/>
        <v>0</v>
      </c>
      <c r="Q48" s="28"/>
    </row>
    <row r="49" spans="1:17" ht="22.5">
      <c r="A49" s="312"/>
      <c r="B49" s="448">
        <v>55</v>
      </c>
      <c r="C49" s="437" t="s">
        <v>91</v>
      </c>
      <c r="D49" s="213" t="s">
        <v>2</v>
      </c>
      <c r="E49" s="73"/>
      <c r="F49" s="67"/>
      <c r="G49" s="67"/>
      <c r="H49" s="67"/>
      <c r="I49" s="67"/>
      <c r="J49" s="245">
        <f t="shared" si="0"/>
        <v>0</v>
      </c>
      <c r="K49" s="245">
        <f t="shared" si="1"/>
        <v>0</v>
      </c>
      <c r="L49" s="247">
        <f t="shared" si="2"/>
      </c>
      <c r="M49" s="67"/>
      <c r="N49" s="67"/>
      <c r="O49" s="67"/>
      <c r="P49" s="245">
        <f t="shared" si="3"/>
        <v>0</v>
      </c>
      <c r="Q49" s="28"/>
    </row>
    <row r="50" spans="1:17" ht="22.5">
      <c r="A50" s="312"/>
      <c r="B50" s="449">
        <v>67</v>
      </c>
      <c r="C50" s="437" t="s">
        <v>92</v>
      </c>
      <c r="D50" s="213" t="s">
        <v>2</v>
      </c>
      <c r="E50" s="73"/>
      <c r="F50" s="67"/>
      <c r="G50" s="67"/>
      <c r="H50" s="67"/>
      <c r="I50" s="67"/>
      <c r="J50" s="245">
        <f t="shared" si="0"/>
        <v>0</v>
      </c>
      <c r="K50" s="245">
        <f t="shared" si="1"/>
        <v>0</v>
      </c>
      <c r="L50" s="247">
        <f t="shared" si="2"/>
      </c>
      <c r="M50" s="67"/>
      <c r="N50" s="67"/>
      <c r="O50" s="67"/>
      <c r="P50" s="245">
        <f t="shared" si="3"/>
        <v>0</v>
      </c>
      <c r="Q50" s="28"/>
    </row>
    <row r="51" spans="1:17" ht="12.75">
      <c r="A51" s="312"/>
      <c r="B51" s="448">
        <v>58</v>
      </c>
      <c r="C51" s="437" t="s">
        <v>93</v>
      </c>
      <c r="D51" s="213" t="s">
        <v>4</v>
      </c>
      <c r="E51" s="73"/>
      <c r="F51" s="67"/>
      <c r="G51" s="67"/>
      <c r="H51" s="67"/>
      <c r="I51" s="67"/>
      <c r="J51" s="245">
        <f t="shared" si="0"/>
        <v>0</v>
      </c>
      <c r="K51" s="245">
        <f t="shared" si="1"/>
        <v>0</v>
      </c>
      <c r="L51" s="247">
        <f t="shared" si="2"/>
      </c>
      <c r="M51" s="67"/>
      <c r="N51" s="67"/>
      <c r="O51" s="67"/>
      <c r="P51" s="245">
        <f t="shared" si="3"/>
        <v>0</v>
      </c>
      <c r="Q51" s="28"/>
    </row>
    <row r="52" spans="1:17" ht="22.5">
      <c r="A52" s="312"/>
      <c r="B52" s="448">
        <v>70</v>
      </c>
      <c r="C52" s="437" t="s">
        <v>94</v>
      </c>
      <c r="D52" s="213" t="s">
        <v>26</v>
      </c>
      <c r="E52" s="73"/>
      <c r="F52" s="67"/>
      <c r="G52" s="67"/>
      <c r="H52" s="67"/>
      <c r="I52" s="67"/>
      <c r="J52" s="245">
        <f t="shared" si="0"/>
        <v>0</v>
      </c>
      <c r="K52" s="245">
        <f t="shared" si="1"/>
        <v>0</v>
      </c>
      <c r="L52" s="247">
        <f t="shared" si="2"/>
      </c>
      <c r="M52" s="67"/>
      <c r="N52" s="67"/>
      <c r="O52" s="67"/>
      <c r="P52" s="245">
        <f t="shared" si="3"/>
        <v>0</v>
      </c>
      <c r="Q52" s="28"/>
    </row>
    <row r="53" spans="1:17" ht="22.5">
      <c r="A53" s="312"/>
      <c r="B53" s="448">
        <v>52</v>
      </c>
      <c r="C53" s="437" t="s">
        <v>95</v>
      </c>
      <c r="D53" s="213" t="s">
        <v>4</v>
      </c>
      <c r="E53" s="73"/>
      <c r="F53" s="67"/>
      <c r="G53" s="67"/>
      <c r="H53" s="67"/>
      <c r="I53" s="67"/>
      <c r="J53" s="245">
        <f t="shared" si="0"/>
        <v>0</v>
      </c>
      <c r="K53" s="245">
        <f t="shared" si="1"/>
        <v>0</v>
      </c>
      <c r="L53" s="247">
        <f t="shared" si="2"/>
      </c>
      <c r="M53" s="67"/>
      <c r="N53" s="67"/>
      <c r="O53" s="67"/>
      <c r="P53" s="245">
        <f t="shared" si="3"/>
        <v>0</v>
      </c>
      <c r="Q53" s="28"/>
    </row>
    <row r="54" spans="1:17" ht="12.75">
      <c r="A54" s="312"/>
      <c r="B54" s="448">
        <v>24</v>
      </c>
      <c r="C54" s="437" t="s">
        <v>96</v>
      </c>
      <c r="D54" s="213" t="s">
        <v>97</v>
      </c>
      <c r="E54" s="73"/>
      <c r="F54" s="67"/>
      <c r="G54" s="67"/>
      <c r="H54" s="67"/>
      <c r="I54" s="67"/>
      <c r="J54" s="245">
        <f t="shared" si="0"/>
        <v>0</v>
      </c>
      <c r="K54" s="245">
        <f t="shared" si="1"/>
        <v>0</v>
      </c>
      <c r="L54" s="247">
        <f t="shared" si="2"/>
      </c>
      <c r="M54" s="67"/>
      <c r="N54" s="67"/>
      <c r="O54" s="67"/>
      <c r="P54" s="245">
        <f t="shared" si="3"/>
        <v>0</v>
      </c>
      <c r="Q54" s="28"/>
    </row>
    <row r="55" spans="1:17" ht="12.75">
      <c r="A55" s="312"/>
      <c r="B55" s="448">
        <v>44</v>
      </c>
      <c r="C55" s="437" t="s">
        <v>98</v>
      </c>
      <c r="D55" s="213" t="s">
        <v>18</v>
      </c>
      <c r="E55" s="73"/>
      <c r="F55" s="67"/>
      <c r="G55" s="67"/>
      <c r="H55" s="67"/>
      <c r="I55" s="67"/>
      <c r="J55" s="245">
        <f t="shared" si="0"/>
        <v>0</v>
      </c>
      <c r="K55" s="245">
        <f t="shared" si="1"/>
        <v>0</v>
      </c>
      <c r="L55" s="247">
        <f t="shared" si="2"/>
      </c>
      <c r="M55" s="67"/>
      <c r="N55" s="67"/>
      <c r="O55" s="67"/>
      <c r="P55" s="245">
        <f t="shared" si="3"/>
        <v>0</v>
      </c>
      <c r="Q55" s="28"/>
    </row>
    <row r="56" spans="1:17" ht="22.5">
      <c r="A56" s="312"/>
      <c r="B56" s="448">
        <v>53</v>
      </c>
      <c r="C56" s="437" t="s">
        <v>99</v>
      </c>
      <c r="D56" s="213" t="s">
        <v>2</v>
      </c>
      <c r="E56" s="73"/>
      <c r="F56" s="67"/>
      <c r="G56" s="67"/>
      <c r="H56" s="67"/>
      <c r="I56" s="67"/>
      <c r="J56" s="245">
        <f t="shared" si="0"/>
        <v>0</v>
      </c>
      <c r="K56" s="245">
        <f t="shared" si="1"/>
        <v>0</v>
      </c>
      <c r="L56" s="247">
        <f t="shared" si="2"/>
      </c>
      <c r="M56" s="67"/>
      <c r="N56" s="67"/>
      <c r="O56" s="67"/>
      <c r="P56" s="245">
        <f t="shared" si="3"/>
        <v>0</v>
      </c>
      <c r="Q56" s="28"/>
    </row>
    <row r="57" spans="1:17" ht="22.5">
      <c r="A57" s="312"/>
      <c r="B57" s="448">
        <v>55</v>
      </c>
      <c r="C57" s="437" t="s">
        <v>100</v>
      </c>
      <c r="D57" s="213" t="s">
        <v>101</v>
      </c>
      <c r="E57" s="73"/>
      <c r="F57" s="67"/>
      <c r="G57" s="67"/>
      <c r="H57" s="67"/>
      <c r="I57" s="67"/>
      <c r="J57" s="245">
        <f t="shared" si="0"/>
        <v>0</v>
      </c>
      <c r="K57" s="245">
        <f t="shared" si="1"/>
        <v>0</v>
      </c>
      <c r="L57" s="247">
        <f t="shared" si="2"/>
      </c>
      <c r="M57" s="67"/>
      <c r="N57" s="67"/>
      <c r="O57" s="67"/>
      <c r="P57" s="245">
        <f t="shared" si="3"/>
        <v>0</v>
      </c>
      <c r="Q57" s="28"/>
    </row>
    <row r="58" spans="1:17" ht="22.5">
      <c r="A58" s="312"/>
      <c r="B58" s="448">
        <v>55</v>
      </c>
      <c r="C58" s="437" t="s">
        <v>102</v>
      </c>
      <c r="D58" s="213" t="s">
        <v>2</v>
      </c>
      <c r="E58" s="73"/>
      <c r="F58" s="67"/>
      <c r="G58" s="67"/>
      <c r="H58" s="67"/>
      <c r="I58" s="67"/>
      <c r="J58" s="245">
        <f t="shared" si="0"/>
        <v>0</v>
      </c>
      <c r="K58" s="245">
        <f t="shared" si="1"/>
        <v>0</v>
      </c>
      <c r="L58" s="247">
        <f t="shared" si="2"/>
      </c>
      <c r="M58" s="67"/>
      <c r="N58" s="67"/>
      <c r="O58" s="67"/>
      <c r="P58" s="245">
        <f t="shared" si="3"/>
        <v>0</v>
      </c>
      <c r="Q58" s="28"/>
    </row>
    <row r="59" spans="1:17" ht="22.5">
      <c r="A59" s="312"/>
      <c r="B59" s="448">
        <v>67</v>
      </c>
      <c r="C59" s="437" t="s">
        <v>103</v>
      </c>
      <c r="D59" s="213" t="s">
        <v>2</v>
      </c>
      <c r="E59" s="73"/>
      <c r="F59" s="67"/>
      <c r="G59" s="67"/>
      <c r="H59" s="67"/>
      <c r="I59" s="67"/>
      <c r="J59" s="245">
        <f t="shared" si="0"/>
        <v>0</v>
      </c>
      <c r="K59" s="245">
        <f t="shared" si="1"/>
        <v>0</v>
      </c>
      <c r="L59" s="247">
        <f t="shared" si="2"/>
      </c>
      <c r="M59" s="67"/>
      <c r="N59" s="67"/>
      <c r="O59" s="67"/>
      <c r="P59" s="245">
        <f t="shared" si="3"/>
        <v>0</v>
      </c>
      <c r="Q59" s="28"/>
    </row>
    <row r="60" spans="1:17" ht="12.75">
      <c r="A60" s="312"/>
      <c r="B60" s="448">
        <v>60</v>
      </c>
      <c r="C60" s="437" t="s">
        <v>104</v>
      </c>
      <c r="D60" s="213" t="s">
        <v>38</v>
      </c>
      <c r="E60" s="73"/>
      <c r="F60" s="67"/>
      <c r="G60" s="67"/>
      <c r="H60" s="67"/>
      <c r="I60" s="67"/>
      <c r="J60" s="245">
        <f t="shared" si="0"/>
        <v>0</v>
      </c>
      <c r="K60" s="245">
        <f t="shared" si="1"/>
        <v>0</v>
      </c>
      <c r="L60" s="247">
        <f t="shared" si="2"/>
      </c>
      <c r="M60" s="67"/>
      <c r="N60" s="67"/>
      <c r="O60" s="67"/>
      <c r="P60" s="245">
        <f t="shared" si="3"/>
        <v>0</v>
      </c>
      <c r="Q60" s="28"/>
    </row>
    <row r="61" spans="1:17" ht="12.75">
      <c r="A61" s="312"/>
      <c r="B61" s="448">
        <v>51</v>
      </c>
      <c r="C61" s="437" t="s">
        <v>105</v>
      </c>
      <c r="D61" s="213" t="s">
        <v>4</v>
      </c>
      <c r="E61" s="73"/>
      <c r="F61" s="67"/>
      <c r="G61" s="67"/>
      <c r="H61" s="67"/>
      <c r="I61" s="67"/>
      <c r="J61" s="245">
        <f t="shared" si="0"/>
        <v>0</v>
      </c>
      <c r="K61" s="245">
        <f t="shared" si="1"/>
        <v>0</v>
      </c>
      <c r="L61" s="247">
        <f t="shared" si="2"/>
      </c>
      <c r="M61" s="67"/>
      <c r="N61" s="67"/>
      <c r="O61" s="67"/>
      <c r="P61" s="245">
        <f t="shared" si="3"/>
        <v>0</v>
      </c>
      <c r="Q61" s="28"/>
    </row>
    <row r="62" spans="1:17" ht="22.5">
      <c r="A62" s="312"/>
      <c r="B62" s="448">
        <v>51</v>
      </c>
      <c r="C62" s="437" t="s">
        <v>106</v>
      </c>
      <c r="D62" s="213" t="s">
        <v>2</v>
      </c>
      <c r="E62" s="73"/>
      <c r="F62" s="67"/>
      <c r="G62" s="67"/>
      <c r="H62" s="67"/>
      <c r="I62" s="67"/>
      <c r="J62" s="245">
        <f t="shared" si="0"/>
        <v>0</v>
      </c>
      <c r="K62" s="245">
        <f t="shared" si="1"/>
        <v>0</v>
      </c>
      <c r="L62" s="247">
        <f t="shared" si="2"/>
      </c>
      <c r="M62" s="67"/>
      <c r="N62" s="67"/>
      <c r="O62" s="67"/>
      <c r="P62" s="245">
        <f t="shared" si="3"/>
        <v>0</v>
      </c>
      <c r="Q62" s="28"/>
    </row>
    <row r="63" spans="1:17" ht="22.5">
      <c r="A63" s="312"/>
      <c r="B63" s="448">
        <v>62</v>
      </c>
      <c r="C63" s="437" t="s">
        <v>107</v>
      </c>
      <c r="D63" s="299" t="s">
        <v>2</v>
      </c>
      <c r="E63" s="74"/>
      <c r="F63" s="67"/>
      <c r="G63" s="67"/>
      <c r="H63" s="67"/>
      <c r="I63" s="67"/>
      <c r="J63" s="245">
        <f t="shared" si="0"/>
        <v>0</v>
      </c>
      <c r="K63" s="245">
        <f t="shared" si="1"/>
        <v>0</v>
      </c>
      <c r="L63" s="247">
        <f t="shared" si="2"/>
      </c>
      <c r="M63" s="67"/>
      <c r="N63" s="67"/>
      <c r="O63" s="67"/>
      <c r="P63" s="245">
        <f t="shared" si="3"/>
        <v>0</v>
      </c>
      <c r="Q63" s="28"/>
    </row>
    <row r="64" spans="1:17" ht="12.75">
      <c r="A64" s="312"/>
      <c r="B64" s="448">
        <v>42</v>
      </c>
      <c r="C64" s="437" t="s">
        <v>108</v>
      </c>
      <c r="D64" s="213" t="s">
        <v>2</v>
      </c>
      <c r="E64" s="73"/>
      <c r="F64" s="67"/>
      <c r="G64" s="67"/>
      <c r="H64" s="67"/>
      <c r="I64" s="67"/>
      <c r="J64" s="245">
        <f t="shared" si="0"/>
        <v>0</v>
      </c>
      <c r="K64" s="245">
        <f t="shared" si="1"/>
        <v>0</v>
      </c>
      <c r="L64" s="247">
        <f t="shared" si="2"/>
      </c>
      <c r="M64" s="67"/>
      <c r="N64" s="67"/>
      <c r="O64" s="67"/>
      <c r="P64" s="245">
        <f t="shared" si="3"/>
        <v>0</v>
      </c>
      <c r="Q64" s="28"/>
    </row>
    <row r="65" spans="1:17" ht="22.5">
      <c r="A65" s="312"/>
      <c r="B65" s="448">
        <v>67</v>
      </c>
      <c r="C65" s="437" t="s">
        <v>109</v>
      </c>
      <c r="D65" s="213" t="s">
        <v>2</v>
      </c>
      <c r="E65" s="73"/>
      <c r="F65" s="67"/>
      <c r="G65" s="67"/>
      <c r="H65" s="67"/>
      <c r="I65" s="67"/>
      <c r="J65" s="245">
        <f t="shared" si="0"/>
        <v>0</v>
      </c>
      <c r="K65" s="245">
        <f t="shared" si="1"/>
        <v>0</v>
      </c>
      <c r="L65" s="247">
        <f t="shared" si="2"/>
      </c>
      <c r="M65" s="67"/>
      <c r="N65" s="67"/>
      <c r="O65" s="67"/>
      <c r="P65" s="245">
        <f t="shared" si="3"/>
        <v>0</v>
      </c>
      <c r="Q65" s="28"/>
    </row>
    <row r="66" spans="1:17" ht="22.5">
      <c r="A66" s="312"/>
      <c r="B66" s="448">
        <v>67</v>
      </c>
      <c r="C66" s="437" t="s">
        <v>110</v>
      </c>
      <c r="D66" s="213" t="s">
        <v>2</v>
      </c>
      <c r="E66" s="73"/>
      <c r="F66" s="67"/>
      <c r="G66" s="67"/>
      <c r="H66" s="67"/>
      <c r="I66" s="67"/>
      <c r="J66" s="245">
        <f t="shared" si="0"/>
        <v>0</v>
      </c>
      <c r="K66" s="245">
        <f t="shared" si="1"/>
        <v>0</v>
      </c>
      <c r="L66" s="247">
        <f t="shared" si="2"/>
      </c>
      <c r="M66" s="67"/>
      <c r="N66" s="67"/>
      <c r="O66" s="67"/>
      <c r="P66" s="245">
        <f t="shared" si="3"/>
        <v>0</v>
      </c>
      <c r="Q66" s="28"/>
    </row>
    <row r="67" spans="1:17" ht="22.5">
      <c r="A67" s="312"/>
      <c r="B67" s="448">
        <v>71</v>
      </c>
      <c r="C67" s="437" t="s">
        <v>111</v>
      </c>
      <c r="D67" s="213" t="s">
        <v>2</v>
      </c>
      <c r="E67" s="73"/>
      <c r="F67" s="67"/>
      <c r="G67" s="67"/>
      <c r="H67" s="67"/>
      <c r="I67" s="67"/>
      <c r="J67" s="245">
        <f t="shared" si="0"/>
        <v>0</v>
      </c>
      <c r="K67" s="245">
        <f t="shared" si="1"/>
        <v>0</v>
      </c>
      <c r="L67" s="247">
        <f t="shared" si="2"/>
      </c>
      <c r="M67" s="67"/>
      <c r="N67" s="67"/>
      <c r="O67" s="67"/>
      <c r="P67" s="245">
        <f t="shared" si="3"/>
        <v>0</v>
      </c>
      <c r="Q67" s="28"/>
    </row>
    <row r="68" spans="1:17" ht="22.5">
      <c r="A68" s="312"/>
      <c r="B68" s="448">
        <v>52</v>
      </c>
      <c r="C68" s="437" t="s">
        <v>112</v>
      </c>
      <c r="D68" s="213" t="s">
        <v>18</v>
      </c>
      <c r="E68" s="73"/>
      <c r="F68" s="67"/>
      <c r="G68" s="67"/>
      <c r="H68" s="67"/>
      <c r="I68" s="67"/>
      <c r="J68" s="245">
        <f t="shared" si="0"/>
        <v>0</v>
      </c>
      <c r="K68" s="245">
        <f t="shared" si="1"/>
        <v>0</v>
      </c>
      <c r="L68" s="247">
        <f t="shared" si="2"/>
      </c>
      <c r="M68" s="67"/>
      <c r="N68" s="67"/>
      <c r="O68" s="67"/>
      <c r="P68" s="245">
        <f t="shared" si="3"/>
        <v>0</v>
      </c>
      <c r="Q68" s="28"/>
    </row>
    <row r="69" spans="1:17" ht="12.75">
      <c r="A69" s="312"/>
      <c r="B69" s="448">
        <v>61</v>
      </c>
      <c r="C69" s="437" t="s">
        <v>113</v>
      </c>
      <c r="D69" s="213" t="s">
        <v>2</v>
      </c>
      <c r="E69" s="73"/>
      <c r="F69" s="67"/>
      <c r="G69" s="67"/>
      <c r="H69" s="67"/>
      <c r="I69" s="67"/>
      <c r="J69" s="245">
        <f t="shared" si="0"/>
        <v>0</v>
      </c>
      <c r="K69" s="245">
        <f t="shared" si="1"/>
        <v>0</v>
      </c>
      <c r="L69" s="247">
        <f t="shared" si="2"/>
      </c>
      <c r="M69" s="67"/>
      <c r="N69" s="67"/>
      <c r="O69" s="67"/>
      <c r="P69" s="245">
        <f t="shared" si="3"/>
        <v>0</v>
      </c>
      <c r="Q69" s="28"/>
    </row>
    <row r="70" spans="1:17" ht="12.75">
      <c r="A70" s="312"/>
      <c r="B70" s="448">
        <v>48</v>
      </c>
      <c r="C70" s="441" t="s">
        <v>114</v>
      </c>
      <c r="D70" s="213" t="s">
        <v>115</v>
      </c>
      <c r="E70" s="73"/>
      <c r="F70" s="67"/>
      <c r="G70" s="67"/>
      <c r="H70" s="67"/>
      <c r="I70" s="67"/>
      <c r="J70" s="245">
        <f t="shared" si="0"/>
        <v>0</v>
      </c>
      <c r="K70" s="245">
        <f t="shared" si="1"/>
        <v>0</v>
      </c>
      <c r="L70" s="247">
        <f t="shared" si="2"/>
      </c>
      <c r="M70" s="67"/>
      <c r="N70" s="67"/>
      <c r="O70" s="67"/>
      <c r="P70" s="245">
        <f t="shared" si="3"/>
        <v>0</v>
      </c>
      <c r="Q70" s="28"/>
    </row>
    <row r="71" spans="1:17" ht="22.5">
      <c r="A71" s="312"/>
      <c r="B71" s="448">
        <v>52</v>
      </c>
      <c r="C71" s="437" t="s">
        <v>116</v>
      </c>
      <c r="D71" s="213" t="s">
        <v>2</v>
      </c>
      <c r="E71" s="73"/>
      <c r="F71" s="67"/>
      <c r="G71" s="67"/>
      <c r="H71" s="67"/>
      <c r="I71" s="67"/>
      <c r="J71" s="245">
        <f t="shared" si="0"/>
        <v>0</v>
      </c>
      <c r="K71" s="245">
        <f t="shared" si="1"/>
        <v>0</v>
      </c>
      <c r="L71" s="247">
        <f t="shared" si="2"/>
      </c>
      <c r="M71" s="67"/>
      <c r="N71" s="67"/>
      <c r="O71" s="67"/>
      <c r="P71" s="245">
        <f t="shared" si="3"/>
        <v>0</v>
      </c>
      <c r="Q71" s="28"/>
    </row>
    <row r="72" spans="1:17" ht="12.75">
      <c r="A72" s="312"/>
      <c r="B72" s="448">
        <v>74</v>
      </c>
      <c r="C72" s="437" t="s">
        <v>117</v>
      </c>
      <c r="D72" s="213" t="s">
        <v>2</v>
      </c>
      <c r="E72" s="73"/>
      <c r="F72" s="67"/>
      <c r="G72" s="67"/>
      <c r="H72" s="67"/>
      <c r="I72" s="67"/>
      <c r="J72" s="245">
        <f t="shared" si="0"/>
        <v>0</v>
      </c>
      <c r="K72" s="245">
        <f t="shared" si="1"/>
        <v>0</v>
      </c>
      <c r="L72" s="247">
        <f t="shared" si="2"/>
      </c>
      <c r="M72" s="67"/>
      <c r="N72" s="67"/>
      <c r="O72" s="67"/>
      <c r="P72" s="245">
        <f t="shared" si="3"/>
        <v>0</v>
      </c>
      <c r="Q72" s="28"/>
    </row>
    <row r="73" spans="1:17" ht="22.5">
      <c r="A73" s="312"/>
      <c r="B73" s="448">
        <v>69</v>
      </c>
      <c r="C73" s="437" t="s">
        <v>118</v>
      </c>
      <c r="D73" s="213" t="s">
        <v>2</v>
      </c>
      <c r="E73" s="73"/>
      <c r="F73" s="67"/>
      <c r="G73" s="67"/>
      <c r="H73" s="67"/>
      <c r="I73" s="67"/>
      <c r="J73" s="245">
        <f t="shared" si="0"/>
        <v>0</v>
      </c>
      <c r="K73" s="245">
        <f t="shared" si="1"/>
        <v>0</v>
      </c>
      <c r="L73" s="247">
        <f t="shared" si="2"/>
      </c>
      <c r="M73" s="67"/>
      <c r="N73" s="67"/>
      <c r="O73" s="67"/>
      <c r="P73" s="245">
        <f t="shared" si="3"/>
        <v>0</v>
      </c>
      <c r="Q73" s="28"/>
    </row>
    <row r="74" spans="1:17" ht="22.5">
      <c r="A74" s="312"/>
      <c r="B74" s="448">
        <v>50</v>
      </c>
      <c r="C74" s="437" t="s">
        <v>119</v>
      </c>
      <c r="D74" s="213" t="s">
        <v>115</v>
      </c>
      <c r="E74" s="73"/>
      <c r="F74" s="67"/>
      <c r="G74" s="67"/>
      <c r="H74" s="67"/>
      <c r="I74" s="67"/>
      <c r="J74" s="245">
        <f t="shared" si="0"/>
        <v>0</v>
      </c>
      <c r="K74" s="245">
        <f t="shared" si="1"/>
        <v>0</v>
      </c>
      <c r="L74" s="247">
        <f t="shared" si="2"/>
      </c>
      <c r="M74" s="67"/>
      <c r="N74" s="67"/>
      <c r="O74" s="67"/>
      <c r="P74" s="245">
        <f t="shared" si="3"/>
        <v>0</v>
      </c>
      <c r="Q74" s="28"/>
    </row>
    <row r="75" spans="1:17" ht="12.75">
      <c r="A75" s="312"/>
      <c r="B75" s="448">
        <v>57</v>
      </c>
      <c r="C75" s="437" t="s">
        <v>120</v>
      </c>
      <c r="D75" s="213" t="s">
        <v>115</v>
      </c>
      <c r="E75" s="73"/>
      <c r="F75" s="67"/>
      <c r="G75" s="67"/>
      <c r="H75" s="67"/>
      <c r="I75" s="67"/>
      <c r="J75" s="245">
        <f t="shared" si="0"/>
        <v>0</v>
      </c>
      <c r="K75" s="245">
        <f t="shared" si="1"/>
        <v>0</v>
      </c>
      <c r="L75" s="247">
        <f t="shared" si="2"/>
      </c>
      <c r="M75" s="67"/>
      <c r="N75" s="67"/>
      <c r="O75" s="67"/>
      <c r="P75" s="245">
        <f t="shared" si="3"/>
        <v>0</v>
      </c>
      <c r="Q75" s="28"/>
    </row>
    <row r="76" spans="1:17" ht="22.5">
      <c r="A76" s="312"/>
      <c r="B76" s="448">
        <v>53</v>
      </c>
      <c r="C76" s="437" t="s">
        <v>121</v>
      </c>
      <c r="D76" s="213" t="s">
        <v>4</v>
      </c>
      <c r="E76" s="73"/>
      <c r="F76" s="67"/>
      <c r="G76" s="67"/>
      <c r="H76" s="67"/>
      <c r="I76" s="67"/>
      <c r="J76" s="245">
        <f aca="true" t="shared" si="4" ref="J76:J139">SUM(G76:I76)</f>
        <v>0</v>
      </c>
      <c r="K76" s="245">
        <f aca="true" t="shared" si="5" ref="K76:K139">+H76+I76</f>
        <v>0</v>
      </c>
      <c r="L76" s="247">
        <f aca="true" t="shared" si="6" ref="L76:L139">IF(K76&lt;&gt;0,+(K76/J76),"")</f>
      </c>
      <c r="M76" s="67"/>
      <c r="N76" s="67"/>
      <c r="O76" s="67"/>
      <c r="P76" s="245">
        <f aca="true" t="shared" si="7" ref="P76:P139">+J76+M76+N76+O76</f>
        <v>0</v>
      </c>
      <c r="Q76" s="28"/>
    </row>
    <row r="77" spans="1:17" ht="22.5">
      <c r="A77" s="312"/>
      <c r="B77" s="448">
        <v>79</v>
      </c>
      <c r="C77" s="437" t="s">
        <v>122</v>
      </c>
      <c r="D77" s="213" t="s">
        <v>2</v>
      </c>
      <c r="E77" s="73"/>
      <c r="F77" s="67"/>
      <c r="G77" s="67"/>
      <c r="H77" s="67"/>
      <c r="I77" s="67"/>
      <c r="J77" s="245">
        <f t="shared" si="4"/>
        <v>0</v>
      </c>
      <c r="K77" s="245">
        <f t="shared" si="5"/>
        <v>0</v>
      </c>
      <c r="L77" s="247">
        <f t="shared" si="6"/>
      </c>
      <c r="M77" s="67"/>
      <c r="N77" s="67"/>
      <c r="O77" s="67"/>
      <c r="P77" s="245">
        <f t="shared" si="7"/>
        <v>0</v>
      </c>
      <c r="Q77" s="28"/>
    </row>
    <row r="78" spans="1:17" ht="22.5">
      <c r="A78" s="312"/>
      <c r="B78" s="448">
        <v>60</v>
      </c>
      <c r="C78" s="437" t="s">
        <v>123</v>
      </c>
      <c r="D78" s="213" t="s">
        <v>2</v>
      </c>
      <c r="E78" s="73"/>
      <c r="F78" s="67"/>
      <c r="G78" s="67"/>
      <c r="H78" s="67"/>
      <c r="I78" s="67"/>
      <c r="J78" s="245">
        <f t="shared" si="4"/>
        <v>0</v>
      </c>
      <c r="K78" s="245">
        <f t="shared" si="5"/>
        <v>0</v>
      </c>
      <c r="L78" s="247">
        <f t="shared" si="6"/>
      </c>
      <c r="M78" s="67"/>
      <c r="N78" s="67"/>
      <c r="O78" s="67"/>
      <c r="P78" s="245">
        <f t="shared" si="7"/>
        <v>0</v>
      </c>
      <c r="Q78" s="28"/>
    </row>
    <row r="79" spans="1:17" ht="12.75">
      <c r="A79" s="312"/>
      <c r="B79" s="448">
        <v>38</v>
      </c>
      <c r="C79" s="437" t="s">
        <v>124</v>
      </c>
      <c r="D79" s="213" t="s">
        <v>2</v>
      </c>
      <c r="E79" s="73"/>
      <c r="F79" s="67"/>
      <c r="G79" s="67"/>
      <c r="H79" s="67"/>
      <c r="I79" s="67"/>
      <c r="J79" s="245">
        <f t="shared" si="4"/>
        <v>0</v>
      </c>
      <c r="K79" s="245">
        <f t="shared" si="5"/>
        <v>0</v>
      </c>
      <c r="L79" s="247">
        <f t="shared" si="6"/>
      </c>
      <c r="M79" s="67"/>
      <c r="N79" s="67"/>
      <c r="O79" s="67"/>
      <c r="P79" s="245">
        <f t="shared" si="7"/>
        <v>0</v>
      </c>
      <c r="Q79" s="28"/>
    </row>
    <row r="80" spans="1:17" ht="22.5">
      <c r="A80" s="312"/>
      <c r="B80" s="448">
        <v>48</v>
      </c>
      <c r="C80" s="437" t="s">
        <v>125</v>
      </c>
      <c r="D80" s="213" t="s">
        <v>2</v>
      </c>
      <c r="E80" s="73"/>
      <c r="F80" s="67"/>
      <c r="G80" s="67"/>
      <c r="H80" s="67"/>
      <c r="I80" s="67"/>
      <c r="J80" s="245">
        <f t="shared" si="4"/>
        <v>0</v>
      </c>
      <c r="K80" s="245">
        <f t="shared" si="5"/>
        <v>0</v>
      </c>
      <c r="L80" s="247">
        <f t="shared" si="6"/>
      </c>
      <c r="M80" s="67"/>
      <c r="N80" s="67"/>
      <c r="O80" s="67"/>
      <c r="P80" s="245">
        <f t="shared" si="7"/>
        <v>0</v>
      </c>
      <c r="Q80" s="28"/>
    </row>
    <row r="81" spans="1:17" ht="22.5">
      <c r="A81" s="312"/>
      <c r="B81" s="448">
        <v>59</v>
      </c>
      <c r="C81" s="437" t="s">
        <v>126</v>
      </c>
      <c r="D81" s="213" t="s">
        <v>2</v>
      </c>
      <c r="E81" s="73"/>
      <c r="F81" s="67"/>
      <c r="G81" s="67"/>
      <c r="H81" s="67"/>
      <c r="I81" s="67"/>
      <c r="J81" s="245">
        <f t="shared" si="4"/>
        <v>0</v>
      </c>
      <c r="K81" s="245">
        <f t="shared" si="5"/>
        <v>0</v>
      </c>
      <c r="L81" s="247">
        <f t="shared" si="6"/>
      </c>
      <c r="M81" s="67"/>
      <c r="N81" s="67"/>
      <c r="O81" s="67"/>
      <c r="P81" s="245">
        <f t="shared" si="7"/>
        <v>0</v>
      </c>
      <c r="Q81" s="28"/>
    </row>
    <row r="82" spans="1:17" ht="22.5">
      <c r="A82" s="312"/>
      <c r="B82" s="448">
        <v>61</v>
      </c>
      <c r="C82" s="437" t="s">
        <v>127</v>
      </c>
      <c r="D82" s="213" t="s">
        <v>4</v>
      </c>
      <c r="E82" s="73"/>
      <c r="F82" s="67"/>
      <c r="G82" s="67"/>
      <c r="H82" s="67"/>
      <c r="I82" s="67"/>
      <c r="J82" s="245">
        <f t="shared" si="4"/>
        <v>0</v>
      </c>
      <c r="K82" s="245">
        <f t="shared" si="5"/>
        <v>0</v>
      </c>
      <c r="L82" s="247">
        <f t="shared" si="6"/>
      </c>
      <c r="M82" s="67"/>
      <c r="N82" s="67"/>
      <c r="O82" s="67"/>
      <c r="P82" s="245">
        <f t="shared" si="7"/>
        <v>0</v>
      </c>
      <c r="Q82" s="28"/>
    </row>
    <row r="83" spans="1:17" ht="12.75">
      <c r="A83" s="312"/>
      <c r="B83" s="448">
        <v>93</v>
      </c>
      <c r="C83" s="437" t="s">
        <v>128</v>
      </c>
      <c r="D83" s="213" t="s">
        <v>7</v>
      </c>
      <c r="E83" s="73"/>
      <c r="F83" s="67"/>
      <c r="G83" s="67"/>
      <c r="H83" s="67"/>
      <c r="I83" s="67"/>
      <c r="J83" s="245">
        <f t="shared" si="4"/>
        <v>0</v>
      </c>
      <c r="K83" s="245">
        <f t="shared" si="5"/>
        <v>0</v>
      </c>
      <c r="L83" s="247">
        <f t="shared" si="6"/>
      </c>
      <c r="M83" s="67"/>
      <c r="N83" s="67"/>
      <c r="O83" s="67"/>
      <c r="P83" s="245">
        <f t="shared" si="7"/>
        <v>0</v>
      </c>
      <c r="Q83" s="28"/>
    </row>
    <row r="84" spans="1:17" ht="12.75">
      <c r="A84" s="312"/>
      <c r="B84" s="448">
        <v>72</v>
      </c>
      <c r="C84" s="437" t="s">
        <v>129</v>
      </c>
      <c r="D84" s="213" t="s">
        <v>2</v>
      </c>
      <c r="E84" s="73"/>
      <c r="F84" s="67"/>
      <c r="G84" s="67"/>
      <c r="H84" s="67"/>
      <c r="I84" s="67"/>
      <c r="J84" s="245">
        <f t="shared" si="4"/>
        <v>0</v>
      </c>
      <c r="K84" s="245">
        <f t="shared" si="5"/>
        <v>0</v>
      </c>
      <c r="L84" s="247">
        <f t="shared" si="6"/>
      </c>
      <c r="M84" s="67"/>
      <c r="N84" s="67"/>
      <c r="O84" s="67"/>
      <c r="P84" s="245">
        <f t="shared" si="7"/>
        <v>0</v>
      </c>
      <c r="Q84" s="28"/>
    </row>
    <row r="85" spans="1:17" ht="22.5">
      <c r="A85" s="312"/>
      <c r="B85" s="448">
        <v>73</v>
      </c>
      <c r="C85" s="437" t="s">
        <v>130</v>
      </c>
      <c r="D85" s="213" t="s">
        <v>2</v>
      </c>
      <c r="E85" s="73"/>
      <c r="F85" s="67"/>
      <c r="G85" s="67"/>
      <c r="H85" s="67"/>
      <c r="I85" s="67"/>
      <c r="J85" s="245">
        <f t="shared" si="4"/>
        <v>0</v>
      </c>
      <c r="K85" s="245">
        <f t="shared" si="5"/>
        <v>0</v>
      </c>
      <c r="L85" s="247">
        <f t="shared" si="6"/>
      </c>
      <c r="M85" s="67"/>
      <c r="N85" s="67"/>
      <c r="O85" s="67"/>
      <c r="P85" s="245">
        <f t="shared" si="7"/>
        <v>0</v>
      </c>
      <c r="Q85" s="28"/>
    </row>
    <row r="86" spans="1:17" ht="22.5">
      <c r="A86" s="312"/>
      <c r="B86" s="448">
        <v>71</v>
      </c>
      <c r="C86" s="437" t="s">
        <v>131</v>
      </c>
      <c r="D86" s="213" t="s">
        <v>2</v>
      </c>
      <c r="E86" s="73"/>
      <c r="F86" s="67"/>
      <c r="G86" s="67"/>
      <c r="H86" s="67"/>
      <c r="I86" s="67"/>
      <c r="J86" s="245">
        <f t="shared" si="4"/>
        <v>0</v>
      </c>
      <c r="K86" s="245">
        <f t="shared" si="5"/>
        <v>0</v>
      </c>
      <c r="L86" s="247">
        <f t="shared" si="6"/>
      </c>
      <c r="M86" s="67"/>
      <c r="N86" s="67"/>
      <c r="O86" s="67"/>
      <c r="P86" s="245">
        <f t="shared" si="7"/>
        <v>0</v>
      </c>
      <c r="Q86" s="28"/>
    </row>
    <row r="87" spans="1:17" ht="22.5">
      <c r="A87" s="312"/>
      <c r="B87" s="448">
        <v>61</v>
      </c>
      <c r="C87" s="437" t="s">
        <v>132</v>
      </c>
      <c r="D87" s="213" t="s">
        <v>4</v>
      </c>
      <c r="E87" s="73"/>
      <c r="F87" s="67"/>
      <c r="G87" s="67"/>
      <c r="H87" s="67"/>
      <c r="I87" s="67"/>
      <c r="J87" s="245">
        <f t="shared" si="4"/>
        <v>0</v>
      </c>
      <c r="K87" s="245">
        <f t="shared" si="5"/>
        <v>0</v>
      </c>
      <c r="L87" s="247">
        <f t="shared" si="6"/>
      </c>
      <c r="M87" s="67"/>
      <c r="N87" s="67"/>
      <c r="O87" s="67"/>
      <c r="P87" s="245">
        <f t="shared" si="7"/>
        <v>0</v>
      </c>
      <c r="Q87" s="28"/>
    </row>
    <row r="88" spans="1:17" ht="22.5">
      <c r="A88" s="312"/>
      <c r="B88" s="448">
        <v>55</v>
      </c>
      <c r="C88" s="437" t="s">
        <v>133</v>
      </c>
      <c r="D88" s="213" t="s">
        <v>2</v>
      </c>
      <c r="E88" s="73"/>
      <c r="F88" s="67"/>
      <c r="G88" s="67"/>
      <c r="H88" s="67"/>
      <c r="I88" s="67"/>
      <c r="J88" s="245">
        <f t="shared" si="4"/>
        <v>0</v>
      </c>
      <c r="K88" s="245">
        <f t="shared" si="5"/>
        <v>0</v>
      </c>
      <c r="L88" s="247">
        <f t="shared" si="6"/>
      </c>
      <c r="M88" s="67"/>
      <c r="N88" s="67"/>
      <c r="O88" s="67"/>
      <c r="P88" s="245">
        <f t="shared" si="7"/>
        <v>0</v>
      </c>
      <c r="Q88" s="28"/>
    </row>
    <row r="89" spans="1:17" ht="22.5">
      <c r="A89" s="312"/>
      <c r="B89" s="448">
        <v>78</v>
      </c>
      <c r="C89" s="437" t="s">
        <v>134</v>
      </c>
      <c r="D89" s="213" t="s">
        <v>2</v>
      </c>
      <c r="E89" s="73"/>
      <c r="F89" s="67"/>
      <c r="G89" s="67"/>
      <c r="H89" s="67"/>
      <c r="I89" s="67"/>
      <c r="J89" s="245">
        <f t="shared" si="4"/>
        <v>0</v>
      </c>
      <c r="K89" s="245">
        <f t="shared" si="5"/>
        <v>0</v>
      </c>
      <c r="L89" s="247">
        <f t="shared" si="6"/>
      </c>
      <c r="M89" s="67"/>
      <c r="N89" s="67"/>
      <c r="O89" s="67"/>
      <c r="P89" s="245">
        <f t="shared" si="7"/>
        <v>0</v>
      </c>
      <c r="Q89" s="28"/>
    </row>
    <row r="90" spans="1:17" ht="12.75">
      <c r="A90" s="312"/>
      <c r="B90" s="448">
        <v>49</v>
      </c>
      <c r="C90" s="437" t="s">
        <v>135</v>
      </c>
      <c r="D90" s="213" t="s">
        <v>136</v>
      </c>
      <c r="E90" s="74"/>
      <c r="F90" s="67"/>
      <c r="G90" s="67"/>
      <c r="H90" s="67"/>
      <c r="I90" s="67"/>
      <c r="J90" s="245">
        <f t="shared" si="4"/>
        <v>0</v>
      </c>
      <c r="K90" s="245">
        <f t="shared" si="5"/>
        <v>0</v>
      </c>
      <c r="L90" s="247">
        <f t="shared" si="6"/>
      </c>
      <c r="M90" s="67"/>
      <c r="N90" s="67"/>
      <c r="O90" s="67"/>
      <c r="P90" s="245">
        <f t="shared" si="7"/>
        <v>0</v>
      </c>
      <c r="Q90" s="28"/>
    </row>
    <row r="91" spans="1:17" ht="12.75">
      <c r="A91" s="312"/>
      <c r="B91" s="448">
        <v>55</v>
      </c>
      <c r="C91" s="437" t="s">
        <v>137</v>
      </c>
      <c r="D91" s="213" t="s">
        <v>2</v>
      </c>
      <c r="E91" s="73"/>
      <c r="F91" s="67"/>
      <c r="G91" s="67"/>
      <c r="H91" s="67"/>
      <c r="I91" s="67"/>
      <c r="J91" s="245">
        <f t="shared" si="4"/>
        <v>0</v>
      </c>
      <c r="K91" s="245">
        <f t="shared" si="5"/>
        <v>0</v>
      </c>
      <c r="L91" s="247">
        <f t="shared" si="6"/>
      </c>
      <c r="M91" s="67"/>
      <c r="N91" s="67"/>
      <c r="O91" s="67"/>
      <c r="P91" s="245">
        <f t="shared" si="7"/>
        <v>0</v>
      </c>
      <c r="Q91" s="28"/>
    </row>
    <row r="92" spans="1:17" ht="12.75">
      <c r="A92" s="312"/>
      <c r="B92" s="448">
        <v>39</v>
      </c>
      <c r="C92" s="437" t="s">
        <v>138</v>
      </c>
      <c r="D92" s="213" t="s">
        <v>101</v>
      </c>
      <c r="E92" s="73"/>
      <c r="F92" s="67"/>
      <c r="G92" s="67"/>
      <c r="H92" s="67"/>
      <c r="I92" s="67"/>
      <c r="J92" s="245">
        <f t="shared" si="4"/>
        <v>0</v>
      </c>
      <c r="K92" s="245">
        <f t="shared" si="5"/>
        <v>0</v>
      </c>
      <c r="L92" s="247">
        <f t="shared" si="6"/>
      </c>
      <c r="M92" s="67"/>
      <c r="N92" s="67"/>
      <c r="O92" s="67"/>
      <c r="P92" s="245">
        <f t="shared" si="7"/>
        <v>0</v>
      </c>
      <c r="Q92" s="28"/>
    </row>
    <row r="93" spans="1:17" ht="12.75">
      <c r="A93" s="312"/>
      <c r="B93" s="448">
        <v>89</v>
      </c>
      <c r="C93" s="437" t="s">
        <v>139</v>
      </c>
      <c r="D93" s="213" t="s">
        <v>140</v>
      </c>
      <c r="E93" s="73"/>
      <c r="F93" s="67"/>
      <c r="G93" s="67"/>
      <c r="H93" s="67"/>
      <c r="I93" s="67"/>
      <c r="J93" s="245">
        <f t="shared" si="4"/>
        <v>0</v>
      </c>
      <c r="K93" s="245">
        <f t="shared" si="5"/>
        <v>0</v>
      </c>
      <c r="L93" s="247">
        <f t="shared" si="6"/>
      </c>
      <c r="M93" s="67"/>
      <c r="N93" s="67"/>
      <c r="O93" s="67"/>
      <c r="P93" s="245">
        <f t="shared" si="7"/>
        <v>0</v>
      </c>
      <c r="Q93" s="28"/>
    </row>
    <row r="94" spans="1:17" ht="22.5">
      <c r="A94" s="312"/>
      <c r="B94" s="448">
        <v>68</v>
      </c>
      <c r="C94" s="437" t="s">
        <v>141</v>
      </c>
      <c r="D94" s="213" t="s">
        <v>115</v>
      </c>
      <c r="E94" s="73"/>
      <c r="F94" s="67"/>
      <c r="G94" s="67"/>
      <c r="H94" s="67"/>
      <c r="I94" s="67"/>
      <c r="J94" s="245">
        <f t="shared" si="4"/>
        <v>0</v>
      </c>
      <c r="K94" s="245">
        <f t="shared" si="5"/>
        <v>0</v>
      </c>
      <c r="L94" s="247">
        <f t="shared" si="6"/>
      </c>
      <c r="M94" s="67"/>
      <c r="N94" s="67"/>
      <c r="O94" s="67"/>
      <c r="P94" s="245">
        <f t="shared" si="7"/>
        <v>0</v>
      </c>
      <c r="Q94" s="28"/>
    </row>
    <row r="95" spans="1:17" ht="12.75">
      <c r="A95" s="312"/>
      <c r="B95" s="448"/>
      <c r="C95" s="437"/>
      <c r="D95" s="213"/>
      <c r="E95" s="73"/>
      <c r="F95" s="67"/>
      <c r="G95" s="67"/>
      <c r="H95" s="67"/>
      <c r="I95" s="67"/>
      <c r="J95" s="245">
        <f t="shared" si="4"/>
        <v>0</v>
      </c>
      <c r="K95" s="245">
        <f t="shared" si="5"/>
        <v>0</v>
      </c>
      <c r="L95" s="247">
        <f t="shared" si="6"/>
      </c>
      <c r="M95" s="67"/>
      <c r="N95" s="67"/>
      <c r="O95" s="67"/>
      <c r="P95" s="245">
        <f t="shared" si="7"/>
        <v>0</v>
      </c>
      <c r="Q95" s="28"/>
    </row>
    <row r="96" spans="1:17" ht="12.75">
      <c r="A96" s="312"/>
      <c r="B96" s="448"/>
      <c r="C96" s="437"/>
      <c r="D96" s="213"/>
      <c r="E96" s="73"/>
      <c r="F96" s="67"/>
      <c r="G96" s="67"/>
      <c r="H96" s="67"/>
      <c r="I96" s="67"/>
      <c r="J96" s="245">
        <f t="shared" si="4"/>
        <v>0</v>
      </c>
      <c r="K96" s="245">
        <f t="shared" si="5"/>
        <v>0</v>
      </c>
      <c r="L96" s="247">
        <f t="shared" si="6"/>
      </c>
      <c r="M96" s="67"/>
      <c r="N96" s="67"/>
      <c r="O96" s="67"/>
      <c r="P96" s="245">
        <f t="shared" si="7"/>
        <v>0</v>
      </c>
      <c r="Q96" s="28"/>
    </row>
    <row r="97" spans="1:17" ht="12.75">
      <c r="A97" s="312"/>
      <c r="B97" s="448"/>
      <c r="C97" s="437"/>
      <c r="D97" s="213"/>
      <c r="E97" s="73"/>
      <c r="F97" s="67"/>
      <c r="G97" s="67"/>
      <c r="H97" s="67"/>
      <c r="I97" s="67"/>
      <c r="J97" s="245">
        <f t="shared" si="4"/>
        <v>0</v>
      </c>
      <c r="K97" s="245">
        <f t="shared" si="5"/>
        <v>0</v>
      </c>
      <c r="L97" s="247">
        <f t="shared" si="6"/>
      </c>
      <c r="M97" s="67"/>
      <c r="N97" s="67"/>
      <c r="O97" s="67"/>
      <c r="P97" s="245">
        <f t="shared" si="7"/>
        <v>0</v>
      </c>
      <c r="Q97" s="28"/>
    </row>
    <row r="98" spans="1:17" ht="12.75">
      <c r="A98" s="312"/>
      <c r="B98" s="448"/>
      <c r="C98" s="437"/>
      <c r="D98" s="213"/>
      <c r="E98" s="73"/>
      <c r="F98" s="67"/>
      <c r="G98" s="67"/>
      <c r="H98" s="67"/>
      <c r="I98" s="67"/>
      <c r="J98" s="245">
        <f t="shared" si="4"/>
        <v>0</v>
      </c>
      <c r="K98" s="245">
        <f t="shared" si="5"/>
        <v>0</v>
      </c>
      <c r="L98" s="247">
        <f t="shared" si="6"/>
      </c>
      <c r="M98" s="67"/>
      <c r="N98" s="67"/>
      <c r="O98" s="67"/>
      <c r="P98" s="245">
        <f t="shared" si="7"/>
        <v>0</v>
      </c>
      <c r="Q98" s="28"/>
    </row>
    <row r="99" spans="1:17" ht="12.75">
      <c r="A99" s="312"/>
      <c r="B99" s="448"/>
      <c r="C99" s="437"/>
      <c r="D99" s="213"/>
      <c r="E99" s="73"/>
      <c r="F99" s="67"/>
      <c r="G99" s="67"/>
      <c r="H99" s="67"/>
      <c r="I99" s="67"/>
      <c r="J99" s="245">
        <f t="shared" si="4"/>
        <v>0</v>
      </c>
      <c r="K99" s="245">
        <f t="shared" si="5"/>
        <v>0</v>
      </c>
      <c r="L99" s="247">
        <f t="shared" si="6"/>
      </c>
      <c r="M99" s="67"/>
      <c r="N99" s="67"/>
      <c r="O99" s="67"/>
      <c r="P99" s="245">
        <f t="shared" si="7"/>
        <v>0</v>
      </c>
      <c r="Q99" s="28"/>
    </row>
    <row r="100" spans="1:17" ht="12.75">
      <c r="A100" s="312"/>
      <c r="B100" s="448"/>
      <c r="C100" s="437"/>
      <c r="D100" s="213"/>
      <c r="E100" s="73"/>
      <c r="F100" s="67"/>
      <c r="G100" s="67"/>
      <c r="H100" s="67"/>
      <c r="I100" s="67"/>
      <c r="J100" s="245">
        <f t="shared" si="4"/>
        <v>0</v>
      </c>
      <c r="K100" s="245">
        <f t="shared" si="5"/>
        <v>0</v>
      </c>
      <c r="L100" s="247">
        <f t="shared" si="6"/>
      </c>
      <c r="M100" s="67"/>
      <c r="N100" s="67"/>
      <c r="O100" s="67"/>
      <c r="P100" s="245">
        <f t="shared" si="7"/>
        <v>0</v>
      </c>
      <c r="Q100" s="28"/>
    </row>
    <row r="101" spans="1:17" ht="12.75">
      <c r="A101" s="312"/>
      <c r="B101" s="448"/>
      <c r="C101" s="437"/>
      <c r="D101" s="213"/>
      <c r="E101" s="73"/>
      <c r="F101" s="67"/>
      <c r="G101" s="67"/>
      <c r="H101" s="67"/>
      <c r="I101" s="67"/>
      <c r="J101" s="245">
        <f t="shared" si="4"/>
        <v>0</v>
      </c>
      <c r="K101" s="245">
        <f t="shared" si="5"/>
        <v>0</v>
      </c>
      <c r="L101" s="247">
        <f t="shared" si="6"/>
      </c>
      <c r="M101" s="67"/>
      <c r="N101" s="67"/>
      <c r="O101" s="67"/>
      <c r="P101" s="245">
        <f t="shared" si="7"/>
        <v>0</v>
      </c>
      <c r="Q101" s="28"/>
    </row>
    <row r="102" spans="1:17" ht="12.75">
      <c r="A102" s="312"/>
      <c r="B102" s="448"/>
      <c r="C102" s="437"/>
      <c r="D102" s="213"/>
      <c r="E102" s="73"/>
      <c r="F102" s="67"/>
      <c r="G102" s="67"/>
      <c r="H102" s="67"/>
      <c r="I102" s="67"/>
      <c r="J102" s="245">
        <f t="shared" si="4"/>
        <v>0</v>
      </c>
      <c r="K102" s="245">
        <f t="shared" si="5"/>
        <v>0</v>
      </c>
      <c r="L102" s="247">
        <f t="shared" si="6"/>
      </c>
      <c r="M102" s="67"/>
      <c r="N102" s="67"/>
      <c r="O102" s="67"/>
      <c r="P102" s="245">
        <f t="shared" si="7"/>
        <v>0</v>
      </c>
      <c r="Q102" s="28"/>
    </row>
    <row r="103" spans="1:17" ht="12.75">
      <c r="A103" s="312"/>
      <c r="B103" s="448"/>
      <c r="C103" s="437"/>
      <c r="D103" s="213"/>
      <c r="E103" s="73"/>
      <c r="F103" s="67"/>
      <c r="G103" s="67"/>
      <c r="H103" s="67"/>
      <c r="I103" s="67"/>
      <c r="J103" s="245">
        <f t="shared" si="4"/>
        <v>0</v>
      </c>
      <c r="K103" s="245">
        <f t="shared" si="5"/>
        <v>0</v>
      </c>
      <c r="L103" s="247">
        <f t="shared" si="6"/>
      </c>
      <c r="M103" s="67"/>
      <c r="N103" s="67"/>
      <c r="O103" s="67"/>
      <c r="P103" s="245">
        <f t="shared" si="7"/>
        <v>0</v>
      </c>
      <c r="Q103" s="28"/>
    </row>
    <row r="104" spans="1:17" ht="12.75">
      <c r="A104" s="411"/>
      <c r="B104" s="412"/>
      <c r="C104" s="413"/>
      <c r="D104" s="413"/>
      <c r="E104" s="431"/>
      <c r="F104" s="432"/>
      <c r="G104" s="432"/>
      <c r="H104" s="432"/>
      <c r="I104" s="432"/>
      <c r="J104" s="432"/>
      <c r="K104" s="432"/>
      <c r="L104" s="434"/>
      <c r="M104" s="432"/>
      <c r="N104" s="432"/>
      <c r="O104" s="432"/>
      <c r="P104" s="238"/>
      <c r="Q104" s="28"/>
    </row>
    <row r="105" spans="1:17" ht="12.75">
      <c r="A105" s="414"/>
      <c r="B105" s="415"/>
      <c r="C105" s="416" t="s">
        <v>218</v>
      </c>
      <c r="D105" s="413"/>
      <c r="E105" s="431"/>
      <c r="F105" s="237"/>
      <c r="G105" s="237"/>
      <c r="H105" s="237"/>
      <c r="I105" s="237"/>
      <c r="J105" s="237"/>
      <c r="K105" s="237"/>
      <c r="L105" s="248"/>
      <c r="M105" s="237"/>
      <c r="N105" s="237"/>
      <c r="O105" s="237"/>
      <c r="P105" s="238"/>
      <c r="Q105" s="28"/>
    </row>
    <row r="106" spans="1:17" ht="12.75">
      <c r="A106" s="417"/>
      <c r="B106" s="418" t="s">
        <v>219</v>
      </c>
      <c r="C106" s="413"/>
      <c r="D106" s="413"/>
      <c r="E106" s="431"/>
      <c r="F106" s="433"/>
      <c r="G106" s="433"/>
      <c r="H106" s="433"/>
      <c r="I106" s="433"/>
      <c r="J106" s="433"/>
      <c r="K106" s="433"/>
      <c r="L106" s="435"/>
      <c r="M106" s="433"/>
      <c r="N106" s="433"/>
      <c r="O106" s="433"/>
      <c r="P106" s="238"/>
      <c r="Q106" s="28"/>
    </row>
    <row r="107" spans="1:17" ht="12.75">
      <c r="A107" s="312"/>
      <c r="B107" s="450" t="s">
        <v>1019</v>
      </c>
      <c r="C107" s="451"/>
      <c r="D107" s="213" t="s">
        <v>62</v>
      </c>
      <c r="E107" s="73"/>
      <c r="F107" s="67"/>
      <c r="G107" s="67"/>
      <c r="H107" s="67"/>
      <c r="I107" s="67"/>
      <c r="J107" s="245">
        <f t="shared" si="4"/>
        <v>0</v>
      </c>
      <c r="K107" s="245">
        <f t="shared" si="5"/>
        <v>0</v>
      </c>
      <c r="L107" s="247">
        <f t="shared" si="6"/>
      </c>
      <c r="M107" s="67"/>
      <c r="N107" s="67"/>
      <c r="O107" s="67"/>
      <c r="P107" s="245">
        <f t="shared" si="7"/>
        <v>0</v>
      </c>
      <c r="Q107" s="28"/>
    </row>
    <row r="108" spans="1:17" ht="12.75">
      <c r="A108" s="312"/>
      <c r="B108" s="450" t="s">
        <v>761</v>
      </c>
      <c r="C108" s="452">
        <v>2</v>
      </c>
      <c r="D108" s="213" t="s">
        <v>62</v>
      </c>
      <c r="E108" s="73"/>
      <c r="F108" s="67"/>
      <c r="G108" s="67"/>
      <c r="H108" s="67"/>
      <c r="I108" s="67"/>
      <c r="J108" s="245">
        <f t="shared" si="4"/>
        <v>0</v>
      </c>
      <c r="K108" s="245">
        <f t="shared" si="5"/>
        <v>0</v>
      </c>
      <c r="L108" s="247">
        <f t="shared" si="6"/>
      </c>
      <c r="M108" s="67"/>
      <c r="N108" s="67"/>
      <c r="O108" s="67"/>
      <c r="P108" s="245">
        <f t="shared" si="7"/>
        <v>0</v>
      </c>
      <c r="Q108" s="28"/>
    </row>
    <row r="109" spans="1:17" ht="12.75">
      <c r="A109" s="312"/>
      <c r="B109" s="450" t="s">
        <v>762</v>
      </c>
      <c r="C109" s="452">
        <v>28</v>
      </c>
      <c r="D109" s="213" t="s">
        <v>62</v>
      </c>
      <c r="E109" s="73"/>
      <c r="F109" s="67"/>
      <c r="G109" s="67"/>
      <c r="H109" s="67"/>
      <c r="I109" s="67"/>
      <c r="J109" s="245">
        <f t="shared" si="4"/>
        <v>0</v>
      </c>
      <c r="K109" s="245">
        <f t="shared" si="5"/>
        <v>0</v>
      </c>
      <c r="L109" s="247">
        <f t="shared" si="6"/>
      </c>
      <c r="M109" s="67"/>
      <c r="N109" s="67"/>
      <c r="O109" s="67"/>
      <c r="P109" s="245">
        <f t="shared" si="7"/>
        <v>0</v>
      </c>
      <c r="Q109" s="28"/>
    </row>
    <row r="110" spans="1:17" ht="12.75">
      <c r="A110" s="312"/>
      <c r="B110" s="450" t="s">
        <v>763</v>
      </c>
      <c r="C110" s="452">
        <v>33</v>
      </c>
      <c r="D110" s="213" t="s">
        <v>62</v>
      </c>
      <c r="E110" s="73"/>
      <c r="F110" s="67"/>
      <c r="G110" s="67"/>
      <c r="H110" s="67"/>
      <c r="I110" s="67"/>
      <c r="J110" s="245">
        <f t="shared" si="4"/>
        <v>0</v>
      </c>
      <c r="K110" s="245">
        <f t="shared" si="5"/>
        <v>0</v>
      </c>
      <c r="L110" s="247">
        <f t="shared" si="6"/>
      </c>
      <c r="M110" s="67"/>
      <c r="N110" s="67"/>
      <c r="O110" s="67"/>
      <c r="P110" s="245">
        <f t="shared" si="7"/>
        <v>0</v>
      </c>
      <c r="Q110" s="28"/>
    </row>
    <row r="111" spans="1:17" ht="12.75">
      <c r="A111" s="312"/>
      <c r="B111" s="450" t="s">
        <v>764</v>
      </c>
      <c r="C111" s="452">
        <v>34</v>
      </c>
      <c r="D111" s="213" t="s">
        <v>62</v>
      </c>
      <c r="E111" s="73"/>
      <c r="F111" s="67"/>
      <c r="G111" s="67"/>
      <c r="H111" s="67"/>
      <c r="I111" s="67"/>
      <c r="J111" s="245">
        <f t="shared" si="4"/>
        <v>0</v>
      </c>
      <c r="K111" s="245">
        <f t="shared" si="5"/>
        <v>0</v>
      </c>
      <c r="L111" s="247">
        <f t="shared" si="6"/>
      </c>
      <c r="M111" s="67"/>
      <c r="N111" s="67"/>
      <c r="O111" s="67"/>
      <c r="P111" s="245">
        <f t="shared" si="7"/>
        <v>0</v>
      </c>
      <c r="Q111" s="28"/>
    </row>
    <row r="112" spans="1:17" ht="12.75">
      <c r="A112" s="312"/>
      <c r="B112" s="450" t="s">
        <v>765</v>
      </c>
      <c r="C112" s="452">
        <v>40</v>
      </c>
      <c r="D112" s="213" t="s">
        <v>62</v>
      </c>
      <c r="E112" s="73"/>
      <c r="F112" s="67"/>
      <c r="G112" s="67"/>
      <c r="H112" s="67"/>
      <c r="I112" s="67"/>
      <c r="J112" s="245">
        <f t="shared" si="4"/>
        <v>0</v>
      </c>
      <c r="K112" s="245">
        <f t="shared" si="5"/>
        <v>0</v>
      </c>
      <c r="L112" s="247">
        <f t="shared" si="6"/>
      </c>
      <c r="M112" s="67"/>
      <c r="N112" s="67"/>
      <c r="O112" s="67"/>
      <c r="P112" s="245">
        <f t="shared" si="7"/>
        <v>0</v>
      </c>
      <c r="Q112" s="28"/>
    </row>
    <row r="113" spans="1:17" ht="12.75">
      <c r="A113" s="312"/>
      <c r="B113" s="450" t="s">
        <v>766</v>
      </c>
      <c r="C113" s="452">
        <v>47</v>
      </c>
      <c r="D113" s="213" t="s">
        <v>62</v>
      </c>
      <c r="E113" s="73"/>
      <c r="F113" s="67"/>
      <c r="G113" s="67"/>
      <c r="H113" s="67"/>
      <c r="I113" s="67"/>
      <c r="J113" s="245">
        <f t="shared" si="4"/>
        <v>0</v>
      </c>
      <c r="K113" s="245">
        <f t="shared" si="5"/>
        <v>0</v>
      </c>
      <c r="L113" s="247">
        <f t="shared" si="6"/>
      </c>
      <c r="M113" s="67"/>
      <c r="N113" s="67"/>
      <c r="O113" s="67"/>
      <c r="P113" s="245">
        <f t="shared" si="7"/>
        <v>0</v>
      </c>
      <c r="Q113" s="28"/>
    </row>
    <row r="114" spans="1:17" ht="12.75">
      <c r="A114" s="312"/>
      <c r="B114" s="450" t="s">
        <v>767</v>
      </c>
      <c r="C114" s="452">
        <v>48</v>
      </c>
      <c r="D114" s="213" t="s">
        <v>62</v>
      </c>
      <c r="E114" s="73"/>
      <c r="F114" s="67"/>
      <c r="G114" s="67"/>
      <c r="H114" s="67"/>
      <c r="I114" s="67"/>
      <c r="J114" s="245">
        <f t="shared" si="4"/>
        <v>0</v>
      </c>
      <c r="K114" s="245">
        <f t="shared" si="5"/>
        <v>0</v>
      </c>
      <c r="L114" s="247">
        <f t="shared" si="6"/>
      </c>
      <c r="M114" s="67"/>
      <c r="N114" s="67"/>
      <c r="O114" s="67"/>
      <c r="P114" s="245">
        <f t="shared" si="7"/>
        <v>0</v>
      </c>
      <c r="Q114" s="28"/>
    </row>
    <row r="115" spans="1:17" ht="12.75">
      <c r="A115" s="312"/>
      <c r="B115" s="450" t="s">
        <v>768</v>
      </c>
      <c r="C115" s="452">
        <v>51</v>
      </c>
      <c r="D115" s="213" t="s">
        <v>62</v>
      </c>
      <c r="E115" s="73"/>
      <c r="F115" s="67"/>
      <c r="G115" s="67"/>
      <c r="H115" s="67"/>
      <c r="I115" s="67"/>
      <c r="J115" s="245">
        <f t="shared" si="4"/>
        <v>0</v>
      </c>
      <c r="K115" s="245">
        <f t="shared" si="5"/>
        <v>0</v>
      </c>
      <c r="L115" s="247">
        <f t="shared" si="6"/>
      </c>
      <c r="M115" s="67"/>
      <c r="N115" s="67"/>
      <c r="O115" s="67"/>
      <c r="P115" s="245">
        <f t="shared" si="7"/>
        <v>0</v>
      </c>
      <c r="Q115" s="28"/>
    </row>
    <row r="116" spans="1:17" ht="12.75">
      <c r="A116" s="312"/>
      <c r="B116" s="450" t="s">
        <v>769</v>
      </c>
      <c r="C116" s="452">
        <v>52</v>
      </c>
      <c r="D116" s="213" t="s">
        <v>62</v>
      </c>
      <c r="E116" s="74"/>
      <c r="F116" s="67"/>
      <c r="G116" s="67"/>
      <c r="H116" s="67"/>
      <c r="I116" s="67"/>
      <c r="J116" s="245">
        <f t="shared" si="4"/>
        <v>0</v>
      </c>
      <c r="K116" s="245">
        <f t="shared" si="5"/>
        <v>0</v>
      </c>
      <c r="L116" s="247">
        <f t="shared" si="6"/>
      </c>
      <c r="M116" s="67"/>
      <c r="N116" s="67"/>
      <c r="O116" s="67"/>
      <c r="P116" s="245">
        <f t="shared" si="7"/>
        <v>0</v>
      </c>
      <c r="Q116" s="28"/>
    </row>
    <row r="117" spans="1:17" ht="12.75">
      <c r="A117" s="312"/>
      <c r="B117" s="450" t="s">
        <v>770</v>
      </c>
      <c r="C117" s="452">
        <v>53</v>
      </c>
      <c r="D117" s="213" t="s">
        <v>62</v>
      </c>
      <c r="E117" s="73"/>
      <c r="F117" s="67"/>
      <c r="G117" s="67"/>
      <c r="H117" s="67"/>
      <c r="I117" s="67"/>
      <c r="J117" s="245">
        <f t="shared" si="4"/>
        <v>0</v>
      </c>
      <c r="K117" s="245">
        <f t="shared" si="5"/>
        <v>0</v>
      </c>
      <c r="L117" s="247">
        <f t="shared" si="6"/>
      </c>
      <c r="M117" s="67"/>
      <c r="N117" s="67"/>
      <c r="O117" s="67"/>
      <c r="P117" s="245">
        <f t="shared" si="7"/>
        <v>0</v>
      </c>
      <c r="Q117" s="28"/>
    </row>
    <row r="118" spans="1:17" ht="12.75">
      <c r="A118" s="312"/>
      <c r="B118" s="450" t="s">
        <v>771</v>
      </c>
      <c r="C118" s="452">
        <v>55</v>
      </c>
      <c r="D118" s="213" t="s">
        <v>62</v>
      </c>
      <c r="E118" s="73"/>
      <c r="F118" s="67"/>
      <c r="G118" s="67"/>
      <c r="H118" s="67"/>
      <c r="I118" s="67"/>
      <c r="J118" s="245">
        <f t="shared" si="4"/>
        <v>0</v>
      </c>
      <c r="K118" s="245">
        <f t="shared" si="5"/>
        <v>0</v>
      </c>
      <c r="L118" s="247">
        <f t="shared" si="6"/>
      </c>
      <c r="M118" s="67"/>
      <c r="N118" s="67"/>
      <c r="O118" s="67"/>
      <c r="P118" s="245">
        <f t="shared" si="7"/>
        <v>0</v>
      </c>
      <c r="Q118" s="28"/>
    </row>
    <row r="119" spans="1:17" ht="12.75">
      <c r="A119" s="312"/>
      <c r="B119" s="450" t="s">
        <v>772</v>
      </c>
      <c r="C119" s="452">
        <v>62</v>
      </c>
      <c r="D119" s="213" t="s">
        <v>62</v>
      </c>
      <c r="E119" s="73"/>
      <c r="F119" s="67"/>
      <c r="G119" s="67"/>
      <c r="H119" s="67"/>
      <c r="I119" s="67"/>
      <c r="J119" s="245">
        <f t="shared" si="4"/>
        <v>0</v>
      </c>
      <c r="K119" s="245">
        <f t="shared" si="5"/>
        <v>0</v>
      </c>
      <c r="L119" s="247">
        <f t="shared" si="6"/>
      </c>
      <c r="M119" s="67"/>
      <c r="N119" s="67"/>
      <c r="O119" s="67"/>
      <c r="P119" s="245">
        <f t="shared" si="7"/>
        <v>0</v>
      </c>
      <c r="Q119" s="28"/>
    </row>
    <row r="120" spans="1:17" ht="12.75">
      <c r="A120" s="312"/>
      <c r="B120" s="450" t="s">
        <v>773</v>
      </c>
      <c r="C120" s="452">
        <v>79</v>
      </c>
      <c r="D120" s="213" t="s">
        <v>62</v>
      </c>
      <c r="E120" s="73"/>
      <c r="F120" s="67"/>
      <c r="G120" s="67"/>
      <c r="H120" s="67"/>
      <c r="I120" s="67"/>
      <c r="J120" s="245">
        <f t="shared" si="4"/>
        <v>0</v>
      </c>
      <c r="K120" s="245">
        <f t="shared" si="5"/>
        <v>0</v>
      </c>
      <c r="L120" s="247">
        <f t="shared" si="6"/>
      </c>
      <c r="M120" s="67"/>
      <c r="N120" s="67"/>
      <c r="O120" s="67"/>
      <c r="P120" s="245">
        <f t="shared" si="7"/>
        <v>0</v>
      </c>
      <c r="Q120" s="28"/>
    </row>
    <row r="121" spans="1:17" ht="12.75">
      <c r="A121" s="312"/>
      <c r="B121" s="450" t="s">
        <v>774</v>
      </c>
      <c r="C121" s="452">
        <v>102</v>
      </c>
      <c r="D121" s="213" t="s">
        <v>62</v>
      </c>
      <c r="E121" s="73"/>
      <c r="F121" s="67"/>
      <c r="G121" s="67"/>
      <c r="H121" s="67"/>
      <c r="I121" s="67"/>
      <c r="J121" s="245">
        <f t="shared" si="4"/>
        <v>0</v>
      </c>
      <c r="K121" s="245">
        <f t="shared" si="5"/>
        <v>0</v>
      </c>
      <c r="L121" s="247">
        <f t="shared" si="6"/>
      </c>
      <c r="M121" s="67"/>
      <c r="N121" s="67"/>
      <c r="O121" s="67"/>
      <c r="P121" s="245">
        <f t="shared" si="7"/>
        <v>0</v>
      </c>
      <c r="Q121" s="28"/>
    </row>
    <row r="122" spans="1:17" ht="12.75">
      <c r="A122" s="312"/>
      <c r="B122" s="450" t="s">
        <v>775</v>
      </c>
      <c r="C122" s="452">
        <v>112</v>
      </c>
      <c r="D122" s="213" t="s">
        <v>62</v>
      </c>
      <c r="E122" s="73"/>
      <c r="F122" s="67"/>
      <c r="G122" s="67"/>
      <c r="H122" s="67"/>
      <c r="I122" s="67"/>
      <c r="J122" s="245">
        <f t="shared" si="4"/>
        <v>0</v>
      </c>
      <c r="K122" s="245">
        <f t="shared" si="5"/>
        <v>0</v>
      </c>
      <c r="L122" s="247">
        <f t="shared" si="6"/>
      </c>
      <c r="M122" s="67"/>
      <c r="N122" s="67"/>
      <c r="O122" s="67"/>
      <c r="P122" s="245">
        <f t="shared" si="7"/>
        <v>0</v>
      </c>
      <c r="Q122" s="28"/>
    </row>
    <row r="123" spans="1:17" ht="12.75">
      <c r="A123" s="312"/>
      <c r="B123" s="450" t="s">
        <v>776</v>
      </c>
      <c r="C123" s="452">
        <v>122</v>
      </c>
      <c r="D123" s="213" t="s">
        <v>62</v>
      </c>
      <c r="E123" s="73"/>
      <c r="F123" s="67"/>
      <c r="G123" s="67"/>
      <c r="H123" s="67"/>
      <c r="I123" s="67"/>
      <c r="J123" s="245">
        <f t="shared" si="4"/>
        <v>0</v>
      </c>
      <c r="K123" s="245">
        <f t="shared" si="5"/>
        <v>0</v>
      </c>
      <c r="L123" s="247">
        <f t="shared" si="6"/>
      </c>
      <c r="M123" s="67"/>
      <c r="N123" s="67"/>
      <c r="O123" s="67"/>
      <c r="P123" s="245">
        <f t="shared" si="7"/>
        <v>0</v>
      </c>
      <c r="Q123" s="28"/>
    </row>
    <row r="124" spans="1:17" ht="12.75">
      <c r="A124" s="312"/>
      <c r="B124" s="450" t="s">
        <v>777</v>
      </c>
      <c r="C124" s="452">
        <v>123</v>
      </c>
      <c r="D124" s="213" t="s">
        <v>62</v>
      </c>
      <c r="E124" s="73"/>
      <c r="F124" s="67"/>
      <c r="G124" s="67"/>
      <c r="H124" s="67"/>
      <c r="I124" s="67"/>
      <c r="J124" s="245">
        <f t="shared" si="4"/>
        <v>0</v>
      </c>
      <c r="K124" s="245">
        <f t="shared" si="5"/>
        <v>0</v>
      </c>
      <c r="L124" s="247">
        <f t="shared" si="6"/>
      </c>
      <c r="M124" s="67"/>
      <c r="N124" s="67"/>
      <c r="O124" s="67"/>
      <c r="P124" s="245">
        <f t="shared" si="7"/>
        <v>0</v>
      </c>
      <c r="Q124" s="28"/>
    </row>
    <row r="125" spans="1:17" ht="12.75">
      <c r="A125" s="312"/>
      <c r="B125" s="450" t="s">
        <v>778</v>
      </c>
      <c r="C125" s="452">
        <v>136</v>
      </c>
      <c r="D125" s="213" t="s">
        <v>62</v>
      </c>
      <c r="E125" s="73"/>
      <c r="F125" s="67"/>
      <c r="G125" s="67"/>
      <c r="H125" s="67"/>
      <c r="I125" s="67"/>
      <c r="J125" s="245">
        <f t="shared" si="4"/>
        <v>0</v>
      </c>
      <c r="K125" s="245">
        <f t="shared" si="5"/>
        <v>0</v>
      </c>
      <c r="L125" s="247">
        <f t="shared" si="6"/>
      </c>
      <c r="M125" s="67"/>
      <c r="N125" s="67"/>
      <c r="O125" s="67"/>
      <c r="P125" s="245">
        <f t="shared" si="7"/>
        <v>0</v>
      </c>
      <c r="Q125" s="28"/>
    </row>
    <row r="126" spans="1:17" ht="12.75">
      <c r="A126" s="312"/>
      <c r="B126" s="450" t="s">
        <v>779</v>
      </c>
      <c r="C126" s="452">
        <v>138</v>
      </c>
      <c r="D126" s="213" t="s">
        <v>62</v>
      </c>
      <c r="E126" s="73"/>
      <c r="F126" s="67"/>
      <c r="G126" s="67"/>
      <c r="H126" s="67"/>
      <c r="I126" s="67"/>
      <c r="J126" s="245">
        <f t="shared" si="4"/>
        <v>0</v>
      </c>
      <c r="K126" s="245">
        <f t="shared" si="5"/>
        <v>0</v>
      </c>
      <c r="L126" s="247">
        <f t="shared" si="6"/>
      </c>
      <c r="M126" s="67"/>
      <c r="N126" s="67"/>
      <c r="O126" s="67"/>
      <c r="P126" s="245">
        <f t="shared" si="7"/>
        <v>0</v>
      </c>
      <c r="Q126" s="28"/>
    </row>
    <row r="127" spans="1:17" ht="12.75">
      <c r="A127" s="312"/>
      <c r="B127" s="450" t="s">
        <v>780</v>
      </c>
      <c r="C127" s="452">
        <v>159</v>
      </c>
      <c r="D127" s="213" t="s">
        <v>62</v>
      </c>
      <c r="E127" s="73"/>
      <c r="F127" s="67"/>
      <c r="G127" s="67"/>
      <c r="H127" s="67"/>
      <c r="I127" s="67"/>
      <c r="J127" s="245">
        <f t="shared" si="4"/>
        <v>0</v>
      </c>
      <c r="K127" s="245">
        <f t="shared" si="5"/>
        <v>0</v>
      </c>
      <c r="L127" s="247">
        <f t="shared" si="6"/>
      </c>
      <c r="M127" s="67"/>
      <c r="N127" s="67"/>
      <c r="O127" s="67"/>
      <c r="P127" s="245">
        <f t="shared" si="7"/>
        <v>0</v>
      </c>
      <c r="Q127" s="28"/>
    </row>
    <row r="128" spans="1:17" ht="12.75">
      <c r="A128" s="312"/>
      <c r="B128" s="450" t="s">
        <v>781</v>
      </c>
      <c r="C128" s="452">
        <v>172</v>
      </c>
      <c r="D128" s="213" t="s">
        <v>62</v>
      </c>
      <c r="E128" s="73"/>
      <c r="F128" s="67"/>
      <c r="G128" s="67"/>
      <c r="H128" s="67"/>
      <c r="I128" s="67"/>
      <c r="J128" s="245">
        <f t="shared" si="4"/>
        <v>0</v>
      </c>
      <c r="K128" s="245">
        <f t="shared" si="5"/>
        <v>0</v>
      </c>
      <c r="L128" s="247">
        <f t="shared" si="6"/>
      </c>
      <c r="M128" s="67"/>
      <c r="N128" s="67"/>
      <c r="O128" s="67"/>
      <c r="P128" s="245">
        <f t="shared" si="7"/>
        <v>0</v>
      </c>
      <c r="Q128" s="28"/>
    </row>
    <row r="129" spans="1:17" ht="12.75">
      <c r="A129" s="312"/>
      <c r="B129" s="450" t="s">
        <v>782</v>
      </c>
      <c r="C129" s="452">
        <v>173</v>
      </c>
      <c r="D129" s="213" t="s">
        <v>62</v>
      </c>
      <c r="E129" s="73"/>
      <c r="F129" s="67"/>
      <c r="G129" s="67"/>
      <c r="H129" s="67"/>
      <c r="I129" s="67"/>
      <c r="J129" s="245">
        <f t="shared" si="4"/>
        <v>0</v>
      </c>
      <c r="K129" s="245">
        <f t="shared" si="5"/>
        <v>0</v>
      </c>
      <c r="L129" s="247">
        <f t="shared" si="6"/>
      </c>
      <c r="M129" s="67"/>
      <c r="N129" s="67"/>
      <c r="O129" s="67"/>
      <c r="P129" s="245">
        <f t="shared" si="7"/>
        <v>0</v>
      </c>
      <c r="Q129" s="28"/>
    </row>
    <row r="130" spans="1:17" ht="12.75">
      <c r="A130" s="312"/>
      <c r="B130" s="450" t="s">
        <v>783</v>
      </c>
      <c r="C130" s="452">
        <v>178</v>
      </c>
      <c r="D130" s="213" t="s">
        <v>62</v>
      </c>
      <c r="E130" s="73"/>
      <c r="F130" s="67"/>
      <c r="G130" s="67"/>
      <c r="H130" s="67"/>
      <c r="I130" s="67"/>
      <c r="J130" s="245">
        <f t="shared" si="4"/>
        <v>0</v>
      </c>
      <c r="K130" s="245">
        <f t="shared" si="5"/>
        <v>0</v>
      </c>
      <c r="L130" s="247">
        <f t="shared" si="6"/>
      </c>
      <c r="M130" s="67"/>
      <c r="N130" s="67"/>
      <c r="O130" s="67"/>
      <c r="P130" s="245">
        <f t="shared" si="7"/>
        <v>0</v>
      </c>
      <c r="Q130" s="28"/>
    </row>
    <row r="131" spans="1:17" ht="12.75">
      <c r="A131" s="312"/>
      <c r="B131" s="450" t="s">
        <v>784</v>
      </c>
      <c r="C131" s="452">
        <v>179</v>
      </c>
      <c r="D131" s="213" t="s">
        <v>62</v>
      </c>
      <c r="E131" s="73"/>
      <c r="F131" s="67"/>
      <c r="G131" s="67"/>
      <c r="H131" s="67"/>
      <c r="I131" s="67"/>
      <c r="J131" s="245">
        <f t="shared" si="4"/>
        <v>0</v>
      </c>
      <c r="K131" s="245">
        <f t="shared" si="5"/>
        <v>0</v>
      </c>
      <c r="L131" s="247">
        <f t="shared" si="6"/>
      </c>
      <c r="M131" s="67"/>
      <c r="N131" s="67"/>
      <c r="O131" s="67"/>
      <c r="P131" s="245">
        <f t="shared" si="7"/>
        <v>0</v>
      </c>
      <c r="Q131" s="28"/>
    </row>
    <row r="132" spans="1:17" ht="12.75">
      <c r="A132" s="312"/>
      <c r="B132" s="450" t="s">
        <v>785</v>
      </c>
      <c r="C132" s="452">
        <v>183</v>
      </c>
      <c r="D132" s="213" t="s">
        <v>62</v>
      </c>
      <c r="E132" s="73"/>
      <c r="F132" s="67"/>
      <c r="G132" s="67"/>
      <c r="H132" s="67"/>
      <c r="I132" s="67"/>
      <c r="J132" s="245">
        <f t="shared" si="4"/>
        <v>0</v>
      </c>
      <c r="K132" s="245">
        <f t="shared" si="5"/>
        <v>0</v>
      </c>
      <c r="L132" s="247">
        <f t="shared" si="6"/>
      </c>
      <c r="M132" s="67"/>
      <c r="N132" s="67"/>
      <c r="O132" s="67"/>
      <c r="P132" s="245">
        <f t="shared" si="7"/>
        <v>0</v>
      </c>
      <c r="Q132" s="28"/>
    </row>
    <row r="133" spans="1:17" ht="12.75">
      <c r="A133" s="312"/>
      <c r="B133" s="450" t="s">
        <v>786</v>
      </c>
      <c r="C133" s="452">
        <v>187</v>
      </c>
      <c r="D133" s="213" t="s">
        <v>62</v>
      </c>
      <c r="E133" s="73"/>
      <c r="F133" s="67"/>
      <c r="G133" s="67"/>
      <c r="H133" s="67"/>
      <c r="I133" s="67"/>
      <c r="J133" s="245">
        <f t="shared" si="4"/>
        <v>0</v>
      </c>
      <c r="K133" s="245">
        <f t="shared" si="5"/>
        <v>0</v>
      </c>
      <c r="L133" s="247">
        <f t="shared" si="6"/>
      </c>
      <c r="M133" s="67"/>
      <c r="N133" s="67"/>
      <c r="O133" s="67"/>
      <c r="P133" s="245">
        <f t="shared" si="7"/>
        <v>0</v>
      </c>
      <c r="Q133" s="28"/>
    </row>
    <row r="134" spans="1:17" ht="12.75">
      <c r="A134" s="312"/>
      <c r="B134" s="450" t="s">
        <v>787</v>
      </c>
      <c r="C134" s="452">
        <v>190</v>
      </c>
      <c r="D134" s="213" t="s">
        <v>62</v>
      </c>
      <c r="E134" s="73"/>
      <c r="F134" s="67"/>
      <c r="G134" s="67"/>
      <c r="H134" s="67"/>
      <c r="I134" s="67"/>
      <c r="J134" s="245">
        <f t="shared" si="4"/>
        <v>0</v>
      </c>
      <c r="K134" s="245">
        <f t="shared" si="5"/>
        <v>0</v>
      </c>
      <c r="L134" s="247">
        <f t="shared" si="6"/>
      </c>
      <c r="M134" s="67"/>
      <c r="N134" s="67"/>
      <c r="O134" s="67"/>
      <c r="P134" s="245">
        <f t="shared" si="7"/>
        <v>0</v>
      </c>
      <c r="Q134" s="28"/>
    </row>
    <row r="135" spans="1:17" ht="12.75">
      <c r="A135" s="312"/>
      <c r="B135" s="450" t="s">
        <v>788</v>
      </c>
      <c r="C135" s="452">
        <v>204</v>
      </c>
      <c r="D135" s="213" t="s">
        <v>62</v>
      </c>
      <c r="E135" s="73"/>
      <c r="F135" s="67"/>
      <c r="G135" s="67"/>
      <c r="H135" s="67"/>
      <c r="I135" s="67"/>
      <c r="J135" s="245">
        <f t="shared" si="4"/>
        <v>0</v>
      </c>
      <c r="K135" s="245">
        <f t="shared" si="5"/>
        <v>0</v>
      </c>
      <c r="L135" s="247">
        <f t="shared" si="6"/>
      </c>
      <c r="M135" s="67"/>
      <c r="N135" s="67"/>
      <c r="O135" s="67"/>
      <c r="P135" s="245">
        <f t="shared" si="7"/>
        <v>0</v>
      </c>
      <c r="Q135" s="28"/>
    </row>
    <row r="136" spans="1:17" ht="12.75">
      <c r="A136" s="312"/>
      <c r="B136" s="450" t="s">
        <v>789</v>
      </c>
      <c r="C136" s="452">
        <v>205</v>
      </c>
      <c r="D136" s="213" t="s">
        <v>62</v>
      </c>
      <c r="E136" s="73"/>
      <c r="F136" s="67"/>
      <c r="G136" s="67"/>
      <c r="H136" s="67"/>
      <c r="I136" s="67"/>
      <c r="J136" s="245">
        <f t="shared" si="4"/>
        <v>0</v>
      </c>
      <c r="K136" s="245">
        <f t="shared" si="5"/>
        <v>0</v>
      </c>
      <c r="L136" s="247">
        <f t="shared" si="6"/>
      </c>
      <c r="M136" s="67"/>
      <c r="N136" s="67"/>
      <c r="O136" s="67"/>
      <c r="P136" s="245">
        <f t="shared" si="7"/>
        <v>0</v>
      </c>
      <c r="Q136" s="28"/>
    </row>
    <row r="137" spans="1:17" ht="12.75">
      <c r="A137" s="312"/>
      <c r="B137" s="450" t="s">
        <v>790</v>
      </c>
      <c r="C137" s="452">
        <v>218</v>
      </c>
      <c r="D137" s="213" t="s">
        <v>62</v>
      </c>
      <c r="E137" s="73"/>
      <c r="F137" s="67"/>
      <c r="G137" s="67"/>
      <c r="H137" s="67"/>
      <c r="I137" s="67"/>
      <c r="J137" s="245">
        <f t="shared" si="4"/>
        <v>0</v>
      </c>
      <c r="K137" s="245">
        <f t="shared" si="5"/>
        <v>0</v>
      </c>
      <c r="L137" s="247">
        <f t="shared" si="6"/>
      </c>
      <c r="M137" s="67"/>
      <c r="N137" s="67"/>
      <c r="O137" s="67"/>
      <c r="P137" s="245">
        <f t="shared" si="7"/>
        <v>0</v>
      </c>
      <c r="Q137" s="28"/>
    </row>
    <row r="138" spans="1:17" ht="12.75">
      <c r="A138" s="312"/>
      <c r="B138" s="450" t="s">
        <v>791</v>
      </c>
      <c r="C138" s="452">
        <v>219</v>
      </c>
      <c r="D138" s="213" t="s">
        <v>62</v>
      </c>
      <c r="E138" s="73"/>
      <c r="F138" s="67"/>
      <c r="G138" s="67"/>
      <c r="H138" s="67"/>
      <c r="I138" s="67"/>
      <c r="J138" s="245">
        <f t="shared" si="4"/>
        <v>0</v>
      </c>
      <c r="K138" s="245">
        <f t="shared" si="5"/>
        <v>0</v>
      </c>
      <c r="L138" s="247">
        <f t="shared" si="6"/>
      </c>
      <c r="M138" s="67"/>
      <c r="N138" s="67"/>
      <c r="O138" s="67"/>
      <c r="P138" s="245">
        <f t="shared" si="7"/>
        <v>0</v>
      </c>
      <c r="Q138" s="28"/>
    </row>
    <row r="139" spans="1:17" ht="12.75">
      <c r="A139" s="312"/>
      <c r="B139" s="450" t="s">
        <v>792</v>
      </c>
      <c r="C139" s="452">
        <v>227</v>
      </c>
      <c r="D139" s="213" t="s">
        <v>62</v>
      </c>
      <c r="E139" s="73"/>
      <c r="F139" s="67"/>
      <c r="G139" s="67"/>
      <c r="H139" s="67"/>
      <c r="I139" s="67"/>
      <c r="J139" s="245">
        <f t="shared" si="4"/>
        <v>0</v>
      </c>
      <c r="K139" s="245">
        <f t="shared" si="5"/>
        <v>0</v>
      </c>
      <c r="L139" s="247">
        <f t="shared" si="6"/>
      </c>
      <c r="M139" s="67"/>
      <c r="N139" s="67"/>
      <c r="O139" s="67"/>
      <c r="P139" s="245">
        <f t="shared" si="7"/>
        <v>0</v>
      </c>
      <c r="Q139" s="28"/>
    </row>
    <row r="140" spans="1:17" ht="12.75">
      <c r="A140" s="312"/>
      <c r="B140" s="450" t="s">
        <v>793</v>
      </c>
      <c r="C140" s="452">
        <v>228</v>
      </c>
      <c r="D140" s="213" t="s">
        <v>62</v>
      </c>
      <c r="E140" s="73"/>
      <c r="F140" s="67"/>
      <c r="G140" s="67"/>
      <c r="H140" s="67"/>
      <c r="I140" s="67"/>
      <c r="J140" s="245">
        <f aca="true" t="shared" si="8" ref="J140:J203">SUM(G140:I140)</f>
        <v>0</v>
      </c>
      <c r="K140" s="245">
        <f aca="true" t="shared" si="9" ref="K140:K203">+H140+I140</f>
        <v>0</v>
      </c>
      <c r="L140" s="247">
        <f aca="true" t="shared" si="10" ref="L140:L203">IF(K140&lt;&gt;0,+(K140/J140),"")</f>
      </c>
      <c r="M140" s="67"/>
      <c r="N140" s="67"/>
      <c r="O140" s="67"/>
      <c r="P140" s="245">
        <f aca="true" t="shared" si="11" ref="P140:P203">+J140+M140+N140+O140</f>
        <v>0</v>
      </c>
      <c r="Q140" s="28"/>
    </row>
    <row r="141" spans="1:17" ht="12.75">
      <c r="A141" s="312"/>
      <c r="B141" s="450" t="s">
        <v>794</v>
      </c>
      <c r="C141" s="452">
        <v>250</v>
      </c>
      <c r="D141" s="213" t="s">
        <v>62</v>
      </c>
      <c r="E141" s="73"/>
      <c r="F141" s="67"/>
      <c r="G141" s="67"/>
      <c r="H141" s="67"/>
      <c r="I141" s="67"/>
      <c r="J141" s="245">
        <f t="shared" si="8"/>
        <v>0</v>
      </c>
      <c r="K141" s="245">
        <f t="shared" si="9"/>
        <v>0</v>
      </c>
      <c r="L141" s="247">
        <f t="shared" si="10"/>
      </c>
      <c r="M141" s="67"/>
      <c r="N141" s="67"/>
      <c r="O141" s="67"/>
      <c r="P141" s="245">
        <f t="shared" si="11"/>
        <v>0</v>
      </c>
      <c r="Q141" s="28"/>
    </row>
    <row r="142" spans="1:17" ht="12.75">
      <c r="A142" s="312"/>
      <c r="B142" s="450" t="s">
        <v>795</v>
      </c>
      <c r="C142" s="452">
        <v>270</v>
      </c>
      <c r="D142" s="213" t="s">
        <v>62</v>
      </c>
      <c r="E142" s="73"/>
      <c r="F142" s="67"/>
      <c r="G142" s="67"/>
      <c r="H142" s="67"/>
      <c r="I142" s="67"/>
      <c r="J142" s="245">
        <f t="shared" si="8"/>
        <v>0</v>
      </c>
      <c r="K142" s="245">
        <f t="shared" si="9"/>
        <v>0</v>
      </c>
      <c r="L142" s="247">
        <f t="shared" si="10"/>
      </c>
      <c r="M142" s="67"/>
      <c r="N142" s="67"/>
      <c r="O142" s="67"/>
      <c r="P142" s="245">
        <f t="shared" si="11"/>
        <v>0</v>
      </c>
      <c r="Q142" s="28"/>
    </row>
    <row r="143" spans="1:17" ht="12.75">
      <c r="A143" s="312"/>
      <c r="B143" s="450" t="s">
        <v>796</v>
      </c>
      <c r="C143" s="452">
        <v>271</v>
      </c>
      <c r="D143" s="213" t="s">
        <v>62</v>
      </c>
      <c r="E143" s="73"/>
      <c r="F143" s="67"/>
      <c r="G143" s="67"/>
      <c r="H143" s="67"/>
      <c r="I143" s="67"/>
      <c r="J143" s="245">
        <f t="shared" si="8"/>
        <v>0</v>
      </c>
      <c r="K143" s="245">
        <f t="shared" si="9"/>
        <v>0</v>
      </c>
      <c r="L143" s="247">
        <f t="shared" si="10"/>
      </c>
      <c r="M143" s="67"/>
      <c r="N143" s="67"/>
      <c r="O143" s="67"/>
      <c r="P143" s="245">
        <f t="shared" si="11"/>
        <v>0</v>
      </c>
      <c r="Q143" s="28"/>
    </row>
    <row r="144" spans="1:17" ht="12.75">
      <c r="A144" s="313"/>
      <c r="B144" s="412" t="s">
        <v>797</v>
      </c>
      <c r="C144" s="453">
        <v>282</v>
      </c>
      <c r="D144" s="214" t="s">
        <v>62</v>
      </c>
      <c r="E144" s="13"/>
      <c r="F144" s="67"/>
      <c r="G144" s="67"/>
      <c r="H144" s="67"/>
      <c r="I144" s="67"/>
      <c r="J144" s="237">
        <f t="shared" si="8"/>
        <v>0</v>
      </c>
      <c r="K144" s="237">
        <f t="shared" si="9"/>
        <v>0</v>
      </c>
      <c r="L144" s="248">
        <f t="shared" si="10"/>
      </c>
      <c r="M144" s="67"/>
      <c r="N144" s="67"/>
      <c r="O144" s="67"/>
      <c r="P144" s="237">
        <f t="shared" si="11"/>
        <v>0</v>
      </c>
      <c r="Q144" s="28"/>
    </row>
    <row r="145" spans="1:17" ht="12.75">
      <c r="A145" s="312"/>
      <c r="B145" s="450" t="s">
        <v>798</v>
      </c>
      <c r="C145" s="452">
        <v>314</v>
      </c>
      <c r="D145" s="213" t="s">
        <v>62</v>
      </c>
      <c r="E145" s="73"/>
      <c r="F145" s="67"/>
      <c r="G145" s="67"/>
      <c r="H145" s="67"/>
      <c r="I145" s="67"/>
      <c r="J145" s="245">
        <f t="shared" si="8"/>
        <v>0</v>
      </c>
      <c r="K145" s="245">
        <f t="shared" si="9"/>
        <v>0</v>
      </c>
      <c r="L145" s="247">
        <f t="shared" si="10"/>
      </c>
      <c r="M145" s="67"/>
      <c r="N145" s="67"/>
      <c r="O145" s="67"/>
      <c r="P145" s="245">
        <f t="shared" si="11"/>
        <v>0</v>
      </c>
      <c r="Q145" s="28"/>
    </row>
    <row r="146" spans="1:17" ht="12.75">
      <c r="A146" s="312"/>
      <c r="B146" s="450" t="s">
        <v>799</v>
      </c>
      <c r="C146" s="452">
        <v>318</v>
      </c>
      <c r="D146" s="213" t="s">
        <v>62</v>
      </c>
      <c r="E146" s="73"/>
      <c r="F146" s="67"/>
      <c r="G146" s="67"/>
      <c r="H146" s="67"/>
      <c r="I146" s="67"/>
      <c r="J146" s="245">
        <f t="shared" si="8"/>
        <v>0</v>
      </c>
      <c r="K146" s="245">
        <f t="shared" si="9"/>
        <v>0</v>
      </c>
      <c r="L146" s="247">
        <f t="shared" si="10"/>
      </c>
      <c r="M146" s="67"/>
      <c r="N146" s="67"/>
      <c r="O146" s="67"/>
      <c r="P146" s="245">
        <f t="shared" si="11"/>
        <v>0</v>
      </c>
      <c r="Q146" s="28"/>
    </row>
    <row r="147" spans="1:17" ht="12.75">
      <c r="A147" s="312"/>
      <c r="B147" s="450" t="s">
        <v>800</v>
      </c>
      <c r="C147" s="452">
        <v>322</v>
      </c>
      <c r="D147" s="213" t="s">
        <v>62</v>
      </c>
      <c r="E147" s="73"/>
      <c r="F147" s="67"/>
      <c r="G147" s="67"/>
      <c r="H147" s="67"/>
      <c r="I147" s="67"/>
      <c r="J147" s="245">
        <f t="shared" si="8"/>
        <v>0</v>
      </c>
      <c r="K147" s="245">
        <f t="shared" si="9"/>
        <v>0</v>
      </c>
      <c r="L147" s="247">
        <f t="shared" si="10"/>
      </c>
      <c r="M147" s="67"/>
      <c r="N147" s="67"/>
      <c r="O147" s="67"/>
      <c r="P147" s="245">
        <f t="shared" si="11"/>
        <v>0</v>
      </c>
      <c r="Q147" s="28"/>
    </row>
    <row r="148" spans="1:17" ht="12.75">
      <c r="A148" s="312"/>
      <c r="B148" s="450" t="s">
        <v>801</v>
      </c>
      <c r="C148" s="452">
        <v>328</v>
      </c>
      <c r="D148" s="213" t="s">
        <v>62</v>
      </c>
      <c r="E148" s="73"/>
      <c r="F148" s="67"/>
      <c r="G148" s="67"/>
      <c r="H148" s="67"/>
      <c r="I148" s="67"/>
      <c r="J148" s="245">
        <f t="shared" si="8"/>
        <v>0</v>
      </c>
      <c r="K148" s="245">
        <f t="shared" si="9"/>
        <v>0</v>
      </c>
      <c r="L148" s="247">
        <f t="shared" si="10"/>
      </c>
      <c r="M148" s="67"/>
      <c r="N148" s="67"/>
      <c r="O148" s="67"/>
      <c r="P148" s="245">
        <f t="shared" si="11"/>
        <v>0</v>
      </c>
      <c r="Q148" s="28"/>
    </row>
    <row r="149" spans="1:17" ht="12.75">
      <c r="A149" s="312"/>
      <c r="B149" s="450" t="s">
        <v>802</v>
      </c>
      <c r="C149" s="452">
        <v>329</v>
      </c>
      <c r="D149" s="213" t="s">
        <v>62</v>
      </c>
      <c r="E149" s="73"/>
      <c r="F149" s="67"/>
      <c r="G149" s="67"/>
      <c r="H149" s="67"/>
      <c r="I149" s="67"/>
      <c r="J149" s="245">
        <f t="shared" si="8"/>
        <v>0</v>
      </c>
      <c r="K149" s="245">
        <f t="shared" si="9"/>
        <v>0</v>
      </c>
      <c r="L149" s="247">
        <f t="shared" si="10"/>
      </c>
      <c r="M149" s="67"/>
      <c r="N149" s="67"/>
      <c r="O149" s="67"/>
      <c r="P149" s="245">
        <f t="shared" si="11"/>
        <v>0</v>
      </c>
      <c r="Q149" s="28"/>
    </row>
    <row r="150" spans="1:17" ht="12.75">
      <c r="A150" s="312"/>
      <c r="B150" s="450" t="s">
        <v>803</v>
      </c>
      <c r="C150" s="452">
        <v>340</v>
      </c>
      <c r="D150" s="213" t="s">
        <v>62</v>
      </c>
      <c r="E150" s="73"/>
      <c r="F150" s="67"/>
      <c r="G150" s="67"/>
      <c r="H150" s="67"/>
      <c r="I150" s="67"/>
      <c r="J150" s="245">
        <f t="shared" si="8"/>
        <v>0</v>
      </c>
      <c r="K150" s="245">
        <f t="shared" si="9"/>
        <v>0</v>
      </c>
      <c r="L150" s="247">
        <f t="shared" si="10"/>
      </c>
      <c r="M150" s="67"/>
      <c r="N150" s="67"/>
      <c r="O150" s="67"/>
      <c r="P150" s="245">
        <f t="shared" si="11"/>
        <v>0</v>
      </c>
      <c r="Q150" s="28"/>
    </row>
    <row r="151" spans="1:17" ht="12.75">
      <c r="A151" s="312"/>
      <c r="B151" s="450" t="s">
        <v>804</v>
      </c>
      <c r="C151" s="452">
        <v>360</v>
      </c>
      <c r="D151" s="213" t="s">
        <v>62</v>
      </c>
      <c r="E151" s="73"/>
      <c r="F151" s="67"/>
      <c r="G151" s="67"/>
      <c r="H151" s="67"/>
      <c r="I151" s="67"/>
      <c r="J151" s="245">
        <f t="shared" si="8"/>
        <v>0</v>
      </c>
      <c r="K151" s="245">
        <f t="shared" si="9"/>
        <v>0</v>
      </c>
      <c r="L151" s="247">
        <f t="shared" si="10"/>
      </c>
      <c r="M151" s="67"/>
      <c r="N151" s="67"/>
      <c r="O151" s="67"/>
      <c r="P151" s="245">
        <f t="shared" si="11"/>
        <v>0</v>
      </c>
      <c r="Q151" s="28"/>
    </row>
    <row r="152" spans="1:17" ht="12.75">
      <c r="A152" s="312"/>
      <c r="B152" s="450" t="s">
        <v>805</v>
      </c>
      <c r="C152" s="452">
        <v>362</v>
      </c>
      <c r="D152" s="213" t="s">
        <v>62</v>
      </c>
      <c r="E152" s="73"/>
      <c r="F152" s="67"/>
      <c r="G152" s="67"/>
      <c r="H152" s="67"/>
      <c r="I152" s="67"/>
      <c r="J152" s="245">
        <f t="shared" si="8"/>
        <v>0</v>
      </c>
      <c r="K152" s="245">
        <f t="shared" si="9"/>
        <v>0</v>
      </c>
      <c r="L152" s="247">
        <f t="shared" si="10"/>
      </c>
      <c r="M152" s="67"/>
      <c r="N152" s="67"/>
      <c r="O152" s="67"/>
      <c r="P152" s="245">
        <f t="shared" si="11"/>
        <v>0</v>
      </c>
      <c r="Q152" s="28"/>
    </row>
    <row r="153" spans="1:17" ht="12.75">
      <c r="A153" s="312"/>
      <c r="B153" s="450" t="s">
        <v>806</v>
      </c>
      <c r="C153" s="452">
        <v>375</v>
      </c>
      <c r="D153" s="213" t="s">
        <v>62</v>
      </c>
      <c r="E153" s="73"/>
      <c r="F153" s="67"/>
      <c r="G153" s="67"/>
      <c r="H153" s="67"/>
      <c r="I153" s="67"/>
      <c r="J153" s="245">
        <f t="shared" si="8"/>
        <v>0</v>
      </c>
      <c r="K153" s="245">
        <f t="shared" si="9"/>
        <v>0</v>
      </c>
      <c r="L153" s="247">
        <f t="shared" si="10"/>
      </c>
      <c r="M153" s="67"/>
      <c r="N153" s="67"/>
      <c r="O153" s="67"/>
      <c r="P153" s="245">
        <f t="shared" si="11"/>
        <v>0</v>
      </c>
      <c r="Q153" s="28"/>
    </row>
    <row r="154" spans="1:17" ht="12.75">
      <c r="A154" s="312"/>
      <c r="B154" s="450" t="s">
        <v>807</v>
      </c>
      <c r="C154" s="452">
        <v>376</v>
      </c>
      <c r="D154" s="213" t="s">
        <v>62</v>
      </c>
      <c r="E154" s="73"/>
      <c r="F154" s="67"/>
      <c r="G154" s="67"/>
      <c r="H154" s="67"/>
      <c r="I154" s="67"/>
      <c r="J154" s="245">
        <f t="shared" si="8"/>
        <v>0</v>
      </c>
      <c r="K154" s="245">
        <f t="shared" si="9"/>
        <v>0</v>
      </c>
      <c r="L154" s="247">
        <f t="shared" si="10"/>
      </c>
      <c r="M154" s="67"/>
      <c r="N154" s="67"/>
      <c r="O154" s="67"/>
      <c r="P154" s="245">
        <f t="shared" si="11"/>
        <v>0</v>
      </c>
      <c r="Q154" s="28"/>
    </row>
    <row r="155" spans="1:17" ht="12.75">
      <c r="A155" s="312"/>
      <c r="B155" s="450" t="s">
        <v>808</v>
      </c>
      <c r="C155" s="452">
        <v>382</v>
      </c>
      <c r="D155" s="213" t="s">
        <v>62</v>
      </c>
      <c r="E155" s="73"/>
      <c r="F155" s="67"/>
      <c r="G155" s="67"/>
      <c r="H155" s="67"/>
      <c r="I155" s="67"/>
      <c r="J155" s="245">
        <f t="shared" si="8"/>
        <v>0</v>
      </c>
      <c r="K155" s="245">
        <f t="shared" si="9"/>
        <v>0</v>
      </c>
      <c r="L155" s="247">
        <f t="shared" si="10"/>
      </c>
      <c r="M155" s="67"/>
      <c r="N155" s="67"/>
      <c r="O155" s="67"/>
      <c r="P155" s="245">
        <f t="shared" si="11"/>
        <v>0</v>
      </c>
      <c r="Q155" s="28"/>
    </row>
    <row r="156" spans="1:17" ht="12.75">
      <c r="A156" s="312"/>
      <c r="B156" s="450" t="s">
        <v>809</v>
      </c>
      <c r="C156" s="452">
        <v>386</v>
      </c>
      <c r="D156" s="213" t="s">
        <v>62</v>
      </c>
      <c r="E156" s="73"/>
      <c r="F156" s="67"/>
      <c r="G156" s="67"/>
      <c r="H156" s="67"/>
      <c r="I156" s="67"/>
      <c r="J156" s="245">
        <f t="shared" si="8"/>
        <v>0</v>
      </c>
      <c r="K156" s="245">
        <f t="shared" si="9"/>
        <v>0</v>
      </c>
      <c r="L156" s="247">
        <f t="shared" si="10"/>
      </c>
      <c r="M156" s="67"/>
      <c r="N156" s="67"/>
      <c r="O156" s="67"/>
      <c r="P156" s="245">
        <f t="shared" si="11"/>
        <v>0</v>
      </c>
      <c r="Q156" s="28"/>
    </row>
    <row r="157" spans="1:17" ht="12.75">
      <c r="A157" s="312"/>
      <c r="B157" s="450" t="s">
        <v>810</v>
      </c>
      <c r="C157" s="452">
        <v>397</v>
      </c>
      <c r="D157" s="213" t="s">
        <v>62</v>
      </c>
      <c r="E157" s="73"/>
      <c r="F157" s="67"/>
      <c r="G157" s="67"/>
      <c r="H157" s="67"/>
      <c r="I157" s="67"/>
      <c r="J157" s="245">
        <f t="shared" si="8"/>
        <v>0</v>
      </c>
      <c r="K157" s="245">
        <f t="shared" si="9"/>
        <v>0</v>
      </c>
      <c r="L157" s="247">
        <f t="shared" si="10"/>
      </c>
      <c r="M157" s="67"/>
      <c r="N157" s="67"/>
      <c r="O157" s="67"/>
      <c r="P157" s="245">
        <f t="shared" si="11"/>
        <v>0</v>
      </c>
      <c r="Q157" s="28"/>
    </row>
    <row r="158" spans="1:17" ht="12.75">
      <c r="A158" s="312"/>
      <c r="B158" s="450" t="s">
        <v>811</v>
      </c>
      <c r="C158" s="452">
        <v>431</v>
      </c>
      <c r="D158" s="213" t="s">
        <v>62</v>
      </c>
      <c r="E158" s="73"/>
      <c r="F158" s="67"/>
      <c r="G158" s="67"/>
      <c r="H158" s="67"/>
      <c r="I158" s="67"/>
      <c r="J158" s="245">
        <f t="shared" si="8"/>
        <v>0</v>
      </c>
      <c r="K158" s="245">
        <f t="shared" si="9"/>
        <v>0</v>
      </c>
      <c r="L158" s="247">
        <f t="shared" si="10"/>
      </c>
      <c r="M158" s="67"/>
      <c r="N158" s="67"/>
      <c r="O158" s="67"/>
      <c r="P158" s="245">
        <f t="shared" si="11"/>
        <v>0</v>
      </c>
      <c r="Q158" s="28"/>
    </row>
    <row r="159" spans="1:17" ht="12.75">
      <c r="A159" s="312"/>
      <c r="B159" s="450" t="s">
        <v>812</v>
      </c>
      <c r="C159" s="452">
        <v>435</v>
      </c>
      <c r="D159" s="213" t="s">
        <v>62</v>
      </c>
      <c r="E159" s="73"/>
      <c r="F159" s="67"/>
      <c r="G159" s="67"/>
      <c r="H159" s="67"/>
      <c r="I159" s="67"/>
      <c r="J159" s="245">
        <f t="shared" si="8"/>
        <v>0</v>
      </c>
      <c r="K159" s="245">
        <f t="shared" si="9"/>
        <v>0</v>
      </c>
      <c r="L159" s="247">
        <f t="shared" si="10"/>
      </c>
      <c r="M159" s="67"/>
      <c r="N159" s="67"/>
      <c r="O159" s="67"/>
      <c r="P159" s="245">
        <f t="shared" si="11"/>
        <v>0</v>
      </c>
      <c r="Q159" s="28"/>
    </row>
    <row r="160" spans="1:17" ht="12.75">
      <c r="A160" s="312"/>
      <c r="B160" s="450" t="s">
        <v>813</v>
      </c>
      <c r="C160" s="452">
        <v>441</v>
      </c>
      <c r="D160" s="213" t="s">
        <v>62</v>
      </c>
      <c r="E160" s="73"/>
      <c r="F160" s="67"/>
      <c r="G160" s="67"/>
      <c r="H160" s="67"/>
      <c r="I160" s="67"/>
      <c r="J160" s="245">
        <f t="shared" si="8"/>
        <v>0</v>
      </c>
      <c r="K160" s="245">
        <f t="shared" si="9"/>
        <v>0</v>
      </c>
      <c r="L160" s="247">
        <f t="shared" si="10"/>
      </c>
      <c r="M160" s="67"/>
      <c r="N160" s="67"/>
      <c r="O160" s="67"/>
      <c r="P160" s="245">
        <f t="shared" si="11"/>
        <v>0</v>
      </c>
      <c r="Q160" s="28"/>
    </row>
    <row r="161" spans="1:17" ht="12.75">
      <c r="A161" s="312"/>
      <c r="B161" s="450" t="s">
        <v>814</v>
      </c>
      <c r="C161" s="452">
        <v>456</v>
      </c>
      <c r="D161" s="213" t="s">
        <v>62</v>
      </c>
      <c r="E161" s="73"/>
      <c r="F161" s="67"/>
      <c r="G161" s="67"/>
      <c r="H161" s="67"/>
      <c r="I161" s="67"/>
      <c r="J161" s="245">
        <f t="shared" si="8"/>
        <v>0</v>
      </c>
      <c r="K161" s="245">
        <f t="shared" si="9"/>
        <v>0</v>
      </c>
      <c r="L161" s="247">
        <f t="shared" si="10"/>
      </c>
      <c r="M161" s="67"/>
      <c r="N161" s="67"/>
      <c r="O161" s="67"/>
      <c r="P161" s="245">
        <f t="shared" si="11"/>
        <v>0</v>
      </c>
      <c r="Q161" s="28"/>
    </row>
    <row r="162" spans="1:17" ht="12.75">
      <c r="A162" s="312"/>
      <c r="B162" s="450" t="s">
        <v>815</v>
      </c>
      <c r="C162" s="452">
        <v>457</v>
      </c>
      <c r="D162" s="213" t="s">
        <v>62</v>
      </c>
      <c r="E162" s="73"/>
      <c r="F162" s="67"/>
      <c r="G162" s="67"/>
      <c r="H162" s="67"/>
      <c r="I162" s="67"/>
      <c r="J162" s="245">
        <f t="shared" si="8"/>
        <v>0</v>
      </c>
      <c r="K162" s="245">
        <f t="shared" si="9"/>
        <v>0</v>
      </c>
      <c r="L162" s="247">
        <f t="shared" si="10"/>
      </c>
      <c r="M162" s="67"/>
      <c r="N162" s="67"/>
      <c r="O162" s="67"/>
      <c r="P162" s="245">
        <f t="shared" si="11"/>
        <v>0</v>
      </c>
      <c r="Q162" s="28"/>
    </row>
    <row r="163" spans="1:17" ht="12.75">
      <c r="A163" s="312"/>
      <c r="B163" s="450" t="s">
        <v>816</v>
      </c>
      <c r="C163" s="452">
        <v>473</v>
      </c>
      <c r="D163" s="213" t="s">
        <v>62</v>
      </c>
      <c r="E163" s="73"/>
      <c r="F163" s="67"/>
      <c r="G163" s="67"/>
      <c r="H163" s="67"/>
      <c r="I163" s="67"/>
      <c r="J163" s="245">
        <f t="shared" si="8"/>
        <v>0</v>
      </c>
      <c r="K163" s="245">
        <f t="shared" si="9"/>
        <v>0</v>
      </c>
      <c r="L163" s="247">
        <f t="shared" si="10"/>
      </c>
      <c r="M163" s="67"/>
      <c r="N163" s="67"/>
      <c r="O163" s="67"/>
      <c r="P163" s="245">
        <f t="shared" si="11"/>
        <v>0</v>
      </c>
      <c r="Q163" s="28"/>
    </row>
    <row r="164" spans="1:17" ht="12.75">
      <c r="A164" s="312"/>
      <c r="B164" s="450" t="s">
        <v>817</v>
      </c>
      <c r="C164" s="452">
        <v>483</v>
      </c>
      <c r="D164" s="213" t="s">
        <v>62</v>
      </c>
      <c r="E164" s="73"/>
      <c r="F164" s="67"/>
      <c r="G164" s="67"/>
      <c r="H164" s="67"/>
      <c r="I164" s="67"/>
      <c r="J164" s="245">
        <f t="shared" si="8"/>
        <v>0</v>
      </c>
      <c r="K164" s="245">
        <f t="shared" si="9"/>
        <v>0</v>
      </c>
      <c r="L164" s="247">
        <f t="shared" si="10"/>
      </c>
      <c r="M164" s="67"/>
      <c r="N164" s="67"/>
      <c r="O164" s="67"/>
      <c r="P164" s="245">
        <f t="shared" si="11"/>
        <v>0</v>
      </c>
      <c r="Q164" s="28"/>
    </row>
    <row r="165" spans="1:17" ht="12.75">
      <c r="A165" s="312"/>
      <c r="B165" s="450" t="s">
        <v>818</v>
      </c>
      <c r="C165" s="452">
        <v>484</v>
      </c>
      <c r="D165" s="213" t="s">
        <v>62</v>
      </c>
      <c r="E165" s="73"/>
      <c r="F165" s="67"/>
      <c r="G165" s="67"/>
      <c r="H165" s="67"/>
      <c r="I165" s="67"/>
      <c r="J165" s="245">
        <f t="shared" si="8"/>
        <v>0</v>
      </c>
      <c r="K165" s="245">
        <f t="shared" si="9"/>
        <v>0</v>
      </c>
      <c r="L165" s="247">
        <f t="shared" si="10"/>
      </c>
      <c r="M165" s="67"/>
      <c r="N165" s="67"/>
      <c r="O165" s="67"/>
      <c r="P165" s="245">
        <f t="shared" si="11"/>
        <v>0</v>
      </c>
      <c r="Q165" s="28"/>
    </row>
    <row r="166" spans="1:17" ht="12.75">
      <c r="A166" s="312"/>
      <c r="B166" s="450" t="s">
        <v>819</v>
      </c>
      <c r="C166" s="452">
        <v>488</v>
      </c>
      <c r="D166" s="213" t="s">
        <v>62</v>
      </c>
      <c r="E166" s="73"/>
      <c r="F166" s="67"/>
      <c r="G166" s="67"/>
      <c r="H166" s="67"/>
      <c r="I166" s="67"/>
      <c r="J166" s="245">
        <f t="shared" si="8"/>
        <v>0</v>
      </c>
      <c r="K166" s="245">
        <f t="shared" si="9"/>
        <v>0</v>
      </c>
      <c r="L166" s="247">
        <f t="shared" si="10"/>
      </c>
      <c r="M166" s="67"/>
      <c r="N166" s="67"/>
      <c r="O166" s="67"/>
      <c r="P166" s="245">
        <f t="shared" si="11"/>
        <v>0</v>
      </c>
      <c r="Q166" s="28"/>
    </row>
    <row r="167" spans="1:17" ht="12.75">
      <c r="A167" s="312"/>
      <c r="B167" s="450" t="s">
        <v>820</v>
      </c>
      <c r="C167" s="452">
        <v>490</v>
      </c>
      <c r="D167" s="213" t="s">
        <v>62</v>
      </c>
      <c r="E167" s="73"/>
      <c r="F167" s="67"/>
      <c r="G167" s="67"/>
      <c r="H167" s="67"/>
      <c r="I167" s="67"/>
      <c r="J167" s="245">
        <f t="shared" si="8"/>
        <v>0</v>
      </c>
      <c r="K167" s="245">
        <f t="shared" si="9"/>
        <v>0</v>
      </c>
      <c r="L167" s="247">
        <f t="shared" si="10"/>
      </c>
      <c r="M167" s="67"/>
      <c r="N167" s="67"/>
      <c r="O167" s="67"/>
      <c r="P167" s="245">
        <f t="shared" si="11"/>
        <v>0</v>
      </c>
      <c r="Q167" s="28"/>
    </row>
    <row r="168" spans="1:17" ht="12.75">
      <c r="A168" s="312"/>
      <c r="B168" s="450" t="s">
        <v>821</v>
      </c>
      <c r="C168" s="452">
        <v>500</v>
      </c>
      <c r="D168" s="213" t="s">
        <v>62</v>
      </c>
      <c r="E168" s="73"/>
      <c r="F168" s="67"/>
      <c r="G168" s="67"/>
      <c r="H168" s="67"/>
      <c r="I168" s="67"/>
      <c r="J168" s="245">
        <f t="shared" si="8"/>
        <v>0</v>
      </c>
      <c r="K168" s="245">
        <f t="shared" si="9"/>
        <v>0</v>
      </c>
      <c r="L168" s="247">
        <f t="shared" si="10"/>
      </c>
      <c r="M168" s="67"/>
      <c r="N168" s="67"/>
      <c r="O168" s="67"/>
      <c r="P168" s="245">
        <f t="shared" si="11"/>
        <v>0</v>
      </c>
      <c r="Q168" s="28"/>
    </row>
    <row r="169" spans="1:17" ht="12.75">
      <c r="A169" s="312"/>
      <c r="B169" s="450" t="s">
        <v>822</v>
      </c>
      <c r="C169" s="452">
        <v>506</v>
      </c>
      <c r="D169" s="213" t="s">
        <v>62</v>
      </c>
      <c r="E169" s="73"/>
      <c r="F169" s="67"/>
      <c r="G169" s="67"/>
      <c r="H169" s="67"/>
      <c r="I169" s="67"/>
      <c r="J169" s="245">
        <f t="shared" si="8"/>
        <v>0</v>
      </c>
      <c r="K169" s="245">
        <f t="shared" si="9"/>
        <v>0</v>
      </c>
      <c r="L169" s="247">
        <f t="shared" si="10"/>
      </c>
      <c r="M169" s="67"/>
      <c r="N169" s="67"/>
      <c r="O169" s="67"/>
      <c r="P169" s="245">
        <f t="shared" si="11"/>
        <v>0</v>
      </c>
      <c r="Q169" s="28"/>
    </row>
    <row r="170" spans="1:17" ht="12.75">
      <c r="A170" s="312"/>
      <c r="B170" s="450" t="s">
        <v>823</v>
      </c>
      <c r="C170" s="452">
        <v>507</v>
      </c>
      <c r="D170" s="213" t="s">
        <v>62</v>
      </c>
      <c r="E170" s="73"/>
      <c r="F170" s="67"/>
      <c r="G170" s="67"/>
      <c r="H170" s="67"/>
      <c r="I170" s="67"/>
      <c r="J170" s="245">
        <f t="shared" si="8"/>
        <v>0</v>
      </c>
      <c r="K170" s="245">
        <f t="shared" si="9"/>
        <v>0</v>
      </c>
      <c r="L170" s="247">
        <f t="shared" si="10"/>
      </c>
      <c r="M170" s="67"/>
      <c r="N170" s="67"/>
      <c r="O170" s="67"/>
      <c r="P170" s="245">
        <f t="shared" si="11"/>
        <v>0</v>
      </c>
      <c r="Q170" s="28"/>
    </row>
    <row r="171" spans="1:17" ht="12.75">
      <c r="A171" s="312"/>
      <c r="B171" s="450" t="s">
        <v>824</v>
      </c>
      <c r="C171" s="452">
        <v>510</v>
      </c>
      <c r="D171" s="213" t="s">
        <v>62</v>
      </c>
      <c r="E171" s="73"/>
      <c r="F171" s="67"/>
      <c r="G171" s="67"/>
      <c r="H171" s="67"/>
      <c r="I171" s="67"/>
      <c r="J171" s="245">
        <f t="shared" si="8"/>
        <v>0</v>
      </c>
      <c r="K171" s="245">
        <f t="shared" si="9"/>
        <v>0</v>
      </c>
      <c r="L171" s="247">
        <f t="shared" si="10"/>
      </c>
      <c r="M171" s="67"/>
      <c r="N171" s="67"/>
      <c r="O171" s="67"/>
      <c r="P171" s="245">
        <f t="shared" si="11"/>
        <v>0</v>
      </c>
      <c r="Q171" s="28"/>
    </row>
    <row r="172" spans="1:17" ht="12.75">
      <c r="A172" s="312"/>
      <c r="B172" s="450" t="s">
        <v>825</v>
      </c>
      <c r="C172" s="452">
        <v>529</v>
      </c>
      <c r="D172" s="213" t="s">
        <v>62</v>
      </c>
      <c r="E172" s="73"/>
      <c r="F172" s="67"/>
      <c r="G172" s="67"/>
      <c r="H172" s="67"/>
      <c r="I172" s="67"/>
      <c r="J172" s="245">
        <f t="shared" si="8"/>
        <v>0</v>
      </c>
      <c r="K172" s="245">
        <f t="shared" si="9"/>
        <v>0</v>
      </c>
      <c r="L172" s="247">
        <f t="shared" si="10"/>
      </c>
      <c r="M172" s="67"/>
      <c r="N172" s="67"/>
      <c r="O172" s="67"/>
      <c r="P172" s="245">
        <f t="shared" si="11"/>
        <v>0</v>
      </c>
      <c r="Q172" s="28"/>
    </row>
    <row r="173" spans="1:17" ht="12.75">
      <c r="A173" s="313"/>
      <c r="B173" s="412" t="s">
        <v>826</v>
      </c>
      <c r="C173" s="453">
        <v>535</v>
      </c>
      <c r="D173" s="214" t="s">
        <v>62</v>
      </c>
      <c r="E173" s="13"/>
      <c r="F173" s="67"/>
      <c r="G173" s="67"/>
      <c r="H173" s="67"/>
      <c r="I173" s="67"/>
      <c r="J173" s="237">
        <f t="shared" si="8"/>
        <v>0</v>
      </c>
      <c r="K173" s="237">
        <f t="shared" si="9"/>
        <v>0</v>
      </c>
      <c r="L173" s="248">
        <f t="shared" si="10"/>
      </c>
      <c r="M173" s="67"/>
      <c r="N173" s="67"/>
      <c r="O173" s="67"/>
      <c r="P173" s="237">
        <f t="shared" si="11"/>
        <v>0</v>
      </c>
      <c r="Q173" s="28"/>
    </row>
    <row r="174" spans="1:17" ht="12.75">
      <c r="A174" s="312"/>
      <c r="B174" s="450" t="s">
        <v>827</v>
      </c>
      <c r="C174" s="452">
        <v>536</v>
      </c>
      <c r="D174" s="213" t="s">
        <v>62</v>
      </c>
      <c r="E174" s="74"/>
      <c r="F174" s="67"/>
      <c r="G174" s="67"/>
      <c r="H174" s="67"/>
      <c r="I174" s="67"/>
      <c r="J174" s="245">
        <f t="shared" si="8"/>
        <v>0</v>
      </c>
      <c r="K174" s="245">
        <f t="shared" si="9"/>
        <v>0</v>
      </c>
      <c r="L174" s="247">
        <f t="shared" si="10"/>
      </c>
      <c r="M174" s="67"/>
      <c r="N174" s="67"/>
      <c r="O174" s="67"/>
      <c r="P174" s="245">
        <f t="shared" si="11"/>
        <v>0</v>
      </c>
      <c r="Q174" s="28"/>
    </row>
    <row r="175" spans="1:17" ht="12.75">
      <c r="A175" s="312"/>
      <c r="B175" s="450" t="s">
        <v>828</v>
      </c>
      <c r="C175" s="452">
        <v>538</v>
      </c>
      <c r="D175" s="213" t="s">
        <v>62</v>
      </c>
      <c r="E175" s="73"/>
      <c r="F175" s="67"/>
      <c r="G175" s="67"/>
      <c r="H175" s="67"/>
      <c r="I175" s="67"/>
      <c r="J175" s="245">
        <f t="shared" si="8"/>
        <v>0</v>
      </c>
      <c r="K175" s="245">
        <f t="shared" si="9"/>
        <v>0</v>
      </c>
      <c r="L175" s="247">
        <f t="shared" si="10"/>
      </c>
      <c r="M175" s="67"/>
      <c r="N175" s="67"/>
      <c r="O175" s="67"/>
      <c r="P175" s="245">
        <f t="shared" si="11"/>
        <v>0</v>
      </c>
      <c r="Q175" s="28"/>
    </row>
    <row r="176" spans="1:17" ht="12.75">
      <c r="A176" s="312"/>
      <c r="B176" s="450" t="s">
        <v>829</v>
      </c>
      <c r="C176" s="452">
        <v>539</v>
      </c>
      <c r="D176" s="213" t="s">
        <v>62</v>
      </c>
      <c r="E176" s="73"/>
      <c r="F176" s="67"/>
      <c r="G176" s="67"/>
      <c r="H176" s="67"/>
      <c r="I176" s="67"/>
      <c r="J176" s="245">
        <f t="shared" si="8"/>
        <v>0</v>
      </c>
      <c r="K176" s="245">
        <f t="shared" si="9"/>
        <v>0</v>
      </c>
      <c r="L176" s="247">
        <f t="shared" si="10"/>
      </c>
      <c r="M176" s="67"/>
      <c r="N176" s="67"/>
      <c r="O176" s="67"/>
      <c r="P176" s="245">
        <f t="shared" si="11"/>
        <v>0</v>
      </c>
      <c r="Q176" s="28"/>
    </row>
    <row r="177" spans="1:17" ht="12.75">
      <c r="A177" s="312"/>
      <c r="B177" s="450" t="s">
        <v>830</v>
      </c>
      <c r="C177" s="452">
        <v>545</v>
      </c>
      <c r="D177" s="213" t="s">
        <v>62</v>
      </c>
      <c r="E177" s="73"/>
      <c r="F177" s="67"/>
      <c r="G177" s="67"/>
      <c r="H177" s="67"/>
      <c r="I177" s="67"/>
      <c r="J177" s="245">
        <f t="shared" si="8"/>
        <v>0</v>
      </c>
      <c r="K177" s="245">
        <f t="shared" si="9"/>
        <v>0</v>
      </c>
      <c r="L177" s="247">
        <f t="shared" si="10"/>
      </c>
      <c r="M177" s="67"/>
      <c r="N177" s="67"/>
      <c r="O177" s="67"/>
      <c r="P177" s="245">
        <f t="shared" si="11"/>
        <v>0</v>
      </c>
      <c r="Q177" s="28"/>
    </row>
    <row r="178" spans="1:17" ht="12.75">
      <c r="A178" s="312"/>
      <c r="B178" s="450" t="s">
        <v>831</v>
      </c>
      <c r="C178" s="452">
        <v>552</v>
      </c>
      <c r="D178" s="213" t="s">
        <v>62</v>
      </c>
      <c r="E178" s="73"/>
      <c r="F178" s="67"/>
      <c r="G178" s="67"/>
      <c r="H178" s="67"/>
      <c r="I178" s="67"/>
      <c r="J178" s="245">
        <f t="shared" si="8"/>
        <v>0</v>
      </c>
      <c r="K178" s="245">
        <f t="shared" si="9"/>
        <v>0</v>
      </c>
      <c r="L178" s="247">
        <f t="shared" si="10"/>
      </c>
      <c r="M178" s="67"/>
      <c r="N178" s="67"/>
      <c r="O178" s="67"/>
      <c r="P178" s="245">
        <f t="shared" si="11"/>
        <v>0</v>
      </c>
      <c r="Q178" s="28"/>
    </row>
    <row r="179" spans="1:17" ht="12.75">
      <c r="A179" s="312"/>
      <c r="B179" s="450" t="s">
        <v>832</v>
      </c>
      <c r="C179" s="452">
        <v>557</v>
      </c>
      <c r="D179" s="213" t="s">
        <v>62</v>
      </c>
      <c r="E179" s="73"/>
      <c r="F179" s="67"/>
      <c r="G179" s="67"/>
      <c r="H179" s="67"/>
      <c r="I179" s="67"/>
      <c r="J179" s="245">
        <f t="shared" si="8"/>
        <v>0</v>
      </c>
      <c r="K179" s="245">
        <f t="shared" si="9"/>
        <v>0</v>
      </c>
      <c r="L179" s="247">
        <f t="shared" si="10"/>
      </c>
      <c r="M179" s="67"/>
      <c r="N179" s="67"/>
      <c r="O179" s="67"/>
      <c r="P179" s="245">
        <f t="shared" si="11"/>
        <v>0</v>
      </c>
      <c r="Q179" s="28"/>
    </row>
    <row r="180" spans="1:17" ht="12.75">
      <c r="A180" s="312"/>
      <c r="B180" s="450" t="s">
        <v>833</v>
      </c>
      <c r="C180" s="452">
        <v>566</v>
      </c>
      <c r="D180" s="213" t="s">
        <v>62</v>
      </c>
      <c r="E180" s="73"/>
      <c r="F180" s="67"/>
      <c r="G180" s="67"/>
      <c r="H180" s="67"/>
      <c r="I180" s="67"/>
      <c r="J180" s="245">
        <f t="shared" si="8"/>
        <v>0</v>
      </c>
      <c r="K180" s="245">
        <f t="shared" si="9"/>
        <v>0</v>
      </c>
      <c r="L180" s="247">
        <f t="shared" si="10"/>
      </c>
      <c r="M180" s="67"/>
      <c r="N180" s="67"/>
      <c r="O180" s="67"/>
      <c r="P180" s="245">
        <f t="shared" si="11"/>
        <v>0</v>
      </c>
      <c r="Q180" s="28"/>
    </row>
    <row r="181" spans="1:17" ht="12.75">
      <c r="A181" s="312"/>
      <c r="B181" s="450" t="s">
        <v>834</v>
      </c>
      <c r="C181" s="452">
        <v>570</v>
      </c>
      <c r="D181" s="213" t="s">
        <v>62</v>
      </c>
      <c r="E181" s="73"/>
      <c r="F181" s="67"/>
      <c r="G181" s="67"/>
      <c r="H181" s="67"/>
      <c r="I181" s="67"/>
      <c r="J181" s="245">
        <f t="shared" si="8"/>
        <v>0</v>
      </c>
      <c r="K181" s="245">
        <f t="shared" si="9"/>
        <v>0</v>
      </c>
      <c r="L181" s="247">
        <f t="shared" si="10"/>
      </c>
      <c r="M181" s="67"/>
      <c r="N181" s="67"/>
      <c r="O181" s="67"/>
      <c r="P181" s="245">
        <f t="shared" si="11"/>
        <v>0</v>
      </c>
      <c r="Q181" s="28"/>
    </row>
    <row r="182" spans="1:17" ht="12.75">
      <c r="A182" s="312"/>
      <c r="B182" s="450" t="s">
        <v>835</v>
      </c>
      <c r="C182" s="452">
        <v>575</v>
      </c>
      <c r="D182" s="213" t="s">
        <v>62</v>
      </c>
      <c r="E182" s="73"/>
      <c r="F182" s="67"/>
      <c r="G182" s="67"/>
      <c r="H182" s="67"/>
      <c r="I182" s="67"/>
      <c r="J182" s="245">
        <f t="shared" si="8"/>
        <v>0</v>
      </c>
      <c r="K182" s="245">
        <f t="shared" si="9"/>
        <v>0</v>
      </c>
      <c r="L182" s="247">
        <f t="shared" si="10"/>
      </c>
      <c r="M182" s="67"/>
      <c r="N182" s="67"/>
      <c r="O182" s="67"/>
      <c r="P182" s="245">
        <f t="shared" si="11"/>
        <v>0</v>
      </c>
      <c r="Q182" s="28"/>
    </row>
    <row r="183" spans="1:17" ht="12.75">
      <c r="A183" s="312"/>
      <c r="B183" s="450" t="s">
        <v>836</v>
      </c>
      <c r="C183" s="452">
        <v>582</v>
      </c>
      <c r="D183" s="213" t="s">
        <v>62</v>
      </c>
      <c r="E183" s="73"/>
      <c r="F183" s="67"/>
      <c r="G183" s="67"/>
      <c r="H183" s="67"/>
      <c r="I183" s="67"/>
      <c r="J183" s="245">
        <f t="shared" si="8"/>
        <v>0</v>
      </c>
      <c r="K183" s="245">
        <f t="shared" si="9"/>
        <v>0</v>
      </c>
      <c r="L183" s="247">
        <f t="shared" si="10"/>
      </c>
      <c r="M183" s="67"/>
      <c r="N183" s="67"/>
      <c r="O183" s="67"/>
      <c r="P183" s="245">
        <f t="shared" si="11"/>
        <v>0</v>
      </c>
      <c r="Q183" s="28"/>
    </row>
    <row r="184" spans="1:17" ht="12.75">
      <c r="A184" s="312"/>
      <c r="B184" s="450" t="s">
        <v>837</v>
      </c>
      <c r="C184" s="452">
        <v>588</v>
      </c>
      <c r="D184" s="213" t="s">
        <v>62</v>
      </c>
      <c r="E184" s="73"/>
      <c r="F184" s="67"/>
      <c r="G184" s="67"/>
      <c r="H184" s="67"/>
      <c r="I184" s="67"/>
      <c r="J184" s="245">
        <f t="shared" si="8"/>
        <v>0</v>
      </c>
      <c r="K184" s="245">
        <f t="shared" si="9"/>
        <v>0</v>
      </c>
      <c r="L184" s="247">
        <f t="shared" si="10"/>
      </c>
      <c r="M184" s="67"/>
      <c r="N184" s="67"/>
      <c r="O184" s="67"/>
      <c r="P184" s="245">
        <f t="shared" si="11"/>
        <v>0</v>
      </c>
      <c r="Q184" s="28"/>
    </row>
    <row r="185" spans="1:17" ht="12.75">
      <c r="A185" s="312"/>
      <c r="B185" s="450" t="s">
        <v>838</v>
      </c>
      <c r="C185" s="452">
        <v>590</v>
      </c>
      <c r="D185" s="213" t="s">
        <v>62</v>
      </c>
      <c r="E185" s="73"/>
      <c r="F185" s="67"/>
      <c r="G185" s="67"/>
      <c r="H185" s="67"/>
      <c r="I185" s="67"/>
      <c r="J185" s="245">
        <f t="shared" si="8"/>
        <v>0</v>
      </c>
      <c r="K185" s="245">
        <f t="shared" si="9"/>
        <v>0</v>
      </c>
      <c r="L185" s="247">
        <f t="shared" si="10"/>
      </c>
      <c r="M185" s="67"/>
      <c r="N185" s="67"/>
      <c r="O185" s="67"/>
      <c r="P185" s="245">
        <f t="shared" si="11"/>
        <v>0</v>
      </c>
      <c r="Q185" s="28"/>
    </row>
    <row r="186" spans="1:17" ht="12.75">
      <c r="A186" s="312"/>
      <c r="B186" s="450" t="s">
        <v>839</v>
      </c>
      <c r="C186" s="452">
        <v>609</v>
      </c>
      <c r="D186" s="213" t="s">
        <v>62</v>
      </c>
      <c r="E186" s="73"/>
      <c r="F186" s="67"/>
      <c r="G186" s="67"/>
      <c r="H186" s="67"/>
      <c r="I186" s="67"/>
      <c r="J186" s="245">
        <f t="shared" si="8"/>
        <v>0</v>
      </c>
      <c r="K186" s="245">
        <f t="shared" si="9"/>
        <v>0</v>
      </c>
      <c r="L186" s="247">
        <f t="shared" si="10"/>
      </c>
      <c r="M186" s="67"/>
      <c r="N186" s="67"/>
      <c r="O186" s="67"/>
      <c r="P186" s="245">
        <f t="shared" si="11"/>
        <v>0</v>
      </c>
      <c r="Q186" s="28"/>
    </row>
    <row r="187" spans="1:17" ht="12.75">
      <c r="A187" s="312"/>
      <c r="B187" s="450" t="s">
        <v>840</v>
      </c>
      <c r="C187" s="452">
        <v>623</v>
      </c>
      <c r="D187" s="213" t="s">
        <v>62</v>
      </c>
      <c r="E187" s="73"/>
      <c r="F187" s="67"/>
      <c r="G187" s="67"/>
      <c r="H187" s="67"/>
      <c r="I187" s="67"/>
      <c r="J187" s="245">
        <f t="shared" si="8"/>
        <v>0</v>
      </c>
      <c r="K187" s="245">
        <f t="shared" si="9"/>
        <v>0</v>
      </c>
      <c r="L187" s="247">
        <f t="shared" si="10"/>
      </c>
      <c r="M187" s="67"/>
      <c r="N187" s="67"/>
      <c r="O187" s="67"/>
      <c r="P187" s="245">
        <f t="shared" si="11"/>
        <v>0</v>
      </c>
      <c r="Q187" s="28"/>
    </row>
    <row r="188" spans="1:17" ht="12.75">
      <c r="A188" s="312"/>
      <c r="B188" s="450" t="s">
        <v>841</v>
      </c>
      <c r="C188" s="452">
        <v>624</v>
      </c>
      <c r="D188" s="213" t="s">
        <v>62</v>
      </c>
      <c r="E188" s="73"/>
      <c r="F188" s="67"/>
      <c r="G188" s="67"/>
      <c r="H188" s="67"/>
      <c r="I188" s="67"/>
      <c r="J188" s="245">
        <f t="shared" si="8"/>
        <v>0</v>
      </c>
      <c r="K188" s="245">
        <f t="shared" si="9"/>
        <v>0</v>
      </c>
      <c r="L188" s="247">
        <f t="shared" si="10"/>
      </c>
      <c r="M188" s="67"/>
      <c r="N188" s="67"/>
      <c r="O188" s="67"/>
      <c r="P188" s="245">
        <f t="shared" si="11"/>
        <v>0</v>
      </c>
      <c r="Q188" s="28"/>
    </row>
    <row r="189" spans="1:17" ht="12.75">
      <c r="A189" s="312"/>
      <c r="B189" s="450" t="s">
        <v>842</v>
      </c>
      <c r="C189" s="452">
        <v>625</v>
      </c>
      <c r="D189" s="213" t="s">
        <v>62</v>
      </c>
      <c r="E189" s="73"/>
      <c r="F189" s="67"/>
      <c r="G189" s="67"/>
      <c r="H189" s="67"/>
      <c r="I189" s="67"/>
      <c r="J189" s="245">
        <f t="shared" si="8"/>
        <v>0</v>
      </c>
      <c r="K189" s="245">
        <f t="shared" si="9"/>
        <v>0</v>
      </c>
      <c r="L189" s="247">
        <f t="shared" si="10"/>
      </c>
      <c r="M189" s="67"/>
      <c r="N189" s="67"/>
      <c r="O189" s="67"/>
      <c r="P189" s="245">
        <f t="shared" si="11"/>
        <v>0</v>
      </c>
      <c r="Q189" s="28"/>
    </row>
    <row r="190" spans="1:17" ht="12.75">
      <c r="A190" s="312"/>
      <c r="B190" s="450" t="s">
        <v>843</v>
      </c>
      <c r="C190" s="452">
        <v>626</v>
      </c>
      <c r="D190" s="213" t="s">
        <v>62</v>
      </c>
      <c r="E190" s="73"/>
      <c r="F190" s="67"/>
      <c r="G190" s="67"/>
      <c r="H190" s="67"/>
      <c r="I190" s="67"/>
      <c r="J190" s="245">
        <f t="shared" si="8"/>
        <v>0</v>
      </c>
      <c r="K190" s="245">
        <f t="shared" si="9"/>
        <v>0</v>
      </c>
      <c r="L190" s="247">
        <f t="shared" si="10"/>
      </c>
      <c r="M190" s="67"/>
      <c r="N190" s="67"/>
      <c r="O190" s="67"/>
      <c r="P190" s="245">
        <f t="shared" si="11"/>
        <v>0</v>
      </c>
      <c r="Q190" s="28"/>
    </row>
    <row r="191" spans="1:17" ht="12.75">
      <c r="A191" s="312"/>
      <c r="B191" s="450" t="s">
        <v>844</v>
      </c>
      <c r="C191" s="452">
        <v>658</v>
      </c>
      <c r="D191" s="213" t="s">
        <v>62</v>
      </c>
      <c r="E191" s="73"/>
      <c r="F191" s="67"/>
      <c r="G191" s="67"/>
      <c r="H191" s="67"/>
      <c r="I191" s="67"/>
      <c r="J191" s="245">
        <f t="shared" si="8"/>
        <v>0</v>
      </c>
      <c r="K191" s="245">
        <f t="shared" si="9"/>
        <v>0</v>
      </c>
      <c r="L191" s="247">
        <f t="shared" si="10"/>
      </c>
      <c r="M191" s="67"/>
      <c r="N191" s="67"/>
      <c r="O191" s="67"/>
      <c r="P191" s="245">
        <f t="shared" si="11"/>
        <v>0</v>
      </c>
      <c r="Q191" s="28"/>
    </row>
    <row r="192" spans="1:17" ht="12.75">
      <c r="A192" s="312"/>
      <c r="B192" s="450" t="s">
        <v>845</v>
      </c>
      <c r="C192" s="452">
        <v>672</v>
      </c>
      <c r="D192" s="213" t="s">
        <v>62</v>
      </c>
      <c r="E192" s="73"/>
      <c r="F192" s="67"/>
      <c r="G192" s="67"/>
      <c r="H192" s="67"/>
      <c r="I192" s="67"/>
      <c r="J192" s="245">
        <f t="shared" si="8"/>
        <v>0</v>
      </c>
      <c r="K192" s="245">
        <f t="shared" si="9"/>
        <v>0</v>
      </c>
      <c r="L192" s="247">
        <f t="shared" si="10"/>
      </c>
      <c r="M192" s="67"/>
      <c r="N192" s="67"/>
      <c r="O192" s="67"/>
      <c r="P192" s="245">
        <f t="shared" si="11"/>
        <v>0</v>
      </c>
      <c r="Q192" s="28"/>
    </row>
    <row r="193" spans="1:17" ht="12.75">
      <c r="A193" s="312"/>
      <c r="B193" s="450" t="s">
        <v>846</v>
      </c>
      <c r="C193" s="452">
        <v>683</v>
      </c>
      <c r="D193" s="213" t="s">
        <v>62</v>
      </c>
      <c r="E193" s="73"/>
      <c r="F193" s="67"/>
      <c r="G193" s="67"/>
      <c r="H193" s="67"/>
      <c r="I193" s="67"/>
      <c r="J193" s="245">
        <f t="shared" si="8"/>
        <v>0</v>
      </c>
      <c r="K193" s="245">
        <f t="shared" si="9"/>
        <v>0</v>
      </c>
      <c r="L193" s="247">
        <f t="shared" si="10"/>
      </c>
      <c r="M193" s="67"/>
      <c r="N193" s="67"/>
      <c r="O193" s="67"/>
      <c r="P193" s="245">
        <f t="shared" si="11"/>
        <v>0</v>
      </c>
      <c r="Q193" s="28"/>
    </row>
    <row r="194" spans="1:17" ht="12.75">
      <c r="A194" s="312"/>
      <c r="B194" s="450" t="s">
        <v>847</v>
      </c>
      <c r="C194" s="452">
        <v>702</v>
      </c>
      <c r="D194" s="213" t="s">
        <v>62</v>
      </c>
      <c r="E194" s="73"/>
      <c r="F194" s="67"/>
      <c r="G194" s="67"/>
      <c r="H194" s="67"/>
      <c r="I194" s="67"/>
      <c r="J194" s="245">
        <f t="shared" si="8"/>
        <v>0</v>
      </c>
      <c r="K194" s="245">
        <f t="shared" si="9"/>
        <v>0</v>
      </c>
      <c r="L194" s="247">
        <f t="shared" si="10"/>
      </c>
      <c r="M194" s="67"/>
      <c r="N194" s="67"/>
      <c r="O194" s="67"/>
      <c r="P194" s="245">
        <f t="shared" si="11"/>
        <v>0</v>
      </c>
      <c r="Q194" s="28"/>
    </row>
    <row r="195" spans="1:17" ht="12.75">
      <c r="A195" s="312"/>
      <c r="B195" s="450" t="s">
        <v>848</v>
      </c>
      <c r="C195" s="452">
        <v>718</v>
      </c>
      <c r="D195" s="213" t="s">
        <v>62</v>
      </c>
      <c r="E195" s="73"/>
      <c r="F195" s="67"/>
      <c r="G195" s="67"/>
      <c r="H195" s="67"/>
      <c r="I195" s="67"/>
      <c r="J195" s="245">
        <f t="shared" si="8"/>
        <v>0</v>
      </c>
      <c r="K195" s="245">
        <f t="shared" si="9"/>
        <v>0</v>
      </c>
      <c r="L195" s="247">
        <f t="shared" si="10"/>
      </c>
      <c r="M195" s="67"/>
      <c r="N195" s="67"/>
      <c r="O195" s="67"/>
      <c r="P195" s="245">
        <f t="shared" si="11"/>
        <v>0</v>
      </c>
      <c r="Q195" s="28"/>
    </row>
    <row r="196" spans="1:17" ht="12.75">
      <c r="A196" s="312"/>
      <c r="B196" s="450" t="s">
        <v>849</v>
      </c>
      <c r="C196" s="452">
        <v>724</v>
      </c>
      <c r="D196" s="213" t="s">
        <v>62</v>
      </c>
      <c r="E196" s="73"/>
      <c r="F196" s="67"/>
      <c r="G196" s="67"/>
      <c r="H196" s="67"/>
      <c r="I196" s="67"/>
      <c r="J196" s="245">
        <f t="shared" si="8"/>
        <v>0</v>
      </c>
      <c r="K196" s="245">
        <f t="shared" si="9"/>
        <v>0</v>
      </c>
      <c r="L196" s="247">
        <f t="shared" si="10"/>
      </c>
      <c r="M196" s="67"/>
      <c r="N196" s="67"/>
      <c r="O196" s="67"/>
      <c r="P196" s="245">
        <f t="shared" si="11"/>
        <v>0</v>
      </c>
      <c r="Q196" s="28"/>
    </row>
    <row r="197" spans="1:17" ht="12.75">
      <c r="A197" s="312"/>
      <c r="B197" s="450" t="s">
        <v>850</v>
      </c>
      <c r="C197" s="452">
        <v>727</v>
      </c>
      <c r="D197" s="213" t="s">
        <v>62</v>
      </c>
      <c r="E197" s="73"/>
      <c r="F197" s="67"/>
      <c r="G197" s="67"/>
      <c r="H197" s="67"/>
      <c r="I197" s="67"/>
      <c r="J197" s="245">
        <f t="shared" si="8"/>
        <v>0</v>
      </c>
      <c r="K197" s="245">
        <f t="shared" si="9"/>
        <v>0</v>
      </c>
      <c r="L197" s="247">
        <f t="shared" si="10"/>
      </c>
      <c r="M197" s="67"/>
      <c r="N197" s="67"/>
      <c r="O197" s="67"/>
      <c r="P197" s="245">
        <f t="shared" si="11"/>
        <v>0</v>
      </c>
      <c r="Q197" s="28"/>
    </row>
    <row r="198" spans="1:17" ht="12.75">
      <c r="A198" s="312"/>
      <c r="B198" s="450" t="s">
        <v>851</v>
      </c>
      <c r="C198" s="452">
        <v>732</v>
      </c>
      <c r="D198" s="213" t="s">
        <v>62</v>
      </c>
      <c r="E198" s="73"/>
      <c r="F198" s="67"/>
      <c r="G198" s="67"/>
      <c r="H198" s="67"/>
      <c r="I198" s="67"/>
      <c r="J198" s="245">
        <f t="shared" si="8"/>
        <v>0</v>
      </c>
      <c r="K198" s="245">
        <f t="shared" si="9"/>
        <v>0</v>
      </c>
      <c r="L198" s="247">
        <f t="shared" si="10"/>
      </c>
      <c r="M198" s="67"/>
      <c r="N198" s="67"/>
      <c r="O198" s="67"/>
      <c r="P198" s="245">
        <f t="shared" si="11"/>
        <v>0</v>
      </c>
      <c r="Q198" s="28"/>
    </row>
    <row r="199" spans="1:17" ht="12.75">
      <c r="A199" s="312"/>
      <c r="B199" s="450" t="s">
        <v>852</v>
      </c>
      <c r="C199" s="452">
        <v>734</v>
      </c>
      <c r="D199" s="213" t="s">
        <v>62</v>
      </c>
      <c r="E199" s="73"/>
      <c r="F199" s="67"/>
      <c r="G199" s="67"/>
      <c r="H199" s="67"/>
      <c r="I199" s="67"/>
      <c r="J199" s="245">
        <f t="shared" si="8"/>
        <v>0</v>
      </c>
      <c r="K199" s="245">
        <f t="shared" si="9"/>
        <v>0</v>
      </c>
      <c r="L199" s="247">
        <f t="shared" si="10"/>
      </c>
      <c r="M199" s="67"/>
      <c r="N199" s="67"/>
      <c r="O199" s="67"/>
      <c r="P199" s="245">
        <f t="shared" si="11"/>
        <v>0</v>
      </c>
      <c r="Q199" s="28"/>
    </row>
    <row r="200" spans="1:17" ht="12.75">
      <c r="A200" s="312"/>
      <c r="B200" s="450" t="s">
        <v>853</v>
      </c>
      <c r="C200" s="452">
        <v>735</v>
      </c>
      <c r="D200" s="213" t="s">
        <v>62</v>
      </c>
      <c r="E200" s="73"/>
      <c r="F200" s="67"/>
      <c r="G200" s="67"/>
      <c r="H200" s="67"/>
      <c r="I200" s="67"/>
      <c r="J200" s="245">
        <f t="shared" si="8"/>
        <v>0</v>
      </c>
      <c r="K200" s="245">
        <f t="shared" si="9"/>
        <v>0</v>
      </c>
      <c r="L200" s="247">
        <f t="shared" si="10"/>
      </c>
      <c r="M200" s="67"/>
      <c r="N200" s="67"/>
      <c r="O200" s="67"/>
      <c r="P200" s="245">
        <f t="shared" si="11"/>
        <v>0</v>
      </c>
      <c r="Q200" s="28"/>
    </row>
    <row r="201" spans="1:17" ht="12.75">
      <c r="A201" s="312"/>
      <c r="B201" s="450" t="s">
        <v>854</v>
      </c>
      <c r="C201" s="452">
        <v>741</v>
      </c>
      <c r="D201" s="213" t="s">
        <v>62</v>
      </c>
      <c r="E201" s="73"/>
      <c r="F201" s="67"/>
      <c r="G201" s="67"/>
      <c r="H201" s="67"/>
      <c r="I201" s="67"/>
      <c r="J201" s="245">
        <f t="shared" si="8"/>
        <v>0</v>
      </c>
      <c r="K201" s="245">
        <f t="shared" si="9"/>
        <v>0</v>
      </c>
      <c r="L201" s="247">
        <f t="shared" si="10"/>
      </c>
      <c r="M201" s="67"/>
      <c r="N201" s="67"/>
      <c r="O201" s="67"/>
      <c r="P201" s="245">
        <f t="shared" si="11"/>
        <v>0</v>
      </c>
      <c r="Q201" s="28"/>
    </row>
    <row r="202" spans="1:17" ht="12.75">
      <c r="A202" s="313"/>
      <c r="B202" s="412" t="s">
        <v>855</v>
      </c>
      <c r="C202" s="453">
        <v>744</v>
      </c>
      <c r="D202" s="214" t="s">
        <v>62</v>
      </c>
      <c r="E202" s="13"/>
      <c r="F202" s="67"/>
      <c r="G202" s="67"/>
      <c r="H202" s="67"/>
      <c r="I202" s="67"/>
      <c r="J202" s="237">
        <f t="shared" si="8"/>
        <v>0</v>
      </c>
      <c r="K202" s="237">
        <f t="shared" si="9"/>
        <v>0</v>
      </c>
      <c r="L202" s="248">
        <f t="shared" si="10"/>
      </c>
      <c r="M202" s="67"/>
      <c r="N202" s="67"/>
      <c r="O202" s="67"/>
      <c r="P202" s="237">
        <f t="shared" si="11"/>
        <v>0</v>
      </c>
      <c r="Q202" s="28"/>
    </row>
    <row r="203" spans="1:17" ht="12.75">
      <c r="A203" s="312"/>
      <c r="B203" s="450" t="s">
        <v>856</v>
      </c>
      <c r="C203" s="452">
        <v>765</v>
      </c>
      <c r="D203" s="213" t="s">
        <v>62</v>
      </c>
      <c r="E203" s="74"/>
      <c r="F203" s="67"/>
      <c r="G203" s="67"/>
      <c r="H203" s="67"/>
      <c r="I203" s="67"/>
      <c r="J203" s="245">
        <f t="shared" si="8"/>
        <v>0</v>
      </c>
      <c r="K203" s="245">
        <f t="shared" si="9"/>
        <v>0</v>
      </c>
      <c r="L203" s="247">
        <f t="shared" si="10"/>
      </c>
      <c r="M203" s="67"/>
      <c r="N203" s="67"/>
      <c r="O203" s="67"/>
      <c r="P203" s="245">
        <f t="shared" si="11"/>
        <v>0</v>
      </c>
      <c r="Q203" s="28"/>
    </row>
    <row r="204" spans="1:17" ht="12.75">
      <c r="A204" s="312"/>
      <c r="B204" s="450" t="s">
        <v>857</v>
      </c>
      <c r="C204" s="452">
        <v>766</v>
      </c>
      <c r="D204" s="213" t="s">
        <v>62</v>
      </c>
      <c r="E204" s="74"/>
      <c r="F204" s="67"/>
      <c r="G204" s="67"/>
      <c r="H204" s="67"/>
      <c r="I204" s="67"/>
      <c r="J204" s="245">
        <f aca="true" t="shared" si="12" ref="J204:J267">SUM(G204:I204)</f>
        <v>0</v>
      </c>
      <c r="K204" s="245">
        <f aca="true" t="shared" si="13" ref="K204:K267">+H204+I204</f>
        <v>0</v>
      </c>
      <c r="L204" s="247">
        <f aca="true" t="shared" si="14" ref="L204:L267">IF(K204&lt;&gt;0,+(K204/J204),"")</f>
      </c>
      <c r="M204" s="67"/>
      <c r="N204" s="67"/>
      <c r="O204" s="67"/>
      <c r="P204" s="245">
        <f aca="true" t="shared" si="15" ref="P204:P267">+J204+M204+N204+O204</f>
        <v>0</v>
      </c>
      <c r="Q204" s="28"/>
    </row>
    <row r="205" spans="1:17" ht="12.75">
      <c r="A205" s="312"/>
      <c r="B205" s="450" t="s">
        <v>858</v>
      </c>
      <c r="C205" s="452">
        <v>780</v>
      </c>
      <c r="D205" s="213" t="s">
        <v>62</v>
      </c>
      <c r="E205" s="74"/>
      <c r="F205" s="67"/>
      <c r="G205" s="67"/>
      <c r="H205" s="67"/>
      <c r="I205" s="67"/>
      <c r="J205" s="245">
        <f t="shared" si="12"/>
        <v>0</v>
      </c>
      <c r="K205" s="245">
        <f t="shared" si="13"/>
        <v>0</v>
      </c>
      <c r="L205" s="247">
        <f t="shared" si="14"/>
      </c>
      <c r="M205" s="67"/>
      <c r="N205" s="67"/>
      <c r="O205" s="67"/>
      <c r="P205" s="245">
        <f t="shared" si="15"/>
        <v>0</v>
      </c>
      <c r="Q205" s="28"/>
    </row>
    <row r="206" spans="1:17" ht="12.75">
      <c r="A206" s="312"/>
      <c r="B206" s="450" t="s">
        <v>859</v>
      </c>
      <c r="C206" s="452">
        <v>800</v>
      </c>
      <c r="D206" s="213" t="s">
        <v>62</v>
      </c>
      <c r="E206" s="73"/>
      <c r="F206" s="67"/>
      <c r="G206" s="67"/>
      <c r="H206" s="67"/>
      <c r="I206" s="67"/>
      <c r="J206" s="245">
        <f t="shared" si="12"/>
        <v>0</v>
      </c>
      <c r="K206" s="245">
        <f t="shared" si="13"/>
        <v>0</v>
      </c>
      <c r="L206" s="247">
        <f t="shared" si="14"/>
      </c>
      <c r="M206" s="67"/>
      <c r="N206" s="67"/>
      <c r="O206" s="67"/>
      <c r="P206" s="245">
        <f t="shared" si="15"/>
        <v>0</v>
      </c>
      <c r="Q206" s="28"/>
    </row>
    <row r="207" spans="1:17" ht="12.75">
      <c r="A207" s="312"/>
      <c r="B207" s="450" t="s">
        <v>860</v>
      </c>
      <c r="C207" s="452">
        <v>807</v>
      </c>
      <c r="D207" s="213" t="s">
        <v>62</v>
      </c>
      <c r="E207" s="73"/>
      <c r="F207" s="67"/>
      <c r="G207" s="67"/>
      <c r="H207" s="67"/>
      <c r="I207" s="67"/>
      <c r="J207" s="245">
        <f t="shared" si="12"/>
        <v>0</v>
      </c>
      <c r="K207" s="245">
        <f t="shared" si="13"/>
        <v>0</v>
      </c>
      <c r="L207" s="247">
        <f t="shared" si="14"/>
      </c>
      <c r="M207" s="67"/>
      <c r="N207" s="67"/>
      <c r="O207" s="67"/>
      <c r="P207" s="245">
        <f t="shared" si="15"/>
        <v>0</v>
      </c>
      <c r="Q207" s="28"/>
    </row>
    <row r="208" spans="1:17" ht="12.75">
      <c r="A208" s="312"/>
      <c r="B208" s="450" t="s">
        <v>861</v>
      </c>
      <c r="C208" s="452">
        <v>808</v>
      </c>
      <c r="D208" s="213" t="s">
        <v>62</v>
      </c>
      <c r="E208" s="73"/>
      <c r="F208" s="67"/>
      <c r="G208" s="67"/>
      <c r="H208" s="67"/>
      <c r="I208" s="67"/>
      <c r="J208" s="245">
        <f t="shared" si="12"/>
        <v>0</v>
      </c>
      <c r="K208" s="245">
        <f t="shared" si="13"/>
        <v>0</v>
      </c>
      <c r="L208" s="247">
        <f t="shared" si="14"/>
      </c>
      <c r="M208" s="67"/>
      <c r="N208" s="67"/>
      <c r="O208" s="67"/>
      <c r="P208" s="245">
        <f t="shared" si="15"/>
        <v>0</v>
      </c>
      <c r="Q208" s="28"/>
    </row>
    <row r="209" spans="1:17" ht="12.75">
      <c r="A209" s="312"/>
      <c r="B209" s="450" t="s">
        <v>862</v>
      </c>
      <c r="C209" s="452">
        <v>822</v>
      </c>
      <c r="D209" s="213" t="s">
        <v>62</v>
      </c>
      <c r="E209" s="73"/>
      <c r="F209" s="67"/>
      <c r="G209" s="67"/>
      <c r="H209" s="67"/>
      <c r="I209" s="67"/>
      <c r="J209" s="245">
        <f t="shared" si="12"/>
        <v>0</v>
      </c>
      <c r="K209" s="245">
        <f t="shared" si="13"/>
        <v>0</v>
      </c>
      <c r="L209" s="247">
        <f t="shared" si="14"/>
      </c>
      <c r="M209" s="67"/>
      <c r="N209" s="67"/>
      <c r="O209" s="67"/>
      <c r="P209" s="245">
        <f t="shared" si="15"/>
        <v>0</v>
      </c>
      <c r="Q209" s="28"/>
    </row>
    <row r="210" spans="1:17" ht="12.75">
      <c r="A210" s="312"/>
      <c r="B210" s="450" t="s">
        <v>863</v>
      </c>
      <c r="C210" s="452">
        <v>823</v>
      </c>
      <c r="D210" s="213" t="s">
        <v>62</v>
      </c>
      <c r="E210" s="73"/>
      <c r="F210" s="67"/>
      <c r="G210" s="67"/>
      <c r="H210" s="67"/>
      <c r="I210" s="67"/>
      <c r="J210" s="245">
        <f t="shared" si="12"/>
        <v>0</v>
      </c>
      <c r="K210" s="245">
        <f t="shared" si="13"/>
        <v>0</v>
      </c>
      <c r="L210" s="247">
        <f t="shared" si="14"/>
      </c>
      <c r="M210" s="67"/>
      <c r="N210" s="67"/>
      <c r="O210" s="67"/>
      <c r="P210" s="245">
        <f t="shared" si="15"/>
        <v>0</v>
      </c>
      <c r="Q210" s="28"/>
    </row>
    <row r="211" spans="1:17" ht="12.75">
      <c r="A211" s="312"/>
      <c r="B211" s="450" t="s">
        <v>864</v>
      </c>
      <c r="C211" s="452">
        <v>824</v>
      </c>
      <c r="D211" s="213" t="s">
        <v>62</v>
      </c>
      <c r="E211" s="73"/>
      <c r="F211" s="67"/>
      <c r="G211" s="67"/>
      <c r="H211" s="67"/>
      <c r="I211" s="67"/>
      <c r="J211" s="245">
        <f t="shared" si="12"/>
        <v>0</v>
      </c>
      <c r="K211" s="245">
        <f t="shared" si="13"/>
        <v>0</v>
      </c>
      <c r="L211" s="247">
        <f t="shared" si="14"/>
      </c>
      <c r="M211" s="67"/>
      <c r="N211" s="67"/>
      <c r="O211" s="67"/>
      <c r="P211" s="245">
        <f t="shared" si="15"/>
        <v>0</v>
      </c>
      <c r="Q211" s="28"/>
    </row>
    <row r="212" spans="1:17" ht="12.75">
      <c r="A212" s="312"/>
      <c r="B212" s="450" t="s">
        <v>865</v>
      </c>
      <c r="C212" s="452">
        <v>839</v>
      </c>
      <c r="D212" s="213" t="s">
        <v>62</v>
      </c>
      <c r="E212" s="73"/>
      <c r="F212" s="67"/>
      <c r="G212" s="67"/>
      <c r="H212" s="67"/>
      <c r="I212" s="67"/>
      <c r="J212" s="245">
        <f t="shared" si="12"/>
        <v>0</v>
      </c>
      <c r="K212" s="245">
        <f t="shared" si="13"/>
        <v>0</v>
      </c>
      <c r="L212" s="247">
        <f t="shared" si="14"/>
      </c>
      <c r="M212" s="67"/>
      <c r="N212" s="67"/>
      <c r="O212" s="67"/>
      <c r="P212" s="245">
        <f t="shared" si="15"/>
        <v>0</v>
      </c>
      <c r="Q212" s="28"/>
    </row>
    <row r="213" spans="1:17" ht="12.75">
      <c r="A213" s="312"/>
      <c r="B213" s="450" t="s">
        <v>866</v>
      </c>
      <c r="C213" s="452">
        <v>858</v>
      </c>
      <c r="D213" s="213" t="s">
        <v>62</v>
      </c>
      <c r="E213" s="73"/>
      <c r="F213" s="67"/>
      <c r="G213" s="67"/>
      <c r="H213" s="67"/>
      <c r="I213" s="67"/>
      <c r="J213" s="245">
        <f t="shared" si="12"/>
        <v>0</v>
      </c>
      <c r="K213" s="245">
        <f t="shared" si="13"/>
        <v>0</v>
      </c>
      <c r="L213" s="247">
        <f t="shared" si="14"/>
      </c>
      <c r="M213" s="67"/>
      <c r="N213" s="67"/>
      <c r="O213" s="67"/>
      <c r="P213" s="245">
        <f t="shared" si="15"/>
        <v>0</v>
      </c>
      <c r="Q213" s="28"/>
    </row>
    <row r="214" spans="1:17" ht="12.75">
      <c r="A214" s="312"/>
      <c r="B214" s="450" t="s">
        <v>867</v>
      </c>
      <c r="C214" s="452">
        <v>861</v>
      </c>
      <c r="D214" s="213" t="s">
        <v>62</v>
      </c>
      <c r="E214" s="73"/>
      <c r="F214" s="67"/>
      <c r="G214" s="67"/>
      <c r="H214" s="67"/>
      <c r="I214" s="67"/>
      <c r="J214" s="245">
        <f t="shared" si="12"/>
        <v>0</v>
      </c>
      <c r="K214" s="245">
        <f t="shared" si="13"/>
        <v>0</v>
      </c>
      <c r="L214" s="247">
        <f t="shared" si="14"/>
      </c>
      <c r="M214" s="67"/>
      <c r="N214" s="67"/>
      <c r="O214" s="67"/>
      <c r="P214" s="245">
        <f t="shared" si="15"/>
        <v>0</v>
      </c>
      <c r="Q214" s="28"/>
    </row>
    <row r="215" spans="1:17" ht="12.75">
      <c r="A215" s="312"/>
      <c r="B215" s="450" t="s">
        <v>868</v>
      </c>
      <c r="C215" s="452">
        <v>902</v>
      </c>
      <c r="D215" s="213" t="s">
        <v>62</v>
      </c>
      <c r="E215" s="73"/>
      <c r="F215" s="67"/>
      <c r="G215" s="67"/>
      <c r="H215" s="67"/>
      <c r="I215" s="67"/>
      <c r="J215" s="245">
        <f t="shared" si="12"/>
        <v>0</v>
      </c>
      <c r="K215" s="245">
        <f t="shared" si="13"/>
        <v>0</v>
      </c>
      <c r="L215" s="247">
        <f t="shared" si="14"/>
      </c>
      <c r="M215" s="67"/>
      <c r="N215" s="67"/>
      <c r="O215" s="67"/>
      <c r="P215" s="245">
        <f t="shared" si="15"/>
        <v>0</v>
      </c>
      <c r="Q215" s="28"/>
    </row>
    <row r="216" spans="1:17" ht="12.75">
      <c r="A216" s="312"/>
      <c r="B216" s="450" t="s">
        <v>869</v>
      </c>
      <c r="C216" s="452">
        <v>920</v>
      </c>
      <c r="D216" s="213" t="s">
        <v>62</v>
      </c>
      <c r="E216" s="73"/>
      <c r="F216" s="67"/>
      <c r="G216" s="67"/>
      <c r="H216" s="67"/>
      <c r="I216" s="67"/>
      <c r="J216" s="245">
        <f t="shared" si="12"/>
        <v>0</v>
      </c>
      <c r="K216" s="245">
        <f t="shared" si="13"/>
        <v>0</v>
      </c>
      <c r="L216" s="247">
        <f t="shared" si="14"/>
      </c>
      <c r="M216" s="67"/>
      <c r="N216" s="67"/>
      <c r="O216" s="67"/>
      <c r="P216" s="245">
        <f t="shared" si="15"/>
        <v>0</v>
      </c>
      <c r="Q216" s="28"/>
    </row>
    <row r="217" spans="1:17" ht="12.75">
      <c r="A217" s="312"/>
      <c r="B217" s="450" t="s">
        <v>870</v>
      </c>
      <c r="C217" s="452">
        <v>923</v>
      </c>
      <c r="D217" s="213" t="s">
        <v>62</v>
      </c>
      <c r="E217" s="73"/>
      <c r="F217" s="67"/>
      <c r="G217" s="67"/>
      <c r="H217" s="67"/>
      <c r="I217" s="67"/>
      <c r="J217" s="245">
        <f t="shared" si="12"/>
        <v>0</v>
      </c>
      <c r="K217" s="245">
        <f t="shared" si="13"/>
        <v>0</v>
      </c>
      <c r="L217" s="247">
        <f t="shared" si="14"/>
      </c>
      <c r="M217" s="67"/>
      <c r="N217" s="67"/>
      <c r="O217" s="67"/>
      <c r="P217" s="245">
        <f t="shared" si="15"/>
        <v>0</v>
      </c>
      <c r="Q217" s="28"/>
    </row>
    <row r="218" spans="1:17" ht="12.75">
      <c r="A218" s="312"/>
      <c r="B218" s="450" t="s">
        <v>871</v>
      </c>
      <c r="C218" s="452">
        <v>925</v>
      </c>
      <c r="D218" s="213" t="s">
        <v>62</v>
      </c>
      <c r="E218" s="73"/>
      <c r="F218" s="67"/>
      <c r="G218" s="67"/>
      <c r="H218" s="67"/>
      <c r="I218" s="67"/>
      <c r="J218" s="245">
        <f t="shared" si="12"/>
        <v>0</v>
      </c>
      <c r="K218" s="245">
        <f t="shared" si="13"/>
        <v>0</v>
      </c>
      <c r="L218" s="247">
        <f t="shared" si="14"/>
      </c>
      <c r="M218" s="67"/>
      <c r="N218" s="67"/>
      <c r="O218" s="67"/>
      <c r="P218" s="245">
        <f t="shared" si="15"/>
        <v>0</v>
      </c>
      <c r="Q218" s="28"/>
    </row>
    <row r="219" spans="1:17" ht="12.75">
      <c r="A219" s="312"/>
      <c r="B219" s="450" t="s">
        <v>872</v>
      </c>
      <c r="C219" s="452">
        <v>947</v>
      </c>
      <c r="D219" s="213" t="s">
        <v>62</v>
      </c>
      <c r="E219" s="73"/>
      <c r="F219" s="67"/>
      <c r="G219" s="67"/>
      <c r="H219" s="67"/>
      <c r="I219" s="67"/>
      <c r="J219" s="245">
        <f t="shared" si="12"/>
        <v>0</v>
      </c>
      <c r="K219" s="245">
        <f t="shared" si="13"/>
        <v>0</v>
      </c>
      <c r="L219" s="247">
        <f t="shared" si="14"/>
      </c>
      <c r="M219" s="67"/>
      <c r="N219" s="67"/>
      <c r="O219" s="67"/>
      <c r="P219" s="245">
        <f t="shared" si="15"/>
        <v>0</v>
      </c>
      <c r="Q219" s="28"/>
    </row>
    <row r="220" spans="1:17" ht="12.75">
      <c r="A220" s="312"/>
      <c r="B220" s="450" t="s">
        <v>873</v>
      </c>
      <c r="C220" s="452">
        <v>955</v>
      </c>
      <c r="D220" s="213" t="s">
        <v>62</v>
      </c>
      <c r="E220" s="73"/>
      <c r="F220" s="67"/>
      <c r="G220" s="67"/>
      <c r="H220" s="67"/>
      <c r="I220" s="67"/>
      <c r="J220" s="245">
        <f t="shared" si="12"/>
        <v>0</v>
      </c>
      <c r="K220" s="245">
        <f t="shared" si="13"/>
        <v>0</v>
      </c>
      <c r="L220" s="247">
        <f t="shared" si="14"/>
      </c>
      <c r="M220" s="67"/>
      <c r="N220" s="67"/>
      <c r="O220" s="67"/>
      <c r="P220" s="245">
        <f t="shared" si="15"/>
        <v>0</v>
      </c>
      <c r="Q220" s="28"/>
    </row>
    <row r="221" spans="1:17" ht="12.75">
      <c r="A221" s="312"/>
      <c r="B221" s="450" t="s">
        <v>874</v>
      </c>
      <c r="C221" s="452">
        <v>957</v>
      </c>
      <c r="D221" s="213" t="s">
        <v>62</v>
      </c>
      <c r="E221" s="73"/>
      <c r="F221" s="67"/>
      <c r="G221" s="67"/>
      <c r="H221" s="67"/>
      <c r="I221" s="67"/>
      <c r="J221" s="245">
        <f t="shared" si="12"/>
        <v>0</v>
      </c>
      <c r="K221" s="245">
        <f t="shared" si="13"/>
        <v>0</v>
      </c>
      <c r="L221" s="247">
        <f t="shared" si="14"/>
      </c>
      <c r="M221" s="67"/>
      <c r="N221" s="67"/>
      <c r="O221" s="67"/>
      <c r="P221" s="245">
        <f t="shared" si="15"/>
        <v>0</v>
      </c>
      <c r="Q221" s="28"/>
    </row>
    <row r="222" spans="1:17" ht="12.75">
      <c r="A222" s="312"/>
      <c r="B222" s="450" t="s">
        <v>875</v>
      </c>
      <c r="C222" s="452">
        <v>958</v>
      </c>
      <c r="D222" s="213" t="s">
        <v>62</v>
      </c>
      <c r="E222" s="73"/>
      <c r="F222" s="67"/>
      <c r="G222" s="67"/>
      <c r="H222" s="67"/>
      <c r="I222" s="67"/>
      <c r="J222" s="245">
        <f t="shared" si="12"/>
        <v>0</v>
      </c>
      <c r="K222" s="245">
        <f t="shared" si="13"/>
        <v>0</v>
      </c>
      <c r="L222" s="247">
        <f t="shared" si="14"/>
      </c>
      <c r="M222" s="67"/>
      <c r="N222" s="67"/>
      <c r="O222" s="67"/>
      <c r="P222" s="245">
        <f t="shared" si="15"/>
        <v>0</v>
      </c>
      <c r="Q222" s="28"/>
    </row>
    <row r="223" spans="1:17" ht="12.75">
      <c r="A223" s="312"/>
      <c r="B223" s="450" t="s">
        <v>876</v>
      </c>
      <c r="C223" s="452">
        <v>959</v>
      </c>
      <c r="D223" s="213" t="s">
        <v>62</v>
      </c>
      <c r="E223" s="73"/>
      <c r="F223" s="67"/>
      <c r="G223" s="67"/>
      <c r="H223" s="67"/>
      <c r="I223" s="67"/>
      <c r="J223" s="245">
        <f t="shared" si="12"/>
        <v>0</v>
      </c>
      <c r="K223" s="245">
        <f t="shared" si="13"/>
        <v>0</v>
      </c>
      <c r="L223" s="247">
        <f t="shared" si="14"/>
      </c>
      <c r="M223" s="67"/>
      <c r="N223" s="67"/>
      <c r="O223" s="67"/>
      <c r="P223" s="245">
        <f t="shared" si="15"/>
        <v>0</v>
      </c>
      <c r="Q223" s="28"/>
    </row>
    <row r="224" spans="1:17" ht="12.75">
      <c r="A224" s="312"/>
      <c r="B224" s="450" t="s">
        <v>877</v>
      </c>
      <c r="C224" s="452">
        <v>960</v>
      </c>
      <c r="D224" s="213" t="s">
        <v>62</v>
      </c>
      <c r="E224" s="73"/>
      <c r="F224" s="67"/>
      <c r="G224" s="67"/>
      <c r="H224" s="67"/>
      <c r="I224" s="67"/>
      <c r="J224" s="245">
        <f t="shared" si="12"/>
        <v>0</v>
      </c>
      <c r="K224" s="245">
        <f t="shared" si="13"/>
        <v>0</v>
      </c>
      <c r="L224" s="247">
        <f t="shared" si="14"/>
      </c>
      <c r="M224" s="67"/>
      <c r="N224" s="67"/>
      <c r="O224" s="67"/>
      <c r="P224" s="245">
        <f t="shared" si="15"/>
        <v>0</v>
      </c>
      <c r="Q224" s="28"/>
    </row>
    <row r="225" spans="1:17" ht="12.75">
      <c r="A225" s="312"/>
      <c r="B225" s="450" t="s">
        <v>878</v>
      </c>
      <c r="C225" s="452">
        <v>963</v>
      </c>
      <c r="D225" s="213" t="s">
        <v>62</v>
      </c>
      <c r="E225" s="73"/>
      <c r="F225" s="67"/>
      <c r="G225" s="67"/>
      <c r="H225" s="67"/>
      <c r="I225" s="67"/>
      <c r="J225" s="245">
        <f t="shared" si="12"/>
        <v>0</v>
      </c>
      <c r="K225" s="245">
        <f t="shared" si="13"/>
        <v>0</v>
      </c>
      <c r="L225" s="247">
        <f t="shared" si="14"/>
      </c>
      <c r="M225" s="67"/>
      <c r="N225" s="67"/>
      <c r="O225" s="67"/>
      <c r="P225" s="245">
        <f t="shared" si="15"/>
        <v>0</v>
      </c>
      <c r="Q225" s="28"/>
    </row>
    <row r="226" spans="1:17" ht="12.75">
      <c r="A226" s="312"/>
      <c r="B226" s="450" t="s">
        <v>879</v>
      </c>
      <c r="C226" s="452">
        <v>990</v>
      </c>
      <c r="D226" s="213" t="s">
        <v>62</v>
      </c>
      <c r="E226" s="73"/>
      <c r="F226" s="67"/>
      <c r="G226" s="67"/>
      <c r="H226" s="67"/>
      <c r="I226" s="67"/>
      <c r="J226" s="245">
        <f t="shared" si="12"/>
        <v>0</v>
      </c>
      <c r="K226" s="245">
        <f t="shared" si="13"/>
        <v>0</v>
      </c>
      <c r="L226" s="247">
        <f t="shared" si="14"/>
      </c>
      <c r="M226" s="67"/>
      <c r="N226" s="67"/>
      <c r="O226" s="67"/>
      <c r="P226" s="245">
        <f t="shared" si="15"/>
        <v>0</v>
      </c>
      <c r="Q226" s="28"/>
    </row>
    <row r="227" spans="1:17" ht="12.75">
      <c r="A227" s="312"/>
      <c r="B227" s="450" t="s">
        <v>880</v>
      </c>
      <c r="C227" s="452">
        <v>991</v>
      </c>
      <c r="D227" s="213" t="s">
        <v>62</v>
      </c>
      <c r="E227" s="73"/>
      <c r="F227" s="67"/>
      <c r="G227" s="67"/>
      <c r="H227" s="67"/>
      <c r="I227" s="67"/>
      <c r="J227" s="245">
        <f t="shared" si="12"/>
        <v>0</v>
      </c>
      <c r="K227" s="245">
        <f t="shared" si="13"/>
        <v>0</v>
      </c>
      <c r="L227" s="247">
        <f t="shared" si="14"/>
      </c>
      <c r="M227" s="67"/>
      <c r="N227" s="67"/>
      <c r="O227" s="67"/>
      <c r="P227" s="245">
        <f t="shared" si="15"/>
        <v>0</v>
      </c>
      <c r="Q227" s="28"/>
    </row>
    <row r="228" spans="1:17" ht="12.75">
      <c r="A228" s="312"/>
      <c r="B228" s="450" t="s">
        <v>881</v>
      </c>
      <c r="C228" s="452">
        <v>994</v>
      </c>
      <c r="D228" s="213" t="s">
        <v>62</v>
      </c>
      <c r="E228" s="73"/>
      <c r="F228" s="67"/>
      <c r="G228" s="67"/>
      <c r="H228" s="67"/>
      <c r="I228" s="67"/>
      <c r="J228" s="245">
        <f t="shared" si="12"/>
        <v>0</v>
      </c>
      <c r="K228" s="245">
        <f t="shared" si="13"/>
        <v>0</v>
      </c>
      <c r="L228" s="247">
        <f t="shared" si="14"/>
      </c>
      <c r="M228" s="67"/>
      <c r="N228" s="67"/>
      <c r="O228" s="67"/>
      <c r="P228" s="245">
        <f t="shared" si="15"/>
        <v>0</v>
      </c>
      <c r="Q228" s="28"/>
    </row>
    <row r="229" spans="1:17" ht="12.75">
      <c r="A229" s="312"/>
      <c r="B229" s="450" t="s">
        <v>882</v>
      </c>
      <c r="C229" s="452">
        <v>998</v>
      </c>
      <c r="D229" s="213" t="s">
        <v>62</v>
      </c>
      <c r="E229" s="73"/>
      <c r="F229" s="67"/>
      <c r="G229" s="67"/>
      <c r="H229" s="67"/>
      <c r="I229" s="67"/>
      <c r="J229" s="245">
        <f t="shared" si="12"/>
        <v>0</v>
      </c>
      <c r="K229" s="245">
        <f t="shared" si="13"/>
        <v>0</v>
      </c>
      <c r="L229" s="247">
        <f t="shared" si="14"/>
      </c>
      <c r="M229" s="67"/>
      <c r="N229" s="67"/>
      <c r="O229" s="67"/>
      <c r="P229" s="245">
        <f t="shared" si="15"/>
        <v>0</v>
      </c>
      <c r="Q229" s="28"/>
    </row>
    <row r="230" spans="1:17" ht="12.75">
      <c r="A230" s="312"/>
      <c r="B230" s="450" t="s">
        <v>883</v>
      </c>
      <c r="C230" s="452">
        <v>1003</v>
      </c>
      <c r="D230" s="213" t="s">
        <v>62</v>
      </c>
      <c r="E230" s="73"/>
      <c r="F230" s="67"/>
      <c r="G230" s="67"/>
      <c r="H230" s="67"/>
      <c r="I230" s="67"/>
      <c r="J230" s="245">
        <f t="shared" si="12"/>
        <v>0</v>
      </c>
      <c r="K230" s="245">
        <f t="shared" si="13"/>
        <v>0</v>
      </c>
      <c r="L230" s="247">
        <f t="shared" si="14"/>
      </c>
      <c r="M230" s="67"/>
      <c r="N230" s="67"/>
      <c r="O230" s="67"/>
      <c r="P230" s="245">
        <f t="shared" si="15"/>
        <v>0</v>
      </c>
      <c r="Q230" s="28"/>
    </row>
    <row r="231" spans="1:17" ht="12.75">
      <c r="A231" s="313"/>
      <c r="B231" s="412" t="s">
        <v>884</v>
      </c>
      <c r="C231" s="453">
        <v>1007</v>
      </c>
      <c r="D231" s="214" t="s">
        <v>62</v>
      </c>
      <c r="E231" s="13"/>
      <c r="F231" s="67"/>
      <c r="G231" s="67"/>
      <c r="H231" s="67"/>
      <c r="I231" s="67"/>
      <c r="J231" s="237">
        <f t="shared" si="12"/>
        <v>0</v>
      </c>
      <c r="K231" s="237">
        <f t="shared" si="13"/>
        <v>0</v>
      </c>
      <c r="L231" s="248">
        <f t="shared" si="14"/>
      </c>
      <c r="M231" s="67"/>
      <c r="N231" s="67"/>
      <c r="O231" s="67"/>
      <c r="P231" s="237">
        <f t="shared" si="15"/>
        <v>0</v>
      </c>
      <c r="Q231" s="28"/>
    </row>
    <row r="232" spans="1:17" ht="12.75">
      <c r="A232" s="312"/>
      <c r="B232" s="450" t="s">
        <v>885</v>
      </c>
      <c r="C232" s="452">
        <v>1009</v>
      </c>
      <c r="D232" s="213" t="s">
        <v>62</v>
      </c>
      <c r="E232" s="74"/>
      <c r="F232" s="67"/>
      <c r="G232" s="67"/>
      <c r="H232" s="67"/>
      <c r="I232" s="67"/>
      <c r="J232" s="245">
        <f t="shared" si="12"/>
        <v>0</v>
      </c>
      <c r="K232" s="245">
        <f t="shared" si="13"/>
        <v>0</v>
      </c>
      <c r="L232" s="247">
        <f t="shared" si="14"/>
      </c>
      <c r="M232" s="67"/>
      <c r="N232" s="67"/>
      <c r="O232" s="67"/>
      <c r="P232" s="245">
        <f t="shared" si="15"/>
        <v>0</v>
      </c>
      <c r="Q232" s="28"/>
    </row>
    <row r="233" spans="1:17" ht="12.75">
      <c r="A233" s="312"/>
      <c r="B233" s="450" t="s">
        <v>886</v>
      </c>
      <c r="C233" s="452">
        <v>1010</v>
      </c>
      <c r="D233" s="213" t="s">
        <v>62</v>
      </c>
      <c r="E233" s="74"/>
      <c r="F233" s="67"/>
      <c r="G233" s="67"/>
      <c r="H233" s="67"/>
      <c r="I233" s="67"/>
      <c r="J233" s="245">
        <f t="shared" si="12"/>
        <v>0</v>
      </c>
      <c r="K233" s="245">
        <f t="shared" si="13"/>
        <v>0</v>
      </c>
      <c r="L233" s="247">
        <f t="shared" si="14"/>
      </c>
      <c r="M233" s="67"/>
      <c r="N233" s="67"/>
      <c r="O233" s="67"/>
      <c r="P233" s="245">
        <f t="shared" si="15"/>
        <v>0</v>
      </c>
      <c r="Q233" s="28"/>
    </row>
    <row r="234" spans="1:17" ht="12.75">
      <c r="A234" s="312"/>
      <c r="B234" s="450" t="s">
        <v>887</v>
      </c>
      <c r="C234" s="452">
        <v>1019</v>
      </c>
      <c r="D234" s="213" t="s">
        <v>62</v>
      </c>
      <c r="E234" s="74"/>
      <c r="F234" s="67"/>
      <c r="G234" s="67"/>
      <c r="H234" s="67"/>
      <c r="I234" s="67"/>
      <c r="J234" s="245">
        <f t="shared" si="12"/>
        <v>0</v>
      </c>
      <c r="K234" s="245">
        <f t="shared" si="13"/>
        <v>0</v>
      </c>
      <c r="L234" s="247">
        <f t="shared" si="14"/>
      </c>
      <c r="M234" s="67"/>
      <c r="N234" s="67"/>
      <c r="O234" s="67"/>
      <c r="P234" s="245">
        <f t="shared" si="15"/>
        <v>0</v>
      </c>
      <c r="Q234" s="28"/>
    </row>
    <row r="235" spans="1:17" ht="12.75">
      <c r="A235" s="312"/>
      <c r="B235" s="450" t="s">
        <v>888</v>
      </c>
      <c r="C235" s="452">
        <v>1023</v>
      </c>
      <c r="D235" s="213" t="s">
        <v>62</v>
      </c>
      <c r="E235" s="73"/>
      <c r="F235" s="67"/>
      <c r="G235" s="67"/>
      <c r="H235" s="67"/>
      <c r="I235" s="67"/>
      <c r="J235" s="245">
        <f t="shared" si="12"/>
        <v>0</v>
      </c>
      <c r="K235" s="245">
        <f t="shared" si="13"/>
        <v>0</v>
      </c>
      <c r="L235" s="247">
        <f t="shared" si="14"/>
      </c>
      <c r="M235" s="67"/>
      <c r="N235" s="67"/>
      <c r="O235" s="67"/>
      <c r="P235" s="245">
        <f t="shared" si="15"/>
        <v>0</v>
      </c>
      <c r="Q235" s="28"/>
    </row>
    <row r="236" spans="1:17" ht="12.75">
      <c r="A236" s="312"/>
      <c r="B236" s="450" t="s">
        <v>889</v>
      </c>
      <c r="C236" s="452">
        <v>1027</v>
      </c>
      <c r="D236" s="213" t="s">
        <v>62</v>
      </c>
      <c r="E236" s="73"/>
      <c r="F236" s="67"/>
      <c r="G236" s="67"/>
      <c r="H236" s="67"/>
      <c r="I236" s="67"/>
      <c r="J236" s="245">
        <f t="shared" si="12"/>
        <v>0</v>
      </c>
      <c r="K236" s="245">
        <f t="shared" si="13"/>
        <v>0</v>
      </c>
      <c r="L236" s="247">
        <f t="shared" si="14"/>
      </c>
      <c r="M236" s="67"/>
      <c r="N236" s="67"/>
      <c r="O236" s="67"/>
      <c r="P236" s="245">
        <f t="shared" si="15"/>
        <v>0</v>
      </c>
      <c r="Q236" s="28"/>
    </row>
    <row r="237" spans="1:17" ht="12.75">
      <c r="A237" s="312"/>
      <c r="B237" s="450" t="s">
        <v>890</v>
      </c>
      <c r="C237" s="452">
        <v>1028</v>
      </c>
      <c r="D237" s="213" t="s">
        <v>62</v>
      </c>
      <c r="E237" s="73"/>
      <c r="F237" s="67"/>
      <c r="G237" s="67"/>
      <c r="H237" s="67"/>
      <c r="I237" s="67"/>
      <c r="J237" s="245">
        <f t="shared" si="12"/>
        <v>0</v>
      </c>
      <c r="K237" s="245">
        <f t="shared" si="13"/>
        <v>0</v>
      </c>
      <c r="L237" s="247">
        <f t="shared" si="14"/>
      </c>
      <c r="M237" s="67"/>
      <c r="N237" s="67"/>
      <c r="O237" s="67"/>
      <c r="P237" s="245">
        <f t="shared" si="15"/>
        <v>0</v>
      </c>
      <c r="Q237" s="28"/>
    </row>
    <row r="238" spans="1:17" ht="12.75">
      <c r="A238" s="312"/>
      <c r="B238" s="450" t="s">
        <v>891</v>
      </c>
      <c r="C238" s="452">
        <v>1036</v>
      </c>
      <c r="D238" s="213" t="s">
        <v>62</v>
      </c>
      <c r="E238" s="73"/>
      <c r="F238" s="67"/>
      <c r="G238" s="67"/>
      <c r="H238" s="67"/>
      <c r="I238" s="67"/>
      <c r="J238" s="245">
        <f t="shared" si="12"/>
        <v>0</v>
      </c>
      <c r="K238" s="245">
        <f t="shared" si="13"/>
        <v>0</v>
      </c>
      <c r="L238" s="247">
        <f t="shared" si="14"/>
      </c>
      <c r="M238" s="67"/>
      <c r="N238" s="67"/>
      <c r="O238" s="67"/>
      <c r="P238" s="245">
        <f t="shared" si="15"/>
        <v>0</v>
      </c>
      <c r="Q238" s="28"/>
    </row>
    <row r="239" spans="1:17" ht="12.75">
      <c r="A239" s="312"/>
      <c r="B239" s="450" t="s">
        <v>892</v>
      </c>
      <c r="C239" s="452">
        <v>1038</v>
      </c>
      <c r="D239" s="213" t="s">
        <v>62</v>
      </c>
      <c r="E239" s="73"/>
      <c r="F239" s="67"/>
      <c r="G239" s="67"/>
      <c r="H239" s="67"/>
      <c r="I239" s="67"/>
      <c r="J239" s="245">
        <f t="shared" si="12"/>
        <v>0</v>
      </c>
      <c r="K239" s="245">
        <f t="shared" si="13"/>
        <v>0</v>
      </c>
      <c r="L239" s="247">
        <f t="shared" si="14"/>
      </c>
      <c r="M239" s="67"/>
      <c r="N239" s="67"/>
      <c r="O239" s="67"/>
      <c r="P239" s="245">
        <f t="shared" si="15"/>
        <v>0</v>
      </c>
      <c r="Q239" s="28"/>
    </row>
    <row r="240" spans="1:17" ht="12.75">
      <c r="A240" s="312"/>
      <c r="B240" s="450" t="s">
        <v>893</v>
      </c>
      <c r="C240" s="452">
        <v>1047</v>
      </c>
      <c r="D240" s="213" t="s">
        <v>62</v>
      </c>
      <c r="E240" s="73"/>
      <c r="F240" s="67"/>
      <c r="G240" s="67"/>
      <c r="H240" s="67"/>
      <c r="I240" s="67"/>
      <c r="J240" s="245">
        <f t="shared" si="12"/>
        <v>0</v>
      </c>
      <c r="K240" s="245">
        <f t="shared" si="13"/>
        <v>0</v>
      </c>
      <c r="L240" s="247">
        <f t="shared" si="14"/>
      </c>
      <c r="M240" s="67"/>
      <c r="N240" s="67"/>
      <c r="O240" s="67"/>
      <c r="P240" s="245">
        <f t="shared" si="15"/>
        <v>0</v>
      </c>
      <c r="Q240" s="28"/>
    </row>
    <row r="241" spans="1:17" ht="12.75">
      <c r="A241" s="312"/>
      <c r="B241" s="450" t="s">
        <v>894</v>
      </c>
      <c r="C241" s="452">
        <v>1051</v>
      </c>
      <c r="D241" s="213" t="s">
        <v>62</v>
      </c>
      <c r="E241" s="73"/>
      <c r="F241" s="67"/>
      <c r="G241" s="67"/>
      <c r="H241" s="67"/>
      <c r="I241" s="67"/>
      <c r="J241" s="245">
        <f t="shared" si="12"/>
        <v>0</v>
      </c>
      <c r="K241" s="245">
        <f t="shared" si="13"/>
        <v>0</v>
      </c>
      <c r="L241" s="247">
        <f t="shared" si="14"/>
      </c>
      <c r="M241" s="67"/>
      <c r="N241" s="67"/>
      <c r="O241" s="67"/>
      <c r="P241" s="245">
        <f t="shared" si="15"/>
        <v>0</v>
      </c>
      <c r="Q241" s="28"/>
    </row>
    <row r="242" spans="1:17" ht="12.75">
      <c r="A242" s="312"/>
      <c r="B242" s="450" t="s">
        <v>895</v>
      </c>
      <c r="C242" s="452">
        <v>1055</v>
      </c>
      <c r="D242" s="213" t="s">
        <v>62</v>
      </c>
      <c r="E242" s="73"/>
      <c r="F242" s="67"/>
      <c r="G242" s="67"/>
      <c r="H242" s="67"/>
      <c r="I242" s="67"/>
      <c r="J242" s="245">
        <f t="shared" si="12"/>
        <v>0</v>
      </c>
      <c r="K242" s="245">
        <f t="shared" si="13"/>
        <v>0</v>
      </c>
      <c r="L242" s="247">
        <f t="shared" si="14"/>
      </c>
      <c r="M242" s="67"/>
      <c r="N242" s="67"/>
      <c r="O242" s="67"/>
      <c r="P242" s="245">
        <f t="shared" si="15"/>
        <v>0</v>
      </c>
      <c r="Q242" s="28"/>
    </row>
    <row r="243" spans="1:17" ht="12.75">
      <c r="A243" s="312"/>
      <c r="B243" s="450" t="s">
        <v>896</v>
      </c>
      <c r="C243" s="452">
        <v>1057</v>
      </c>
      <c r="D243" s="213" t="s">
        <v>62</v>
      </c>
      <c r="E243" s="73"/>
      <c r="F243" s="67"/>
      <c r="G243" s="67"/>
      <c r="H243" s="67"/>
      <c r="I243" s="67"/>
      <c r="J243" s="245">
        <f t="shared" si="12"/>
        <v>0</v>
      </c>
      <c r="K243" s="245">
        <f t="shared" si="13"/>
        <v>0</v>
      </c>
      <c r="L243" s="247">
        <f t="shared" si="14"/>
      </c>
      <c r="M243" s="67"/>
      <c r="N243" s="67"/>
      <c r="O243" s="67"/>
      <c r="P243" s="245">
        <f t="shared" si="15"/>
        <v>0</v>
      </c>
      <c r="Q243" s="28"/>
    </row>
    <row r="244" spans="1:17" ht="12.75">
      <c r="A244" s="312"/>
      <c r="B244" s="450" t="s">
        <v>897</v>
      </c>
      <c r="C244" s="452">
        <v>1069</v>
      </c>
      <c r="D244" s="213" t="s">
        <v>62</v>
      </c>
      <c r="E244" s="73"/>
      <c r="F244" s="67"/>
      <c r="G244" s="67"/>
      <c r="H244" s="67"/>
      <c r="I244" s="67"/>
      <c r="J244" s="245">
        <f t="shared" si="12"/>
        <v>0</v>
      </c>
      <c r="K244" s="245">
        <f t="shared" si="13"/>
        <v>0</v>
      </c>
      <c r="L244" s="247">
        <f t="shared" si="14"/>
      </c>
      <c r="M244" s="67"/>
      <c r="N244" s="67"/>
      <c r="O244" s="67"/>
      <c r="P244" s="245">
        <f t="shared" si="15"/>
        <v>0</v>
      </c>
      <c r="Q244" s="28"/>
    </row>
    <row r="245" spans="1:17" ht="12.75">
      <c r="A245" s="312"/>
      <c r="B245" s="450" t="s">
        <v>898</v>
      </c>
      <c r="C245" s="452">
        <v>1084</v>
      </c>
      <c r="D245" s="213" t="s">
        <v>62</v>
      </c>
      <c r="E245" s="73"/>
      <c r="F245" s="67"/>
      <c r="G245" s="67"/>
      <c r="H245" s="67"/>
      <c r="I245" s="67"/>
      <c r="J245" s="245">
        <f t="shared" si="12"/>
        <v>0</v>
      </c>
      <c r="K245" s="245">
        <f t="shared" si="13"/>
        <v>0</v>
      </c>
      <c r="L245" s="247">
        <f t="shared" si="14"/>
      </c>
      <c r="M245" s="67"/>
      <c r="N245" s="67"/>
      <c r="O245" s="67"/>
      <c r="P245" s="245">
        <f t="shared" si="15"/>
        <v>0</v>
      </c>
      <c r="Q245" s="28"/>
    </row>
    <row r="246" spans="1:17" ht="12.75">
      <c r="A246" s="312"/>
      <c r="B246" s="450" t="s">
        <v>899</v>
      </c>
      <c r="C246" s="452">
        <v>1087</v>
      </c>
      <c r="D246" s="213" t="s">
        <v>62</v>
      </c>
      <c r="E246" s="73"/>
      <c r="F246" s="67"/>
      <c r="G246" s="67"/>
      <c r="H246" s="67"/>
      <c r="I246" s="67"/>
      <c r="J246" s="245">
        <f t="shared" si="12"/>
        <v>0</v>
      </c>
      <c r="K246" s="245">
        <f t="shared" si="13"/>
        <v>0</v>
      </c>
      <c r="L246" s="247">
        <f t="shared" si="14"/>
      </c>
      <c r="M246" s="67"/>
      <c r="N246" s="67"/>
      <c r="O246" s="67"/>
      <c r="P246" s="245">
        <f t="shared" si="15"/>
        <v>0</v>
      </c>
      <c r="Q246" s="28"/>
    </row>
    <row r="247" spans="1:17" ht="12.75">
      <c r="A247" s="312"/>
      <c r="B247" s="450" t="s">
        <v>900</v>
      </c>
      <c r="C247" s="452">
        <v>1093</v>
      </c>
      <c r="D247" s="213" t="s">
        <v>62</v>
      </c>
      <c r="E247" s="73"/>
      <c r="F247" s="67"/>
      <c r="G247" s="67"/>
      <c r="H247" s="67"/>
      <c r="I247" s="67"/>
      <c r="J247" s="245">
        <f t="shared" si="12"/>
        <v>0</v>
      </c>
      <c r="K247" s="245">
        <f t="shared" si="13"/>
        <v>0</v>
      </c>
      <c r="L247" s="247">
        <f t="shared" si="14"/>
      </c>
      <c r="M247" s="67"/>
      <c r="N247" s="67"/>
      <c r="O247" s="67"/>
      <c r="P247" s="245">
        <f t="shared" si="15"/>
        <v>0</v>
      </c>
      <c r="Q247" s="28"/>
    </row>
    <row r="248" spans="1:17" ht="12.75">
      <c r="A248" s="312"/>
      <c r="B248" s="450" t="s">
        <v>901</v>
      </c>
      <c r="C248" s="452">
        <v>1095</v>
      </c>
      <c r="D248" s="213" t="s">
        <v>62</v>
      </c>
      <c r="E248" s="73"/>
      <c r="F248" s="67"/>
      <c r="G248" s="67"/>
      <c r="H248" s="67"/>
      <c r="I248" s="67"/>
      <c r="J248" s="245">
        <f t="shared" si="12"/>
        <v>0</v>
      </c>
      <c r="K248" s="245">
        <f t="shared" si="13"/>
        <v>0</v>
      </c>
      <c r="L248" s="247">
        <f t="shared" si="14"/>
      </c>
      <c r="M248" s="67"/>
      <c r="N248" s="67"/>
      <c r="O248" s="67"/>
      <c r="P248" s="245">
        <f t="shared" si="15"/>
        <v>0</v>
      </c>
      <c r="Q248" s="28"/>
    </row>
    <row r="249" spans="1:17" ht="12.75">
      <c r="A249" s="312"/>
      <c r="B249" s="450" t="s">
        <v>902</v>
      </c>
      <c r="C249" s="452">
        <v>1096</v>
      </c>
      <c r="D249" s="213" t="s">
        <v>62</v>
      </c>
      <c r="E249" s="73"/>
      <c r="F249" s="67"/>
      <c r="G249" s="67"/>
      <c r="H249" s="67"/>
      <c r="I249" s="67"/>
      <c r="J249" s="245">
        <f t="shared" si="12"/>
        <v>0</v>
      </c>
      <c r="K249" s="245">
        <f t="shared" si="13"/>
        <v>0</v>
      </c>
      <c r="L249" s="247">
        <f t="shared" si="14"/>
      </c>
      <c r="M249" s="67"/>
      <c r="N249" s="67"/>
      <c r="O249" s="67"/>
      <c r="P249" s="245">
        <f t="shared" si="15"/>
        <v>0</v>
      </c>
      <c r="Q249" s="28"/>
    </row>
    <row r="250" spans="1:17" ht="12.75">
      <c r="A250" s="312"/>
      <c r="B250" s="450" t="s">
        <v>903</v>
      </c>
      <c r="C250" s="452">
        <v>1101</v>
      </c>
      <c r="D250" s="213" t="s">
        <v>62</v>
      </c>
      <c r="E250" s="73"/>
      <c r="F250" s="67"/>
      <c r="G250" s="67"/>
      <c r="H250" s="67"/>
      <c r="I250" s="67"/>
      <c r="J250" s="245">
        <f t="shared" si="12"/>
        <v>0</v>
      </c>
      <c r="K250" s="245">
        <f t="shared" si="13"/>
        <v>0</v>
      </c>
      <c r="L250" s="247">
        <f t="shared" si="14"/>
      </c>
      <c r="M250" s="67"/>
      <c r="N250" s="67"/>
      <c r="O250" s="67"/>
      <c r="P250" s="245">
        <f t="shared" si="15"/>
        <v>0</v>
      </c>
      <c r="Q250" s="28"/>
    </row>
    <row r="251" spans="1:17" ht="12.75">
      <c r="A251" s="312"/>
      <c r="B251" s="450" t="s">
        <v>904</v>
      </c>
      <c r="C251" s="452">
        <v>1115</v>
      </c>
      <c r="D251" s="213" t="s">
        <v>62</v>
      </c>
      <c r="E251" s="73"/>
      <c r="F251" s="67"/>
      <c r="G251" s="67"/>
      <c r="H251" s="67"/>
      <c r="I251" s="67"/>
      <c r="J251" s="245">
        <f t="shared" si="12"/>
        <v>0</v>
      </c>
      <c r="K251" s="245">
        <f t="shared" si="13"/>
        <v>0</v>
      </c>
      <c r="L251" s="247">
        <f t="shared" si="14"/>
      </c>
      <c r="M251" s="67"/>
      <c r="N251" s="67"/>
      <c r="O251" s="67"/>
      <c r="P251" s="245">
        <f t="shared" si="15"/>
        <v>0</v>
      </c>
      <c r="Q251" s="28"/>
    </row>
    <row r="252" spans="1:17" ht="12.75">
      <c r="A252" s="312"/>
      <c r="B252" s="450" t="s">
        <v>905</v>
      </c>
      <c r="C252" s="452">
        <v>1119</v>
      </c>
      <c r="D252" s="213" t="s">
        <v>62</v>
      </c>
      <c r="E252" s="73"/>
      <c r="F252" s="67"/>
      <c r="G252" s="67"/>
      <c r="H252" s="67"/>
      <c r="I252" s="67"/>
      <c r="J252" s="245">
        <f t="shared" si="12"/>
        <v>0</v>
      </c>
      <c r="K252" s="245">
        <f t="shared" si="13"/>
        <v>0</v>
      </c>
      <c r="L252" s="247">
        <f t="shared" si="14"/>
      </c>
      <c r="M252" s="67"/>
      <c r="N252" s="67"/>
      <c r="O252" s="67"/>
      <c r="P252" s="245">
        <f t="shared" si="15"/>
        <v>0</v>
      </c>
      <c r="Q252" s="28"/>
    </row>
    <row r="253" spans="1:17" ht="12.75">
      <c r="A253" s="312"/>
      <c r="B253" s="450" t="s">
        <v>906</v>
      </c>
      <c r="C253" s="452">
        <v>1121</v>
      </c>
      <c r="D253" s="213" t="s">
        <v>62</v>
      </c>
      <c r="E253" s="73"/>
      <c r="F253" s="67"/>
      <c r="G253" s="67"/>
      <c r="H253" s="67"/>
      <c r="I253" s="67"/>
      <c r="J253" s="245">
        <f t="shared" si="12"/>
        <v>0</v>
      </c>
      <c r="K253" s="245">
        <f t="shared" si="13"/>
        <v>0</v>
      </c>
      <c r="L253" s="247">
        <f t="shared" si="14"/>
      </c>
      <c r="M253" s="67"/>
      <c r="N253" s="67"/>
      <c r="O253" s="67"/>
      <c r="P253" s="245">
        <f t="shared" si="15"/>
        <v>0</v>
      </c>
      <c r="Q253" s="28"/>
    </row>
    <row r="254" spans="1:17" ht="12.75">
      <c r="A254" s="312"/>
      <c r="B254" s="450" t="s">
        <v>907</v>
      </c>
      <c r="C254" s="452">
        <v>1124</v>
      </c>
      <c r="D254" s="213" t="s">
        <v>62</v>
      </c>
      <c r="E254" s="73"/>
      <c r="F254" s="67"/>
      <c r="G254" s="67"/>
      <c r="H254" s="67"/>
      <c r="I254" s="67"/>
      <c r="J254" s="245">
        <f t="shared" si="12"/>
        <v>0</v>
      </c>
      <c r="K254" s="245">
        <f t="shared" si="13"/>
        <v>0</v>
      </c>
      <c r="L254" s="247">
        <f t="shared" si="14"/>
      </c>
      <c r="M254" s="67"/>
      <c r="N254" s="67"/>
      <c r="O254" s="67"/>
      <c r="P254" s="245">
        <f t="shared" si="15"/>
        <v>0</v>
      </c>
      <c r="Q254" s="28"/>
    </row>
    <row r="255" spans="1:17" ht="12.75">
      <c r="A255" s="312"/>
      <c r="B255" s="450" t="s">
        <v>908</v>
      </c>
      <c r="C255" s="452">
        <v>1141</v>
      </c>
      <c r="D255" s="213" t="s">
        <v>62</v>
      </c>
      <c r="E255" s="73"/>
      <c r="F255" s="67"/>
      <c r="G255" s="67"/>
      <c r="H255" s="67"/>
      <c r="I255" s="67"/>
      <c r="J255" s="245">
        <f t="shared" si="12"/>
        <v>0</v>
      </c>
      <c r="K255" s="245">
        <f t="shared" si="13"/>
        <v>0</v>
      </c>
      <c r="L255" s="247">
        <f t="shared" si="14"/>
      </c>
      <c r="M255" s="67"/>
      <c r="N255" s="67"/>
      <c r="O255" s="67"/>
      <c r="P255" s="245">
        <f t="shared" si="15"/>
        <v>0</v>
      </c>
      <c r="Q255" s="28"/>
    </row>
    <row r="256" spans="1:17" ht="12.75">
      <c r="A256" s="312"/>
      <c r="B256" s="450" t="s">
        <v>909</v>
      </c>
      <c r="C256" s="452">
        <v>1165</v>
      </c>
      <c r="D256" s="213" t="s">
        <v>62</v>
      </c>
      <c r="E256" s="73"/>
      <c r="F256" s="67"/>
      <c r="G256" s="67"/>
      <c r="H256" s="67"/>
      <c r="I256" s="67"/>
      <c r="J256" s="245">
        <f t="shared" si="12"/>
        <v>0</v>
      </c>
      <c r="K256" s="245">
        <f t="shared" si="13"/>
        <v>0</v>
      </c>
      <c r="L256" s="247">
        <f t="shared" si="14"/>
      </c>
      <c r="M256" s="67"/>
      <c r="N256" s="67"/>
      <c r="O256" s="67"/>
      <c r="P256" s="245">
        <f t="shared" si="15"/>
        <v>0</v>
      </c>
      <c r="Q256" s="28"/>
    </row>
    <row r="257" spans="1:17" ht="12.75">
      <c r="A257" s="312"/>
      <c r="B257" s="450" t="s">
        <v>910</v>
      </c>
      <c r="C257" s="452">
        <v>1173</v>
      </c>
      <c r="D257" s="213" t="s">
        <v>62</v>
      </c>
      <c r="E257" s="73"/>
      <c r="F257" s="67"/>
      <c r="G257" s="67"/>
      <c r="H257" s="67"/>
      <c r="I257" s="67"/>
      <c r="J257" s="245">
        <f t="shared" si="12"/>
        <v>0</v>
      </c>
      <c r="K257" s="245">
        <f t="shared" si="13"/>
        <v>0</v>
      </c>
      <c r="L257" s="247">
        <f t="shared" si="14"/>
      </c>
      <c r="M257" s="67"/>
      <c r="N257" s="67"/>
      <c r="O257" s="67"/>
      <c r="P257" s="245">
        <f t="shared" si="15"/>
        <v>0</v>
      </c>
      <c r="Q257" s="28"/>
    </row>
    <row r="258" spans="1:17" ht="12.75">
      <c r="A258" s="312"/>
      <c r="B258" s="450" t="s">
        <v>911</v>
      </c>
      <c r="C258" s="452">
        <v>1175</v>
      </c>
      <c r="D258" s="213" t="s">
        <v>62</v>
      </c>
      <c r="E258" s="73"/>
      <c r="F258" s="67"/>
      <c r="G258" s="67"/>
      <c r="H258" s="67"/>
      <c r="I258" s="67"/>
      <c r="J258" s="245">
        <f t="shared" si="12"/>
        <v>0</v>
      </c>
      <c r="K258" s="245">
        <f t="shared" si="13"/>
        <v>0</v>
      </c>
      <c r="L258" s="247">
        <f t="shared" si="14"/>
      </c>
      <c r="M258" s="67"/>
      <c r="N258" s="67"/>
      <c r="O258" s="67"/>
      <c r="P258" s="245">
        <f t="shared" si="15"/>
        <v>0</v>
      </c>
      <c r="Q258" s="28"/>
    </row>
    <row r="259" spans="1:17" ht="12.75">
      <c r="A259" s="312"/>
      <c r="B259" s="450" t="s">
        <v>912</v>
      </c>
      <c r="C259" s="452">
        <v>1176</v>
      </c>
      <c r="D259" s="213" t="s">
        <v>62</v>
      </c>
      <c r="E259" s="73"/>
      <c r="F259" s="67"/>
      <c r="G259" s="67"/>
      <c r="H259" s="67"/>
      <c r="I259" s="67"/>
      <c r="J259" s="245">
        <f t="shared" si="12"/>
        <v>0</v>
      </c>
      <c r="K259" s="245">
        <f t="shared" si="13"/>
        <v>0</v>
      </c>
      <c r="L259" s="247">
        <f t="shared" si="14"/>
      </c>
      <c r="M259" s="67"/>
      <c r="N259" s="67"/>
      <c r="O259" s="67"/>
      <c r="P259" s="245">
        <f t="shared" si="15"/>
        <v>0</v>
      </c>
      <c r="Q259" s="28"/>
    </row>
    <row r="260" spans="1:17" ht="12.75">
      <c r="A260" s="313"/>
      <c r="B260" s="412" t="s">
        <v>913</v>
      </c>
      <c r="C260" s="453">
        <v>1179</v>
      </c>
      <c r="D260" s="214" t="s">
        <v>62</v>
      </c>
      <c r="E260" s="13"/>
      <c r="F260" s="67"/>
      <c r="G260" s="67"/>
      <c r="H260" s="67"/>
      <c r="I260" s="67"/>
      <c r="J260" s="237">
        <f t="shared" si="12"/>
        <v>0</v>
      </c>
      <c r="K260" s="237">
        <f t="shared" si="13"/>
        <v>0</v>
      </c>
      <c r="L260" s="248">
        <f t="shared" si="14"/>
      </c>
      <c r="M260" s="67"/>
      <c r="N260" s="67"/>
      <c r="O260" s="67"/>
      <c r="P260" s="237">
        <f t="shared" si="15"/>
        <v>0</v>
      </c>
      <c r="Q260" s="28"/>
    </row>
    <row r="261" spans="1:17" ht="12.75">
      <c r="A261" s="312"/>
      <c r="B261" s="450" t="s">
        <v>914</v>
      </c>
      <c r="C261" s="452">
        <v>1183</v>
      </c>
      <c r="D261" s="213" t="s">
        <v>62</v>
      </c>
      <c r="E261" s="74"/>
      <c r="F261" s="67"/>
      <c r="G261" s="67"/>
      <c r="H261" s="67"/>
      <c r="I261" s="67"/>
      <c r="J261" s="245">
        <f t="shared" si="12"/>
        <v>0</v>
      </c>
      <c r="K261" s="245">
        <f t="shared" si="13"/>
        <v>0</v>
      </c>
      <c r="L261" s="247">
        <f t="shared" si="14"/>
      </c>
      <c r="M261" s="67"/>
      <c r="N261" s="67"/>
      <c r="O261" s="67"/>
      <c r="P261" s="245">
        <f t="shared" si="15"/>
        <v>0</v>
      </c>
      <c r="Q261" s="28"/>
    </row>
    <row r="262" spans="1:17" ht="12.75">
      <c r="A262" s="312"/>
      <c r="B262" s="450" t="s">
        <v>915</v>
      </c>
      <c r="C262" s="452">
        <v>1185</v>
      </c>
      <c r="D262" s="213" t="s">
        <v>62</v>
      </c>
      <c r="E262" s="73"/>
      <c r="F262" s="67"/>
      <c r="G262" s="67"/>
      <c r="H262" s="67"/>
      <c r="I262" s="67"/>
      <c r="J262" s="245">
        <f t="shared" si="12"/>
        <v>0</v>
      </c>
      <c r="K262" s="245">
        <f t="shared" si="13"/>
        <v>0</v>
      </c>
      <c r="L262" s="247">
        <f t="shared" si="14"/>
      </c>
      <c r="M262" s="67"/>
      <c r="N262" s="67"/>
      <c r="O262" s="67"/>
      <c r="P262" s="245">
        <f t="shared" si="15"/>
        <v>0</v>
      </c>
      <c r="Q262" s="28"/>
    </row>
    <row r="263" spans="1:17" ht="12.75">
      <c r="A263" s="312"/>
      <c r="B263" s="450" t="s">
        <v>916</v>
      </c>
      <c r="C263" s="452">
        <v>1200</v>
      </c>
      <c r="D263" s="213" t="s">
        <v>62</v>
      </c>
      <c r="E263" s="73"/>
      <c r="F263" s="67"/>
      <c r="G263" s="67"/>
      <c r="H263" s="67"/>
      <c r="I263" s="67"/>
      <c r="J263" s="245">
        <f t="shared" si="12"/>
        <v>0</v>
      </c>
      <c r="K263" s="245">
        <f t="shared" si="13"/>
        <v>0</v>
      </c>
      <c r="L263" s="247">
        <f t="shared" si="14"/>
      </c>
      <c r="M263" s="67"/>
      <c r="N263" s="67"/>
      <c r="O263" s="67"/>
      <c r="P263" s="245">
        <f t="shared" si="15"/>
        <v>0</v>
      </c>
      <c r="Q263" s="28"/>
    </row>
    <row r="264" spans="1:17" ht="12.75">
      <c r="A264" s="312"/>
      <c r="B264" s="450" t="s">
        <v>917</v>
      </c>
      <c r="C264" s="452">
        <v>1202</v>
      </c>
      <c r="D264" s="213" t="s">
        <v>62</v>
      </c>
      <c r="E264" s="73"/>
      <c r="F264" s="67"/>
      <c r="G264" s="67"/>
      <c r="H264" s="67"/>
      <c r="I264" s="67"/>
      <c r="J264" s="245">
        <f t="shared" si="12"/>
        <v>0</v>
      </c>
      <c r="K264" s="245">
        <f t="shared" si="13"/>
        <v>0</v>
      </c>
      <c r="L264" s="247">
        <f t="shared" si="14"/>
      </c>
      <c r="M264" s="67"/>
      <c r="N264" s="67"/>
      <c r="O264" s="67"/>
      <c r="P264" s="245">
        <f t="shared" si="15"/>
        <v>0</v>
      </c>
      <c r="Q264" s="28"/>
    </row>
    <row r="265" spans="1:17" ht="12.75">
      <c r="A265" s="312"/>
      <c r="B265" s="450" t="s">
        <v>918</v>
      </c>
      <c r="C265" s="452">
        <v>1203</v>
      </c>
      <c r="D265" s="213" t="s">
        <v>62</v>
      </c>
      <c r="E265" s="73"/>
      <c r="F265" s="67"/>
      <c r="G265" s="67"/>
      <c r="H265" s="67"/>
      <c r="I265" s="67"/>
      <c r="J265" s="245">
        <f t="shared" si="12"/>
        <v>0</v>
      </c>
      <c r="K265" s="245">
        <f t="shared" si="13"/>
        <v>0</v>
      </c>
      <c r="L265" s="247">
        <f t="shared" si="14"/>
      </c>
      <c r="M265" s="67"/>
      <c r="N265" s="67"/>
      <c r="O265" s="67"/>
      <c r="P265" s="245">
        <f t="shared" si="15"/>
        <v>0</v>
      </c>
      <c r="Q265" s="28"/>
    </row>
    <row r="266" spans="1:17" ht="12.75">
      <c r="A266" s="312"/>
      <c r="B266" s="450" t="s">
        <v>919</v>
      </c>
      <c r="C266" s="452">
        <v>1204</v>
      </c>
      <c r="D266" s="213" t="s">
        <v>62</v>
      </c>
      <c r="E266" s="73"/>
      <c r="F266" s="67"/>
      <c r="G266" s="67"/>
      <c r="H266" s="67"/>
      <c r="I266" s="67"/>
      <c r="J266" s="245">
        <f t="shared" si="12"/>
        <v>0</v>
      </c>
      <c r="K266" s="245">
        <f t="shared" si="13"/>
        <v>0</v>
      </c>
      <c r="L266" s="247">
        <f t="shared" si="14"/>
      </c>
      <c r="M266" s="67"/>
      <c r="N266" s="67"/>
      <c r="O266" s="67"/>
      <c r="P266" s="245">
        <f t="shared" si="15"/>
        <v>0</v>
      </c>
      <c r="Q266" s="28"/>
    </row>
    <row r="267" spans="1:17" ht="12.75">
      <c r="A267" s="312"/>
      <c r="B267" s="450" t="s">
        <v>920</v>
      </c>
      <c r="C267" s="452">
        <v>1205</v>
      </c>
      <c r="D267" s="213" t="s">
        <v>62</v>
      </c>
      <c r="E267" s="73"/>
      <c r="F267" s="67"/>
      <c r="G267" s="67"/>
      <c r="H267" s="67"/>
      <c r="I267" s="67"/>
      <c r="J267" s="245">
        <f t="shared" si="12"/>
        <v>0</v>
      </c>
      <c r="K267" s="245">
        <f t="shared" si="13"/>
        <v>0</v>
      </c>
      <c r="L267" s="247">
        <f t="shared" si="14"/>
      </c>
      <c r="M267" s="67"/>
      <c r="N267" s="67"/>
      <c r="O267" s="67"/>
      <c r="P267" s="245">
        <f t="shared" si="15"/>
        <v>0</v>
      </c>
      <c r="Q267" s="28"/>
    </row>
    <row r="268" spans="1:17" ht="12.75">
      <c r="A268" s="312"/>
      <c r="B268" s="450" t="s">
        <v>921</v>
      </c>
      <c r="C268" s="452">
        <v>1206</v>
      </c>
      <c r="D268" s="213" t="s">
        <v>62</v>
      </c>
      <c r="E268" s="73"/>
      <c r="F268" s="67"/>
      <c r="G268" s="67"/>
      <c r="H268" s="67"/>
      <c r="I268" s="67"/>
      <c r="J268" s="245">
        <f aca="true" t="shared" si="16" ref="J268:J330">SUM(G268:I268)</f>
        <v>0</v>
      </c>
      <c r="K268" s="245">
        <f aca="true" t="shared" si="17" ref="K268:K330">+H268+I268</f>
        <v>0</v>
      </c>
      <c r="L268" s="247">
        <f aca="true" t="shared" si="18" ref="L268:L330">IF(K268&lt;&gt;0,+(K268/J268),"")</f>
      </c>
      <c r="M268" s="67"/>
      <c r="N268" s="67"/>
      <c r="O268" s="67"/>
      <c r="P268" s="245">
        <f aca="true" t="shared" si="19" ref="P268:P364">+J268+M268+N268+O268</f>
        <v>0</v>
      </c>
      <c r="Q268" s="28"/>
    </row>
    <row r="269" spans="1:17" ht="12.75">
      <c r="A269" s="312"/>
      <c r="B269" s="450" t="s">
        <v>922</v>
      </c>
      <c r="C269" s="452">
        <v>1207</v>
      </c>
      <c r="D269" s="213" t="s">
        <v>62</v>
      </c>
      <c r="E269" s="73"/>
      <c r="F269" s="67"/>
      <c r="G269" s="67"/>
      <c r="H269" s="67"/>
      <c r="I269" s="67"/>
      <c r="J269" s="245">
        <f t="shared" si="16"/>
        <v>0</v>
      </c>
      <c r="K269" s="245">
        <f t="shared" si="17"/>
        <v>0</v>
      </c>
      <c r="L269" s="247">
        <f t="shared" si="18"/>
      </c>
      <c r="M269" s="67"/>
      <c r="N269" s="67"/>
      <c r="O269" s="67"/>
      <c r="P269" s="245">
        <f t="shared" si="19"/>
        <v>0</v>
      </c>
      <c r="Q269" s="28"/>
    </row>
    <row r="270" spans="1:17" ht="12.75">
      <c r="A270" s="312"/>
      <c r="B270" s="450" t="s">
        <v>923</v>
      </c>
      <c r="C270" s="452">
        <v>1208</v>
      </c>
      <c r="D270" s="213" t="s">
        <v>62</v>
      </c>
      <c r="E270" s="73"/>
      <c r="F270" s="67"/>
      <c r="G270" s="67"/>
      <c r="H270" s="67"/>
      <c r="I270" s="67"/>
      <c r="J270" s="245">
        <f t="shared" si="16"/>
        <v>0</v>
      </c>
      <c r="K270" s="245">
        <f t="shared" si="17"/>
        <v>0</v>
      </c>
      <c r="L270" s="247">
        <f t="shared" si="18"/>
      </c>
      <c r="M270" s="67"/>
      <c r="N270" s="67"/>
      <c r="O270" s="67"/>
      <c r="P270" s="245">
        <f t="shared" si="19"/>
        <v>0</v>
      </c>
      <c r="Q270" s="28"/>
    </row>
    <row r="271" spans="1:17" ht="12.75">
      <c r="A271" s="312"/>
      <c r="B271" s="450" t="s">
        <v>924</v>
      </c>
      <c r="C271" s="452">
        <v>1209</v>
      </c>
      <c r="D271" s="213" t="s">
        <v>62</v>
      </c>
      <c r="E271" s="73"/>
      <c r="F271" s="67"/>
      <c r="G271" s="67"/>
      <c r="H271" s="67"/>
      <c r="I271" s="67"/>
      <c r="J271" s="245">
        <f t="shared" si="16"/>
        <v>0</v>
      </c>
      <c r="K271" s="245">
        <f t="shared" si="17"/>
        <v>0</v>
      </c>
      <c r="L271" s="247">
        <f t="shared" si="18"/>
      </c>
      <c r="M271" s="67"/>
      <c r="N271" s="67"/>
      <c r="O271" s="67"/>
      <c r="P271" s="245">
        <f t="shared" si="19"/>
        <v>0</v>
      </c>
      <c r="Q271" s="28"/>
    </row>
    <row r="272" spans="1:17" ht="12.75">
      <c r="A272" s="312"/>
      <c r="B272" s="450" t="s">
        <v>925</v>
      </c>
      <c r="C272" s="452">
        <v>1210</v>
      </c>
      <c r="D272" s="213" t="s">
        <v>62</v>
      </c>
      <c r="E272" s="73"/>
      <c r="F272" s="67"/>
      <c r="G272" s="67"/>
      <c r="H272" s="67"/>
      <c r="I272" s="67"/>
      <c r="J272" s="245">
        <f t="shared" si="16"/>
        <v>0</v>
      </c>
      <c r="K272" s="245">
        <f t="shared" si="17"/>
        <v>0</v>
      </c>
      <c r="L272" s="247">
        <f t="shared" si="18"/>
      </c>
      <c r="M272" s="67"/>
      <c r="N272" s="67"/>
      <c r="O272" s="67"/>
      <c r="P272" s="245">
        <f t="shared" si="19"/>
        <v>0</v>
      </c>
      <c r="Q272" s="28"/>
    </row>
    <row r="273" spans="1:17" ht="12.75">
      <c r="A273" s="312"/>
      <c r="B273" s="450" t="s">
        <v>926</v>
      </c>
      <c r="C273" s="452">
        <v>1211</v>
      </c>
      <c r="D273" s="213" t="s">
        <v>62</v>
      </c>
      <c r="E273" s="73"/>
      <c r="F273" s="67"/>
      <c r="G273" s="67"/>
      <c r="H273" s="67"/>
      <c r="I273" s="67"/>
      <c r="J273" s="245">
        <f t="shared" si="16"/>
        <v>0</v>
      </c>
      <c r="K273" s="245">
        <f t="shared" si="17"/>
        <v>0</v>
      </c>
      <c r="L273" s="247">
        <f t="shared" si="18"/>
      </c>
      <c r="M273" s="67"/>
      <c r="N273" s="67"/>
      <c r="O273" s="67"/>
      <c r="P273" s="245">
        <f t="shared" si="19"/>
        <v>0</v>
      </c>
      <c r="Q273" s="28"/>
    </row>
    <row r="274" spans="1:17" ht="12.75">
      <c r="A274" s="312"/>
      <c r="B274" s="450" t="s">
        <v>927</v>
      </c>
      <c r="C274" s="452">
        <v>1212</v>
      </c>
      <c r="D274" s="213" t="s">
        <v>62</v>
      </c>
      <c r="E274" s="73"/>
      <c r="F274" s="67"/>
      <c r="G274" s="67"/>
      <c r="H274" s="67"/>
      <c r="I274" s="67"/>
      <c r="J274" s="245">
        <f t="shared" si="16"/>
        <v>0</v>
      </c>
      <c r="K274" s="245">
        <f t="shared" si="17"/>
        <v>0</v>
      </c>
      <c r="L274" s="247">
        <f t="shared" si="18"/>
      </c>
      <c r="M274" s="67"/>
      <c r="N274" s="67"/>
      <c r="O274" s="67"/>
      <c r="P274" s="245">
        <f t="shared" si="19"/>
        <v>0</v>
      </c>
      <c r="Q274" s="28"/>
    </row>
    <row r="275" spans="1:17" ht="12.75">
      <c r="A275" s="312"/>
      <c r="B275" s="450" t="s">
        <v>928</v>
      </c>
      <c r="C275" s="452">
        <v>1213</v>
      </c>
      <c r="D275" s="213" t="s">
        <v>62</v>
      </c>
      <c r="E275" s="73"/>
      <c r="F275" s="67"/>
      <c r="G275" s="67"/>
      <c r="H275" s="67"/>
      <c r="I275" s="67"/>
      <c r="J275" s="245">
        <f t="shared" si="16"/>
        <v>0</v>
      </c>
      <c r="K275" s="245">
        <f t="shared" si="17"/>
        <v>0</v>
      </c>
      <c r="L275" s="247">
        <f t="shared" si="18"/>
      </c>
      <c r="M275" s="67"/>
      <c r="N275" s="67"/>
      <c r="O275" s="67"/>
      <c r="P275" s="245">
        <f t="shared" si="19"/>
        <v>0</v>
      </c>
      <c r="Q275" s="28"/>
    </row>
    <row r="276" spans="1:17" ht="12.75">
      <c r="A276" s="312"/>
      <c r="B276" s="450" t="s">
        <v>929</v>
      </c>
      <c r="C276" s="452">
        <v>1214</v>
      </c>
      <c r="D276" s="213" t="s">
        <v>62</v>
      </c>
      <c r="E276" s="73"/>
      <c r="F276" s="67"/>
      <c r="G276" s="67"/>
      <c r="H276" s="67"/>
      <c r="I276" s="67"/>
      <c r="J276" s="245">
        <f t="shared" si="16"/>
        <v>0</v>
      </c>
      <c r="K276" s="245">
        <f t="shared" si="17"/>
        <v>0</v>
      </c>
      <c r="L276" s="247">
        <f t="shared" si="18"/>
      </c>
      <c r="M276" s="67"/>
      <c r="N276" s="67"/>
      <c r="O276" s="67"/>
      <c r="P276" s="245">
        <f t="shared" si="19"/>
        <v>0</v>
      </c>
      <c r="Q276" s="28"/>
    </row>
    <row r="277" spans="1:17" ht="12.75">
      <c r="A277" s="312"/>
      <c r="B277" s="450" t="s">
        <v>930</v>
      </c>
      <c r="C277" s="452">
        <v>1215</v>
      </c>
      <c r="D277" s="213" t="s">
        <v>62</v>
      </c>
      <c r="E277" s="73"/>
      <c r="F277" s="67"/>
      <c r="G277" s="67"/>
      <c r="H277" s="67"/>
      <c r="I277" s="67"/>
      <c r="J277" s="245">
        <f t="shared" si="16"/>
        <v>0</v>
      </c>
      <c r="K277" s="245">
        <f t="shared" si="17"/>
        <v>0</v>
      </c>
      <c r="L277" s="247">
        <f t="shared" si="18"/>
      </c>
      <c r="M277" s="67"/>
      <c r="N277" s="67"/>
      <c r="O277" s="67"/>
      <c r="P277" s="245">
        <f t="shared" si="19"/>
        <v>0</v>
      </c>
      <c r="Q277" s="28"/>
    </row>
    <row r="278" spans="1:17" ht="12.75">
      <c r="A278" s="312"/>
      <c r="B278" s="450" t="s">
        <v>931</v>
      </c>
      <c r="C278" s="452">
        <v>1218</v>
      </c>
      <c r="D278" s="213" t="s">
        <v>62</v>
      </c>
      <c r="E278" s="73"/>
      <c r="F278" s="67"/>
      <c r="G278" s="67"/>
      <c r="H278" s="67"/>
      <c r="I278" s="67"/>
      <c r="J278" s="245">
        <f t="shared" si="16"/>
        <v>0</v>
      </c>
      <c r="K278" s="245">
        <f t="shared" si="17"/>
        <v>0</v>
      </c>
      <c r="L278" s="247">
        <f t="shared" si="18"/>
      </c>
      <c r="M278" s="67"/>
      <c r="N278" s="67"/>
      <c r="O278" s="67"/>
      <c r="P278" s="245">
        <f t="shared" si="19"/>
        <v>0</v>
      </c>
      <c r="Q278" s="28"/>
    </row>
    <row r="279" spans="1:17" ht="12.75">
      <c r="A279" s="312"/>
      <c r="B279" s="450" t="s">
        <v>932</v>
      </c>
      <c r="C279" s="452">
        <v>1221</v>
      </c>
      <c r="D279" s="213" t="s">
        <v>62</v>
      </c>
      <c r="E279" s="73"/>
      <c r="F279" s="67"/>
      <c r="G279" s="67"/>
      <c r="H279" s="67"/>
      <c r="I279" s="67"/>
      <c r="J279" s="245">
        <f t="shared" si="16"/>
        <v>0</v>
      </c>
      <c r="K279" s="245">
        <f t="shared" si="17"/>
        <v>0</v>
      </c>
      <c r="L279" s="247">
        <f t="shared" si="18"/>
      </c>
      <c r="M279" s="67"/>
      <c r="N279" s="67"/>
      <c r="O279" s="67"/>
      <c r="P279" s="245">
        <f t="shared" si="19"/>
        <v>0</v>
      </c>
      <c r="Q279" s="28"/>
    </row>
    <row r="280" spans="1:17" ht="12.75">
      <c r="A280" s="312"/>
      <c r="B280" s="450" t="s">
        <v>933</v>
      </c>
      <c r="C280" s="452">
        <v>1223</v>
      </c>
      <c r="D280" s="213" t="s">
        <v>62</v>
      </c>
      <c r="E280" s="73"/>
      <c r="F280" s="67"/>
      <c r="G280" s="67"/>
      <c r="H280" s="67"/>
      <c r="I280" s="67"/>
      <c r="J280" s="245">
        <f t="shared" si="16"/>
        <v>0</v>
      </c>
      <c r="K280" s="245">
        <f t="shared" si="17"/>
        <v>0</v>
      </c>
      <c r="L280" s="247">
        <f t="shared" si="18"/>
      </c>
      <c r="M280" s="67"/>
      <c r="N280" s="67"/>
      <c r="O280" s="67"/>
      <c r="P280" s="245">
        <f t="shared" si="19"/>
        <v>0</v>
      </c>
      <c r="Q280" s="28"/>
    </row>
    <row r="281" spans="1:17" ht="12.75">
      <c r="A281" s="312"/>
      <c r="B281" s="450" t="s">
        <v>934</v>
      </c>
      <c r="C281" s="452">
        <v>1224</v>
      </c>
      <c r="D281" s="213" t="s">
        <v>62</v>
      </c>
      <c r="E281" s="73"/>
      <c r="F281" s="67"/>
      <c r="G281" s="67"/>
      <c r="H281" s="67"/>
      <c r="I281" s="67"/>
      <c r="J281" s="245">
        <f t="shared" si="16"/>
        <v>0</v>
      </c>
      <c r="K281" s="245">
        <f t="shared" si="17"/>
        <v>0</v>
      </c>
      <c r="L281" s="247">
        <f t="shared" si="18"/>
      </c>
      <c r="M281" s="67"/>
      <c r="N281" s="67"/>
      <c r="O281" s="67"/>
      <c r="P281" s="245">
        <f t="shared" si="19"/>
        <v>0</v>
      </c>
      <c r="Q281" s="28"/>
    </row>
    <row r="282" spans="1:17" ht="12.75">
      <c r="A282" s="312"/>
      <c r="B282" s="450" t="s">
        <v>935</v>
      </c>
      <c r="C282" s="452">
        <v>1225</v>
      </c>
      <c r="D282" s="213" t="s">
        <v>62</v>
      </c>
      <c r="E282" s="73"/>
      <c r="F282" s="67"/>
      <c r="G282" s="67"/>
      <c r="H282" s="67"/>
      <c r="I282" s="67"/>
      <c r="J282" s="245">
        <f t="shared" si="16"/>
        <v>0</v>
      </c>
      <c r="K282" s="245">
        <f t="shared" si="17"/>
        <v>0</v>
      </c>
      <c r="L282" s="247">
        <f t="shared" si="18"/>
      </c>
      <c r="M282" s="67"/>
      <c r="N282" s="67"/>
      <c r="O282" s="67"/>
      <c r="P282" s="245">
        <f t="shared" si="19"/>
        <v>0</v>
      </c>
      <c r="Q282" s="28"/>
    </row>
    <row r="283" spans="1:17" ht="12.75">
      <c r="A283" s="312"/>
      <c r="B283" s="450" t="s">
        <v>936</v>
      </c>
      <c r="C283" s="452">
        <v>1227</v>
      </c>
      <c r="D283" s="213" t="s">
        <v>62</v>
      </c>
      <c r="E283" s="73"/>
      <c r="F283" s="67"/>
      <c r="G283" s="67"/>
      <c r="H283" s="67"/>
      <c r="I283" s="67"/>
      <c r="J283" s="245">
        <f t="shared" si="16"/>
        <v>0</v>
      </c>
      <c r="K283" s="245">
        <f t="shared" si="17"/>
        <v>0</v>
      </c>
      <c r="L283" s="247">
        <f t="shared" si="18"/>
      </c>
      <c r="M283" s="67"/>
      <c r="N283" s="67"/>
      <c r="O283" s="67"/>
      <c r="P283" s="245">
        <f t="shared" si="19"/>
        <v>0</v>
      </c>
      <c r="Q283" s="28"/>
    </row>
    <row r="284" spans="1:17" ht="12.75">
      <c r="A284" s="312"/>
      <c r="B284" s="450" t="s">
        <v>937</v>
      </c>
      <c r="C284" s="452">
        <v>1229</v>
      </c>
      <c r="D284" s="213" t="s">
        <v>62</v>
      </c>
      <c r="E284" s="73"/>
      <c r="F284" s="67"/>
      <c r="G284" s="67"/>
      <c r="H284" s="67"/>
      <c r="I284" s="67"/>
      <c r="J284" s="245">
        <f t="shared" si="16"/>
        <v>0</v>
      </c>
      <c r="K284" s="245">
        <f t="shared" si="17"/>
        <v>0</v>
      </c>
      <c r="L284" s="247">
        <f t="shared" si="18"/>
      </c>
      <c r="M284" s="67"/>
      <c r="N284" s="67"/>
      <c r="O284" s="67"/>
      <c r="P284" s="245">
        <f t="shared" si="19"/>
        <v>0</v>
      </c>
      <c r="Q284" s="28"/>
    </row>
    <row r="285" spans="1:17" ht="12.75">
      <c r="A285" s="312"/>
      <c r="B285" s="450" t="s">
        <v>938</v>
      </c>
      <c r="C285" s="452">
        <v>1232</v>
      </c>
      <c r="D285" s="213" t="s">
        <v>62</v>
      </c>
      <c r="E285" s="73"/>
      <c r="F285" s="67"/>
      <c r="G285" s="67"/>
      <c r="H285" s="67"/>
      <c r="I285" s="67"/>
      <c r="J285" s="245">
        <f t="shared" si="16"/>
        <v>0</v>
      </c>
      <c r="K285" s="245">
        <f t="shared" si="17"/>
        <v>0</v>
      </c>
      <c r="L285" s="247">
        <f t="shared" si="18"/>
      </c>
      <c r="M285" s="67"/>
      <c r="N285" s="67"/>
      <c r="O285" s="67"/>
      <c r="P285" s="245">
        <f t="shared" si="19"/>
        <v>0</v>
      </c>
      <c r="Q285" s="28"/>
    </row>
    <row r="286" spans="1:17" ht="12.75">
      <c r="A286" s="312"/>
      <c r="B286" s="450" t="s">
        <v>939</v>
      </c>
      <c r="C286" s="452">
        <v>1234</v>
      </c>
      <c r="D286" s="213" t="s">
        <v>62</v>
      </c>
      <c r="E286" s="73"/>
      <c r="F286" s="67"/>
      <c r="G286" s="67"/>
      <c r="H286" s="67"/>
      <c r="I286" s="67"/>
      <c r="J286" s="245">
        <f t="shared" si="16"/>
        <v>0</v>
      </c>
      <c r="K286" s="245">
        <f t="shared" si="17"/>
        <v>0</v>
      </c>
      <c r="L286" s="247">
        <f t="shared" si="18"/>
      </c>
      <c r="M286" s="67"/>
      <c r="N286" s="67"/>
      <c r="O286" s="67"/>
      <c r="P286" s="245">
        <f t="shared" si="19"/>
        <v>0</v>
      </c>
      <c r="Q286" s="28"/>
    </row>
    <row r="287" spans="1:17" ht="12.75">
      <c r="A287" s="312"/>
      <c r="B287" s="450" t="s">
        <v>940</v>
      </c>
      <c r="C287" s="452">
        <v>1236</v>
      </c>
      <c r="D287" s="213" t="s">
        <v>62</v>
      </c>
      <c r="E287" s="73"/>
      <c r="F287" s="67"/>
      <c r="G287" s="67"/>
      <c r="H287" s="67"/>
      <c r="I287" s="67"/>
      <c r="J287" s="245">
        <f t="shared" si="16"/>
        <v>0</v>
      </c>
      <c r="K287" s="245">
        <f t="shared" si="17"/>
        <v>0</v>
      </c>
      <c r="L287" s="247">
        <f t="shared" si="18"/>
      </c>
      <c r="M287" s="67"/>
      <c r="N287" s="67"/>
      <c r="O287" s="67"/>
      <c r="P287" s="245">
        <f t="shared" si="19"/>
        <v>0</v>
      </c>
      <c r="Q287" s="28"/>
    </row>
    <row r="288" spans="1:17" ht="12.75">
      <c r="A288" s="312"/>
      <c r="B288" s="450" t="s">
        <v>941</v>
      </c>
      <c r="C288" s="452">
        <v>1239</v>
      </c>
      <c r="D288" s="213" t="s">
        <v>62</v>
      </c>
      <c r="E288" s="73"/>
      <c r="F288" s="67"/>
      <c r="G288" s="67"/>
      <c r="H288" s="67"/>
      <c r="I288" s="67"/>
      <c r="J288" s="245">
        <f t="shared" si="16"/>
        <v>0</v>
      </c>
      <c r="K288" s="245">
        <f t="shared" si="17"/>
        <v>0</v>
      </c>
      <c r="L288" s="247">
        <f t="shared" si="18"/>
      </c>
      <c r="M288" s="67"/>
      <c r="N288" s="67"/>
      <c r="O288" s="67"/>
      <c r="P288" s="245">
        <f t="shared" si="19"/>
        <v>0</v>
      </c>
      <c r="Q288" s="28"/>
    </row>
    <row r="289" spans="1:17" ht="12.75">
      <c r="A289" s="312"/>
      <c r="B289" s="450" t="s">
        <v>942</v>
      </c>
      <c r="C289" s="452">
        <v>1241</v>
      </c>
      <c r="D289" s="213" t="s">
        <v>62</v>
      </c>
      <c r="E289" s="74"/>
      <c r="F289" s="67"/>
      <c r="G289" s="67"/>
      <c r="H289" s="67"/>
      <c r="I289" s="67"/>
      <c r="J289" s="245">
        <f t="shared" si="16"/>
        <v>0</v>
      </c>
      <c r="K289" s="245">
        <f t="shared" si="17"/>
        <v>0</v>
      </c>
      <c r="L289" s="247">
        <f t="shared" si="18"/>
      </c>
      <c r="M289" s="67"/>
      <c r="N289" s="67"/>
      <c r="O289" s="67"/>
      <c r="P289" s="245">
        <f t="shared" si="19"/>
        <v>0</v>
      </c>
      <c r="Q289" s="28"/>
    </row>
    <row r="290" spans="1:17" ht="12.75">
      <c r="A290" s="312"/>
      <c r="B290" s="450" t="s">
        <v>943</v>
      </c>
      <c r="C290" s="452">
        <v>1242</v>
      </c>
      <c r="D290" s="213" t="s">
        <v>62</v>
      </c>
      <c r="E290" s="73"/>
      <c r="F290" s="67"/>
      <c r="G290" s="67"/>
      <c r="H290" s="67"/>
      <c r="I290" s="67"/>
      <c r="J290" s="245">
        <f t="shared" si="16"/>
        <v>0</v>
      </c>
      <c r="K290" s="245">
        <f t="shared" si="17"/>
        <v>0</v>
      </c>
      <c r="L290" s="247">
        <f t="shared" si="18"/>
      </c>
      <c r="M290" s="67"/>
      <c r="N290" s="67"/>
      <c r="O290" s="67"/>
      <c r="P290" s="245">
        <f t="shared" si="19"/>
        <v>0</v>
      </c>
      <c r="Q290" s="28"/>
    </row>
    <row r="291" spans="1:17" ht="12.75">
      <c r="A291" s="312"/>
      <c r="B291" s="450" t="s">
        <v>944</v>
      </c>
      <c r="C291" s="452">
        <v>1243</v>
      </c>
      <c r="D291" s="213" t="s">
        <v>62</v>
      </c>
      <c r="E291" s="73"/>
      <c r="F291" s="67"/>
      <c r="G291" s="67"/>
      <c r="H291" s="67"/>
      <c r="I291" s="67"/>
      <c r="J291" s="245">
        <f t="shared" si="16"/>
        <v>0</v>
      </c>
      <c r="K291" s="245">
        <f t="shared" si="17"/>
        <v>0</v>
      </c>
      <c r="L291" s="247">
        <f t="shared" si="18"/>
      </c>
      <c r="M291" s="67"/>
      <c r="N291" s="67"/>
      <c r="O291" s="67"/>
      <c r="P291" s="245">
        <f t="shared" si="19"/>
        <v>0</v>
      </c>
      <c r="Q291" s="28"/>
    </row>
    <row r="292" spans="1:17" ht="12.75">
      <c r="A292" s="312"/>
      <c r="B292" s="450" t="s">
        <v>945</v>
      </c>
      <c r="C292" s="452">
        <v>1245</v>
      </c>
      <c r="D292" s="213" t="s">
        <v>62</v>
      </c>
      <c r="E292" s="73"/>
      <c r="F292" s="67"/>
      <c r="G292" s="67"/>
      <c r="H292" s="67"/>
      <c r="I292" s="67"/>
      <c r="J292" s="245">
        <f t="shared" si="16"/>
        <v>0</v>
      </c>
      <c r="K292" s="245">
        <f t="shared" si="17"/>
        <v>0</v>
      </c>
      <c r="L292" s="247">
        <f t="shared" si="18"/>
      </c>
      <c r="M292" s="67"/>
      <c r="N292" s="67"/>
      <c r="O292" s="67"/>
      <c r="P292" s="245">
        <f t="shared" si="19"/>
        <v>0</v>
      </c>
      <c r="Q292" s="28"/>
    </row>
    <row r="293" spans="1:17" ht="12.75">
      <c r="A293" s="312"/>
      <c r="B293" s="450" t="s">
        <v>946</v>
      </c>
      <c r="C293" s="452">
        <v>1251</v>
      </c>
      <c r="D293" s="213" t="s">
        <v>62</v>
      </c>
      <c r="E293" s="73"/>
      <c r="F293" s="67"/>
      <c r="G293" s="67"/>
      <c r="H293" s="67"/>
      <c r="I293" s="67"/>
      <c r="J293" s="245">
        <f t="shared" si="16"/>
        <v>0</v>
      </c>
      <c r="K293" s="245">
        <f t="shared" si="17"/>
        <v>0</v>
      </c>
      <c r="L293" s="247">
        <f t="shared" si="18"/>
      </c>
      <c r="M293" s="67"/>
      <c r="N293" s="67"/>
      <c r="O293" s="67"/>
      <c r="P293" s="245">
        <f t="shared" si="19"/>
        <v>0</v>
      </c>
      <c r="Q293" s="28"/>
    </row>
    <row r="294" spans="1:17" ht="12.75">
      <c r="A294" s="312"/>
      <c r="B294" s="450" t="s">
        <v>947</v>
      </c>
      <c r="C294" s="452">
        <v>1265</v>
      </c>
      <c r="D294" s="213" t="s">
        <v>62</v>
      </c>
      <c r="E294" s="73"/>
      <c r="F294" s="67"/>
      <c r="G294" s="67"/>
      <c r="H294" s="67"/>
      <c r="I294" s="67"/>
      <c r="J294" s="245">
        <f t="shared" si="16"/>
        <v>0</v>
      </c>
      <c r="K294" s="245">
        <f t="shared" si="17"/>
        <v>0</v>
      </c>
      <c r="L294" s="247">
        <f t="shared" si="18"/>
      </c>
      <c r="M294" s="67"/>
      <c r="N294" s="67"/>
      <c r="O294" s="67"/>
      <c r="P294" s="245">
        <f t="shared" si="19"/>
        <v>0</v>
      </c>
      <c r="Q294" s="28"/>
    </row>
    <row r="295" spans="1:17" ht="12.75">
      <c r="A295" s="312"/>
      <c r="B295" s="450" t="s">
        <v>948</v>
      </c>
      <c r="C295" s="452">
        <v>1301</v>
      </c>
      <c r="D295" s="213" t="s">
        <v>62</v>
      </c>
      <c r="E295" s="73"/>
      <c r="F295" s="67"/>
      <c r="G295" s="67"/>
      <c r="H295" s="67"/>
      <c r="I295" s="67"/>
      <c r="J295" s="245">
        <f t="shared" si="16"/>
        <v>0</v>
      </c>
      <c r="K295" s="245">
        <f t="shared" si="17"/>
        <v>0</v>
      </c>
      <c r="L295" s="247">
        <f t="shared" si="18"/>
      </c>
      <c r="M295" s="67"/>
      <c r="N295" s="67"/>
      <c r="O295" s="67"/>
      <c r="P295" s="245">
        <f t="shared" si="19"/>
        <v>0</v>
      </c>
      <c r="Q295" s="28"/>
    </row>
    <row r="296" spans="1:17" ht="12.75">
      <c r="A296" s="312"/>
      <c r="B296" s="450" t="s">
        <v>949</v>
      </c>
      <c r="C296" s="452">
        <v>1308</v>
      </c>
      <c r="D296" s="213" t="s">
        <v>62</v>
      </c>
      <c r="E296" s="73"/>
      <c r="F296" s="67"/>
      <c r="G296" s="67"/>
      <c r="H296" s="67"/>
      <c r="I296" s="67"/>
      <c r="J296" s="245">
        <f t="shared" si="16"/>
        <v>0</v>
      </c>
      <c r="K296" s="245">
        <f t="shared" si="17"/>
        <v>0</v>
      </c>
      <c r="L296" s="247">
        <f t="shared" si="18"/>
      </c>
      <c r="M296" s="67"/>
      <c r="N296" s="67"/>
      <c r="O296" s="67"/>
      <c r="P296" s="245">
        <f t="shared" si="19"/>
        <v>0</v>
      </c>
      <c r="Q296" s="28"/>
    </row>
    <row r="297" spans="1:17" ht="12.75">
      <c r="A297" s="312"/>
      <c r="B297" s="450" t="s">
        <v>950</v>
      </c>
      <c r="C297" s="452">
        <v>1323</v>
      </c>
      <c r="D297" s="213" t="s">
        <v>62</v>
      </c>
      <c r="E297" s="73"/>
      <c r="F297" s="67"/>
      <c r="G297" s="67"/>
      <c r="H297" s="67"/>
      <c r="I297" s="67"/>
      <c r="J297" s="245">
        <f t="shared" si="16"/>
        <v>0</v>
      </c>
      <c r="K297" s="245">
        <f t="shared" si="17"/>
        <v>0</v>
      </c>
      <c r="L297" s="247">
        <f t="shared" si="18"/>
      </c>
      <c r="M297" s="67"/>
      <c r="N297" s="67"/>
      <c r="O297" s="67"/>
      <c r="P297" s="245">
        <f t="shared" si="19"/>
        <v>0</v>
      </c>
      <c r="Q297" s="28"/>
    </row>
    <row r="298" spans="1:17" ht="12.75">
      <c r="A298" s="312"/>
      <c r="B298" s="450" t="s">
        <v>951</v>
      </c>
      <c r="C298" s="452">
        <v>1400</v>
      </c>
      <c r="D298" s="213" t="s">
        <v>62</v>
      </c>
      <c r="E298" s="73"/>
      <c r="F298" s="67"/>
      <c r="G298" s="67"/>
      <c r="H298" s="67"/>
      <c r="I298" s="67"/>
      <c r="J298" s="245">
        <f t="shared" si="16"/>
        <v>0</v>
      </c>
      <c r="K298" s="245">
        <f t="shared" si="17"/>
        <v>0</v>
      </c>
      <c r="L298" s="247">
        <f t="shared" si="18"/>
      </c>
      <c r="M298" s="67"/>
      <c r="N298" s="67"/>
      <c r="O298" s="67"/>
      <c r="P298" s="245">
        <f t="shared" si="19"/>
        <v>0</v>
      </c>
      <c r="Q298" s="28"/>
    </row>
    <row r="299" spans="1:17" ht="12.75">
      <c r="A299" s="312"/>
      <c r="B299" s="450" t="s">
        <v>952</v>
      </c>
      <c r="C299" s="454">
        <v>1411</v>
      </c>
      <c r="D299" s="213" t="s">
        <v>62</v>
      </c>
      <c r="E299" s="73"/>
      <c r="F299" s="67"/>
      <c r="G299" s="67"/>
      <c r="H299" s="67"/>
      <c r="I299" s="67"/>
      <c r="J299" s="245">
        <f t="shared" si="16"/>
        <v>0</v>
      </c>
      <c r="K299" s="245">
        <f t="shared" si="17"/>
        <v>0</v>
      </c>
      <c r="L299" s="247">
        <f t="shared" si="18"/>
      </c>
      <c r="M299" s="67"/>
      <c r="N299" s="67"/>
      <c r="O299" s="67"/>
      <c r="P299" s="245">
        <f t="shared" si="19"/>
        <v>0</v>
      </c>
      <c r="Q299" s="28"/>
    </row>
    <row r="300" spans="1:17" ht="12.75">
      <c r="A300" s="312"/>
      <c r="B300" s="450" t="s">
        <v>953</v>
      </c>
      <c r="C300" s="454">
        <v>1414</v>
      </c>
      <c r="D300" s="213" t="s">
        <v>62</v>
      </c>
      <c r="E300" s="73"/>
      <c r="F300" s="67"/>
      <c r="G300" s="67"/>
      <c r="H300" s="67"/>
      <c r="I300" s="67"/>
      <c r="J300" s="246">
        <f t="shared" si="16"/>
        <v>0</v>
      </c>
      <c r="K300" s="246">
        <f t="shared" si="17"/>
        <v>0</v>
      </c>
      <c r="L300" s="247">
        <f t="shared" si="18"/>
      </c>
      <c r="M300" s="67"/>
      <c r="N300" s="67"/>
      <c r="O300" s="67"/>
      <c r="P300" s="245">
        <f t="shared" si="19"/>
        <v>0</v>
      </c>
      <c r="Q300" s="28"/>
    </row>
    <row r="301" spans="1:17" ht="12.75">
      <c r="A301" s="312"/>
      <c r="B301" s="450" t="s">
        <v>954</v>
      </c>
      <c r="C301" s="454">
        <v>1415</v>
      </c>
      <c r="D301" s="213" t="s">
        <v>62</v>
      </c>
      <c r="E301" s="73"/>
      <c r="F301" s="67"/>
      <c r="G301" s="67"/>
      <c r="H301" s="67"/>
      <c r="I301" s="67"/>
      <c r="J301" s="246">
        <f t="shared" si="16"/>
        <v>0</v>
      </c>
      <c r="K301" s="246">
        <f t="shared" si="17"/>
        <v>0</v>
      </c>
      <c r="L301" s="247">
        <f t="shared" si="18"/>
      </c>
      <c r="M301" s="67"/>
      <c r="N301" s="67"/>
      <c r="O301" s="67"/>
      <c r="P301" s="245">
        <f t="shared" si="19"/>
        <v>0</v>
      </c>
      <c r="Q301" s="28"/>
    </row>
    <row r="302" spans="1:17" ht="12.75">
      <c r="A302" s="312"/>
      <c r="B302" s="450" t="s">
        <v>955</v>
      </c>
      <c r="C302" s="454">
        <v>1511</v>
      </c>
      <c r="D302" s="213" t="s">
        <v>62</v>
      </c>
      <c r="E302" s="73"/>
      <c r="F302" s="67"/>
      <c r="G302" s="67"/>
      <c r="H302" s="67"/>
      <c r="I302" s="67"/>
      <c r="J302" s="246">
        <f t="shared" si="16"/>
        <v>0</v>
      </c>
      <c r="K302" s="246">
        <f t="shared" si="17"/>
        <v>0</v>
      </c>
      <c r="L302" s="247">
        <f t="shared" si="18"/>
      </c>
      <c r="M302" s="67"/>
      <c r="N302" s="67"/>
      <c r="O302" s="67"/>
      <c r="P302" s="245">
        <f t="shared" si="19"/>
        <v>0</v>
      </c>
      <c r="Q302" s="28"/>
    </row>
    <row r="303" spans="1:17" ht="12.75">
      <c r="A303" s="312"/>
      <c r="B303" s="450" t="s">
        <v>956</v>
      </c>
      <c r="C303" s="454">
        <v>1607</v>
      </c>
      <c r="D303" s="213" t="s">
        <v>62</v>
      </c>
      <c r="E303" s="73"/>
      <c r="F303" s="67"/>
      <c r="G303" s="67"/>
      <c r="H303" s="67"/>
      <c r="I303" s="67"/>
      <c r="J303" s="246">
        <f t="shared" si="16"/>
        <v>0</v>
      </c>
      <c r="K303" s="246">
        <f t="shared" si="17"/>
        <v>0</v>
      </c>
      <c r="L303" s="247">
        <f t="shared" si="18"/>
      </c>
      <c r="M303" s="67"/>
      <c r="N303" s="67"/>
      <c r="O303" s="67"/>
      <c r="P303" s="245">
        <f t="shared" si="19"/>
        <v>0</v>
      </c>
      <c r="Q303" s="28"/>
    </row>
    <row r="304" spans="1:17" ht="12.75">
      <c r="A304" s="312"/>
      <c r="B304" s="450" t="s">
        <v>957</v>
      </c>
      <c r="C304" s="454">
        <v>1611</v>
      </c>
      <c r="D304" s="213" t="s">
        <v>62</v>
      </c>
      <c r="E304" s="73"/>
      <c r="F304" s="67"/>
      <c r="G304" s="67"/>
      <c r="H304" s="67"/>
      <c r="I304" s="67"/>
      <c r="J304" s="246">
        <f t="shared" si="16"/>
        <v>0</v>
      </c>
      <c r="K304" s="246">
        <f t="shared" si="17"/>
        <v>0</v>
      </c>
      <c r="L304" s="247">
        <f t="shared" si="18"/>
      </c>
      <c r="M304" s="67"/>
      <c r="N304" s="67"/>
      <c r="O304" s="67"/>
      <c r="P304" s="245">
        <f t="shared" si="19"/>
        <v>0</v>
      </c>
      <c r="Q304" s="28"/>
    </row>
    <row r="305" spans="1:17" ht="12.75">
      <c r="A305" s="312"/>
      <c r="B305" s="450" t="s">
        <v>958</v>
      </c>
      <c r="C305" s="454">
        <v>1688</v>
      </c>
      <c r="D305" s="213" t="s">
        <v>62</v>
      </c>
      <c r="E305" s="73"/>
      <c r="F305" s="67"/>
      <c r="G305" s="67"/>
      <c r="H305" s="67"/>
      <c r="I305" s="67"/>
      <c r="J305" s="246">
        <f t="shared" si="16"/>
        <v>0</v>
      </c>
      <c r="K305" s="246">
        <f t="shared" si="17"/>
        <v>0</v>
      </c>
      <c r="L305" s="247">
        <f t="shared" si="18"/>
      </c>
      <c r="M305" s="67"/>
      <c r="N305" s="67"/>
      <c r="O305" s="67"/>
      <c r="P305" s="245">
        <f t="shared" si="19"/>
        <v>0</v>
      </c>
      <c r="Q305" s="28"/>
    </row>
    <row r="306" spans="1:17" ht="12.75">
      <c r="A306" s="312"/>
      <c r="B306" s="450" t="s">
        <v>959</v>
      </c>
      <c r="C306" s="454">
        <v>1861</v>
      </c>
      <c r="D306" s="213" t="s">
        <v>62</v>
      </c>
      <c r="E306" s="73"/>
      <c r="F306" s="67"/>
      <c r="G306" s="67"/>
      <c r="H306" s="67"/>
      <c r="I306" s="67"/>
      <c r="J306" s="246">
        <f t="shared" si="16"/>
        <v>0</v>
      </c>
      <c r="K306" s="246">
        <f t="shared" si="17"/>
        <v>0</v>
      </c>
      <c r="L306" s="247">
        <f t="shared" si="18"/>
      </c>
      <c r="M306" s="67"/>
      <c r="N306" s="67"/>
      <c r="O306" s="67"/>
      <c r="P306" s="245">
        <f t="shared" si="19"/>
        <v>0</v>
      </c>
      <c r="Q306" s="28"/>
    </row>
    <row r="307" spans="1:17" ht="12.75">
      <c r="A307" s="312"/>
      <c r="B307" s="450" t="s">
        <v>960</v>
      </c>
      <c r="C307" s="454">
        <v>1886</v>
      </c>
      <c r="D307" s="213" t="s">
        <v>62</v>
      </c>
      <c r="E307" s="73"/>
      <c r="F307" s="67"/>
      <c r="G307" s="67"/>
      <c r="H307" s="67"/>
      <c r="I307" s="67"/>
      <c r="J307" s="246">
        <f t="shared" si="16"/>
        <v>0</v>
      </c>
      <c r="K307" s="246">
        <f t="shared" si="17"/>
        <v>0</v>
      </c>
      <c r="L307" s="247">
        <f t="shared" si="18"/>
      </c>
      <c r="M307" s="67"/>
      <c r="N307" s="67"/>
      <c r="O307" s="67"/>
      <c r="P307" s="245">
        <f t="shared" si="19"/>
        <v>0</v>
      </c>
      <c r="Q307" s="28"/>
    </row>
    <row r="308" spans="1:17" ht="12.75">
      <c r="A308" s="312"/>
      <c r="B308" s="450" t="s">
        <v>961</v>
      </c>
      <c r="C308" s="454">
        <v>1900</v>
      </c>
      <c r="D308" s="213" t="s">
        <v>62</v>
      </c>
      <c r="E308" s="73"/>
      <c r="F308" s="67"/>
      <c r="G308" s="67"/>
      <c r="H308" s="67"/>
      <c r="I308" s="67"/>
      <c r="J308" s="246">
        <f t="shared" si="16"/>
        <v>0</v>
      </c>
      <c r="K308" s="246">
        <f t="shared" si="17"/>
        <v>0</v>
      </c>
      <c r="L308" s="247">
        <f t="shared" si="18"/>
      </c>
      <c r="M308" s="67"/>
      <c r="N308" s="67"/>
      <c r="O308" s="67"/>
      <c r="P308" s="245">
        <f t="shared" si="19"/>
        <v>0</v>
      </c>
      <c r="Q308" s="28"/>
    </row>
    <row r="309" spans="1:17" ht="12.75">
      <c r="A309" s="312"/>
      <c r="B309" s="450" t="s">
        <v>962</v>
      </c>
      <c r="C309" s="454">
        <v>1919</v>
      </c>
      <c r="D309" s="213" t="s">
        <v>62</v>
      </c>
      <c r="E309" s="73"/>
      <c r="F309" s="67"/>
      <c r="G309" s="67"/>
      <c r="H309" s="67"/>
      <c r="I309" s="67"/>
      <c r="J309" s="246">
        <f t="shared" si="16"/>
        <v>0</v>
      </c>
      <c r="K309" s="246">
        <f t="shared" si="17"/>
        <v>0</v>
      </c>
      <c r="L309" s="247">
        <f t="shared" si="18"/>
      </c>
      <c r="M309" s="67"/>
      <c r="N309" s="67"/>
      <c r="O309" s="67"/>
      <c r="P309" s="245">
        <f t="shared" si="19"/>
        <v>0</v>
      </c>
      <c r="Q309" s="28"/>
    </row>
    <row r="310" spans="1:17" ht="12.75">
      <c r="A310" s="312"/>
      <c r="B310" s="450" t="s">
        <v>963</v>
      </c>
      <c r="C310" s="454">
        <v>1999</v>
      </c>
      <c r="D310" s="213" t="s">
        <v>62</v>
      </c>
      <c r="E310" s="73"/>
      <c r="F310" s="67"/>
      <c r="G310" s="67"/>
      <c r="H310" s="67"/>
      <c r="I310" s="67"/>
      <c r="J310" s="246">
        <f t="shared" si="16"/>
        <v>0</v>
      </c>
      <c r="K310" s="246">
        <f t="shared" si="17"/>
        <v>0</v>
      </c>
      <c r="L310" s="247">
        <f t="shared" si="18"/>
      </c>
      <c r="M310" s="67"/>
      <c r="N310" s="67"/>
      <c r="O310" s="67"/>
      <c r="P310" s="245">
        <f t="shared" si="19"/>
        <v>0</v>
      </c>
      <c r="Q310" s="28"/>
    </row>
    <row r="311" spans="1:17" ht="12.75">
      <c r="A311" s="312"/>
      <c r="B311" s="450" t="s">
        <v>964</v>
      </c>
      <c r="C311" s="454">
        <v>2000</v>
      </c>
      <c r="D311" s="213" t="s">
        <v>62</v>
      </c>
      <c r="E311" s="73"/>
      <c r="F311" s="67"/>
      <c r="G311" s="67"/>
      <c r="H311" s="67"/>
      <c r="I311" s="67"/>
      <c r="J311" s="246">
        <f t="shared" si="16"/>
        <v>0</v>
      </c>
      <c r="K311" s="246">
        <f t="shared" si="17"/>
        <v>0</v>
      </c>
      <c r="L311" s="247">
        <f t="shared" si="18"/>
      </c>
      <c r="M311" s="67"/>
      <c r="N311" s="67"/>
      <c r="O311" s="67"/>
      <c r="P311" s="245">
        <f t="shared" si="19"/>
        <v>0</v>
      </c>
      <c r="Q311" s="28"/>
    </row>
    <row r="312" spans="1:17" ht="12.75">
      <c r="A312" s="312"/>
      <c r="B312" s="450" t="s">
        <v>965</v>
      </c>
      <c r="C312" s="454">
        <v>2001</v>
      </c>
      <c r="D312" s="213" t="s">
        <v>62</v>
      </c>
      <c r="E312" s="73"/>
      <c r="F312" s="67"/>
      <c r="G312" s="67"/>
      <c r="H312" s="67"/>
      <c r="I312" s="67"/>
      <c r="J312" s="246">
        <f t="shared" si="16"/>
        <v>0</v>
      </c>
      <c r="K312" s="246">
        <f t="shared" si="17"/>
        <v>0</v>
      </c>
      <c r="L312" s="247">
        <f t="shared" si="18"/>
      </c>
      <c r="M312" s="67"/>
      <c r="N312" s="67"/>
      <c r="O312" s="67"/>
      <c r="P312" s="245">
        <f t="shared" si="19"/>
        <v>0</v>
      </c>
      <c r="Q312" s="28"/>
    </row>
    <row r="313" spans="1:17" ht="12.75">
      <c r="A313" s="312"/>
      <c r="B313" s="450" t="s">
        <v>966</v>
      </c>
      <c r="C313" s="454">
        <v>2003</v>
      </c>
      <c r="D313" s="213" t="s">
        <v>62</v>
      </c>
      <c r="E313" s="73"/>
      <c r="F313" s="67"/>
      <c r="G313" s="67"/>
      <c r="H313" s="67"/>
      <c r="I313" s="67"/>
      <c r="J313" s="246">
        <f t="shared" si="16"/>
        <v>0</v>
      </c>
      <c r="K313" s="246">
        <f t="shared" si="17"/>
        <v>0</v>
      </c>
      <c r="L313" s="247">
        <f t="shared" si="18"/>
      </c>
      <c r="M313" s="67"/>
      <c r="N313" s="67"/>
      <c r="O313" s="67"/>
      <c r="P313" s="245">
        <f t="shared" si="19"/>
        <v>0</v>
      </c>
      <c r="Q313" s="28"/>
    </row>
    <row r="314" spans="1:17" ht="12.75">
      <c r="A314" s="312"/>
      <c r="B314" s="450" t="s">
        <v>967</v>
      </c>
      <c r="C314" s="454">
        <v>2007</v>
      </c>
      <c r="D314" s="213" t="s">
        <v>62</v>
      </c>
      <c r="E314" s="73"/>
      <c r="F314" s="67"/>
      <c r="G314" s="67"/>
      <c r="H314" s="67"/>
      <c r="I314" s="67"/>
      <c r="J314" s="246">
        <f t="shared" si="16"/>
        <v>0</v>
      </c>
      <c r="K314" s="246">
        <f t="shared" si="17"/>
        <v>0</v>
      </c>
      <c r="L314" s="247">
        <f t="shared" si="18"/>
      </c>
      <c r="M314" s="67"/>
      <c r="N314" s="67"/>
      <c r="O314" s="67"/>
      <c r="P314" s="245">
        <f t="shared" si="19"/>
        <v>0</v>
      </c>
      <c r="Q314" s="28"/>
    </row>
    <row r="315" spans="1:17" ht="12.75">
      <c r="A315" s="312"/>
      <c r="B315" s="450" t="s">
        <v>968</v>
      </c>
      <c r="C315" s="454">
        <v>2010</v>
      </c>
      <c r="D315" s="213" t="s">
        <v>62</v>
      </c>
      <c r="E315" s="73"/>
      <c r="F315" s="67"/>
      <c r="G315" s="67"/>
      <c r="H315" s="67"/>
      <c r="I315" s="67"/>
      <c r="J315" s="246">
        <f t="shared" si="16"/>
        <v>0</v>
      </c>
      <c r="K315" s="246">
        <f t="shared" si="17"/>
        <v>0</v>
      </c>
      <c r="L315" s="247">
        <f t="shared" si="18"/>
      </c>
      <c r="M315" s="67"/>
      <c r="N315" s="67"/>
      <c r="O315" s="67"/>
      <c r="P315" s="245">
        <f t="shared" si="19"/>
        <v>0</v>
      </c>
      <c r="Q315" s="28"/>
    </row>
    <row r="316" spans="1:17" ht="12.75">
      <c r="A316" s="313"/>
      <c r="B316" s="412" t="s">
        <v>969</v>
      </c>
      <c r="C316" s="455">
        <v>2011</v>
      </c>
      <c r="D316" s="214" t="s">
        <v>62</v>
      </c>
      <c r="E316" s="13"/>
      <c r="F316" s="67"/>
      <c r="G316" s="67"/>
      <c r="H316" s="67"/>
      <c r="I316" s="67"/>
      <c r="J316" s="310">
        <f t="shared" si="16"/>
        <v>0</v>
      </c>
      <c r="K316" s="310">
        <f t="shared" si="17"/>
        <v>0</v>
      </c>
      <c r="L316" s="248">
        <f t="shared" si="18"/>
      </c>
      <c r="M316" s="67"/>
      <c r="N316" s="67"/>
      <c r="O316" s="67"/>
      <c r="P316" s="237">
        <f t="shared" si="19"/>
        <v>0</v>
      </c>
      <c r="Q316" s="28"/>
    </row>
    <row r="317" spans="1:17" ht="12.75">
      <c r="A317" s="312"/>
      <c r="B317" s="450" t="s">
        <v>970</v>
      </c>
      <c r="C317" s="452">
        <v>2020</v>
      </c>
      <c r="D317" s="213" t="s">
        <v>62</v>
      </c>
      <c r="E317" s="74"/>
      <c r="F317" s="67"/>
      <c r="G317" s="67"/>
      <c r="H317" s="67"/>
      <c r="I317" s="67"/>
      <c r="J317" s="245">
        <f t="shared" si="16"/>
        <v>0</v>
      </c>
      <c r="K317" s="245">
        <f t="shared" si="17"/>
        <v>0</v>
      </c>
      <c r="L317" s="247">
        <f t="shared" si="18"/>
      </c>
      <c r="M317" s="67"/>
      <c r="N317" s="67"/>
      <c r="O317" s="67"/>
      <c r="P317" s="245">
        <f t="shared" si="19"/>
        <v>0</v>
      </c>
      <c r="Q317" s="28"/>
    </row>
    <row r="318" spans="1:17" ht="12.75">
      <c r="A318" s="312"/>
      <c r="B318" s="450" t="s">
        <v>971</v>
      </c>
      <c r="C318" s="452">
        <v>2021</v>
      </c>
      <c r="D318" s="213" t="s">
        <v>62</v>
      </c>
      <c r="E318" s="73"/>
      <c r="F318" s="67"/>
      <c r="G318" s="67"/>
      <c r="H318" s="67"/>
      <c r="I318" s="67"/>
      <c r="J318" s="245">
        <f t="shared" si="16"/>
        <v>0</v>
      </c>
      <c r="K318" s="245">
        <f t="shared" si="17"/>
        <v>0</v>
      </c>
      <c r="L318" s="247">
        <f t="shared" si="18"/>
      </c>
      <c r="M318" s="67"/>
      <c r="N318" s="67"/>
      <c r="O318" s="67"/>
      <c r="P318" s="245">
        <f t="shared" si="19"/>
        <v>0</v>
      </c>
      <c r="Q318" s="28"/>
    </row>
    <row r="319" spans="1:17" ht="12.75">
      <c r="A319" s="312"/>
      <c r="B319" s="450" t="s">
        <v>972</v>
      </c>
      <c r="C319" s="452">
        <v>2027</v>
      </c>
      <c r="D319" s="213" t="s">
        <v>62</v>
      </c>
      <c r="E319" s="73"/>
      <c r="F319" s="67"/>
      <c r="G319" s="67"/>
      <c r="H319" s="67"/>
      <c r="I319" s="67"/>
      <c r="J319" s="245">
        <f t="shared" si="16"/>
        <v>0</v>
      </c>
      <c r="K319" s="245">
        <f t="shared" si="17"/>
        <v>0</v>
      </c>
      <c r="L319" s="247">
        <f t="shared" si="18"/>
      </c>
      <c r="M319" s="67"/>
      <c r="N319" s="67"/>
      <c r="O319" s="67"/>
      <c r="P319" s="245">
        <f t="shared" si="19"/>
        <v>0</v>
      </c>
      <c r="Q319" s="28"/>
    </row>
    <row r="320" spans="1:17" ht="12.75">
      <c r="A320" s="312"/>
      <c r="B320" s="450" t="s">
        <v>973</v>
      </c>
      <c r="C320" s="452">
        <v>2112</v>
      </c>
      <c r="D320" s="213" t="s">
        <v>62</v>
      </c>
      <c r="E320" s="73"/>
      <c r="F320" s="67"/>
      <c r="G320" s="67"/>
      <c r="H320" s="67"/>
      <c r="I320" s="67"/>
      <c r="J320" s="245">
        <f t="shared" si="16"/>
        <v>0</v>
      </c>
      <c r="K320" s="245">
        <f t="shared" si="17"/>
        <v>0</v>
      </c>
      <c r="L320" s="247">
        <f t="shared" si="18"/>
      </c>
      <c r="M320" s="67"/>
      <c r="N320" s="67"/>
      <c r="O320" s="67"/>
      <c r="P320" s="245">
        <f t="shared" si="19"/>
        <v>0</v>
      </c>
      <c r="Q320" s="28"/>
    </row>
    <row r="321" spans="1:17" ht="12.75">
      <c r="A321" s="312"/>
      <c r="B321" s="450" t="s">
        <v>974</v>
      </c>
      <c r="C321" s="452">
        <v>2121</v>
      </c>
      <c r="D321" s="213" t="s">
        <v>62</v>
      </c>
      <c r="E321" s="73"/>
      <c r="F321" s="67"/>
      <c r="G321" s="67"/>
      <c r="H321" s="67"/>
      <c r="I321" s="67"/>
      <c r="J321" s="245">
        <f t="shared" si="16"/>
        <v>0</v>
      </c>
      <c r="K321" s="245">
        <f t="shared" si="17"/>
        <v>0</v>
      </c>
      <c r="L321" s="247">
        <f t="shared" si="18"/>
      </c>
      <c r="M321" s="67"/>
      <c r="N321" s="67"/>
      <c r="O321" s="67"/>
      <c r="P321" s="245">
        <f t="shared" si="19"/>
        <v>0</v>
      </c>
      <c r="Q321" s="28"/>
    </row>
    <row r="322" spans="1:17" ht="12.75">
      <c r="A322" s="312"/>
      <c r="B322" s="450" t="s">
        <v>975</v>
      </c>
      <c r="C322" s="452">
        <v>2147</v>
      </c>
      <c r="D322" s="213" t="s">
        <v>62</v>
      </c>
      <c r="E322" s="73"/>
      <c r="F322" s="67"/>
      <c r="G322" s="67"/>
      <c r="H322" s="67"/>
      <c r="I322" s="67"/>
      <c r="J322" s="245">
        <f t="shared" si="16"/>
        <v>0</v>
      </c>
      <c r="K322" s="245">
        <f t="shared" si="17"/>
        <v>0</v>
      </c>
      <c r="L322" s="247">
        <f t="shared" si="18"/>
      </c>
      <c r="M322" s="67"/>
      <c r="N322" s="67"/>
      <c r="O322" s="67"/>
      <c r="P322" s="245">
        <f t="shared" si="19"/>
        <v>0</v>
      </c>
      <c r="Q322" s="28"/>
    </row>
    <row r="323" spans="1:17" ht="12.75">
      <c r="A323" s="312"/>
      <c r="B323" s="450" t="s">
        <v>976</v>
      </c>
      <c r="C323" s="452">
        <v>2176</v>
      </c>
      <c r="D323" s="213" t="s">
        <v>62</v>
      </c>
      <c r="E323" s="73"/>
      <c r="F323" s="67"/>
      <c r="G323" s="67"/>
      <c r="H323" s="67"/>
      <c r="I323" s="67"/>
      <c r="J323" s="245">
        <f t="shared" si="16"/>
        <v>0</v>
      </c>
      <c r="K323" s="245">
        <f t="shared" si="17"/>
        <v>0</v>
      </c>
      <c r="L323" s="247">
        <f t="shared" si="18"/>
      </c>
      <c r="M323" s="67"/>
      <c r="N323" s="67"/>
      <c r="O323" s="67"/>
      <c r="P323" s="245">
        <f t="shared" si="19"/>
        <v>0</v>
      </c>
      <c r="Q323" s="28"/>
    </row>
    <row r="324" spans="1:17" ht="12.75">
      <c r="A324" s="312"/>
      <c r="B324" s="450" t="s">
        <v>977</v>
      </c>
      <c r="C324" s="452">
        <v>2183</v>
      </c>
      <c r="D324" s="213" t="s">
        <v>62</v>
      </c>
      <c r="E324" s="73"/>
      <c r="F324" s="67"/>
      <c r="G324" s="67"/>
      <c r="H324" s="67"/>
      <c r="I324" s="67"/>
      <c r="J324" s="245">
        <f t="shared" si="16"/>
        <v>0</v>
      </c>
      <c r="K324" s="245">
        <f t="shared" si="17"/>
        <v>0</v>
      </c>
      <c r="L324" s="247">
        <f t="shared" si="18"/>
      </c>
      <c r="M324" s="67"/>
      <c r="N324" s="67"/>
      <c r="O324" s="67"/>
      <c r="P324" s="245">
        <f t="shared" si="19"/>
        <v>0</v>
      </c>
      <c r="Q324" s="28"/>
    </row>
    <row r="325" spans="1:17" ht="12.75">
      <c r="A325" s="312"/>
      <c r="B325" s="450" t="s">
        <v>978</v>
      </c>
      <c r="C325" s="452">
        <v>2227</v>
      </c>
      <c r="D325" s="213" t="s">
        <v>62</v>
      </c>
      <c r="E325" s="73"/>
      <c r="F325" s="67"/>
      <c r="G325" s="67"/>
      <c r="H325" s="67"/>
      <c r="I325" s="67"/>
      <c r="J325" s="245">
        <f t="shared" si="16"/>
        <v>0</v>
      </c>
      <c r="K325" s="245">
        <f t="shared" si="17"/>
        <v>0</v>
      </c>
      <c r="L325" s="247">
        <f t="shared" si="18"/>
      </c>
      <c r="M325" s="67"/>
      <c r="N325" s="67"/>
      <c r="O325" s="67"/>
      <c r="P325" s="245">
        <f t="shared" si="19"/>
        <v>0</v>
      </c>
      <c r="Q325" s="28"/>
    </row>
    <row r="326" spans="1:17" ht="12.75">
      <c r="A326" s="312"/>
      <c r="B326" s="450" t="s">
        <v>979</v>
      </c>
      <c r="C326" s="452">
        <v>2241</v>
      </c>
      <c r="D326" s="213" t="s">
        <v>62</v>
      </c>
      <c r="E326" s="73"/>
      <c r="F326" s="67"/>
      <c r="G326" s="67"/>
      <c r="H326" s="67"/>
      <c r="I326" s="67"/>
      <c r="J326" s="245">
        <f t="shared" si="16"/>
        <v>0</v>
      </c>
      <c r="K326" s="245">
        <f t="shared" si="17"/>
        <v>0</v>
      </c>
      <c r="L326" s="247">
        <f t="shared" si="18"/>
      </c>
      <c r="M326" s="67"/>
      <c r="N326" s="67"/>
      <c r="O326" s="67"/>
      <c r="P326" s="245">
        <f t="shared" si="19"/>
        <v>0</v>
      </c>
      <c r="Q326" s="28"/>
    </row>
    <row r="327" spans="1:17" ht="12.75">
      <c r="A327" s="312"/>
      <c r="B327" s="450" t="s">
        <v>980</v>
      </c>
      <c r="C327" s="454">
        <v>2271</v>
      </c>
      <c r="D327" s="213" t="s">
        <v>62</v>
      </c>
      <c r="E327" s="73"/>
      <c r="F327" s="67"/>
      <c r="G327" s="67"/>
      <c r="H327" s="67"/>
      <c r="I327" s="67"/>
      <c r="J327" s="245">
        <f t="shared" si="16"/>
        <v>0</v>
      </c>
      <c r="K327" s="245">
        <f t="shared" si="17"/>
        <v>0</v>
      </c>
      <c r="L327" s="247">
        <f t="shared" si="18"/>
      </c>
      <c r="M327" s="67"/>
      <c r="N327" s="67"/>
      <c r="O327" s="67"/>
      <c r="P327" s="245">
        <f t="shared" si="19"/>
        <v>0</v>
      </c>
      <c r="Q327" s="28"/>
    </row>
    <row r="328" spans="1:17" ht="12.75">
      <c r="A328" s="312"/>
      <c r="B328" s="450" t="s">
        <v>981</v>
      </c>
      <c r="C328" s="454">
        <v>2322</v>
      </c>
      <c r="D328" s="213" t="s">
        <v>62</v>
      </c>
      <c r="E328" s="73"/>
      <c r="F328" s="67"/>
      <c r="G328" s="67"/>
      <c r="H328" s="67"/>
      <c r="I328" s="67"/>
      <c r="J328" s="246">
        <f t="shared" si="16"/>
        <v>0</v>
      </c>
      <c r="K328" s="246">
        <f t="shared" si="17"/>
        <v>0</v>
      </c>
      <c r="L328" s="247">
        <f t="shared" si="18"/>
      </c>
      <c r="M328" s="67"/>
      <c r="N328" s="67"/>
      <c r="O328" s="67"/>
      <c r="P328" s="245">
        <f t="shared" si="19"/>
        <v>0</v>
      </c>
      <c r="Q328" s="28"/>
    </row>
    <row r="329" spans="1:17" ht="12.75">
      <c r="A329" s="312"/>
      <c r="B329" s="450" t="s">
        <v>982</v>
      </c>
      <c r="C329" s="454">
        <v>2323</v>
      </c>
      <c r="D329" s="213" t="s">
        <v>62</v>
      </c>
      <c r="E329" s="73"/>
      <c r="F329" s="67"/>
      <c r="G329" s="67"/>
      <c r="H329" s="67"/>
      <c r="I329" s="67"/>
      <c r="J329" s="246">
        <f t="shared" si="16"/>
        <v>0</v>
      </c>
      <c r="K329" s="246">
        <f t="shared" si="17"/>
        <v>0</v>
      </c>
      <c r="L329" s="247">
        <f t="shared" si="18"/>
      </c>
      <c r="M329" s="67"/>
      <c r="N329" s="67"/>
      <c r="O329" s="67"/>
      <c r="P329" s="245">
        <f t="shared" si="19"/>
        <v>0</v>
      </c>
      <c r="Q329" s="28"/>
    </row>
    <row r="330" spans="1:17" ht="12.75">
      <c r="A330" s="312"/>
      <c r="B330" s="450" t="s">
        <v>983</v>
      </c>
      <c r="C330" s="454">
        <v>2341</v>
      </c>
      <c r="D330" s="213" t="s">
        <v>62</v>
      </c>
      <c r="E330" s="73"/>
      <c r="F330" s="67"/>
      <c r="G330" s="67"/>
      <c r="H330" s="67"/>
      <c r="I330" s="67"/>
      <c r="J330" s="246">
        <f t="shared" si="16"/>
        <v>0</v>
      </c>
      <c r="K330" s="246">
        <f t="shared" si="17"/>
        <v>0</v>
      </c>
      <c r="L330" s="247">
        <f t="shared" si="18"/>
      </c>
      <c r="M330" s="67"/>
      <c r="N330" s="67"/>
      <c r="O330" s="67"/>
      <c r="P330" s="245">
        <f t="shared" si="19"/>
        <v>0</v>
      </c>
      <c r="Q330" s="28"/>
    </row>
    <row r="331" spans="1:17" ht="12.75">
      <c r="A331" s="312"/>
      <c r="B331" s="450" t="s">
        <v>984</v>
      </c>
      <c r="C331" s="454">
        <v>2345</v>
      </c>
      <c r="D331" s="213" t="s">
        <v>62</v>
      </c>
      <c r="E331" s="73"/>
      <c r="F331" s="67"/>
      <c r="G331" s="67"/>
      <c r="H331" s="67"/>
      <c r="I331" s="67"/>
      <c r="J331" s="246">
        <f aca="true" t="shared" si="20" ref="J331:J365">SUM(G331:I331)</f>
        <v>0</v>
      </c>
      <c r="K331" s="246">
        <f aca="true" t="shared" si="21" ref="K331:K365">+H331+I331</f>
        <v>0</v>
      </c>
      <c r="L331" s="247">
        <f aca="true" t="shared" si="22" ref="L331:L365">IF(K331&lt;&gt;0,+(K331/J331),"")</f>
      </c>
      <c r="M331" s="67"/>
      <c r="N331" s="67"/>
      <c r="O331" s="67"/>
      <c r="P331" s="245">
        <f t="shared" si="19"/>
        <v>0</v>
      </c>
      <c r="Q331" s="28"/>
    </row>
    <row r="332" spans="1:17" ht="12.75">
      <c r="A332" s="312"/>
      <c r="B332" s="450" t="s">
        <v>985</v>
      </c>
      <c r="C332" s="454">
        <v>2376</v>
      </c>
      <c r="D332" s="213" t="s">
        <v>62</v>
      </c>
      <c r="E332" s="73"/>
      <c r="F332" s="67"/>
      <c r="G332" s="67"/>
      <c r="H332" s="67"/>
      <c r="I332" s="67"/>
      <c r="J332" s="246">
        <f t="shared" si="20"/>
        <v>0</v>
      </c>
      <c r="K332" s="246">
        <f t="shared" si="21"/>
        <v>0</v>
      </c>
      <c r="L332" s="247">
        <f t="shared" si="22"/>
      </c>
      <c r="M332" s="67"/>
      <c r="N332" s="67"/>
      <c r="O332" s="67"/>
      <c r="P332" s="245">
        <f t="shared" si="19"/>
        <v>0</v>
      </c>
      <c r="Q332" s="28"/>
    </row>
    <row r="333" spans="1:17" ht="12.75">
      <c r="A333" s="312"/>
      <c r="B333" s="450" t="s">
        <v>986</v>
      </c>
      <c r="C333" s="454">
        <v>2488</v>
      </c>
      <c r="D333" s="213" t="s">
        <v>62</v>
      </c>
      <c r="E333" s="73"/>
      <c r="F333" s="67"/>
      <c r="G333" s="67"/>
      <c r="H333" s="67"/>
      <c r="I333" s="67"/>
      <c r="J333" s="246">
        <f t="shared" si="20"/>
        <v>0</v>
      </c>
      <c r="K333" s="246">
        <f t="shared" si="21"/>
        <v>0</v>
      </c>
      <c r="L333" s="247">
        <f t="shared" si="22"/>
      </c>
      <c r="M333" s="67"/>
      <c r="N333" s="67"/>
      <c r="O333" s="67"/>
      <c r="P333" s="245">
        <f t="shared" si="19"/>
        <v>0</v>
      </c>
      <c r="Q333" s="28"/>
    </row>
    <row r="334" spans="1:17" ht="12.75">
      <c r="A334" s="312"/>
      <c r="B334" s="450" t="s">
        <v>987</v>
      </c>
      <c r="C334" s="454">
        <v>2490</v>
      </c>
      <c r="D334" s="213" t="s">
        <v>62</v>
      </c>
      <c r="E334" s="73"/>
      <c r="F334" s="67"/>
      <c r="G334" s="67"/>
      <c r="H334" s="67"/>
      <c r="I334" s="67"/>
      <c r="J334" s="246">
        <f t="shared" si="20"/>
        <v>0</v>
      </c>
      <c r="K334" s="246">
        <f t="shared" si="21"/>
        <v>0</v>
      </c>
      <c r="L334" s="247">
        <f t="shared" si="22"/>
      </c>
      <c r="M334" s="67"/>
      <c r="N334" s="67"/>
      <c r="O334" s="67"/>
      <c r="P334" s="245">
        <f t="shared" si="19"/>
        <v>0</v>
      </c>
      <c r="Q334" s="28"/>
    </row>
    <row r="335" spans="1:17" ht="12.75">
      <c r="A335" s="312"/>
      <c r="B335" s="450" t="s">
        <v>988</v>
      </c>
      <c r="C335" s="454">
        <v>2506</v>
      </c>
      <c r="D335" s="213" t="s">
        <v>62</v>
      </c>
      <c r="E335" s="73"/>
      <c r="F335" s="67"/>
      <c r="G335" s="67"/>
      <c r="H335" s="67"/>
      <c r="I335" s="67"/>
      <c r="J335" s="246">
        <f t="shared" si="20"/>
        <v>0</v>
      </c>
      <c r="K335" s="246">
        <f t="shared" si="21"/>
        <v>0</v>
      </c>
      <c r="L335" s="247">
        <f t="shared" si="22"/>
      </c>
      <c r="M335" s="67"/>
      <c r="N335" s="67"/>
      <c r="O335" s="67"/>
      <c r="P335" s="245">
        <f t="shared" si="19"/>
        <v>0</v>
      </c>
      <c r="Q335" s="28"/>
    </row>
    <row r="336" spans="1:17" ht="12.75">
      <c r="A336" s="312"/>
      <c r="B336" s="450" t="s">
        <v>989</v>
      </c>
      <c r="C336" s="454">
        <v>2591</v>
      </c>
      <c r="D336" s="213" t="s">
        <v>62</v>
      </c>
      <c r="E336" s="73"/>
      <c r="F336" s="67"/>
      <c r="G336" s="67"/>
      <c r="H336" s="67"/>
      <c r="I336" s="67"/>
      <c r="J336" s="246">
        <f t="shared" si="20"/>
        <v>0</v>
      </c>
      <c r="K336" s="246">
        <f t="shared" si="21"/>
        <v>0</v>
      </c>
      <c r="L336" s="247">
        <f t="shared" si="22"/>
      </c>
      <c r="M336" s="67"/>
      <c r="N336" s="67"/>
      <c r="O336" s="67"/>
      <c r="P336" s="245">
        <f t="shared" si="19"/>
        <v>0</v>
      </c>
      <c r="Q336" s="28"/>
    </row>
    <row r="337" spans="1:17" ht="12.75">
      <c r="A337" s="312"/>
      <c r="B337" s="450" t="s">
        <v>990</v>
      </c>
      <c r="C337" s="454">
        <v>2607</v>
      </c>
      <c r="D337" s="213" t="s">
        <v>62</v>
      </c>
      <c r="E337" s="73"/>
      <c r="F337" s="67"/>
      <c r="G337" s="67"/>
      <c r="H337" s="67"/>
      <c r="I337" s="67"/>
      <c r="J337" s="246">
        <f t="shared" si="20"/>
        <v>0</v>
      </c>
      <c r="K337" s="246">
        <f t="shared" si="21"/>
        <v>0</v>
      </c>
      <c r="L337" s="247">
        <f t="shared" si="22"/>
      </c>
      <c r="M337" s="67"/>
      <c r="N337" s="67"/>
      <c r="O337" s="67"/>
      <c r="P337" s="245">
        <f t="shared" si="19"/>
        <v>0</v>
      </c>
      <c r="Q337" s="28"/>
    </row>
    <row r="338" spans="1:17" ht="12.75">
      <c r="A338" s="312"/>
      <c r="B338" s="450" t="s">
        <v>991</v>
      </c>
      <c r="C338" s="454">
        <v>2623</v>
      </c>
      <c r="D338" s="213" t="s">
        <v>62</v>
      </c>
      <c r="E338" s="73"/>
      <c r="F338" s="67"/>
      <c r="G338" s="67"/>
      <c r="H338" s="67"/>
      <c r="I338" s="67"/>
      <c r="J338" s="246">
        <f t="shared" si="20"/>
        <v>0</v>
      </c>
      <c r="K338" s="246">
        <f t="shared" si="21"/>
        <v>0</v>
      </c>
      <c r="L338" s="247">
        <f t="shared" si="22"/>
      </c>
      <c r="M338" s="67"/>
      <c r="N338" s="67"/>
      <c r="O338" s="67"/>
      <c r="P338" s="245">
        <f t="shared" si="19"/>
        <v>0</v>
      </c>
      <c r="Q338" s="28"/>
    </row>
    <row r="339" spans="1:17" ht="12.75">
      <c r="A339" s="312"/>
      <c r="B339" s="450" t="s">
        <v>992</v>
      </c>
      <c r="C339" s="454">
        <v>2658</v>
      </c>
      <c r="D339" s="213" t="s">
        <v>62</v>
      </c>
      <c r="E339" s="73"/>
      <c r="F339" s="67"/>
      <c r="G339" s="67"/>
      <c r="H339" s="67"/>
      <c r="I339" s="67"/>
      <c r="J339" s="246">
        <f t="shared" si="20"/>
        <v>0</v>
      </c>
      <c r="K339" s="246">
        <f t="shared" si="21"/>
        <v>0</v>
      </c>
      <c r="L339" s="247">
        <f t="shared" si="22"/>
      </c>
      <c r="M339" s="67"/>
      <c r="N339" s="67"/>
      <c r="O339" s="67"/>
      <c r="P339" s="245">
        <f t="shared" si="19"/>
        <v>0</v>
      </c>
      <c r="Q339" s="28"/>
    </row>
    <row r="340" spans="1:17" ht="12.75">
      <c r="A340" s="312"/>
      <c r="B340" s="450" t="s">
        <v>993</v>
      </c>
      <c r="C340" s="454">
        <v>2659</v>
      </c>
      <c r="D340" s="213" t="s">
        <v>62</v>
      </c>
      <c r="E340" s="73"/>
      <c r="F340" s="67"/>
      <c r="G340" s="67"/>
      <c r="H340" s="67"/>
      <c r="I340" s="67"/>
      <c r="J340" s="246">
        <f t="shared" si="20"/>
        <v>0</v>
      </c>
      <c r="K340" s="246">
        <f t="shared" si="21"/>
        <v>0</v>
      </c>
      <c r="L340" s="247">
        <f t="shared" si="22"/>
      </c>
      <c r="M340" s="67"/>
      <c r="N340" s="67"/>
      <c r="O340" s="67"/>
      <c r="P340" s="245">
        <f t="shared" si="19"/>
        <v>0</v>
      </c>
      <c r="Q340" s="28"/>
    </row>
    <row r="341" spans="1:17" ht="12.75">
      <c r="A341" s="312"/>
      <c r="B341" s="450" t="s">
        <v>994</v>
      </c>
      <c r="C341" s="454">
        <v>2724</v>
      </c>
      <c r="D341" s="213" t="s">
        <v>62</v>
      </c>
      <c r="E341" s="73"/>
      <c r="F341" s="67"/>
      <c r="G341" s="67"/>
      <c r="H341" s="67"/>
      <c r="I341" s="67"/>
      <c r="J341" s="246">
        <f t="shared" si="20"/>
        <v>0</v>
      </c>
      <c r="K341" s="246">
        <f t="shared" si="21"/>
        <v>0</v>
      </c>
      <c r="L341" s="247">
        <f t="shared" si="22"/>
      </c>
      <c r="M341" s="67"/>
      <c r="N341" s="67"/>
      <c r="O341" s="67"/>
      <c r="P341" s="245">
        <f t="shared" si="19"/>
        <v>0</v>
      </c>
      <c r="Q341" s="28"/>
    </row>
    <row r="342" spans="1:17" ht="12.75">
      <c r="A342" s="312"/>
      <c r="B342" s="450" t="s">
        <v>995</v>
      </c>
      <c r="C342" s="454">
        <v>2734</v>
      </c>
      <c r="D342" s="213" t="s">
        <v>62</v>
      </c>
      <c r="E342" s="73"/>
      <c r="F342" s="67"/>
      <c r="G342" s="67"/>
      <c r="H342" s="67"/>
      <c r="I342" s="67"/>
      <c r="J342" s="246">
        <f t="shared" si="20"/>
        <v>0</v>
      </c>
      <c r="K342" s="246">
        <f t="shared" si="21"/>
        <v>0</v>
      </c>
      <c r="L342" s="247">
        <f t="shared" si="22"/>
      </c>
      <c r="M342" s="67"/>
      <c r="N342" s="67"/>
      <c r="O342" s="67"/>
      <c r="P342" s="245">
        <f t="shared" si="19"/>
        <v>0</v>
      </c>
      <c r="Q342" s="28"/>
    </row>
    <row r="343" spans="1:17" ht="12.75">
      <c r="A343" s="312"/>
      <c r="B343" s="450" t="s">
        <v>996</v>
      </c>
      <c r="C343" s="454">
        <v>2741</v>
      </c>
      <c r="D343" s="213" t="s">
        <v>62</v>
      </c>
      <c r="E343" s="73"/>
      <c r="F343" s="67"/>
      <c r="G343" s="67"/>
      <c r="H343" s="67"/>
      <c r="I343" s="67"/>
      <c r="J343" s="246">
        <f t="shared" si="20"/>
        <v>0</v>
      </c>
      <c r="K343" s="246">
        <f t="shared" si="21"/>
        <v>0</v>
      </c>
      <c r="L343" s="247">
        <f t="shared" si="22"/>
      </c>
      <c r="M343" s="67"/>
      <c r="N343" s="67"/>
      <c r="O343" s="67"/>
      <c r="P343" s="245">
        <f t="shared" si="19"/>
        <v>0</v>
      </c>
      <c r="Q343" s="28"/>
    </row>
    <row r="344" spans="1:17" ht="12.75">
      <c r="A344" s="312"/>
      <c r="B344" s="450" t="s">
        <v>997</v>
      </c>
      <c r="C344" s="454">
        <v>2791</v>
      </c>
      <c r="D344" s="213" t="s">
        <v>62</v>
      </c>
      <c r="E344" s="73"/>
      <c r="F344" s="67"/>
      <c r="G344" s="67"/>
      <c r="H344" s="67"/>
      <c r="I344" s="67"/>
      <c r="J344" s="246">
        <f t="shared" si="20"/>
        <v>0</v>
      </c>
      <c r="K344" s="246">
        <f t="shared" si="21"/>
        <v>0</v>
      </c>
      <c r="L344" s="247">
        <f t="shared" si="22"/>
      </c>
      <c r="M344" s="67"/>
      <c r="N344" s="67"/>
      <c r="O344" s="67"/>
      <c r="P344" s="245">
        <f t="shared" si="19"/>
        <v>0</v>
      </c>
      <c r="Q344" s="28"/>
    </row>
    <row r="345" spans="1:17" ht="12.75">
      <c r="A345" s="312"/>
      <c r="B345" s="450" t="s">
        <v>998</v>
      </c>
      <c r="C345" s="454">
        <v>2923</v>
      </c>
      <c r="D345" s="213" t="s">
        <v>62</v>
      </c>
      <c r="E345" s="73"/>
      <c r="F345" s="67"/>
      <c r="G345" s="67"/>
      <c r="H345" s="67"/>
      <c r="I345" s="67"/>
      <c r="J345" s="246">
        <f t="shared" si="20"/>
        <v>0</v>
      </c>
      <c r="K345" s="246">
        <f t="shared" si="21"/>
        <v>0</v>
      </c>
      <c r="L345" s="247">
        <f t="shared" si="22"/>
      </c>
      <c r="M345" s="67"/>
      <c r="N345" s="67"/>
      <c r="O345" s="67"/>
      <c r="P345" s="245">
        <f t="shared" si="19"/>
        <v>0</v>
      </c>
      <c r="Q345" s="28"/>
    </row>
    <row r="346" spans="1:17" ht="12.75">
      <c r="A346" s="312"/>
      <c r="B346" s="450" t="s">
        <v>999</v>
      </c>
      <c r="C346" s="454">
        <v>2947</v>
      </c>
      <c r="D346" s="213" t="s">
        <v>62</v>
      </c>
      <c r="E346" s="73"/>
      <c r="F346" s="67"/>
      <c r="G346" s="67"/>
      <c r="H346" s="67"/>
      <c r="I346" s="67"/>
      <c r="J346" s="246">
        <f t="shared" si="20"/>
        <v>0</v>
      </c>
      <c r="K346" s="246">
        <f t="shared" si="21"/>
        <v>0</v>
      </c>
      <c r="L346" s="247">
        <f t="shared" si="22"/>
      </c>
      <c r="M346" s="67"/>
      <c r="N346" s="67"/>
      <c r="O346" s="67"/>
      <c r="P346" s="245">
        <f t="shared" si="19"/>
        <v>0</v>
      </c>
      <c r="Q346" s="28"/>
    </row>
    <row r="347" spans="1:17" ht="12.75">
      <c r="A347" s="312"/>
      <c r="B347" s="450" t="s">
        <v>1000</v>
      </c>
      <c r="C347" s="454">
        <v>2987</v>
      </c>
      <c r="D347" s="213" t="s">
        <v>62</v>
      </c>
      <c r="E347" s="73"/>
      <c r="F347" s="67"/>
      <c r="G347" s="67"/>
      <c r="H347" s="67"/>
      <c r="I347" s="67"/>
      <c r="J347" s="246">
        <f t="shared" si="20"/>
        <v>0</v>
      </c>
      <c r="K347" s="246">
        <f t="shared" si="21"/>
        <v>0</v>
      </c>
      <c r="L347" s="247">
        <f t="shared" si="22"/>
      </c>
      <c r="M347" s="67"/>
      <c r="N347" s="67"/>
      <c r="O347" s="67"/>
      <c r="P347" s="245">
        <f t="shared" si="19"/>
        <v>0</v>
      </c>
      <c r="Q347" s="28"/>
    </row>
    <row r="348" spans="1:17" ht="12.75">
      <c r="A348" s="312"/>
      <c r="B348" s="450" t="s">
        <v>1001</v>
      </c>
      <c r="C348" s="454">
        <v>3000</v>
      </c>
      <c r="D348" s="213" t="s">
        <v>62</v>
      </c>
      <c r="E348" s="73"/>
      <c r="F348" s="67"/>
      <c r="G348" s="67"/>
      <c r="H348" s="67"/>
      <c r="I348" s="67"/>
      <c r="J348" s="246">
        <f t="shared" si="20"/>
        <v>0</v>
      </c>
      <c r="K348" s="246">
        <f t="shared" si="21"/>
        <v>0</v>
      </c>
      <c r="L348" s="247">
        <f t="shared" si="22"/>
      </c>
      <c r="M348" s="67"/>
      <c r="N348" s="67"/>
      <c r="O348" s="67"/>
      <c r="P348" s="245">
        <f t="shared" si="19"/>
        <v>0</v>
      </c>
      <c r="Q348" s="28"/>
    </row>
    <row r="349" spans="1:17" ht="12.75">
      <c r="A349" s="312"/>
      <c r="B349" s="450" t="s">
        <v>1002</v>
      </c>
      <c r="C349" s="454">
        <v>3010</v>
      </c>
      <c r="D349" s="213" t="s">
        <v>62</v>
      </c>
      <c r="E349" s="73"/>
      <c r="F349" s="67"/>
      <c r="G349" s="67"/>
      <c r="H349" s="67"/>
      <c r="I349" s="67"/>
      <c r="J349" s="246">
        <f t="shared" si="20"/>
        <v>0</v>
      </c>
      <c r="K349" s="246">
        <f t="shared" si="21"/>
        <v>0</v>
      </c>
      <c r="L349" s="247">
        <f t="shared" si="22"/>
      </c>
      <c r="M349" s="67"/>
      <c r="N349" s="67"/>
      <c r="O349" s="67"/>
      <c r="P349" s="245">
        <f t="shared" si="19"/>
        <v>0</v>
      </c>
      <c r="Q349" s="28"/>
    </row>
    <row r="350" spans="1:17" ht="12.75">
      <c r="A350" s="312"/>
      <c r="B350" s="450" t="s">
        <v>1003</v>
      </c>
      <c r="C350" s="454">
        <v>3030</v>
      </c>
      <c r="D350" s="213" t="s">
        <v>62</v>
      </c>
      <c r="E350" s="73"/>
      <c r="F350" s="67"/>
      <c r="G350" s="67"/>
      <c r="H350" s="67"/>
      <c r="I350" s="67"/>
      <c r="J350" s="246">
        <f t="shared" si="20"/>
        <v>0</v>
      </c>
      <c r="K350" s="246">
        <f t="shared" si="21"/>
        <v>0</v>
      </c>
      <c r="L350" s="247">
        <f t="shared" si="22"/>
      </c>
      <c r="M350" s="67"/>
      <c r="N350" s="67"/>
      <c r="O350" s="67"/>
      <c r="P350" s="245">
        <f t="shared" si="19"/>
        <v>0</v>
      </c>
      <c r="Q350" s="28"/>
    </row>
    <row r="351" spans="1:17" ht="12.75">
      <c r="A351" s="312"/>
      <c r="B351" s="450" t="s">
        <v>1004</v>
      </c>
      <c r="C351" s="454">
        <v>3210</v>
      </c>
      <c r="D351" s="213" t="s">
        <v>62</v>
      </c>
      <c r="E351" s="73"/>
      <c r="F351" s="67"/>
      <c r="G351" s="67"/>
      <c r="H351" s="67"/>
      <c r="I351" s="67"/>
      <c r="J351" s="246">
        <f t="shared" si="20"/>
        <v>0</v>
      </c>
      <c r="K351" s="246">
        <f t="shared" si="21"/>
        <v>0</v>
      </c>
      <c r="L351" s="247">
        <f t="shared" si="22"/>
      </c>
      <c r="M351" s="67"/>
      <c r="N351" s="67"/>
      <c r="O351" s="67"/>
      <c r="P351" s="245">
        <f t="shared" si="19"/>
        <v>0</v>
      </c>
      <c r="Q351" s="28"/>
    </row>
    <row r="352" spans="1:17" ht="12.75">
      <c r="A352" s="312"/>
      <c r="B352" s="450" t="s">
        <v>1005</v>
      </c>
      <c r="C352" s="454">
        <v>3786</v>
      </c>
      <c r="D352" s="213" t="s">
        <v>62</v>
      </c>
      <c r="E352" s="73"/>
      <c r="F352" s="67"/>
      <c r="G352" s="67"/>
      <c r="H352" s="67"/>
      <c r="I352" s="67"/>
      <c r="J352" s="246">
        <f t="shared" si="20"/>
        <v>0</v>
      </c>
      <c r="K352" s="246">
        <f t="shared" si="21"/>
        <v>0</v>
      </c>
      <c r="L352" s="247">
        <f t="shared" si="22"/>
      </c>
      <c r="M352" s="67"/>
      <c r="N352" s="67"/>
      <c r="O352" s="67"/>
      <c r="P352" s="245">
        <f t="shared" si="19"/>
        <v>0</v>
      </c>
      <c r="Q352" s="28"/>
    </row>
    <row r="353" spans="1:17" ht="12.75">
      <c r="A353" s="312"/>
      <c r="B353" s="450" t="s">
        <v>1006</v>
      </c>
      <c r="C353" s="454">
        <v>3820</v>
      </c>
      <c r="D353" s="213" t="s">
        <v>62</v>
      </c>
      <c r="E353" s="73"/>
      <c r="F353" s="67"/>
      <c r="G353" s="67"/>
      <c r="H353" s="67"/>
      <c r="I353" s="67"/>
      <c r="J353" s="246">
        <f t="shared" si="20"/>
        <v>0</v>
      </c>
      <c r="K353" s="246">
        <f t="shared" si="21"/>
        <v>0</v>
      </c>
      <c r="L353" s="247">
        <f t="shared" si="22"/>
      </c>
      <c r="M353" s="67"/>
      <c r="N353" s="67"/>
      <c r="O353" s="67"/>
      <c r="P353" s="245">
        <f t="shared" si="19"/>
        <v>0</v>
      </c>
      <c r="Q353" s="28"/>
    </row>
    <row r="354" spans="1:17" ht="12.75">
      <c r="A354" s="312"/>
      <c r="B354" s="450" t="s">
        <v>1007</v>
      </c>
      <c r="C354" s="454">
        <v>4000</v>
      </c>
      <c r="D354" s="213" t="s">
        <v>62</v>
      </c>
      <c r="E354" s="73"/>
      <c r="F354" s="67"/>
      <c r="G354" s="67"/>
      <c r="H354" s="67"/>
      <c r="I354" s="67"/>
      <c r="J354" s="246">
        <f t="shared" si="20"/>
        <v>0</v>
      </c>
      <c r="K354" s="246">
        <f t="shared" si="21"/>
        <v>0</v>
      </c>
      <c r="L354" s="247">
        <f t="shared" si="22"/>
      </c>
      <c r="M354" s="67"/>
      <c r="N354" s="67"/>
      <c r="O354" s="67"/>
      <c r="P354" s="245">
        <f t="shared" si="19"/>
        <v>0</v>
      </c>
      <c r="Q354" s="28"/>
    </row>
    <row r="355" spans="1:17" ht="12.75">
      <c r="A355" s="312"/>
      <c r="B355" s="450" t="s">
        <v>1008</v>
      </c>
      <c r="C355" s="454">
        <v>4020</v>
      </c>
      <c r="D355" s="213" t="s">
        <v>62</v>
      </c>
      <c r="E355" s="73"/>
      <c r="F355" s="67"/>
      <c r="G355" s="67"/>
      <c r="H355" s="67"/>
      <c r="I355" s="67"/>
      <c r="J355" s="246">
        <f t="shared" si="20"/>
        <v>0</v>
      </c>
      <c r="K355" s="246">
        <f t="shared" si="21"/>
        <v>0</v>
      </c>
      <c r="L355" s="247">
        <f t="shared" si="22"/>
      </c>
      <c r="M355" s="67"/>
      <c r="N355" s="67"/>
      <c r="O355" s="67"/>
      <c r="P355" s="245">
        <f t="shared" si="19"/>
        <v>0</v>
      </c>
      <c r="Q355" s="28"/>
    </row>
    <row r="356" spans="1:17" ht="12.75">
      <c r="A356" s="312"/>
      <c r="B356" s="450" t="s">
        <v>1009</v>
      </c>
      <c r="C356" s="454">
        <v>4040</v>
      </c>
      <c r="D356" s="213" t="s">
        <v>62</v>
      </c>
      <c r="E356" s="73"/>
      <c r="F356" s="67"/>
      <c r="G356" s="67"/>
      <c r="H356" s="67"/>
      <c r="I356" s="67"/>
      <c r="J356" s="246">
        <f t="shared" si="20"/>
        <v>0</v>
      </c>
      <c r="K356" s="246">
        <f t="shared" si="21"/>
        <v>0</v>
      </c>
      <c r="L356" s="247">
        <f t="shared" si="22"/>
      </c>
      <c r="M356" s="67"/>
      <c r="N356" s="67"/>
      <c r="O356" s="67"/>
      <c r="P356" s="245">
        <f t="shared" si="19"/>
        <v>0</v>
      </c>
      <c r="Q356" s="28"/>
    </row>
    <row r="357" spans="1:17" ht="12.75">
      <c r="A357" s="312"/>
      <c r="B357" s="450" t="s">
        <v>1010</v>
      </c>
      <c r="C357" s="454">
        <v>4242</v>
      </c>
      <c r="D357" s="213" t="s">
        <v>62</v>
      </c>
      <c r="E357" s="73"/>
      <c r="F357" s="67"/>
      <c r="G357" s="67"/>
      <c r="H357" s="67"/>
      <c r="I357" s="67"/>
      <c r="J357" s="246">
        <f t="shared" si="20"/>
        <v>0</v>
      </c>
      <c r="K357" s="246">
        <f t="shared" si="21"/>
        <v>0</v>
      </c>
      <c r="L357" s="247">
        <f t="shared" si="22"/>
      </c>
      <c r="M357" s="67"/>
      <c r="N357" s="67"/>
      <c r="O357" s="67"/>
      <c r="P357" s="245">
        <f t="shared" si="19"/>
        <v>0</v>
      </c>
      <c r="Q357" s="28"/>
    </row>
    <row r="358" spans="1:17" ht="12.75">
      <c r="A358" s="312"/>
      <c r="B358" s="450" t="s">
        <v>1011</v>
      </c>
      <c r="C358" s="454">
        <v>4444</v>
      </c>
      <c r="D358" s="213" t="s">
        <v>62</v>
      </c>
      <c r="E358" s="73"/>
      <c r="F358" s="67"/>
      <c r="G358" s="67"/>
      <c r="H358" s="67"/>
      <c r="I358" s="67"/>
      <c r="J358" s="246">
        <f t="shared" si="20"/>
        <v>0</v>
      </c>
      <c r="K358" s="246">
        <f t="shared" si="21"/>
        <v>0</v>
      </c>
      <c r="L358" s="247">
        <f t="shared" si="22"/>
      </c>
      <c r="M358" s="67"/>
      <c r="N358" s="67"/>
      <c r="O358" s="67"/>
      <c r="P358" s="245">
        <f t="shared" si="19"/>
        <v>0</v>
      </c>
      <c r="Q358" s="28"/>
    </row>
    <row r="359" spans="1:17" ht="12.75">
      <c r="A359" s="312"/>
      <c r="B359" s="450" t="s">
        <v>1012</v>
      </c>
      <c r="C359" s="454">
        <v>4472</v>
      </c>
      <c r="D359" s="213" t="s">
        <v>62</v>
      </c>
      <c r="E359" s="73"/>
      <c r="F359" s="67"/>
      <c r="G359" s="67"/>
      <c r="H359" s="67"/>
      <c r="I359" s="67"/>
      <c r="J359" s="246">
        <f t="shared" si="20"/>
        <v>0</v>
      </c>
      <c r="K359" s="246">
        <f t="shared" si="21"/>
        <v>0</v>
      </c>
      <c r="L359" s="247">
        <f t="shared" si="22"/>
      </c>
      <c r="M359" s="67"/>
      <c r="N359" s="67"/>
      <c r="O359" s="67"/>
      <c r="P359" s="245">
        <f t="shared" si="19"/>
        <v>0</v>
      </c>
      <c r="Q359" s="28"/>
    </row>
    <row r="360" spans="1:17" ht="12.75">
      <c r="A360" s="312"/>
      <c r="B360" s="450" t="s">
        <v>1015</v>
      </c>
      <c r="C360" s="454">
        <v>5000</v>
      </c>
      <c r="D360" s="213" t="s">
        <v>62</v>
      </c>
      <c r="E360" s="73"/>
      <c r="F360" s="67"/>
      <c r="G360" s="67"/>
      <c r="H360" s="67"/>
      <c r="I360" s="67"/>
      <c r="J360" s="246">
        <f t="shared" si="20"/>
        <v>0</v>
      </c>
      <c r="K360" s="246">
        <f t="shared" si="21"/>
        <v>0</v>
      </c>
      <c r="L360" s="247">
        <f t="shared" si="22"/>
      </c>
      <c r="M360" s="67"/>
      <c r="N360" s="67"/>
      <c r="O360" s="67"/>
      <c r="P360" s="245">
        <f t="shared" si="19"/>
        <v>0</v>
      </c>
      <c r="Q360" s="28"/>
    </row>
    <row r="361" spans="1:17" ht="12.75">
      <c r="A361" s="312"/>
      <c r="B361" s="450" t="s">
        <v>1016</v>
      </c>
      <c r="C361" s="454">
        <v>5151</v>
      </c>
      <c r="D361" s="213" t="s">
        <v>62</v>
      </c>
      <c r="E361" s="73"/>
      <c r="F361" s="67"/>
      <c r="G361" s="67"/>
      <c r="H361" s="67"/>
      <c r="I361" s="67"/>
      <c r="J361" s="246">
        <f t="shared" si="20"/>
        <v>0</v>
      </c>
      <c r="K361" s="246">
        <f t="shared" si="21"/>
        <v>0</v>
      </c>
      <c r="L361" s="247">
        <f t="shared" si="22"/>
      </c>
      <c r="M361" s="67"/>
      <c r="N361" s="67"/>
      <c r="O361" s="67"/>
      <c r="P361" s="245">
        <f t="shared" si="19"/>
        <v>0</v>
      </c>
      <c r="Q361" s="28"/>
    </row>
    <row r="362" spans="1:17" ht="12.75">
      <c r="A362" s="312"/>
      <c r="B362" s="450" t="s">
        <v>1017</v>
      </c>
      <c r="C362" s="454">
        <v>5555</v>
      </c>
      <c r="D362" s="213" t="s">
        <v>62</v>
      </c>
      <c r="E362" s="73"/>
      <c r="F362" s="67"/>
      <c r="G362" s="67"/>
      <c r="H362" s="67"/>
      <c r="I362" s="67"/>
      <c r="J362" s="246">
        <f t="shared" si="20"/>
        <v>0</v>
      </c>
      <c r="K362" s="246">
        <f t="shared" si="21"/>
        <v>0</v>
      </c>
      <c r="L362" s="247">
        <f t="shared" si="22"/>
      </c>
      <c r="M362" s="67"/>
      <c r="N362" s="67"/>
      <c r="O362" s="67"/>
      <c r="P362" s="245">
        <f t="shared" si="19"/>
        <v>0</v>
      </c>
      <c r="Q362" s="28"/>
    </row>
    <row r="363" spans="1:17" ht="12.75">
      <c r="A363" s="312"/>
      <c r="B363" s="450" t="s">
        <v>1018</v>
      </c>
      <c r="C363" s="454">
        <v>5820</v>
      </c>
      <c r="D363" s="213" t="s">
        <v>62</v>
      </c>
      <c r="E363" s="73"/>
      <c r="F363" s="67"/>
      <c r="G363" s="67"/>
      <c r="H363" s="67"/>
      <c r="I363" s="67"/>
      <c r="J363" s="246">
        <f t="shared" si="20"/>
        <v>0</v>
      </c>
      <c r="K363" s="246">
        <f t="shared" si="21"/>
        <v>0</v>
      </c>
      <c r="L363" s="247">
        <f t="shared" si="22"/>
      </c>
      <c r="M363" s="67"/>
      <c r="N363" s="67"/>
      <c r="O363" s="67"/>
      <c r="P363" s="245">
        <f t="shared" si="19"/>
        <v>0</v>
      </c>
      <c r="Q363" s="28"/>
    </row>
    <row r="364" spans="1:17" ht="12.75">
      <c r="A364" s="312"/>
      <c r="B364" s="450"/>
      <c r="C364" s="454"/>
      <c r="D364" s="213"/>
      <c r="E364" s="73"/>
      <c r="F364" s="67"/>
      <c r="G364" s="67"/>
      <c r="H364" s="67"/>
      <c r="I364" s="67"/>
      <c r="J364" s="246">
        <f t="shared" si="20"/>
        <v>0</v>
      </c>
      <c r="K364" s="246">
        <f t="shared" si="21"/>
        <v>0</v>
      </c>
      <c r="L364" s="247">
        <f t="shared" si="22"/>
      </c>
      <c r="M364" s="67"/>
      <c r="N364" s="67"/>
      <c r="O364" s="67"/>
      <c r="P364" s="245">
        <f t="shared" si="19"/>
        <v>0</v>
      </c>
      <c r="Q364" s="28"/>
    </row>
    <row r="365" spans="1:16" ht="12.75">
      <c r="A365" s="312"/>
      <c r="B365" s="450"/>
      <c r="C365" s="454"/>
      <c r="D365" s="213"/>
      <c r="E365" s="73"/>
      <c r="F365" s="67"/>
      <c r="G365" s="67"/>
      <c r="H365" s="67"/>
      <c r="I365" s="67"/>
      <c r="J365" s="246">
        <f t="shared" si="20"/>
        <v>0</v>
      </c>
      <c r="K365" s="246">
        <f t="shared" si="21"/>
        <v>0</v>
      </c>
      <c r="L365" s="247">
        <f t="shared" si="22"/>
      </c>
      <c r="M365" s="67"/>
      <c r="N365" s="67"/>
      <c r="O365" s="67"/>
      <c r="P365" s="245">
        <f>+J365+M365+N365+O365</f>
        <v>0</v>
      </c>
    </row>
    <row r="366" spans="1:16" ht="12.75">
      <c r="A366" s="62" t="s">
        <v>61</v>
      </c>
      <c r="B366" s="53"/>
      <c r="C366" s="53"/>
      <c r="D366" s="53"/>
      <c r="E366" s="53"/>
      <c r="F366" s="307">
        <f>SUM(F11:F365)</f>
        <v>0</v>
      </c>
      <c r="G366" s="307">
        <f>SUM(G11:G365)</f>
        <v>0</v>
      </c>
      <c r="H366" s="307">
        <f>SUM(H11:H365)</f>
        <v>0</v>
      </c>
      <c r="I366" s="307">
        <f>SUM(I11:I365)</f>
        <v>0</v>
      </c>
      <c r="J366" s="311">
        <f>+G366+H366+I366</f>
        <v>0</v>
      </c>
      <c r="K366" s="311">
        <f>+H366+I366</f>
        <v>0</v>
      </c>
      <c r="L366" s="308">
        <f>IF(K366&lt;&gt;0,(+K366/J366),"")</f>
      </c>
      <c r="M366" s="307">
        <f>SUM(M11:M365)</f>
        <v>0</v>
      </c>
      <c r="N366" s="307">
        <f>SUM(N11:N365)</f>
        <v>0</v>
      </c>
      <c r="O366" s="307">
        <f>SUM(O11:O365)</f>
        <v>0</v>
      </c>
      <c r="P366" s="307">
        <f>+J366+M366+N366+O366</f>
        <v>0</v>
      </c>
    </row>
    <row r="368" spans="1:17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1:17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1:17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</row>
    <row r="371" spans="1:17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</row>
    <row r="372" spans="1:17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</row>
    <row r="373" spans="1:17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</row>
    <row r="374" spans="1:17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1:17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</row>
    <row r="376" spans="1:17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</row>
    <row r="377" spans="1:17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</row>
    <row r="378" spans="1:17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</row>
    <row r="379" spans="1:17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</row>
    <row r="380" spans="1:17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</row>
    <row r="381" spans="1:17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</row>
    <row r="382" spans="1:17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</row>
    <row r="383" spans="1:17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</row>
    <row r="384" spans="1:17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</row>
    <row r="385" spans="1:17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</row>
    <row r="386" spans="1:17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1:17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1:17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</row>
    <row r="389" spans="1:17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</row>
    <row r="390" spans="1:17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</row>
    <row r="391" spans="1:17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</row>
    <row r="392" spans="1:17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</row>
    <row r="393" spans="1:17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</row>
    <row r="394" spans="1:17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</row>
    <row r="395" spans="1:17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</row>
    <row r="396" spans="1:17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</row>
    <row r="397" spans="1:17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</row>
    <row r="398" spans="1:17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</row>
    <row r="399" spans="1:17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</row>
    <row r="400" spans="1:17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</row>
    <row r="401" spans="1:17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</row>
    <row r="402" spans="1:17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</row>
    <row r="403" spans="1:17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</row>
    <row r="404" spans="1:17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</row>
    <row r="405" spans="1:17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</row>
    <row r="406" spans="1:17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1:17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1:17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</row>
    <row r="409" spans="1:17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</row>
    <row r="410" spans="1:17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</row>
    <row r="411" spans="1:17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</row>
    <row r="412" spans="1:17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</row>
    <row r="413" spans="1:17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</row>
    <row r="414" spans="1:17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</row>
    <row r="415" spans="1:17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1:17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</row>
    <row r="417" spans="1:17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</row>
    <row r="418" spans="1:17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</row>
    <row r="419" spans="1:17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</row>
    <row r="420" spans="1:17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</row>
    <row r="421" spans="1:17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spans="1:17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</row>
    <row r="423" spans="1:17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</row>
    <row r="424" spans="1:17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</row>
    <row r="425" spans="1:17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</row>
    <row r="426" spans="1:17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</row>
    <row r="427" spans="1:17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</row>
    <row r="428" spans="1:17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</row>
    <row r="429" spans="1:17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</row>
    <row r="430" spans="1:17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</row>
    <row r="431" spans="1:17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</row>
    <row r="432" spans="1:17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</row>
    <row r="433" spans="1:17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</row>
    <row r="434" spans="1:17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</row>
    <row r="435" spans="1:17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</row>
    <row r="436" spans="1:17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</row>
    <row r="437" spans="1:17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</row>
    <row r="438" spans="1:17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</row>
    <row r="439" spans="1:17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</row>
    <row r="440" spans="1:17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</row>
    <row r="441" spans="1:17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</row>
    <row r="442" spans="1:17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</row>
    <row r="443" spans="1:17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</row>
    <row r="444" spans="1:17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</row>
    <row r="445" spans="1:17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</row>
    <row r="446" spans="1:17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</row>
    <row r="447" spans="1:17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</row>
    <row r="448" spans="1:17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</row>
    <row r="449" spans="1:17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</row>
    <row r="450" spans="1:17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</row>
    <row r="451" spans="1:17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</row>
    <row r="452" spans="1:17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</row>
    <row r="453" spans="1:17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</row>
    <row r="454" spans="1:17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</row>
    <row r="455" spans="1:17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</row>
    <row r="456" spans="1:17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</row>
    <row r="457" spans="1:17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</row>
    <row r="458" spans="1:17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</row>
    <row r="459" spans="1:17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</row>
    <row r="460" spans="1:17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</row>
    <row r="461" spans="1:17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</row>
    <row r="462" spans="1:17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</row>
    <row r="463" spans="1:17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r="464" spans="1:17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</row>
    <row r="465" spans="1:17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</row>
    <row r="466" spans="1:17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</row>
    <row r="467" spans="1:17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</row>
    <row r="468" spans="1:17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</row>
    <row r="469" spans="1:17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</row>
    <row r="470" spans="1:17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</row>
    <row r="471" spans="1:17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</row>
    <row r="472" spans="1:17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</row>
    <row r="473" spans="1:17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</row>
    <row r="474" spans="1:17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</row>
    <row r="475" spans="1:17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</row>
    <row r="476" spans="1:17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</row>
    <row r="477" spans="1:17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</row>
    <row r="478" spans="1:17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</row>
    <row r="479" spans="1:17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</row>
    <row r="480" spans="1:17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</row>
    <row r="481" spans="1:17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</row>
    <row r="482" spans="1:17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</row>
    <row r="483" spans="1:17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</row>
    <row r="484" spans="1:17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</row>
    <row r="485" spans="1:17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</row>
    <row r="486" spans="1:17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</row>
    <row r="487" spans="1:17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</row>
    <row r="488" spans="1:17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</row>
    <row r="489" spans="1:17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</row>
    <row r="490" spans="1:17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</row>
    <row r="491" spans="1:17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</row>
    <row r="492" spans="1:17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</row>
    <row r="493" spans="1:17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</row>
    <row r="494" spans="1:17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</row>
    <row r="495" spans="1:17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</row>
    <row r="496" spans="1:17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</row>
    <row r="497" spans="1:17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</row>
    <row r="498" spans="1:17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</row>
    <row r="499" spans="1:17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</row>
    <row r="500" spans="1:17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</row>
    <row r="501" spans="1:17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</row>
    <row r="502" spans="1:17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</row>
    <row r="503" spans="1:17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</row>
    <row r="504" spans="1:17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</row>
    <row r="505" spans="1:17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</row>
    <row r="506" spans="1:17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</row>
    <row r="507" spans="1:17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</row>
    <row r="508" spans="1:17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</row>
    <row r="509" spans="1:17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</row>
    <row r="510" spans="1:17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</row>
    <row r="511" spans="1:17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</row>
    <row r="512" spans="1:17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</row>
    <row r="513" spans="1:17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</row>
    <row r="514" spans="1:17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</row>
    <row r="515" spans="1:17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</row>
    <row r="516" spans="1:17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</row>
    <row r="517" spans="1:17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</row>
    <row r="518" spans="1:17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</row>
    <row r="519" spans="1:17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</row>
    <row r="520" spans="1:17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</row>
    <row r="521" spans="1:17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</row>
    <row r="522" spans="1:17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</row>
    <row r="523" spans="1:17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</row>
    <row r="524" spans="1:17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</row>
    <row r="525" spans="1:17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</row>
    <row r="526" spans="1:17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</row>
    <row r="527" spans="1:17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</row>
    <row r="528" spans="1:17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</row>
    <row r="529" spans="1:17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</row>
    <row r="530" spans="1:17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</row>
    <row r="531" spans="1:17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</row>
    <row r="532" spans="1:17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</row>
    <row r="533" spans="1:17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</row>
    <row r="534" spans="1:17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</row>
    <row r="535" spans="1:17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</row>
    <row r="536" spans="1:17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</row>
    <row r="537" spans="1:17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</row>
    <row r="538" spans="1:17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</row>
    <row r="539" spans="1:17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</row>
    <row r="540" spans="1:17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</row>
    <row r="541" spans="1:17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</row>
    <row r="542" spans="1:17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</row>
    <row r="543" spans="1:17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</row>
    <row r="544" spans="1:17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</row>
    <row r="545" spans="1:17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</row>
    <row r="546" spans="1:17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</row>
    <row r="547" spans="1:17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</row>
    <row r="548" spans="1:17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</row>
    <row r="549" spans="1:17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</row>
    <row r="550" spans="1:17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</row>
    <row r="551" spans="1:17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</row>
    <row r="552" spans="1:17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</row>
    <row r="553" spans="1:17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</row>
    <row r="554" spans="1:17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</row>
    <row r="555" spans="1:17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</row>
    <row r="556" spans="1:17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</row>
    <row r="557" spans="1:17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</row>
    <row r="558" spans="1:17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</row>
    <row r="559" spans="1:17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</row>
    <row r="560" spans="1:17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</row>
    <row r="561" spans="1:17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</row>
    <row r="562" spans="1:17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</row>
    <row r="563" spans="1:17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</row>
    <row r="564" spans="1:17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</row>
    <row r="565" spans="1:17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</row>
    <row r="566" spans="1:17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</row>
    <row r="567" spans="1:17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</row>
    <row r="568" spans="1:17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</row>
    <row r="569" spans="1:17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</row>
    <row r="570" spans="1:17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</row>
    <row r="571" spans="1:17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</row>
    <row r="572" spans="1:17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</row>
    <row r="573" spans="1:17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</row>
    <row r="574" spans="1:17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</row>
    <row r="575" spans="1:17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</row>
    <row r="576" spans="1:17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</row>
    <row r="577" spans="1:17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</row>
    <row r="578" spans="1:17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</row>
    <row r="579" spans="1:17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</row>
    <row r="580" spans="1:17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</row>
    <row r="581" spans="1:17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</row>
    <row r="582" spans="1:17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</row>
    <row r="583" spans="1:17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</row>
    <row r="584" spans="1:17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</row>
    <row r="585" spans="1:17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</row>
    <row r="586" spans="1:17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</row>
    <row r="587" spans="1:17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</row>
    <row r="588" spans="1:17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</row>
    <row r="589" spans="1:17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</row>
    <row r="590" spans="1:17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</row>
    <row r="591" spans="1:17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</row>
    <row r="592" spans="1:17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</row>
    <row r="593" spans="1:17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</row>
    <row r="594" spans="1:17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</row>
    <row r="595" spans="1:17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</row>
    <row r="596" spans="1:17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</row>
    <row r="597" spans="1:17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</row>
    <row r="598" spans="1:17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</row>
    <row r="599" spans="1:17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</row>
    <row r="600" spans="1:17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</row>
    <row r="601" spans="1:17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</row>
    <row r="602" spans="1:17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</row>
    <row r="603" spans="1:17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</row>
    <row r="604" spans="1:17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</row>
    <row r="605" spans="1:17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</row>
    <row r="606" spans="1:17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</row>
    <row r="607" spans="1:17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</row>
    <row r="608" spans="1:17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</row>
    <row r="609" spans="1:17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</row>
    <row r="610" spans="1:17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</row>
    <row r="611" spans="1:17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</row>
    <row r="612" spans="1:17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</row>
    <row r="613" spans="1:17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</row>
    <row r="614" spans="1:17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</row>
    <row r="615" spans="1:17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</row>
    <row r="616" spans="1:17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</row>
    <row r="617" spans="1:17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</row>
    <row r="618" spans="1:17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</row>
    <row r="619" spans="1:17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</row>
    <row r="620" spans="1:17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</row>
    <row r="621" spans="1:17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</row>
    <row r="622" spans="1:17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</row>
    <row r="623" spans="1:17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</row>
    <row r="624" spans="1:17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</row>
    <row r="625" spans="1:17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</row>
    <row r="626" spans="1:17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</row>
    <row r="627" spans="1:17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</row>
    <row r="628" spans="1:17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</row>
    <row r="629" spans="1:17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</row>
    <row r="630" spans="1:17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</row>
    <row r="631" spans="1:17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</row>
    <row r="632" spans="1:17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</row>
    <row r="633" spans="1:17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</row>
    <row r="634" spans="1:17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</row>
    <row r="635" spans="1:17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</row>
    <row r="636" spans="1:17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</row>
    <row r="637" spans="1:17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</row>
    <row r="638" spans="1:17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</row>
    <row r="639" spans="1:17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</row>
    <row r="640" spans="1:17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</row>
    <row r="641" spans="1:17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</row>
    <row r="642" spans="1:17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</row>
    <row r="643" spans="1:17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</row>
    <row r="644" spans="1:17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</row>
    <row r="645" spans="1:17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</row>
    <row r="646" spans="1:17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</row>
    <row r="647" spans="1:17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</row>
    <row r="648" spans="1:17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</row>
    <row r="649" spans="1:17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</row>
    <row r="650" spans="1:17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</row>
    <row r="651" spans="1:17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</row>
    <row r="652" spans="1:17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</row>
    <row r="653" spans="1:17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</row>
    <row r="654" spans="1:17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</row>
    <row r="655" spans="1:17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</row>
    <row r="656" spans="1:17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</row>
    <row r="657" spans="1:17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</row>
    <row r="658" spans="1:17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</row>
    <row r="659" spans="1:17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</row>
    <row r="660" spans="1:17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</row>
    <row r="661" spans="1:17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</row>
    <row r="662" spans="1:17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</row>
    <row r="663" spans="1:17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</row>
    <row r="664" spans="1:17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</row>
    <row r="665" spans="1:17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</row>
    <row r="666" spans="1:17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</row>
    <row r="667" spans="1:17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</row>
    <row r="668" spans="1:17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</row>
    <row r="669" spans="1:17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</row>
    <row r="670" spans="1:17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</row>
    <row r="671" spans="1:17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</row>
    <row r="672" spans="1:17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</row>
    <row r="673" spans="1:17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</row>
    <row r="674" spans="1:17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</row>
    <row r="675" spans="1:17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</row>
    <row r="676" spans="1:17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</row>
    <row r="677" spans="1:17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</row>
    <row r="678" spans="1:17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</row>
    <row r="679" spans="1:17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</row>
    <row r="680" spans="1:17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</row>
    <row r="681" spans="1:17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</row>
    <row r="682" spans="1:17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</row>
    <row r="683" spans="1:17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</row>
    <row r="684" spans="1:17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</row>
    <row r="685" spans="1:17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</row>
    <row r="686" spans="1:17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</row>
    <row r="687" spans="1:17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</row>
    <row r="688" spans="1:17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</row>
    <row r="689" spans="1:17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</row>
    <row r="690" spans="1:17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</row>
    <row r="691" spans="1:17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</row>
    <row r="692" spans="1:17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</row>
    <row r="693" spans="1:17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</row>
    <row r="694" spans="1:17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</row>
    <row r="695" spans="1:17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</row>
    <row r="696" spans="1:17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</row>
    <row r="697" spans="1:17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</row>
    <row r="698" spans="1:17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</row>
    <row r="699" spans="1:17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</row>
    <row r="700" spans="1:17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</row>
    <row r="701" spans="1:17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</row>
    <row r="702" spans="1:17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</row>
    <row r="703" spans="1:17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</row>
    <row r="704" spans="1:17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</row>
    <row r="705" spans="1:17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</row>
    <row r="706" spans="1:17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</row>
    <row r="707" spans="1:17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</row>
    <row r="708" spans="1:17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</row>
    <row r="709" spans="1:17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</row>
    <row r="710" spans="1:17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</row>
    <row r="711" spans="1:17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</row>
    <row r="712" spans="1:17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</row>
    <row r="713" spans="1:17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</row>
    <row r="714" spans="1:17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</row>
    <row r="715" spans="1:17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</row>
    <row r="716" spans="1:17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</row>
    <row r="717" spans="1:17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</row>
    <row r="718" spans="1:17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</row>
    <row r="719" spans="1:17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</row>
    <row r="720" spans="1:17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</row>
    <row r="721" spans="1:17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</row>
    <row r="722" spans="1:17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</row>
    <row r="723" spans="1:17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</row>
    <row r="724" spans="1:17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</row>
    <row r="725" spans="1:17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</row>
    <row r="726" spans="1:17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</row>
    <row r="727" spans="1:17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</row>
    <row r="728" spans="1:17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</row>
    <row r="729" spans="1:17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</row>
    <row r="730" spans="1:17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</row>
    <row r="731" spans="1:17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</row>
    <row r="732" spans="1:17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</row>
    <row r="733" spans="1:17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</row>
    <row r="734" spans="1:17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</row>
    <row r="735" spans="1:17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</row>
    <row r="736" spans="1:17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</row>
    <row r="737" spans="1:17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</row>
    <row r="738" spans="1:17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</row>
    <row r="739" spans="1:17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</row>
    <row r="740" spans="1:17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</row>
    <row r="741" spans="1:17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</row>
    <row r="742" spans="1:17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</row>
    <row r="743" spans="1:17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</row>
    <row r="744" spans="1:17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</row>
    <row r="745" spans="1:17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</row>
    <row r="746" spans="1:17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</row>
    <row r="747" spans="1:17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</row>
    <row r="748" spans="1:17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</row>
    <row r="749" spans="1:17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</row>
    <row r="750" spans="1:17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</row>
    <row r="751" spans="1:17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</row>
    <row r="752" spans="1:17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</row>
    <row r="753" spans="1:17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</row>
    <row r="754" spans="1:17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</row>
    <row r="755" spans="1:17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</row>
    <row r="756" spans="1:17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</row>
    <row r="757" spans="1:17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</row>
    <row r="758" spans="1:17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</row>
    <row r="759" spans="1:17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</row>
    <row r="760" spans="1:17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</row>
    <row r="761" spans="1:17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</row>
    <row r="762" spans="1:17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</row>
    <row r="763" spans="1:17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</row>
    <row r="764" spans="1:17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</row>
    <row r="765" spans="1:17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</row>
    <row r="766" spans="1:17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</row>
    <row r="767" spans="1:17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</row>
    <row r="768" spans="1:17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</row>
    <row r="769" spans="1:17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</row>
    <row r="770" spans="1:17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</row>
    <row r="771" spans="1:17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</row>
    <row r="772" spans="1:17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</row>
    <row r="773" spans="1:17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</row>
    <row r="774" spans="1:17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</row>
    <row r="775" spans="1:17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</row>
    <row r="776" spans="1:17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</row>
    <row r="777" spans="1:17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</row>
    <row r="778" spans="1:17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</row>
    <row r="779" spans="1:17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</row>
    <row r="780" spans="1:17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</row>
    <row r="781" spans="1:17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</row>
    <row r="782" spans="1:17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</row>
    <row r="783" spans="1:17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</row>
    <row r="784" spans="1:17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</row>
    <row r="785" spans="1:17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</row>
    <row r="786" spans="1:17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</row>
    <row r="787" spans="1:17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</row>
    <row r="788" spans="1:17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</row>
    <row r="789" spans="1:17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</row>
    <row r="790" spans="1:17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</row>
    <row r="791" spans="1:17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</row>
    <row r="792" spans="1:17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</row>
    <row r="793" spans="1:17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</row>
    <row r="794" spans="1:17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</row>
    <row r="795" spans="1:17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</row>
    <row r="796" spans="1:17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</row>
    <row r="797" spans="1:17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</row>
    <row r="798" spans="1:17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</row>
    <row r="799" spans="1:17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</row>
    <row r="800" spans="1:17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</row>
    <row r="801" spans="1:17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</row>
    <row r="802" spans="1:17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</row>
    <row r="803" spans="1:17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</row>
    <row r="804" spans="1:17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</row>
    <row r="805" spans="1:17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</row>
    <row r="806" spans="1:17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</row>
    <row r="807" spans="1:17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</row>
    <row r="808" spans="1:17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</row>
    <row r="809" spans="1:17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</row>
    <row r="810" spans="1:17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</row>
    <row r="811" spans="1:17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</row>
    <row r="812" spans="1:17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</row>
    <row r="813" spans="1:17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</row>
    <row r="814" spans="1:17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</row>
    <row r="815" spans="1:17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</row>
    <row r="816" spans="1:17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</row>
    <row r="817" spans="1:17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</row>
    <row r="818" spans="1:17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</row>
    <row r="819" spans="1:17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</row>
    <row r="820" spans="1:17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</row>
    <row r="821" spans="1:17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</row>
    <row r="822" spans="1:17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</row>
    <row r="823" spans="1:17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</row>
    <row r="824" spans="1:17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</row>
    <row r="825" spans="1:17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</row>
    <row r="826" spans="1:17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</row>
    <row r="827" spans="1:17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</row>
    <row r="828" spans="1:17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</row>
    <row r="829" spans="1:17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</row>
    <row r="830" spans="1:17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</row>
    <row r="831" spans="1:17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</row>
    <row r="832" spans="1:17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</row>
    <row r="833" spans="1:17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</row>
    <row r="834" spans="1:17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</row>
    <row r="835" spans="1:17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</row>
    <row r="836" spans="1:17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</row>
    <row r="837" spans="1:17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</row>
    <row r="838" spans="1:17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</row>
    <row r="839" spans="1:17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</row>
    <row r="840" spans="1:17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</row>
    <row r="841" spans="1:17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</row>
    <row r="842" spans="1:17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</row>
    <row r="843" spans="1:17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</row>
    <row r="844" spans="1:17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</row>
    <row r="845" spans="1:17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</row>
    <row r="846" spans="1:17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</row>
    <row r="847" spans="1:17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</row>
    <row r="848" spans="1:17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</row>
    <row r="849" spans="1:17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</row>
    <row r="850" spans="1:17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</row>
    <row r="851" spans="1:17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</row>
    <row r="852" spans="1:17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</row>
    <row r="853" spans="1:17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</row>
    <row r="854" spans="1:17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</row>
    <row r="855" spans="1:17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</row>
    <row r="856" spans="1:17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</row>
    <row r="857" spans="1:17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</row>
    <row r="858" spans="1:17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</row>
    <row r="859" spans="1:17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</row>
    <row r="860" spans="1:17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</row>
    <row r="861" spans="1:17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</row>
    <row r="862" spans="1:17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</row>
    <row r="863" spans="1:17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</row>
    <row r="864" spans="1:17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</row>
    <row r="865" spans="1:17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</row>
    <row r="866" spans="1:17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</row>
    <row r="867" spans="1:17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</row>
    <row r="868" spans="1:17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</row>
    <row r="869" spans="1:17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</row>
    <row r="870" spans="1:17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</row>
    <row r="871" spans="1:17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</row>
    <row r="872" spans="1:17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</row>
    <row r="873" spans="1:17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</row>
    <row r="874" spans="1:17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</row>
    <row r="875" spans="1:17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</row>
    <row r="876" spans="1:17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</row>
    <row r="877" spans="1:17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</row>
    <row r="878" spans="1:17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</row>
    <row r="879" spans="1:17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</row>
    <row r="880" spans="1:17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</row>
    <row r="881" spans="1:17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</row>
    <row r="882" spans="1:17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</row>
    <row r="883" spans="1:17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</row>
    <row r="884" spans="1:17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</row>
    <row r="885" spans="1:17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</row>
    <row r="886" spans="1:17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</row>
    <row r="887" spans="1:17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</row>
    <row r="888" spans="1:17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</row>
    <row r="889" spans="1:17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</row>
    <row r="890" spans="1:17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</row>
    <row r="891" spans="1:17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</row>
    <row r="892" spans="1:17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</row>
    <row r="893" spans="1:17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</row>
    <row r="894" spans="1:17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</row>
    <row r="895" spans="1:17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</row>
    <row r="896" spans="1:17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</row>
    <row r="897" spans="1:17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</row>
    <row r="898" spans="1:17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</row>
    <row r="899" spans="1:17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</row>
    <row r="900" spans="1:17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</row>
    <row r="901" spans="1:17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</row>
    <row r="902" spans="1:17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</row>
    <row r="903" spans="1:17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</row>
    <row r="904" spans="1:17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</row>
    <row r="905" spans="1:17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</row>
    <row r="906" spans="1:17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</row>
    <row r="907" spans="1:17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</row>
    <row r="908" spans="1:17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</row>
    <row r="909" spans="1:17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</row>
    <row r="910" spans="1:17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</row>
    <row r="911" spans="1:17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</row>
    <row r="912" spans="1:17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</row>
    <row r="913" spans="1:17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</row>
    <row r="914" spans="1:17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</row>
    <row r="915" spans="1:17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</row>
    <row r="916" spans="1:17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</row>
    <row r="917" spans="1:17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</row>
    <row r="918" spans="1:17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</row>
    <row r="919" spans="1:17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</row>
    <row r="920" spans="1:17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</row>
    <row r="921" spans="1:17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</row>
    <row r="922" spans="1:17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</row>
    <row r="923" spans="1:17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</row>
    <row r="924" spans="1:17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</row>
    <row r="925" spans="1:17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</row>
    <row r="926" spans="1:17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</row>
    <row r="927" spans="1:17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</row>
    <row r="928" spans="1:17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</row>
    <row r="929" spans="1:17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</row>
    <row r="930" spans="1:17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</row>
    <row r="931" spans="1:17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</row>
    <row r="932" spans="1:17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</row>
    <row r="933" spans="1:17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</row>
    <row r="934" spans="1:17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</row>
    <row r="935" spans="1:17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</row>
    <row r="936" spans="1:17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</row>
    <row r="937" spans="1:17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</row>
    <row r="938" spans="1:17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</row>
    <row r="939" spans="1:17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</row>
    <row r="940" spans="1:17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</row>
    <row r="941" spans="1:17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</row>
    <row r="942" spans="1:17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</row>
    <row r="943" spans="1:17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</row>
    <row r="944" spans="1:17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</row>
    <row r="945" spans="1:17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</row>
    <row r="946" spans="1:17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</row>
    <row r="947" spans="1:17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</row>
    <row r="948" spans="1:17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</row>
    <row r="949" spans="1:17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</row>
    <row r="950" spans="1:17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</row>
    <row r="951" spans="1:17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</row>
    <row r="952" spans="1:17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</row>
    <row r="953" spans="1:17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</row>
    <row r="954" spans="1:17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</row>
    <row r="955" spans="1:17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</row>
    <row r="956" spans="1:17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</row>
    <row r="957" spans="1:17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</row>
    <row r="958" spans="1:17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</row>
    <row r="959" spans="1:17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</row>
    <row r="960" spans="1:17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</row>
    <row r="961" spans="1:17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</row>
    <row r="962" spans="1:17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</row>
    <row r="963" spans="1:17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</row>
    <row r="964" spans="1:17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</row>
    <row r="965" spans="1:17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</row>
    <row r="966" spans="1:17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</row>
    <row r="967" spans="1:17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</row>
    <row r="968" spans="1:17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</row>
    <row r="969" spans="1:17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</row>
    <row r="970" spans="1:17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</row>
    <row r="971" spans="1:17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</row>
    <row r="972" spans="1:17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</row>
    <row r="973" spans="1:17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</row>
    <row r="974" spans="1:17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</row>
    <row r="975" spans="1:17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</row>
    <row r="976" spans="1:17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</row>
    <row r="977" spans="1:17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</row>
    <row r="978" spans="1:17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</row>
    <row r="979" spans="1:17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</row>
    <row r="980" spans="1:17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</row>
    <row r="981" spans="1:17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</row>
    <row r="982" spans="1:17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</row>
    <row r="983" spans="1:17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</row>
    <row r="984" spans="1:17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</row>
    <row r="985" spans="1:17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</row>
    <row r="986" spans="1:17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</row>
    <row r="987" spans="1:17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</row>
    <row r="988" spans="1:17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</row>
    <row r="989" spans="1:17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</row>
    <row r="990" spans="1:17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</row>
    <row r="991" spans="1:17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</row>
    <row r="992" spans="1:17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</row>
    <row r="993" spans="1:17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</row>
    <row r="994" spans="1:17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</row>
    <row r="995" spans="1:17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</row>
    <row r="996" spans="1:17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</row>
    <row r="997" spans="1:17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</row>
    <row r="998" spans="1:17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</row>
    <row r="999" spans="1:17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</row>
    <row r="1000" spans="1:17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</row>
    <row r="1001" spans="1:17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</row>
    <row r="1002" spans="1:17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</row>
    <row r="1003" spans="1:17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</row>
    <row r="1004" spans="1:17" ht="12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</row>
    <row r="1005" spans="1:17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</row>
    <row r="1006" spans="1:17" ht="12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</row>
    <row r="1007" spans="1:17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</row>
    <row r="1008" spans="1:17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</row>
    <row r="1009" spans="1:17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</row>
    <row r="1010" spans="1:17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</row>
    <row r="1011" spans="1:17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</row>
    <row r="1012" spans="1:17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</row>
    <row r="1013" spans="1:17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</row>
    <row r="1014" spans="1:17" ht="12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</row>
    <row r="1015" spans="1:17" ht="12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</row>
    <row r="1016" spans="1:17" ht="12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</row>
    <row r="1017" spans="1:17" ht="12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</row>
    <row r="1018" spans="1:17" ht="12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</row>
    <row r="1019" spans="1:17" ht="12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</row>
    <row r="1020" spans="1:17" ht="12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</row>
    <row r="1021" spans="1:17" ht="12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</row>
    <row r="1022" spans="1:17" ht="12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</row>
    <row r="1023" spans="1:17" ht="12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</row>
    <row r="1024" spans="1:17" ht="12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</row>
    <row r="1025" spans="1:17" ht="12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</row>
    <row r="1026" spans="1:17" ht="12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</row>
    <row r="1027" spans="1:17" ht="12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</row>
    <row r="1028" spans="1:17" ht="12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</row>
    <row r="1029" spans="1:17" ht="12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</row>
    <row r="1030" spans="1:17" ht="12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</row>
    <row r="1031" spans="1:17" ht="12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</row>
    <row r="1032" spans="1:17" ht="12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</row>
    <row r="1033" spans="1:17" ht="12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</row>
    <row r="1034" spans="1:17" ht="12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</row>
    <row r="1035" spans="1:17" ht="12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</row>
    <row r="1036" spans="1:17" ht="12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</row>
    <row r="1037" spans="1:17" ht="12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</row>
    <row r="1038" spans="1:17" ht="12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</row>
    <row r="1039" spans="1:17" ht="12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</row>
    <row r="1040" spans="1:17" ht="12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</row>
    <row r="1041" spans="1:17" ht="12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</row>
    <row r="1042" spans="1:17" ht="12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</row>
    <row r="1043" spans="1:17" ht="12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</row>
    <row r="1044" spans="1:17" ht="12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</row>
    <row r="1045" spans="1:17" ht="12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</row>
    <row r="1046" spans="1:17" ht="12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</row>
    <row r="1047" spans="1:17" ht="12.7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</row>
    <row r="1048" spans="1:17" ht="12.7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</row>
    <row r="1049" spans="1:17" ht="12.7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</row>
    <row r="1050" spans="1:17" ht="12.7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</row>
    <row r="1051" spans="1:17" ht="12.7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</row>
    <row r="1052" spans="1:17" ht="12.7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</row>
    <row r="1053" spans="1:17" ht="12.7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</row>
    <row r="1054" spans="1:17" ht="12.7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</row>
    <row r="1055" spans="1:17" ht="12.7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</row>
    <row r="1056" spans="1:17" ht="12.7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</row>
    <row r="1057" spans="1:17" ht="12.7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</row>
    <row r="1058" spans="1:17" ht="12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</row>
    <row r="1059" spans="1:17" ht="12.7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</row>
    <row r="1060" spans="1:17" ht="12.7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</row>
    <row r="1061" spans="1:17" ht="12.7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</row>
    <row r="1062" spans="1:17" ht="12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</row>
    <row r="1063" spans="1:17" ht="12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</row>
    <row r="1064" spans="1:17" ht="12.7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</row>
    <row r="1065" spans="1:17" ht="12.7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</row>
    <row r="1066" spans="1:17" ht="12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</row>
    <row r="1067" spans="1:17" ht="12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</row>
    <row r="1068" spans="1:17" ht="12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</row>
    <row r="1069" spans="1:17" ht="12.7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</row>
    <row r="1070" spans="1:17" ht="12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</row>
    <row r="1071" spans="1:17" ht="12.7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</row>
    <row r="1072" spans="1:17" ht="12.7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</row>
    <row r="1073" spans="1:17" ht="12.7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</row>
    <row r="1074" spans="1:17" ht="12.7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</row>
    <row r="1075" spans="1:17" ht="12.7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</row>
    <row r="1076" spans="1:17" ht="12.7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</row>
    <row r="1077" spans="1:17" ht="12.7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</row>
    <row r="1078" spans="1:17" ht="12.7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</row>
    <row r="1079" spans="1:17" ht="12.7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</row>
    <row r="1080" spans="1:17" ht="12.7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</row>
    <row r="1081" spans="1:17" ht="12.7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</row>
    <row r="1082" spans="1:17" ht="12.7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</row>
    <row r="1083" spans="1:17" ht="12.7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</row>
    <row r="1084" spans="1:17" ht="12.7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</row>
    <row r="1085" spans="1:17" ht="12.7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</row>
    <row r="1086" spans="1:17" ht="12.7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</row>
    <row r="1087" spans="1:17" ht="12.7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</row>
    <row r="1088" spans="1:17" ht="12.7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</row>
    <row r="1089" spans="1:17" ht="12.7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</row>
    <row r="1090" spans="1:17" ht="12.7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</row>
    <row r="1091" spans="1:17" ht="12.7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</row>
    <row r="1092" spans="1:17" ht="12.7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</row>
    <row r="1093" spans="1:17" ht="12.7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</row>
    <row r="1094" spans="1:17" ht="12.7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</row>
    <row r="1095" spans="1:17" ht="12.7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</row>
    <row r="1096" spans="1:17" ht="12.7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</row>
    <row r="1097" spans="1:17" ht="12.7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</row>
    <row r="1098" spans="1:17" ht="12.7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</row>
    <row r="1099" spans="1:17" ht="12.7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</row>
    <row r="1100" spans="1:17" ht="12.7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</row>
    <row r="1101" spans="1:17" ht="12.7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</row>
    <row r="1102" spans="1:17" ht="12.7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</row>
    <row r="1103" spans="1:17" ht="12.7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</row>
    <row r="1104" spans="1:17" ht="12.7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</row>
    <row r="1105" spans="1:17" ht="12.7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</row>
    <row r="1106" spans="1:17" ht="12.7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</row>
    <row r="1107" spans="1:17" ht="12.7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</row>
    <row r="1108" spans="1:17" ht="12.7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</row>
    <row r="1109" spans="1:17" ht="12.7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</row>
    <row r="1110" spans="1:17" ht="12.7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</row>
    <row r="1111" spans="1:17" ht="12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</row>
    <row r="1112" spans="1:17" ht="12.7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</row>
    <row r="1113" spans="1:17" ht="12.7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</row>
    <row r="1114" spans="1:17" ht="12.7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</row>
    <row r="1115" spans="1:17" ht="12.7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</row>
    <row r="1116" spans="1:17" ht="12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</row>
    <row r="1117" spans="1:17" ht="12.7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</row>
    <row r="1118" spans="1:17" ht="12.7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</row>
    <row r="1119" spans="1:17" ht="12.7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</row>
    <row r="1120" spans="1:17" ht="12.7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</row>
    <row r="1121" spans="1:17" ht="12.7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</row>
    <row r="1122" spans="1:17" ht="12.7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</row>
    <row r="1123" spans="1:17" ht="12.7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</row>
    <row r="1124" spans="1:17" ht="12.7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</row>
    <row r="1125" spans="1:17" ht="12.7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</row>
    <row r="1126" spans="1:17" ht="12.7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</row>
    <row r="1127" spans="1:17" ht="12.7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</row>
    <row r="1128" spans="1:17" ht="12.7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</row>
    <row r="1129" spans="1:17" ht="12.7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</row>
    <row r="1130" spans="1:17" ht="12.7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</row>
    <row r="1131" spans="1:17" ht="12.7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</row>
    <row r="1132" spans="1:17" ht="12.7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</row>
    <row r="1133" spans="1:17" ht="12.7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</row>
    <row r="1134" spans="1:17" ht="12.7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</row>
    <row r="1135" spans="1:17" ht="12.7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</row>
    <row r="1136" spans="1:17" ht="12.7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</row>
    <row r="1137" spans="1:17" ht="12.7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</row>
    <row r="1138" spans="1:17" ht="12.7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</row>
    <row r="1139" spans="1:17" ht="12.7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</row>
    <row r="1140" spans="1:17" ht="12.7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</row>
    <row r="1141" spans="1:17" ht="12.7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</row>
    <row r="1142" spans="1:17" ht="12.7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</row>
    <row r="1143" spans="1:17" ht="12.7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</row>
    <row r="1144" spans="1:17" ht="12.7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</row>
    <row r="1145" spans="1:17" ht="12.7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</row>
    <row r="1146" spans="1:17" ht="12.7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</row>
    <row r="1147" spans="1:17" ht="12.7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</row>
    <row r="1148" spans="1:17" ht="12.7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</row>
    <row r="1149" spans="1:17" ht="12.7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</row>
    <row r="1150" spans="1:17" ht="12.7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</row>
    <row r="1151" spans="1:17" ht="12.7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</row>
    <row r="1152" spans="1:17" ht="12.7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</row>
    <row r="1153" spans="1:17" ht="12.7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</row>
    <row r="1154" spans="1:17" ht="12.7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</row>
    <row r="1155" spans="1:17" ht="12.7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</row>
    <row r="1156" spans="1:17" ht="12.7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</row>
    <row r="1157" spans="1:17" ht="12.7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</row>
    <row r="1158" spans="1:17" ht="12.7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</row>
    <row r="1159" spans="1:17" ht="12.7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</row>
    <row r="1160" spans="1:17" ht="12.7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</row>
    <row r="1161" spans="1:17" ht="12.7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</row>
    <row r="1162" spans="1:17" ht="12.7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</row>
    <row r="1163" spans="1:17" ht="12.7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</row>
    <row r="1164" spans="1:17" ht="12.7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</row>
    <row r="1165" spans="1:17" ht="12.7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</row>
    <row r="1166" spans="1:17" ht="12.7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</row>
    <row r="1167" spans="1:17" ht="12.7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</row>
    <row r="1168" spans="1:17" ht="12.7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</row>
    <row r="1169" spans="1:17" ht="12.7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</row>
    <row r="1170" spans="1:17" ht="12.7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</row>
    <row r="1171" spans="1:17" ht="12.7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</row>
    <row r="1172" spans="1:17" ht="12.7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</row>
    <row r="1173" spans="1:17" ht="12.7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</row>
    <row r="1174" spans="1:17" ht="12.7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</row>
    <row r="1175" spans="1:17" ht="12.7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</row>
    <row r="1176" spans="1:17" ht="12.7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</row>
    <row r="1177" spans="1:17" ht="12.7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</row>
    <row r="1178" spans="1:17" ht="12.7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</row>
    <row r="1179" spans="1:17" ht="12.7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</row>
    <row r="1180" spans="1:17" ht="12.7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</row>
    <row r="1181" spans="1:17" ht="12.7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</row>
    <row r="1182" spans="1:17" ht="12.7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</row>
    <row r="1183" spans="1:17" ht="12.7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</row>
    <row r="1184" spans="1:17" ht="12.7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</row>
    <row r="1185" spans="1:17" ht="12.7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</row>
    <row r="1186" spans="1:17" ht="12.7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</row>
    <row r="1187" spans="1:17" ht="12.7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</row>
    <row r="1188" spans="1:17" ht="12.7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</row>
    <row r="1189" spans="1:17" ht="12.7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</row>
    <row r="1190" spans="1:17" ht="12.7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</row>
    <row r="1191" spans="1:17" ht="12.7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</row>
    <row r="1192" spans="1:17" ht="12.7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</row>
    <row r="1193" spans="1:17" ht="12.7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</row>
    <row r="1194" spans="1:17" ht="12.7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</row>
    <row r="1195" spans="1:17" ht="12.7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</row>
    <row r="1196" spans="1:17" ht="12.7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</row>
    <row r="1197" spans="1:17" ht="12.7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</row>
    <row r="1198" spans="1:17" ht="12.7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</row>
    <row r="1199" spans="1:17" ht="12.7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</row>
    <row r="1200" spans="1:17" ht="12.7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</row>
    <row r="1201" spans="1:17" ht="12.7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</row>
    <row r="1202" spans="1:17" ht="12.7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</row>
    <row r="1203" spans="1:17" ht="12.7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</row>
    <row r="1204" spans="1:17" ht="12.7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</row>
    <row r="1205" spans="1:17" ht="12.7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</row>
    <row r="1206" spans="1:17" ht="12.7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</row>
    <row r="1207" spans="1:17" ht="12.7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</row>
    <row r="1208" spans="1:17" ht="12.7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</row>
    <row r="1209" spans="1:17" ht="12.7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</row>
    <row r="1210" spans="1:17" ht="12.7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</row>
    <row r="1211" spans="1:17" ht="12.7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</row>
    <row r="1212" spans="1:17" ht="12.7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</row>
    <row r="1213" spans="1:17" ht="12.7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</row>
    <row r="1214" spans="1:17" ht="12.7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</row>
    <row r="1215" spans="1:17" ht="12.7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</row>
    <row r="1216" spans="1:17" ht="12.7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</row>
    <row r="1217" spans="1:17" ht="12.7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</row>
    <row r="1218" spans="1:17" ht="12.7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</row>
    <row r="1219" spans="1:17" ht="12.7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</row>
    <row r="1220" spans="1:17" ht="12.7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</row>
    <row r="1221" spans="1:17" ht="12.7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</row>
    <row r="1222" spans="1:17" ht="12.7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</row>
    <row r="1223" spans="1:17" ht="12.7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</row>
    <row r="1224" spans="1:17" ht="12.7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</row>
    <row r="1225" spans="1:17" ht="12.7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</row>
    <row r="1226" spans="1:17" ht="12.7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</row>
    <row r="1227" spans="1:17" ht="12.7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</row>
    <row r="1228" spans="1:17" ht="12.7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</row>
    <row r="1229" spans="1:17" ht="12.7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</row>
    <row r="1230" spans="1:17" ht="12.7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</row>
    <row r="1231" spans="1:17" ht="12.7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</row>
    <row r="1232" spans="1:17" ht="12.7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</row>
    <row r="1233" spans="1:17" ht="12.7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</row>
    <row r="1234" spans="1:17" ht="12.7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</row>
    <row r="1235" spans="1:17" ht="12.7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</row>
    <row r="1236" spans="1:17" ht="12.7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</row>
    <row r="1237" spans="1:17" ht="12.7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</row>
    <row r="1238" spans="1:17" ht="12.7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</row>
    <row r="1239" spans="1:17" ht="12.7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</row>
    <row r="1240" spans="1:17" ht="12.7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</row>
    <row r="1241" spans="1:17" ht="12.7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</row>
    <row r="1242" spans="1:17" ht="12.7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</row>
    <row r="1243" spans="1:17" ht="12.7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</row>
    <row r="1244" spans="1:17" ht="12.7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</row>
    <row r="1245" spans="1:17" ht="12.7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</row>
    <row r="1246" spans="1:17" ht="12.7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</row>
    <row r="1247" spans="1:17" ht="12.7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</row>
    <row r="1248" spans="1:17" ht="12.7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</row>
    <row r="1249" spans="1:17" ht="12.7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</row>
    <row r="1250" spans="1:17" ht="12.7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</row>
    <row r="1251" spans="1:17" ht="12.7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</row>
    <row r="1252" spans="1:17" ht="12.7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</row>
    <row r="1253" spans="1:17" ht="12.7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</row>
    <row r="1254" spans="1:17" ht="12.7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</row>
    <row r="1255" spans="1:17" ht="12.7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</row>
    <row r="1256" spans="1:17" ht="12.7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</row>
    <row r="1257" spans="1:17" ht="12.7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</row>
    <row r="1258" spans="1:17" ht="12.7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</row>
    <row r="1259" spans="1:17" ht="12.7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</row>
    <row r="1260" spans="1:17" ht="12.7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</row>
    <row r="1261" spans="1:17" ht="12.7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</row>
    <row r="1262" spans="1:17" ht="12.7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</row>
    <row r="1263" spans="1:17" ht="12.7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</row>
    <row r="1264" spans="1:17" ht="12.7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</row>
    <row r="1265" spans="1:17" ht="12.7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</row>
    <row r="1266" spans="1:17" ht="12.7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</row>
    <row r="1267" spans="1:17" ht="12.7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</row>
    <row r="1268" spans="1:17" ht="12.7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</row>
    <row r="1269" spans="1:17" ht="12.7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</row>
    <row r="1270" spans="1:17" ht="12.7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</row>
    <row r="1271" spans="1:17" ht="12.7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</row>
    <row r="1272" spans="1:17" ht="12.7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</row>
    <row r="1273" spans="1:17" ht="12.7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</row>
    <row r="1274" spans="1:17" ht="12.7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</row>
    <row r="1275" spans="1:17" ht="12.7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</row>
    <row r="1276" spans="1:17" ht="12.7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</row>
    <row r="1277" spans="1:17" ht="12.7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</row>
    <row r="1278" spans="1:17" ht="12.7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</row>
    <row r="1279" spans="1:17" ht="12.7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</row>
    <row r="1280" spans="1:17" ht="12.7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</row>
    <row r="1281" spans="1:17" ht="12.7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</row>
    <row r="1282" spans="1:17" ht="12.7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</row>
    <row r="1283" spans="1:17" ht="12.7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</row>
    <row r="1284" spans="1:17" ht="12.7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</row>
    <row r="1285" spans="1:17" ht="12.7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</row>
    <row r="1286" spans="1:17" ht="12.7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</row>
    <row r="1287" spans="1:17" ht="12.7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</row>
    <row r="1288" spans="1:17" ht="12.7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</row>
    <row r="1289" spans="1:17" ht="12.7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</row>
    <row r="1290" spans="1:17" ht="12.7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</row>
    <row r="1291" spans="1:17" ht="12.7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</row>
    <row r="1292" spans="1:17" ht="12.7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</row>
    <row r="1293" spans="1:17" ht="12.7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</row>
    <row r="1294" spans="1:17" ht="12.7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</row>
    <row r="1295" spans="1:17" ht="12.7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</row>
    <row r="1296" spans="1:17" ht="12.7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</row>
    <row r="1297" spans="1:17" ht="12.7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</row>
    <row r="1298" spans="1:17" ht="12.7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</row>
    <row r="1299" spans="1:17" ht="12.7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</row>
    <row r="1300" spans="1:17" ht="12.7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</row>
    <row r="1301" spans="1:17" ht="12.7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</row>
    <row r="1302" spans="1:17" ht="12.7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</row>
    <row r="1303" spans="1:17" ht="12.7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</row>
    <row r="1304" spans="1:17" ht="12.7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</row>
    <row r="1305" spans="1:17" ht="12.7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</row>
    <row r="1306" spans="1:17" ht="12.7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</row>
    <row r="1307" spans="1:17" ht="12.7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</row>
    <row r="1308" spans="1:17" ht="12.7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</row>
    <row r="1309" spans="1:17" ht="12.7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</row>
    <row r="1310" spans="1:17" ht="12.7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</row>
    <row r="1311" spans="1:17" ht="12.7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</row>
    <row r="1312" spans="1:17" ht="12.7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</row>
    <row r="1313" spans="1:17" ht="12.7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</row>
    <row r="1314" spans="1:17" ht="12.7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</row>
    <row r="1315" spans="1:17" ht="12.7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</row>
    <row r="1316" spans="1:17" ht="12.7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</row>
    <row r="1317" spans="1:17" ht="12.7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</row>
    <row r="1318" spans="1:17" ht="12.7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</row>
    <row r="1319" spans="1:17" ht="12.7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</row>
    <row r="1320" spans="1:17" ht="12.7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</row>
    <row r="1321" spans="1:17" ht="12.7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</row>
    <row r="1322" spans="1:17" ht="12.7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</row>
    <row r="1323" spans="1:17" ht="12.7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</row>
    <row r="1324" spans="1:17" ht="12.7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</row>
    <row r="1325" spans="1:17" ht="12.7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</row>
    <row r="1326" spans="1:17" ht="12.7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</row>
    <row r="1327" spans="1:17" ht="12.7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</row>
    <row r="1328" spans="1:17" ht="12.7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</row>
    <row r="1329" spans="1:17" ht="12.7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</row>
    <row r="1330" spans="1:17" ht="12.7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</row>
    <row r="1331" spans="1:17" ht="12.7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</row>
    <row r="1332" spans="1:17" ht="12.7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</row>
    <row r="1333" spans="1:17" ht="12.7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</row>
    <row r="1334" spans="1:17" ht="12.7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</row>
    <row r="1335" spans="1:17" ht="12.7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</row>
    <row r="1336" spans="1:17" ht="12.7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</row>
    <row r="1337" spans="1:17" ht="12.7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</row>
    <row r="1338" spans="1:17" ht="12.7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</row>
    <row r="1339" spans="1:17" ht="12.7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</row>
    <row r="1340" spans="1:17" ht="12.7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</row>
    <row r="1341" spans="1:17" ht="12.7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</row>
    <row r="1342" spans="1:17" ht="12.7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</row>
    <row r="1343" spans="1:17" ht="12.7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</row>
    <row r="1344" spans="1:17" ht="12.7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</row>
    <row r="1345" spans="1:17" ht="12.7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</row>
    <row r="1346" spans="1:17" ht="12.7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</row>
    <row r="1347" spans="1:17" ht="12.7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</row>
    <row r="1348" spans="1:17" ht="12.7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</row>
    <row r="1349" spans="1:17" ht="12.7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</row>
    <row r="1350" spans="1:17" ht="12.7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</row>
    <row r="1351" spans="1:17" ht="12.7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</row>
    <row r="1352" spans="1:17" ht="12.7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</row>
    <row r="1353" spans="1:17" ht="12.7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</row>
    <row r="1354" spans="1:17" ht="12.7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</row>
    <row r="1355" spans="1:17" ht="12.7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</row>
    <row r="1356" spans="1:17" ht="12.7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</row>
    <row r="1357" spans="1:17" ht="12.7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</row>
    <row r="1358" spans="1:17" ht="12.7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</row>
    <row r="1359" spans="1:17" ht="12.7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</row>
    <row r="1360" spans="1:17" ht="12.7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</row>
    <row r="1361" spans="1:17" ht="12.7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</row>
    <row r="1362" spans="1:17" ht="12.7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</row>
    <row r="1363" spans="1:17" ht="12.7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</row>
    <row r="1364" spans="1:17" ht="12.7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</row>
    <row r="1365" spans="1:17" ht="12.7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</row>
    <row r="1366" spans="1:17" ht="12.7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</row>
    <row r="1367" spans="1:17" ht="12.7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</row>
    <row r="1368" spans="1:17" ht="12.7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</row>
    <row r="1369" spans="1:17" ht="12.7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</row>
    <row r="1370" spans="1:17" ht="12.7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</row>
    <row r="1371" spans="1:17" ht="12.7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</row>
    <row r="1372" spans="1:17" ht="12.7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</row>
    <row r="1373" spans="1:17" ht="12.7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</row>
    <row r="1374" spans="1:17" ht="12.7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</row>
    <row r="1375" spans="1:17" ht="12.7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</row>
    <row r="1376" spans="1:17" ht="12.7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</row>
    <row r="1377" spans="1:17" ht="12.7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</row>
    <row r="1378" spans="1:17" ht="12.7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</row>
    <row r="1379" spans="1:17" ht="12.7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</row>
    <row r="1380" spans="1:17" ht="12.7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</row>
    <row r="1381" spans="1:17" ht="12.7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</row>
    <row r="1382" spans="1:17" ht="12.7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</row>
    <row r="1383" spans="1:17" ht="12.7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</row>
    <row r="1384" spans="1:17" ht="12.7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</row>
    <row r="1385" spans="1:17" ht="12.7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</row>
    <row r="1386" spans="1:17" ht="12.7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</row>
    <row r="1387" spans="1:17" ht="12.7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</row>
    <row r="1388" spans="1:17" ht="12.7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</row>
    <row r="1389" spans="1:17" ht="12.7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</row>
    <row r="1390" spans="1:17" ht="12.7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</row>
    <row r="1391" spans="1:17" ht="12.7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</row>
    <row r="1392" spans="1:17" ht="12.7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</row>
    <row r="1393" spans="1:17" ht="12.7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</row>
    <row r="1394" spans="1:17" ht="12.7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</row>
    <row r="1395" spans="1:17" ht="12.7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</row>
    <row r="1396" spans="1:17" ht="12.7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</row>
    <row r="1397" spans="1:17" ht="12.7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</row>
    <row r="1398" spans="1:17" ht="12.7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</row>
    <row r="1399" spans="1:17" ht="12.7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</row>
    <row r="1400" spans="1:17" ht="12.7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</row>
    <row r="1401" spans="1:17" ht="12.7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</row>
    <row r="1402" spans="1:17" ht="12.7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</row>
    <row r="1403" spans="1:17" ht="12.7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</row>
    <row r="1404" spans="1:17" ht="12.7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</row>
    <row r="1405" spans="1:17" ht="12.7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</row>
    <row r="1406" spans="1:17" ht="12.7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</row>
    <row r="1407" spans="1:17" ht="12.7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</row>
    <row r="1408" spans="1:17" ht="12.7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</row>
    <row r="1409" spans="1:17" ht="12.7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</row>
    <row r="1410" spans="1:17" ht="12.7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</row>
    <row r="1411" spans="1:17" ht="12.7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</row>
    <row r="1412" spans="1:17" ht="12.7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</row>
    <row r="1413" spans="1:17" ht="12.7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</row>
    <row r="1414" spans="1:17" ht="12.7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</row>
    <row r="1415" spans="1:17" ht="12.7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</row>
    <row r="1416" spans="1:17" ht="12.7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</row>
    <row r="1417" spans="1:17" ht="12.7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</row>
    <row r="1418" spans="1:17" ht="12.7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</row>
    <row r="1419" spans="1:17" ht="12.7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</row>
    <row r="1420" spans="1:17" ht="12.7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</row>
    <row r="1421" spans="1:17" ht="12.7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</row>
    <row r="1422" spans="1:17" ht="12.7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</row>
    <row r="1423" spans="1:17" ht="12.7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</row>
    <row r="1424" spans="1:17" ht="12.7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</row>
    <row r="1425" spans="1:17" ht="12.7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</row>
    <row r="1426" spans="1:17" ht="12.7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</row>
    <row r="1427" spans="1:17" ht="12.7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</row>
    <row r="1428" spans="1:17" ht="12.7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</row>
    <row r="1429" spans="1:17" ht="12.7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</row>
    <row r="1430" spans="1:17" ht="12.7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</row>
    <row r="1431" spans="1:17" ht="12.7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</row>
    <row r="1432" spans="1:17" ht="12.7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</row>
    <row r="1433" spans="1:17" ht="12.7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</row>
    <row r="1434" spans="1:17" ht="12.7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</row>
    <row r="1435" spans="1:17" ht="12.7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</row>
    <row r="1436" spans="1:17" ht="12.7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</row>
    <row r="1437" spans="1:17" ht="12.7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</row>
    <row r="1438" spans="1:17" ht="12.7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</row>
    <row r="1439" spans="1:17" ht="12.7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</row>
    <row r="1440" spans="1:17" ht="12.7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</row>
    <row r="1441" spans="1:17" ht="12.7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</row>
    <row r="1442" spans="1:17" ht="12.7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</row>
    <row r="1443" spans="1:17" ht="12.7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</row>
    <row r="1444" spans="1:17" ht="12.7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</row>
    <row r="1445" spans="1:17" ht="12.7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</row>
    <row r="1446" spans="1:17" ht="12.7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</row>
    <row r="1447" spans="1:17" ht="12.7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</row>
    <row r="1448" spans="1:17" ht="12.7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</row>
    <row r="1449" spans="1:17" ht="12.7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</row>
    <row r="1450" spans="1:17" ht="12.7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</row>
    <row r="1451" spans="1:17" ht="12.7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</row>
    <row r="1452" spans="1:17" ht="12.7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</row>
    <row r="1453" spans="1:17" ht="12.7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</row>
    <row r="1454" spans="1:17" ht="12.7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</row>
    <row r="1455" spans="1:17" ht="12.7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</row>
    <row r="1456" spans="1:17" ht="12.7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</row>
    <row r="1457" spans="1:17" ht="12.7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</row>
    <row r="1458" spans="1:17" ht="12.7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</row>
    <row r="1459" spans="1:17" ht="12.7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</row>
    <row r="1460" spans="1:17" ht="12.7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</row>
    <row r="1461" spans="1:17" ht="12.7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</row>
    <row r="1462" spans="1:17" ht="12.7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</row>
    <row r="1463" spans="1:17" ht="12.7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</row>
    <row r="1464" spans="1:17" ht="12.7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</row>
    <row r="1465" spans="1:17" ht="12.7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</row>
    <row r="1466" spans="1:17" ht="12.7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</row>
    <row r="1467" spans="1:17" ht="12.7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</row>
    <row r="1468" spans="1:17" ht="12.7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</row>
    <row r="1469" spans="1:17" ht="12.7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</row>
    <row r="1470" spans="1:17" ht="12.7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</row>
    <row r="1471" spans="1:17" ht="12.7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</row>
    <row r="1472" spans="1:17" ht="12.7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</row>
    <row r="1473" spans="1:17" ht="12.7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</row>
    <row r="1474" spans="1:17" ht="12.7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</row>
  </sheetData>
  <sheetProtection password="CE86" sheet="1" formatCells="0" formatColumns="0" formatRows="0" insertHyperlinks="0" selectLockedCells="1" sort="0" autoFilter="0" pivotTables="0"/>
  <printOptions horizontalCentered="1"/>
  <pageMargins left="0" right="0" top="0.2" bottom="0.75" header="0" footer="0"/>
  <pageSetup blackAndWhite="1" firstPageNumber="13" useFirstPageNumber="1" horizontalDpi="720" verticalDpi="720" orientation="landscape" paperSize="5" scale="88" r:id="rId1"/>
  <headerFooter alignWithMargins="0">
    <oddFooter>&amp;L&amp;"Arial,Bold"&amp;8FMS FORM 6314
12-2007&amp;"Arial,Regular"&amp;10
&amp;8EDITION OF 12-2006 IS OBSOLETE&amp;C&amp;8+ = Footnote    d = Disputed Items    J = Delinquency
Page &amp;P
&amp;R&amp;"Arial,Bold"&amp;8Department of the Treasury&amp;"Arial,Regular"&amp;10
&amp;"Arial,Italic"&amp;8FMS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4"/>
  </sheetPr>
  <dimension ref="A1:W58"/>
  <sheetViews>
    <sheetView showGridLines="0" workbookViewId="0" topLeftCell="A11">
      <selection activeCell="B16" sqref="B16"/>
    </sheetView>
  </sheetViews>
  <sheetFormatPr defaultColWidth="9.140625" defaultRowHeight="12.75"/>
  <cols>
    <col min="1" max="1" width="1.1484375" style="0" customWidth="1"/>
    <col min="2" max="2" width="11.7109375" style="0" customWidth="1"/>
    <col min="3" max="3" width="43.00390625" style="0" customWidth="1"/>
    <col min="4" max="4" width="15.5742187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140625" style="0" customWidth="1"/>
    <col min="12" max="12" width="8.57421875" style="0" customWidth="1"/>
    <col min="13" max="13" width="11.8515625" style="0" customWidth="1"/>
    <col min="14" max="16" width="11.7109375" style="0" customWidth="1"/>
  </cols>
  <sheetData>
    <row r="1" spans="1:16" ht="12.75">
      <c r="A1" s="144"/>
      <c r="B1" s="145"/>
      <c r="C1" s="145"/>
      <c r="D1" s="145"/>
      <c r="E1" s="145"/>
      <c r="F1" s="145"/>
      <c r="G1" s="145"/>
      <c r="H1" s="146" t="s">
        <v>199</v>
      </c>
      <c r="I1" s="225">
        <f>IF('Section I'!$I$1&lt;&gt;0,+'Section I'!$I$1,"")</f>
      </c>
      <c r="J1" s="226"/>
      <c r="K1" s="226"/>
      <c r="L1" s="226"/>
      <c r="M1" s="147"/>
      <c r="N1" s="145"/>
      <c r="O1" s="148"/>
      <c r="P1" s="149" t="str">
        <f>+'Section I'!P1</f>
        <v>OMB No. 1510-0012</v>
      </c>
    </row>
    <row r="2" spans="1:23" ht="12.75">
      <c r="A2" s="150"/>
      <c r="B2" s="106"/>
      <c r="C2" s="106"/>
      <c r="D2" s="106"/>
      <c r="E2" s="106"/>
      <c r="F2" s="106"/>
      <c r="G2" s="106"/>
      <c r="H2" s="106"/>
      <c r="I2" s="151"/>
      <c r="J2" s="152" t="s">
        <v>177</v>
      </c>
      <c r="K2" s="153"/>
      <c r="L2" s="151"/>
      <c r="M2" s="106"/>
      <c r="N2" s="106"/>
      <c r="O2" s="148"/>
      <c r="P2" s="154" t="str">
        <f>+'Section III'!P2</f>
        <v> OMB Expiration Date:  9-30-2010</v>
      </c>
      <c r="Q2" s="28"/>
      <c r="R2" s="28"/>
      <c r="S2" s="28"/>
      <c r="T2" s="28"/>
      <c r="U2" s="28"/>
      <c r="V2" s="28"/>
      <c r="W2" s="28"/>
    </row>
    <row r="3" spans="1:23" ht="12.75">
      <c r="A3" s="155" t="s">
        <v>264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9"/>
      <c r="Q3" s="28"/>
      <c r="R3" s="28"/>
      <c r="S3" s="28"/>
      <c r="T3" s="28"/>
      <c r="U3" s="28"/>
      <c r="V3" s="28"/>
      <c r="W3" s="28"/>
    </row>
    <row r="4" spans="1:23" ht="12.75">
      <c r="A4" s="156" t="str">
        <f>+'Section I'!A4</f>
        <v>Ceded Reinsurance as of December 31, Current Year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1"/>
      <c r="Q4" s="28"/>
      <c r="R4" s="28"/>
      <c r="S4" s="28"/>
      <c r="T4" s="28"/>
      <c r="U4" s="28"/>
      <c r="V4" s="28"/>
      <c r="W4" s="28"/>
    </row>
    <row r="5" spans="1:23" ht="12.75">
      <c r="A5" s="156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1"/>
      <c r="Q5" s="28"/>
      <c r="R5" s="28"/>
      <c r="S5" s="28"/>
      <c r="T5" s="28"/>
      <c r="U5" s="28"/>
      <c r="V5" s="28"/>
      <c r="W5" s="28"/>
    </row>
    <row r="6" spans="1:23" ht="56.25">
      <c r="A6" s="327"/>
      <c r="B6" s="322" t="str">
        <f>+'Section III'!B6</f>
        <v>Authorized</v>
      </c>
      <c r="C6" s="336" t="str">
        <f>+'Section I'!C6</f>
        <v>Name of Reinsurer</v>
      </c>
      <c r="D6" s="162"/>
      <c r="E6" s="337" t="str">
        <f>+'Section I'!E6</f>
        <v>+</v>
      </c>
      <c r="F6" s="162" t="str">
        <f>+'Section I'!F6</f>
        <v>(1)                      Reinsurance Premiums</v>
      </c>
      <c r="G6" s="324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325"/>
      <c r="I6" s="325"/>
      <c r="J6" s="326"/>
      <c r="K6" s="162" t="str">
        <f>+'Section I'!K6</f>
        <v>(3)                            Total           Overdue</v>
      </c>
      <c r="L6" s="162" t="str">
        <f>+'Section I'!L6</f>
        <v>(4)          Percentage Overdue     </v>
      </c>
      <c r="M6" s="162" t="str">
        <f>+'Section I'!M6</f>
        <v>(5)                       (Known Case) Reinsurance Recoverable on Unpaid Losses</v>
      </c>
      <c r="N6" s="162" t="str">
        <f>+'Section I'!N6</f>
        <v>(6)                   Incurred But Not Reported Losses and</v>
      </c>
      <c r="O6" s="162" t="str">
        <f>+'Section I'!O6</f>
        <v>(7)                 Unearned</v>
      </c>
      <c r="P6" s="162" t="str">
        <f>+'Section I'!P6</f>
        <v>(8)                                      Total Recoverable      </v>
      </c>
      <c r="Q6" s="28"/>
      <c r="R6" s="28"/>
      <c r="S6" s="28"/>
      <c r="T6" s="28"/>
      <c r="U6" s="28"/>
      <c r="V6" s="28"/>
      <c r="W6" s="28"/>
    </row>
    <row r="7" spans="1:23" s="6" customFormat="1" ht="45">
      <c r="A7" s="338"/>
      <c r="B7" s="329" t="str">
        <f>+'Section III'!B7</f>
        <v>Percentage</v>
      </c>
      <c r="C7" s="339"/>
      <c r="D7" s="112"/>
      <c r="E7" s="340"/>
      <c r="F7" s="341"/>
      <c r="G7" s="168" t="str">
        <f>+'Section I'!G7</f>
        <v>(A)                    Current and              1 - 90</v>
      </c>
      <c r="H7" s="168" t="str">
        <f>+'Section I'!H7</f>
        <v>(B)                     91 - 120</v>
      </c>
      <c r="I7" s="168" t="str">
        <f>+'Section I'!I7</f>
        <v>(C)                  Over 120</v>
      </c>
      <c r="J7" s="168" t="str">
        <f>+'Section I'!J7</f>
        <v>(D)                           Total</v>
      </c>
      <c r="K7" s="112" t="str">
        <f>+'Section I'!K7</f>
        <v>(Col 2B + 2C)</v>
      </c>
      <c r="L7" s="112" t="str">
        <f>+'Section I'!L7</f>
        <v>(Col 3/Col 2D)</v>
      </c>
      <c r="M7" s="112" t="str">
        <f>+'Section I'!M7</f>
        <v>and Unpaid Loss Adjustment Expense</v>
      </c>
      <c r="N7" s="112" t="str">
        <f>+'Section I'!N7</f>
        <v>Loss Adjustment Expense</v>
      </c>
      <c r="O7" s="112" t="str">
        <f>+'Section I'!O7</f>
        <v>Premiums</v>
      </c>
      <c r="P7" s="333" t="str">
        <f>+'Section I'!P7</f>
        <v>(Cols 2D+5+6+7)</v>
      </c>
      <c r="Q7" s="55"/>
      <c r="R7" s="55"/>
      <c r="S7" s="55"/>
      <c r="T7" s="55"/>
      <c r="U7" s="55"/>
      <c r="V7" s="55"/>
      <c r="W7" s="55"/>
    </row>
    <row r="8" spans="1:23" ht="12.75">
      <c r="A8" s="169" t="s">
        <v>222</v>
      </c>
      <c r="B8" s="183"/>
      <c r="C8" s="170"/>
      <c r="D8" s="183"/>
      <c r="E8" s="183"/>
      <c r="F8" s="183"/>
      <c r="G8" s="289"/>
      <c r="H8" s="289"/>
      <c r="I8" s="289"/>
      <c r="J8" s="289"/>
      <c r="K8" s="342"/>
      <c r="L8" s="342"/>
      <c r="M8" s="342"/>
      <c r="N8" s="342"/>
      <c r="O8" s="342"/>
      <c r="P8" s="343"/>
      <c r="Q8" s="28"/>
      <c r="R8" s="28"/>
      <c r="S8" s="28"/>
      <c r="T8" s="28"/>
      <c r="U8" s="28"/>
      <c r="V8" s="28"/>
      <c r="W8" s="28"/>
    </row>
    <row r="9" spans="1:23" ht="12.75">
      <c r="A9" s="169" t="s">
        <v>207</v>
      </c>
      <c r="B9" s="173"/>
      <c r="C9" s="170"/>
      <c r="D9" s="183"/>
      <c r="E9" s="183"/>
      <c r="F9" s="183"/>
      <c r="G9" s="289"/>
      <c r="H9" s="289"/>
      <c r="I9" s="289"/>
      <c r="J9" s="289"/>
      <c r="K9" s="173"/>
      <c r="L9" s="173"/>
      <c r="M9" s="173"/>
      <c r="N9" s="173"/>
      <c r="O9" s="173"/>
      <c r="P9" s="335"/>
      <c r="Q9" s="28"/>
      <c r="R9" s="28"/>
      <c r="S9" s="28"/>
      <c r="T9" s="28"/>
      <c r="U9" s="28"/>
      <c r="V9" s="28"/>
      <c r="W9" s="28"/>
    </row>
    <row r="10" spans="1:23" ht="12.75">
      <c r="A10" s="173" t="s">
        <v>188</v>
      </c>
      <c r="B10" s="170"/>
      <c r="C10" s="170"/>
      <c r="D10" s="170"/>
      <c r="E10" s="170"/>
      <c r="F10" s="170"/>
      <c r="G10" s="170"/>
      <c r="H10" s="170"/>
      <c r="I10" s="183"/>
      <c r="J10" s="183"/>
      <c r="K10" s="173"/>
      <c r="L10" s="173"/>
      <c r="M10" s="173"/>
      <c r="N10" s="173"/>
      <c r="O10" s="173"/>
      <c r="P10" s="44"/>
      <c r="Q10" s="28"/>
      <c r="R10" s="28"/>
      <c r="S10" s="28"/>
      <c r="T10" s="28"/>
      <c r="U10" s="28"/>
      <c r="V10" s="28"/>
      <c r="W10" s="28"/>
    </row>
    <row r="11" spans="1:23" ht="12.75">
      <c r="A11" s="173" t="s">
        <v>229</v>
      </c>
      <c r="B11" s="170"/>
      <c r="C11" s="170"/>
      <c r="D11" s="170"/>
      <c r="E11" s="170"/>
      <c r="F11" s="170"/>
      <c r="G11" s="170"/>
      <c r="H11" s="170"/>
      <c r="I11" s="183"/>
      <c r="J11" s="183"/>
      <c r="K11" s="173"/>
      <c r="L11" s="173"/>
      <c r="M11" s="173"/>
      <c r="N11" s="173"/>
      <c r="O11" s="173"/>
      <c r="P11" s="44"/>
      <c r="Q11" s="28"/>
      <c r="R11" s="28"/>
      <c r="S11" s="28"/>
      <c r="T11" s="28"/>
      <c r="U11" s="28"/>
      <c r="V11" s="28"/>
      <c r="W11" s="28"/>
    </row>
    <row r="12" spans="1:23" ht="12.75">
      <c r="A12" s="44" t="s">
        <v>223</v>
      </c>
      <c r="B12" s="173"/>
      <c r="C12" s="173"/>
      <c r="D12" s="173"/>
      <c r="E12" s="173"/>
      <c r="F12" s="173"/>
      <c r="G12" s="173"/>
      <c r="H12" s="173"/>
      <c r="I12" s="183"/>
      <c r="J12" s="183"/>
      <c r="K12" s="173"/>
      <c r="L12" s="173"/>
      <c r="M12" s="173"/>
      <c r="N12" s="173"/>
      <c r="O12" s="173"/>
      <c r="P12" s="44"/>
      <c r="Q12" s="28"/>
      <c r="R12" s="28"/>
      <c r="S12" s="28"/>
      <c r="T12" s="28"/>
      <c r="U12" s="28"/>
      <c r="V12" s="28"/>
      <c r="W12" s="28"/>
    </row>
    <row r="13" spans="1:23" ht="12.75">
      <c r="A13" s="44" t="s">
        <v>193</v>
      </c>
      <c r="B13" s="173"/>
      <c r="C13" s="173"/>
      <c r="D13" s="173"/>
      <c r="E13" s="173"/>
      <c r="F13" s="173"/>
      <c r="G13" s="173"/>
      <c r="H13" s="173"/>
      <c r="I13" s="183"/>
      <c r="J13" s="183"/>
      <c r="K13" s="173"/>
      <c r="L13" s="173"/>
      <c r="M13" s="173"/>
      <c r="N13" s="173"/>
      <c r="O13" s="173"/>
      <c r="P13" s="44"/>
      <c r="Q13" s="28"/>
      <c r="R13" s="28"/>
      <c r="S13" s="28"/>
      <c r="T13" s="28"/>
      <c r="U13" s="28"/>
      <c r="V13" s="28"/>
      <c r="W13" s="28"/>
    </row>
    <row r="14" spans="1:23" ht="12.75">
      <c r="A14" s="44" t="s">
        <v>224</v>
      </c>
      <c r="B14" s="173"/>
      <c r="C14" s="173"/>
      <c r="D14" s="173"/>
      <c r="E14" s="183"/>
      <c r="F14" s="183"/>
      <c r="G14" s="183"/>
      <c r="H14" s="183"/>
      <c r="I14" s="183"/>
      <c r="J14" s="183"/>
      <c r="K14" s="173"/>
      <c r="L14" s="173"/>
      <c r="M14" s="173"/>
      <c r="N14" s="173"/>
      <c r="O14" s="173"/>
      <c r="P14" s="44"/>
      <c r="Q14" s="28"/>
      <c r="R14" s="28"/>
      <c r="S14" s="28"/>
      <c r="T14" s="28"/>
      <c r="U14" s="28"/>
      <c r="V14" s="28"/>
      <c r="W14" s="28"/>
    </row>
    <row r="15" spans="1:16" s="28" customFormat="1" ht="12.75">
      <c r="A15" s="461" t="s">
        <v>65</v>
      </c>
      <c r="B15" s="20"/>
      <c r="C15" s="16"/>
      <c r="D15" s="16"/>
      <c r="E15" s="15"/>
      <c r="F15" s="419"/>
      <c r="G15" s="419"/>
      <c r="H15" s="419"/>
      <c r="I15" s="420"/>
      <c r="J15" s="310">
        <f>SUM(G15:I15)</f>
        <v>0</v>
      </c>
      <c r="K15" s="310">
        <f>+H15+I15</f>
        <v>0</v>
      </c>
      <c r="L15" s="344">
        <f>IF(K15&lt;&gt;0,+K15/J15,"")</f>
      </c>
      <c r="M15" s="421"/>
      <c r="N15" s="421"/>
      <c r="O15" s="422"/>
      <c r="P15" s="237">
        <f>+J15+M15+N15+O15</f>
        <v>0</v>
      </c>
    </row>
    <row r="16" spans="1:16" s="28" customFormat="1" ht="12.75">
      <c r="A16" s="74"/>
      <c r="B16" s="75"/>
      <c r="C16" s="76"/>
      <c r="D16" s="76"/>
      <c r="E16" s="74"/>
      <c r="F16" s="419"/>
      <c r="G16" s="419"/>
      <c r="H16" s="419"/>
      <c r="I16" s="420"/>
      <c r="J16" s="246">
        <f aca="true" t="shared" si="0" ref="J16:J28">SUM(G16:I16)</f>
        <v>0</v>
      </c>
      <c r="K16" s="246">
        <f aca="true" t="shared" si="1" ref="K16:K28">+H16+I16</f>
        <v>0</v>
      </c>
      <c r="L16" s="345">
        <f aca="true" t="shared" si="2" ref="L16:L28">IF(K16&lt;&gt;0,+K16/J16,"")</f>
      </c>
      <c r="M16" s="421"/>
      <c r="N16" s="421"/>
      <c r="O16" s="422"/>
      <c r="P16" s="245">
        <f aca="true" t="shared" si="3" ref="P16:P28">+J16+M16+N16+O16</f>
        <v>0</v>
      </c>
    </row>
    <row r="17" spans="1:16" s="28" customFormat="1" ht="12.75">
      <c r="A17" s="74"/>
      <c r="B17" s="75"/>
      <c r="C17" s="76"/>
      <c r="D17" s="76"/>
      <c r="E17" s="74"/>
      <c r="F17" s="419"/>
      <c r="G17" s="419"/>
      <c r="H17" s="419"/>
      <c r="I17" s="420"/>
      <c r="J17" s="246">
        <f t="shared" si="0"/>
        <v>0</v>
      </c>
      <c r="K17" s="246">
        <f t="shared" si="1"/>
        <v>0</v>
      </c>
      <c r="L17" s="345">
        <f t="shared" si="2"/>
      </c>
      <c r="M17" s="421"/>
      <c r="N17" s="421"/>
      <c r="O17" s="422"/>
      <c r="P17" s="245">
        <f t="shared" si="3"/>
        <v>0</v>
      </c>
    </row>
    <row r="18" spans="1:16" s="28" customFormat="1" ht="12.75">
      <c r="A18" s="74"/>
      <c r="B18" s="75"/>
      <c r="C18" s="76"/>
      <c r="D18" s="76"/>
      <c r="E18" s="74"/>
      <c r="F18" s="419"/>
      <c r="G18" s="419"/>
      <c r="H18" s="419"/>
      <c r="I18" s="420"/>
      <c r="J18" s="246">
        <f t="shared" si="0"/>
        <v>0</v>
      </c>
      <c r="K18" s="246">
        <f t="shared" si="1"/>
        <v>0</v>
      </c>
      <c r="L18" s="345">
        <f t="shared" si="2"/>
      </c>
      <c r="M18" s="421"/>
      <c r="N18" s="421"/>
      <c r="O18" s="422"/>
      <c r="P18" s="245">
        <f t="shared" si="3"/>
        <v>0</v>
      </c>
    </row>
    <row r="19" spans="1:16" s="28" customFormat="1" ht="12.75">
      <c r="A19" s="74"/>
      <c r="B19" s="75"/>
      <c r="C19" s="76"/>
      <c r="D19" s="76"/>
      <c r="E19" s="74"/>
      <c r="F19" s="419"/>
      <c r="G19" s="419"/>
      <c r="H19" s="419"/>
      <c r="I19" s="420"/>
      <c r="J19" s="246">
        <f t="shared" si="0"/>
        <v>0</v>
      </c>
      <c r="K19" s="246">
        <f t="shared" si="1"/>
        <v>0</v>
      </c>
      <c r="L19" s="345">
        <f t="shared" si="2"/>
      </c>
      <c r="M19" s="421"/>
      <c r="N19" s="421"/>
      <c r="O19" s="422"/>
      <c r="P19" s="245">
        <f t="shared" si="3"/>
        <v>0</v>
      </c>
    </row>
    <row r="20" spans="1:16" s="28" customFormat="1" ht="12.75">
      <c r="A20" s="74"/>
      <c r="B20" s="75"/>
      <c r="C20" s="76"/>
      <c r="D20" s="76"/>
      <c r="E20" s="74"/>
      <c r="F20" s="419"/>
      <c r="G20" s="419"/>
      <c r="H20" s="419"/>
      <c r="I20" s="420"/>
      <c r="J20" s="246">
        <f t="shared" si="0"/>
        <v>0</v>
      </c>
      <c r="K20" s="246">
        <f t="shared" si="1"/>
        <v>0</v>
      </c>
      <c r="L20" s="345">
        <f t="shared" si="2"/>
      </c>
      <c r="M20" s="421"/>
      <c r="N20" s="421"/>
      <c r="O20" s="422"/>
      <c r="P20" s="245">
        <f t="shared" si="3"/>
        <v>0</v>
      </c>
    </row>
    <row r="21" spans="1:16" s="28" customFormat="1" ht="12.75">
      <c r="A21" s="74"/>
      <c r="B21" s="75"/>
      <c r="C21" s="76"/>
      <c r="D21" s="76"/>
      <c r="E21" s="74"/>
      <c r="F21" s="419"/>
      <c r="G21" s="419"/>
      <c r="H21" s="419"/>
      <c r="I21" s="420"/>
      <c r="J21" s="246">
        <f t="shared" si="0"/>
        <v>0</v>
      </c>
      <c r="K21" s="246">
        <f t="shared" si="1"/>
        <v>0</v>
      </c>
      <c r="L21" s="345">
        <f t="shared" si="2"/>
      </c>
      <c r="M21" s="421"/>
      <c r="N21" s="421"/>
      <c r="O21" s="422"/>
      <c r="P21" s="245">
        <f t="shared" si="3"/>
        <v>0</v>
      </c>
    </row>
    <row r="22" spans="1:16" s="28" customFormat="1" ht="12.75">
      <c r="A22" s="74"/>
      <c r="B22" s="75"/>
      <c r="C22" s="76"/>
      <c r="D22" s="76"/>
      <c r="E22" s="74"/>
      <c r="F22" s="419"/>
      <c r="G22" s="419"/>
      <c r="H22" s="419"/>
      <c r="I22" s="420"/>
      <c r="J22" s="246">
        <f t="shared" si="0"/>
        <v>0</v>
      </c>
      <c r="K22" s="246">
        <f t="shared" si="1"/>
        <v>0</v>
      </c>
      <c r="L22" s="345">
        <f t="shared" si="2"/>
      </c>
      <c r="M22" s="421"/>
      <c r="N22" s="421"/>
      <c r="O22" s="422"/>
      <c r="P22" s="245">
        <f t="shared" si="3"/>
        <v>0</v>
      </c>
    </row>
    <row r="23" spans="1:16" s="28" customFormat="1" ht="12.75">
      <c r="A23" s="74"/>
      <c r="B23" s="75"/>
      <c r="C23" s="76"/>
      <c r="D23" s="76"/>
      <c r="E23" s="74"/>
      <c r="F23" s="419"/>
      <c r="G23" s="419"/>
      <c r="H23" s="419"/>
      <c r="I23" s="420"/>
      <c r="J23" s="246">
        <f t="shared" si="0"/>
        <v>0</v>
      </c>
      <c r="K23" s="246">
        <f t="shared" si="1"/>
        <v>0</v>
      </c>
      <c r="L23" s="345">
        <f t="shared" si="2"/>
      </c>
      <c r="M23" s="421"/>
      <c r="N23" s="421"/>
      <c r="O23" s="422"/>
      <c r="P23" s="245">
        <f t="shared" si="3"/>
        <v>0</v>
      </c>
    </row>
    <row r="24" spans="1:16" s="28" customFormat="1" ht="12.75">
      <c r="A24" s="74"/>
      <c r="B24" s="75"/>
      <c r="C24" s="76"/>
      <c r="D24" s="76"/>
      <c r="E24" s="74"/>
      <c r="F24" s="419"/>
      <c r="G24" s="419"/>
      <c r="H24" s="419"/>
      <c r="I24" s="420"/>
      <c r="J24" s="246">
        <f t="shared" si="0"/>
        <v>0</v>
      </c>
      <c r="K24" s="246">
        <f t="shared" si="1"/>
        <v>0</v>
      </c>
      <c r="L24" s="345">
        <f t="shared" si="2"/>
      </c>
      <c r="M24" s="421"/>
      <c r="N24" s="421"/>
      <c r="O24" s="422"/>
      <c r="P24" s="245">
        <f t="shared" si="3"/>
        <v>0</v>
      </c>
    </row>
    <row r="25" spans="1:16" s="28" customFormat="1" ht="12.75">
      <c r="A25" s="74"/>
      <c r="B25" s="75"/>
      <c r="C25" s="76"/>
      <c r="D25" s="76"/>
      <c r="E25" s="74"/>
      <c r="F25" s="419"/>
      <c r="G25" s="419"/>
      <c r="H25" s="419"/>
      <c r="I25" s="420"/>
      <c r="J25" s="246">
        <f t="shared" si="0"/>
        <v>0</v>
      </c>
      <c r="K25" s="246">
        <f t="shared" si="1"/>
        <v>0</v>
      </c>
      <c r="L25" s="345">
        <f t="shared" si="2"/>
      </c>
      <c r="M25" s="421"/>
      <c r="N25" s="421"/>
      <c r="O25" s="422"/>
      <c r="P25" s="245">
        <f t="shared" si="3"/>
        <v>0</v>
      </c>
    </row>
    <row r="26" spans="1:16" s="28" customFormat="1" ht="12.75">
      <c r="A26" s="74"/>
      <c r="B26" s="75"/>
      <c r="C26" s="76"/>
      <c r="D26" s="76"/>
      <c r="E26" s="74"/>
      <c r="F26" s="419"/>
      <c r="G26" s="419"/>
      <c r="H26" s="419"/>
      <c r="I26" s="420"/>
      <c r="J26" s="246">
        <f t="shared" si="0"/>
        <v>0</v>
      </c>
      <c r="K26" s="246">
        <f t="shared" si="1"/>
        <v>0</v>
      </c>
      <c r="L26" s="345">
        <f t="shared" si="2"/>
      </c>
      <c r="M26" s="421"/>
      <c r="N26" s="421"/>
      <c r="O26" s="422"/>
      <c r="P26" s="245">
        <f t="shared" si="3"/>
        <v>0</v>
      </c>
    </row>
    <row r="27" spans="1:16" s="28" customFormat="1" ht="12.75">
      <c r="A27" s="74"/>
      <c r="B27" s="75"/>
      <c r="C27" s="76"/>
      <c r="D27" s="76"/>
      <c r="E27" s="74"/>
      <c r="F27" s="419"/>
      <c r="G27" s="419"/>
      <c r="H27" s="419"/>
      <c r="I27" s="420"/>
      <c r="J27" s="246">
        <f t="shared" si="0"/>
        <v>0</v>
      </c>
      <c r="K27" s="246">
        <f t="shared" si="1"/>
        <v>0</v>
      </c>
      <c r="L27" s="345">
        <f t="shared" si="2"/>
      </c>
      <c r="M27" s="421"/>
      <c r="N27" s="421"/>
      <c r="O27" s="422"/>
      <c r="P27" s="245">
        <f t="shared" si="3"/>
        <v>0</v>
      </c>
    </row>
    <row r="28" spans="1:16" s="28" customFormat="1" ht="12.75">
      <c r="A28" s="15"/>
      <c r="B28" s="75"/>
      <c r="C28" s="16"/>
      <c r="D28" s="16"/>
      <c r="E28" s="14"/>
      <c r="F28" s="12"/>
      <c r="G28" s="12"/>
      <c r="H28" s="12"/>
      <c r="I28" s="12"/>
      <c r="J28" s="310">
        <f t="shared" si="0"/>
        <v>0</v>
      </c>
      <c r="K28" s="310">
        <f t="shared" si="1"/>
        <v>0</v>
      </c>
      <c r="L28" s="344">
        <f t="shared" si="2"/>
      </c>
      <c r="M28" s="12"/>
      <c r="N28" s="12"/>
      <c r="O28" s="12"/>
      <c r="P28" s="237">
        <f t="shared" si="3"/>
        <v>0</v>
      </c>
    </row>
    <row r="29" spans="1:16" s="28" customFormat="1" ht="12.75">
      <c r="A29" s="177" t="s">
        <v>55</v>
      </c>
      <c r="B29" s="178"/>
      <c r="C29" s="179"/>
      <c r="D29" s="179"/>
      <c r="E29" s="346"/>
      <c r="F29" s="347">
        <f>SUM(F15:F28)</f>
        <v>0</v>
      </c>
      <c r="G29" s="307">
        <f>SUM(G15:G28)</f>
        <v>0</v>
      </c>
      <c r="H29" s="307">
        <f>SUM(H15:H28)</f>
        <v>0</v>
      </c>
      <c r="I29" s="307">
        <f>SUM(I15:I28)</f>
        <v>0</v>
      </c>
      <c r="J29" s="307">
        <f>+G29+H29+I29</f>
        <v>0</v>
      </c>
      <c r="K29" s="307">
        <f>+H29+I29</f>
        <v>0</v>
      </c>
      <c r="L29" s="308">
        <f>IF(K29&lt;&gt;0,+(K29/J29),"")</f>
      </c>
      <c r="M29" s="307">
        <f>SUM(M15:M28)</f>
        <v>0</v>
      </c>
      <c r="N29" s="307">
        <f>SUM(N15:N28)</f>
        <v>0</v>
      </c>
      <c r="O29" s="307">
        <f>SUM(O15:O28)</f>
        <v>0</v>
      </c>
      <c r="P29" s="307">
        <f>+J29+M29+N29+O29</f>
        <v>0</v>
      </c>
    </row>
    <row r="30" spans="1:16" s="28" customFormat="1" ht="12.75">
      <c r="A30" s="180"/>
      <c r="B30" s="181"/>
      <c r="C30" s="182"/>
      <c r="D30" s="182"/>
      <c r="E30" s="181"/>
      <c r="F30" s="348"/>
      <c r="G30" s="230"/>
      <c r="H30" s="230"/>
      <c r="I30" s="230"/>
      <c r="J30" s="230"/>
      <c r="K30" s="230"/>
      <c r="L30" s="349"/>
      <c r="M30" s="230"/>
      <c r="N30" s="230"/>
      <c r="O30" s="230"/>
      <c r="P30" s="348"/>
    </row>
    <row r="31" spans="1:16" s="28" customFormat="1" ht="12.75">
      <c r="A31" s="180"/>
      <c r="B31" s="181"/>
      <c r="C31" s="182"/>
      <c r="D31" s="182"/>
      <c r="E31" s="181"/>
      <c r="F31" s="348"/>
      <c r="G31" s="230"/>
      <c r="H31" s="230"/>
      <c r="I31" s="230"/>
      <c r="J31" s="230"/>
      <c r="K31" s="230"/>
      <c r="L31" s="349"/>
      <c r="M31" s="230"/>
      <c r="N31" s="230"/>
      <c r="O31" s="230"/>
      <c r="P31" s="348"/>
    </row>
    <row r="32" spans="1:16" s="28" customFormat="1" ht="12.75">
      <c r="A32" s="169" t="s">
        <v>182</v>
      </c>
      <c r="B32" s="183"/>
      <c r="C32" s="182"/>
      <c r="D32" s="182"/>
      <c r="E32" s="181"/>
      <c r="F32" s="348"/>
      <c r="G32" s="230"/>
      <c r="H32" s="230"/>
      <c r="I32" s="230"/>
      <c r="J32" s="230"/>
      <c r="K32" s="230"/>
      <c r="L32" s="349"/>
      <c r="M32" s="230"/>
      <c r="N32" s="230"/>
      <c r="O32" s="230"/>
      <c r="P32" s="348"/>
    </row>
    <row r="33" spans="1:16" s="28" customFormat="1" ht="12.75">
      <c r="A33" s="169" t="s">
        <v>183</v>
      </c>
      <c r="B33" s="183"/>
      <c r="C33" s="182"/>
      <c r="D33" s="182"/>
      <c r="E33" s="181"/>
      <c r="F33" s="348"/>
      <c r="G33" s="230"/>
      <c r="H33" s="230"/>
      <c r="I33" s="230"/>
      <c r="J33" s="230"/>
      <c r="K33" s="230"/>
      <c r="L33" s="349"/>
      <c r="M33" s="230"/>
      <c r="N33" s="230"/>
      <c r="O33" s="230"/>
      <c r="P33" s="348"/>
    </row>
    <row r="34" spans="1:16" s="28" customFormat="1" ht="12.75">
      <c r="A34" s="173"/>
      <c r="B34" s="183"/>
      <c r="C34" s="182"/>
      <c r="D34" s="182"/>
      <c r="E34" s="181"/>
      <c r="F34" s="348"/>
      <c r="G34" s="230"/>
      <c r="H34" s="230"/>
      <c r="I34" s="230"/>
      <c r="J34" s="230"/>
      <c r="K34" s="230"/>
      <c r="L34" s="349"/>
      <c r="M34" s="230"/>
      <c r="N34" s="230"/>
      <c r="O34" s="230"/>
      <c r="P34" s="348"/>
    </row>
    <row r="35" spans="1:16" s="28" customFormat="1" ht="12.75">
      <c r="A35" s="184" t="s">
        <v>271</v>
      </c>
      <c r="B35" s="185"/>
      <c r="C35" s="186"/>
      <c r="D35" s="186"/>
      <c r="E35" s="350"/>
      <c r="F35" s="307">
        <f>+'Section I'!F364</f>
        <v>0</v>
      </c>
      <c r="G35" s="311">
        <f>+'Section I'!G364</f>
        <v>0</v>
      </c>
      <c r="H35" s="311">
        <f>+'Section I'!H364</f>
        <v>0</v>
      </c>
      <c r="I35" s="311">
        <f>+'Section I'!I364</f>
        <v>0</v>
      </c>
      <c r="J35" s="311">
        <f>+'Section I'!J364</f>
        <v>0</v>
      </c>
      <c r="K35" s="311">
        <f>+'Section I'!K364</f>
        <v>0</v>
      </c>
      <c r="L35" s="355">
        <f>+'Section I'!L364</f>
      </c>
      <c r="M35" s="311">
        <f>+'Section I'!M364</f>
        <v>0</v>
      </c>
      <c r="N35" s="311">
        <f>+'Section I'!N364</f>
        <v>0</v>
      </c>
      <c r="O35" s="311">
        <f>+'Section I'!O364</f>
        <v>0</v>
      </c>
      <c r="P35" s="307">
        <f>+'Section I'!P364</f>
        <v>0</v>
      </c>
    </row>
    <row r="36" spans="1:16" s="28" customFormat="1" ht="12.75">
      <c r="A36" s="184" t="s">
        <v>181</v>
      </c>
      <c r="B36" s="185"/>
      <c r="C36" s="186"/>
      <c r="D36" s="186"/>
      <c r="E36" s="350"/>
      <c r="F36" s="351">
        <f>+'Section II'!F40</f>
        <v>0</v>
      </c>
      <c r="G36" s="352">
        <f>+'Section II'!G40</f>
        <v>0</v>
      </c>
      <c r="H36" s="352">
        <f>+'Section II'!H40</f>
        <v>0</v>
      </c>
      <c r="I36" s="352">
        <f>+'Section II'!I40</f>
        <v>0</v>
      </c>
      <c r="J36" s="352">
        <f>+'Section II'!J40</f>
        <v>0</v>
      </c>
      <c r="K36" s="352">
        <f>+'Section II'!K40</f>
        <v>0</v>
      </c>
      <c r="L36" s="353">
        <f>+'Section II'!L40</f>
      </c>
      <c r="M36" s="352">
        <f>+'Section II'!M40</f>
        <v>0</v>
      </c>
      <c r="N36" s="352">
        <f>+'Section II'!N40</f>
        <v>0</v>
      </c>
      <c r="O36" s="352">
        <f>+'Section II'!O40</f>
        <v>0</v>
      </c>
      <c r="P36" s="351">
        <f>+'Section II'!P40</f>
        <v>0</v>
      </c>
    </row>
    <row r="37" spans="1:16" s="28" customFormat="1" ht="12.75">
      <c r="A37" s="184" t="s">
        <v>757</v>
      </c>
      <c r="B37" s="185"/>
      <c r="C37" s="186"/>
      <c r="D37" s="186"/>
      <c r="E37" s="350"/>
      <c r="F37" s="351">
        <f>+'Section II Overflow Page'!F40+'Section II Overflow Page'!F82</f>
        <v>0</v>
      </c>
      <c r="G37" s="352">
        <f>+'Section II Overflow Page'!G40+'Section II Overflow Page'!G82</f>
        <v>0</v>
      </c>
      <c r="H37" s="352">
        <f>+'Section II Overflow Page'!H40+'Section II Overflow Page'!H82</f>
        <v>0</v>
      </c>
      <c r="I37" s="352">
        <f>+'Section II Overflow Page'!I40+'Section II Overflow Page'!I82</f>
        <v>0</v>
      </c>
      <c r="J37" s="352">
        <f>+G37+H37+I37</f>
        <v>0</v>
      </c>
      <c r="K37" s="352">
        <f>+H37+I37</f>
        <v>0</v>
      </c>
      <c r="L37" s="353">
        <f>IF(K37&lt;&gt;0,+K37/J37,"")</f>
      </c>
      <c r="M37" s="352">
        <f>+'Section II Overflow Page'!M40+'Section II Overflow Page'!M82</f>
        <v>0</v>
      </c>
      <c r="N37" s="352">
        <f>+'Section II Overflow Page'!N40+'Section II Overflow Page'!N82</f>
        <v>0</v>
      </c>
      <c r="O37" s="352">
        <f>+'Section II Overflow Page'!O40+'Section II Overflow Page'!O82</f>
        <v>0</v>
      </c>
      <c r="P37" s="351">
        <f>+J37+M37+N37+O37</f>
        <v>0</v>
      </c>
    </row>
    <row r="38" spans="1:16" s="28" customFormat="1" ht="12.75">
      <c r="A38" s="184" t="s">
        <v>227</v>
      </c>
      <c r="B38" s="185"/>
      <c r="C38" s="186"/>
      <c r="D38" s="186"/>
      <c r="E38" s="350"/>
      <c r="F38" s="351">
        <f>+'Section III'!F366</f>
        <v>0</v>
      </c>
      <c r="G38" s="352">
        <f>+'Section III'!G366</f>
        <v>0</v>
      </c>
      <c r="H38" s="352">
        <f>+'Section III'!H366</f>
        <v>0</v>
      </c>
      <c r="I38" s="352">
        <f>+'Section III'!I366</f>
        <v>0</v>
      </c>
      <c r="J38" s="352">
        <f>+'Section III'!J366</f>
        <v>0</v>
      </c>
      <c r="K38" s="352">
        <f>+'Section III'!K366</f>
        <v>0</v>
      </c>
      <c r="L38" s="353">
        <f>+'Section III'!L366</f>
      </c>
      <c r="M38" s="352">
        <f>+'Section III'!M366</f>
        <v>0</v>
      </c>
      <c r="N38" s="352">
        <f>+'Section III'!N366</f>
        <v>0</v>
      </c>
      <c r="O38" s="352">
        <f>+'Section III'!O366</f>
        <v>0</v>
      </c>
      <c r="P38" s="351">
        <f>+'Section III'!P366</f>
        <v>0</v>
      </c>
    </row>
    <row r="39" spans="1:16" s="28" customFormat="1" ht="12.75">
      <c r="A39" s="220" t="s">
        <v>228</v>
      </c>
      <c r="B39" s="219"/>
      <c r="C39" s="179"/>
      <c r="D39" s="179"/>
      <c r="E39" s="354"/>
      <c r="F39" s="307">
        <f>+F29</f>
        <v>0</v>
      </c>
      <c r="G39" s="311">
        <f aca="true" t="shared" si="4" ref="G39:P39">+G29</f>
        <v>0</v>
      </c>
      <c r="H39" s="311">
        <f t="shared" si="4"/>
        <v>0</v>
      </c>
      <c r="I39" s="311">
        <f t="shared" si="4"/>
        <v>0</v>
      </c>
      <c r="J39" s="311">
        <f t="shared" si="4"/>
        <v>0</v>
      </c>
      <c r="K39" s="311">
        <f t="shared" si="4"/>
        <v>0</v>
      </c>
      <c r="L39" s="355">
        <f t="shared" si="4"/>
      </c>
      <c r="M39" s="311">
        <f t="shared" si="4"/>
        <v>0</v>
      </c>
      <c r="N39" s="311">
        <f t="shared" si="4"/>
        <v>0</v>
      </c>
      <c r="O39" s="311">
        <f t="shared" si="4"/>
        <v>0</v>
      </c>
      <c r="P39" s="307">
        <f t="shared" si="4"/>
        <v>0</v>
      </c>
    </row>
    <row r="40" spans="1:16" s="28" customFormat="1" ht="12.75">
      <c r="A40" s="220" t="s">
        <v>758</v>
      </c>
      <c r="B40" s="219"/>
      <c r="C40" s="179"/>
      <c r="D40" s="179"/>
      <c r="E40" s="346"/>
      <c r="F40" s="307">
        <f>+'Section IV Overflow Page'!F41+'Section IV Overflow Page'!F84</f>
        <v>0</v>
      </c>
      <c r="G40" s="311">
        <f>+'Section IV Overflow Page'!G41+'Section IV Overflow Page'!G84</f>
        <v>0</v>
      </c>
      <c r="H40" s="311">
        <f>+'Section IV Overflow Page'!H41+'Section IV Overflow Page'!H84</f>
        <v>0</v>
      </c>
      <c r="I40" s="311">
        <f>+'Section IV Overflow Page'!I41+'Section IV Overflow Page'!I84</f>
        <v>0</v>
      </c>
      <c r="J40" s="311">
        <f>+G40+H40+I40</f>
        <v>0</v>
      </c>
      <c r="K40" s="311">
        <f>+H40+I40</f>
        <v>0</v>
      </c>
      <c r="L40" s="355">
        <f>IF(K40&lt;&gt;0,+K40/J40,"")</f>
      </c>
      <c r="M40" s="311">
        <f>+'Section IV Overflow Page'!M41+'Section IV Overflow Page'!M84</f>
        <v>0</v>
      </c>
      <c r="N40" s="311">
        <f>+'Section IV Overflow Page'!N41+'Section IV Overflow Page'!N84</f>
        <v>0</v>
      </c>
      <c r="O40" s="311">
        <f>+'Section IV Overflow Page'!O41+'Section IV Overflow Page'!O84</f>
        <v>0</v>
      </c>
      <c r="P40" s="307">
        <f>+J40+M40+N40+O40</f>
        <v>0</v>
      </c>
    </row>
    <row r="41" spans="1:16" s="28" customFormat="1" ht="12.75">
      <c r="A41" s="475" t="s">
        <v>85</v>
      </c>
      <c r="B41" s="357"/>
      <c r="C41" s="358"/>
      <c r="D41" s="358"/>
      <c r="E41" s="359"/>
      <c r="F41" s="241"/>
      <c r="G41" s="242"/>
      <c r="H41" s="242"/>
      <c r="I41" s="242"/>
      <c r="J41" s="311">
        <f>+G41+H41+I41</f>
        <v>0</v>
      </c>
      <c r="K41" s="311">
        <f>+H41+I41</f>
        <v>0</v>
      </c>
      <c r="L41" s="355">
        <f>IF(K41&gt;0,+K41/J41,"")</f>
      </c>
      <c r="M41" s="242"/>
      <c r="N41" s="242"/>
      <c r="O41" s="242"/>
      <c r="P41" s="307">
        <f>+J41+M41+N41+O41</f>
        <v>0</v>
      </c>
    </row>
    <row r="42" spans="1:16" s="28" customFormat="1" ht="12.75">
      <c r="A42" s="428"/>
      <c r="B42" s="426"/>
      <c r="C42" s="427"/>
      <c r="D42" s="427"/>
      <c r="E42" s="426"/>
      <c r="F42" s="429"/>
      <c r="G42" s="429"/>
      <c r="H42" s="429"/>
      <c r="I42" s="429"/>
      <c r="J42" s="429"/>
      <c r="K42" s="429"/>
      <c r="L42" s="430"/>
      <c r="M42" s="429"/>
      <c r="N42" s="429"/>
      <c r="O42" s="429"/>
      <c r="P42" s="429"/>
    </row>
    <row r="43" spans="1:16" s="28" customFormat="1" ht="12.75">
      <c r="A43" s="187" t="s">
        <v>60</v>
      </c>
      <c r="B43" s="188"/>
      <c r="C43" s="186"/>
      <c r="D43" s="186"/>
      <c r="E43" s="350"/>
      <c r="F43" s="351">
        <f>SUM(F35:F41)</f>
        <v>0</v>
      </c>
      <c r="G43" s="351">
        <f>SUM(G35:G41)</f>
        <v>0</v>
      </c>
      <c r="H43" s="351">
        <f>SUM(H35:H41)</f>
        <v>0</v>
      </c>
      <c r="I43" s="351">
        <f>SUM(I35:I41)</f>
        <v>0</v>
      </c>
      <c r="J43" s="351">
        <f>+G43+H43+I43</f>
        <v>0</v>
      </c>
      <c r="K43" s="351">
        <f>+H43+I43</f>
        <v>0</v>
      </c>
      <c r="L43" s="356">
        <f>IF(K43&lt;&gt;0,+(K43/J43),"")</f>
      </c>
      <c r="M43" s="351">
        <f>SUM(M35:M41)</f>
        <v>0</v>
      </c>
      <c r="N43" s="351">
        <f>SUM(N35:N41)</f>
        <v>0</v>
      </c>
      <c r="O43" s="351">
        <f>SUM(O35:O41)</f>
        <v>0</v>
      </c>
      <c r="P43" s="351">
        <f>+J43+M43+N43+O43</f>
        <v>0</v>
      </c>
    </row>
    <row r="44" spans="1:23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:23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</row>
    <row r="47" spans="1:23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1:23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1:23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</row>
    <row r="50" spans="1:23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</row>
    <row r="51" spans="1:23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</row>
    <row r="52" spans="1:23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</row>
    <row r="53" spans="1:23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1:23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spans="1:23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</row>
    <row r="56" spans="1:23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1:23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23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</row>
  </sheetData>
  <sheetProtection password="CE86" sheet="1" formatCells="0" formatColumns="0" formatRows="0" insertHyperlinks="0" selectLockedCells="1" sort="0" autoFilter="0" pivotTables="0"/>
  <printOptions horizontalCentered="1"/>
  <pageMargins left="0" right="0" top="0.2" bottom="0.75" header="0" footer="0"/>
  <pageSetup blackAndWhite="1" firstPageNumber="25" useFirstPageNumber="1" horizontalDpi="720" verticalDpi="720" orientation="landscape" paperSize="5" scale="88" r:id="rId1"/>
  <headerFooter alignWithMargins="0">
    <oddFooter>&amp;L&amp;"Arial,Bold"&amp;8FMS FORM 6314
12-2007&amp;"Arial,Regular"&amp;10
&amp;8EDITION OF 12-2006 IS OBSOLETE&amp;C&amp;8+ = Footnote    d = Disputed Items    J = Delinquency
Page &amp;P
&amp;R&amp;"Arial,Bold Italic"&amp;8Department of the Treasury
&amp;"Arial,Italic"FMS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4"/>
  </sheetPr>
  <dimension ref="A1:Q96"/>
  <sheetViews>
    <sheetView showGridLines="0" workbookViewId="0" topLeftCell="A1">
      <selection activeCell="F11" sqref="F11"/>
    </sheetView>
  </sheetViews>
  <sheetFormatPr defaultColWidth="9.140625" defaultRowHeight="12.75"/>
  <cols>
    <col min="1" max="1" width="1.8515625" style="0" customWidth="1"/>
    <col min="2" max="2" width="11.7109375" style="0" customWidth="1"/>
    <col min="3" max="3" width="43.140625" style="0" customWidth="1"/>
    <col min="4" max="4" width="12.57421875" style="0" customWidth="1"/>
    <col min="5" max="5" width="2.7109375" style="0" customWidth="1"/>
    <col min="6" max="6" width="10.421875" style="0" customWidth="1"/>
    <col min="7" max="8" width="11.7109375" style="0" customWidth="1"/>
    <col min="9" max="9" width="9.28125" style="0" customWidth="1"/>
    <col min="10" max="10" width="11.7109375" style="0" customWidth="1"/>
    <col min="11" max="12" width="8.57421875" style="0" customWidth="1"/>
    <col min="13" max="16" width="11.7109375" style="0" customWidth="1"/>
  </cols>
  <sheetData>
    <row r="1" spans="1:16" ht="12.75">
      <c r="A1" s="144"/>
      <c r="B1" s="145"/>
      <c r="C1" s="145"/>
      <c r="D1" s="145"/>
      <c r="E1" s="145"/>
      <c r="F1" s="145"/>
      <c r="G1" s="145"/>
      <c r="H1" s="146" t="s">
        <v>199</v>
      </c>
      <c r="I1" s="225">
        <f>IF('Section I'!$I$1&lt;&gt;0,+'Section I'!$I$1,"")</f>
      </c>
      <c r="J1" s="226"/>
      <c r="K1" s="226"/>
      <c r="L1" s="226"/>
      <c r="M1" s="147"/>
      <c r="N1" s="145"/>
      <c r="O1" s="148"/>
      <c r="P1" s="149" t="str">
        <f>+'Section I'!P1</f>
        <v>OMB No. 1510-0012</v>
      </c>
    </row>
    <row r="2" spans="1:16" ht="12.75">
      <c r="A2" s="150"/>
      <c r="B2" s="106"/>
      <c r="C2" s="106"/>
      <c r="D2" s="106"/>
      <c r="E2" s="106"/>
      <c r="F2" s="106"/>
      <c r="G2" s="106"/>
      <c r="H2" s="106"/>
      <c r="I2" s="104"/>
      <c r="J2" s="360" t="s">
        <v>177</v>
      </c>
      <c r="K2" s="361"/>
      <c r="L2" s="104"/>
      <c r="M2" s="106"/>
      <c r="N2" s="106"/>
      <c r="O2" s="148"/>
      <c r="P2" s="154" t="str">
        <f>+'Section IV THRU V'!P2</f>
        <v> OMB Expiration Date:  9-30-2010</v>
      </c>
    </row>
    <row r="3" spans="1:16" ht="12.75">
      <c r="A3" s="155" t="s">
        <v>264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9"/>
    </row>
    <row r="4" spans="1:16" ht="12.75">
      <c r="A4" s="156" t="str">
        <f>+'Section I'!A4</f>
        <v>Ceded Reinsurance as of December 31, Current Year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1"/>
    </row>
    <row r="5" spans="1:16" ht="12.75">
      <c r="A5" s="157"/>
      <c r="B5" s="362"/>
      <c r="C5" s="362"/>
      <c r="D5" s="320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3"/>
    </row>
    <row r="6" spans="1:16" ht="67.5">
      <c r="A6" s="327"/>
      <c r="B6" s="322" t="s">
        <v>231</v>
      </c>
      <c r="C6" s="336" t="str">
        <f>+'Section I'!C6</f>
        <v>Name of Reinsurer</v>
      </c>
      <c r="D6" s="162"/>
      <c r="E6" s="337" t="str">
        <f>+'Section I'!E6</f>
        <v>+</v>
      </c>
      <c r="F6" s="162" t="str">
        <f>+'Section I'!F6</f>
        <v>(1)                      Reinsurance Premiums</v>
      </c>
      <c r="G6" s="364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325"/>
      <c r="I6" s="325"/>
      <c r="J6" s="326"/>
      <c r="K6" s="162" t="str">
        <f>+'Section I'!K6</f>
        <v>(3)                            Total           Overdue</v>
      </c>
      <c r="L6" s="162" t="str">
        <f>+'Section I'!L6</f>
        <v>(4)          Percentage Overdue     </v>
      </c>
      <c r="M6" s="162" t="str">
        <f>+'Section I'!M6</f>
        <v>(5)                       (Known Case) Reinsurance Recoverable on Unpaid Losses</v>
      </c>
      <c r="N6" s="162" t="str">
        <f>+'Section I'!N6</f>
        <v>(6)                   Incurred But Not Reported Losses and</v>
      </c>
      <c r="O6" s="162" t="str">
        <f>+'Section I'!O6</f>
        <v>(7)                 Unearned</v>
      </c>
      <c r="P6" s="162" t="str">
        <f>+'Section I'!P6</f>
        <v>(8)                                      Total Recoverable      </v>
      </c>
    </row>
    <row r="7" spans="1:17" ht="45">
      <c r="A7" s="328"/>
      <c r="B7" s="329" t="s">
        <v>215</v>
      </c>
      <c r="C7" s="365"/>
      <c r="D7" s="112"/>
      <c r="E7" s="366"/>
      <c r="F7" s="112" t="str">
        <f>+'Section I'!F7</f>
        <v>Ceded</v>
      </c>
      <c r="G7" s="162" t="str">
        <f>+'Section I'!G7</f>
        <v>(A)                    Current and              1 - 90</v>
      </c>
      <c r="H7" s="162" t="str">
        <f>+'Section I'!H7</f>
        <v>(B)                     91 - 120</v>
      </c>
      <c r="I7" s="162" t="str">
        <f>+'Section I'!I7</f>
        <v>(C)                  Over 120</v>
      </c>
      <c r="J7" s="168" t="str">
        <f>+'Section I'!J7</f>
        <v>(D)                           Total</v>
      </c>
      <c r="K7" s="112" t="str">
        <f>+'Section I'!K7</f>
        <v>(Col 2B + 2C)</v>
      </c>
      <c r="L7" s="112" t="str">
        <f>+'Section I'!L7</f>
        <v>(Col 3/Col 2D)</v>
      </c>
      <c r="M7" s="112" t="str">
        <f>+'Section I'!M7</f>
        <v>and Unpaid Loss Adjustment Expense</v>
      </c>
      <c r="N7" s="112" t="str">
        <f>+'Section I'!N7</f>
        <v>Loss Adjustment Expense</v>
      </c>
      <c r="O7" s="112" t="str">
        <f>+'Section I'!O7</f>
        <v>Premiums</v>
      </c>
      <c r="P7" s="333" t="str">
        <f>+'Section I'!P7</f>
        <v>(Cols 2D+5+6+7)</v>
      </c>
      <c r="Q7" s="4"/>
    </row>
    <row r="8" spans="1:16" ht="12.75">
      <c r="A8" s="169" t="s">
        <v>179</v>
      </c>
      <c r="B8" s="183"/>
      <c r="C8" s="288"/>
      <c r="D8" s="183"/>
      <c r="E8" s="342"/>
      <c r="F8" s="342"/>
      <c r="G8" s="367"/>
      <c r="H8" s="367"/>
      <c r="I8" s="368"/>
      <c r="J8" s="334"/>
      <c r="K8" s="173"/>
      <c r="L8" s="171"/>
      <c r="M8" s="171"/>
      <c r="N8" s="171"/>
      <c r="O8" s="171"/>
      <c r="P8" s="343"/>
    </row>
    <row r="9" spans="1:16" ht="12.75">
      <c r="A9" s="169" t="s">
        <v>208</v>
      </c>
      <c r="B9" s="173"/>
      <c r="C9" s="170"/>
      <c r="D9" s="183"/>
      <c r="E9" s="173"/>
      <c r="F9" s="173"/>
      <c r="G9" s="334"/>
      <c r="H9" s="334"/>
      <c r="I9" s="369"/>
      <c r="J9" s="334"/>
      <c r="K9" s="173"/>
      <c r="L9" s="44"/>
      <c r="M9" s="44"/>
      <c r="N9" s="44"/>
      <c r="O9" s="44"/>
      <c r="P9" s="335"/>
    </row>
    <row r="10" spans="1:16" ht="12.75">
      <c r="A10" s="52"/>
      <c r="B10" s="462"/>
      <c r="C10" s="370"/>
      <c r="D10" s="370"/>
      <c r="E10" s="317"/>
      <c r="F10" s="348"/>
      <c r="G10" s="348"/>
      <c r="H10" s="348"/>
      <c r="I10" s="348"/>
      <c r="J10" s="348"/>
      <c r="K10" s="371"/>
      <c r="L10" s="372"/>
      <c r="M10" s="348"/>
      <c r="N10" s="348"/>
      <c r="O10" s="348"/>
      <c r="P10" s="348"/>
    </row>
    <row r="11" spans="1:16" ht="12.75">
      <c r="A11" s="312"/>
      <c r="B11" s="456">
        <v>26</v>
      </c>
      <c r="C11" s="457" t="s">
        <v>1</v>
      </c>
      <c r="D11" s="373" t="s">
        <v>2</v>
      </c>
      <c r="E11" s="73"/>
      <c r="F11" s="67"/>
      <c r="G11" s="67"/>
      <c r="H11" s="67"/>
      <c r="I11" s="67"/>
      <c r="J11" s="245">
        <f>+G11+H11+I11</f>
        <v>0</v>
      </c>
      <c r="K11" s="245">
        <f>+H11+I11</f>
        <v>0</v>
      </c>
      <c r="L11" s="247">
        <f>IF(K11&lt;&gt;0,+(K11/J11),"")</f>
      </c>
      <c r="M11" s="67"/>
      <c r="N11" s="67"/>
      <c r="O11" s="67"/>
      <c r="P11" s="245">
        <f>+J11+M11+N11+O11</f>
        <v>0</v>
      </c>
    </row>
    <row r="12" spans="1:16" ht="22.5">
      <c r="A12" s="312"/>
      <c r="B12" s="456">
        <v>33</v>
      </c>
      <c r="C12" s="457" t="s">
        <v>3</v>
      </c>
      <c r="D12" s="373" t="s">
        <v>4</v>
      </c>
      <c r="E12" s="73"/>
      <c r="F12" s="67"/>
      <c r="G12" s="67"/>
      <c r="H12" s="67"/>
      <c r="I12" s="67"/>
      <c r="J12" s="245">
        <f aca="true" t="shared" si="0" ref="J12:J75">+G12+H12+I12</f>
        <v>0</v>
      </c>
      <c r="K12" s="245">
        <f aca="true" t="shared" si="1" ref="K12:K75">+H12+I12</f>
        <v>0</v>
      </c>
      <c r="L12" s="247">
        <f aca="true" t="shared" si="2" ref="L12:L75">IF(K12&lt;&gt;0,+(K12/J12),"")</f>
      </c>
      <c r="M12" s="67"/>
      <c r="N12" s="67"/>
      <c r="O12" s="67"/>
      <c r="P12" s="245">
        <f aca="true" t="shared" si="3" ref="P12:P75">+J12+M12+N12+O12</f>
        <v>0</v>
      </c>
    </row>
    <row r="13" spans="1:16" ht="12.75">
      <c r="A13" s="312"/>
      <c r="B13" s="456">
        <v>66</v>
      </c>
      <c r="C13" s="457" t="s">
        <v>5</v>
      </c>
      <c r="D13" s="373" t="s">
        <v>4</v>
      </c>
      <c r="E13" s="73"/>
      <c r="F13" s="67"/>
      <c r="G13" s="67"/>
      <c r="H13" s="67"/>
      <c r="I13" s="67"/>
      <c r="J13" s="245">
        <f t="shared" si="0"/>
        <v>0</v>
      </c>
      <c r="K13" s="245">
        <f t="shared" si="1"/>
        <v>0</v>
      </c>
      <c r="L13" s="247">
        <f t="shared" si="2"/>
      </c>
      <c r="M13" s="67"/>
      <c r="N13" s="67"/>
      <c r="O13" s="67"/>
      <c r="P13" s="245">
        <f t="shared" si="3"/>
        <v>0</v>
      </c>
    </row>
    <row r="14" spans="1:16" ht="12.75">
      <c r="A14" s="312"/>
      <c r="B14" s="456"/>
      <c r="C14" s="457" t="s">
        <v>9</v>
      </c>
      <c r="D14" s="373"/>
      <c r="E14" s="73"/>
      <c r="F14" s="67"/>
      <c r="G14" s="67"/>
      <c r="H14" s="67"/>
      <c r="I14" s="67"/>
      <c r="J14" s="245">
        <f t="shared" si="0"/>
        <v>0</v>
      </c>
      <c r="K14" s="245">
        <f t="shared" si="1"/>
        <v>0</v>
      </c>
      <c r="L14" s="247">
        <f t="shared" si="2"/>
      </c>
      <c r="M14" s="67"/>
      <c r="N14" s="67"/>
      <c r="O14" s="67"/>
      <c r="P14" s="245">
        <f t="shared" si="3"/>
        <v>0</v>
      </c>
    </row>
    <row r="15" spans="1:16" ht="12.75">
      <c r="A15" s="312"/>
      <c r="B15" s="456">
        <v>19</v>
      </c>
      <c r="C15" s="458" t="s">
        <v>10</v>
      </c>
      <c r="D15" s="373" t="s">
        <v>11</v>
      </c>
      <c r="E15" s="73"/>
      <c r="F15" s="67"/>
      <c r="G15" s="67"/>
      <c r="H15" s="67"/>
      <c r="I15" s="67"/>
      <c r="J15" s="245">
        <f t="shared" si="0"/>
        <v>0</v>
      </c>
      <c r="K15" s="245">
        <f t="shared" si="1"/>
        <v>0</v>
      </c>
      <c r="L15" s="247">
        <f t="shared" si="2"/>
      </c>
      <c r="M15" s="67"/>
      <c r="N15" s="67"/>
      <c r="O15" s="67"/>
      <c r="P15" s="245">
        <f t="shared" si="3"/>
        <v>0</v>
      </c>
    </row>
    <row r="16" spans="1:16" ht="12.75">
      <c r="A16" s="312"/>
      <c r="B16" s="456">
        <v>40</v>
      </c>
      <c r="C16" s="458" t="s">
        <v>12</v>
      </c>
      <c r="D16" s="373" t="s">
        <v>11</v>
      </c>
      <c r="E16" s="73"/>
      <c r="F16" s="67"/>
      <c r="G16" s="67"/>
      <c r="H16" s="67"/>
      <c r="I16" s="67"/>
      <c r="J16" s="245">
        <f t="shared" si="0"/>
        <v>0</v>
      </c>
      <c r="K16" s="245">
        <f t="shared" si="1"/>
        <v>0</v>
      </c>
      <c r="L16" s="247">
        <f t="shared" si="2"/>
      </c>
      <c r="M16" s="67"/>
      <c r="N16" s="67"/>
      <c r="O16" s="67"/>
      <c r="P16" s="245">
        <f t="shared" si="3"/>
        <v>0</v>
      </c>
    </row>
    <row r="17" spans="1:16" ht="22.5">
      <c r="A17" s="312"/>
      <c r="B17" s="456">
        <v>32</v>
      </c>
      <c r="C17" s="457" t="s">
        <v>14</v>
      </c>
      <c r="D17" s="373" t="s">
        <v>2</v>
      </c>
      <c r="E17" s="73"/>
      <c r="F17" s="67"/>
      <c r="G17" s="67"/>
      <c r="H17" s="67"/>
      <c r="I17" s="67"/>
      <c r="J17" s="245">
        <f t="shared" si="0"/>
        <v>0</v>
      </c>
      <c r="K17" s="245">
        <f t="shared" si="1"/>
        <v>0</v>
      </c>
      <c r="L17" s="247">
        <f t="shared" si="2"/>
      </c>
      <c r="M17" s="67"/>
      <c r="N17" s="67"/>
      <c r="O17" s="67"/>
      <c r="P17" s="245">
        <f t="shared" si="3"/>
        <v>0</v>
      </c>
    </row>
    <row r="18" spans="1:16" ht="12.75">
      <c r="A18" s="312"/>
      <c r="B18" s="456">
        <v>27</v>
      </c>
      <c r="C18" s="457" t="s">
        <v>15</v>
      </c>
      <c r="D18" s="373" t="s">
        <v>2</v>
      </c>
      <c r="E18" s="73"/>
      <c r="F18" s="67"/>
      <c r="G18" s="67"/>
      <c r="H18" s="67"/>
      <c r="I18" s="67"/>
      <c r="J18" s="245">
        <f t="shared" si="0"/>
        <v>0</v>
      </c>
      <c r="K18" s="245">
        <f t="shared" si="1"/>
        <v>0</v>
      </c>
      <c r="L18" s="247">
        <f t="shared" si="2"/>
      </c>
      <c r="M18" s="67"/>
      <c r="N18" s="67"/>
      <c r="O18" s="67"/>
      <c r="P18" s="245">
        <f t="shared" si="3"/>
        <v>0</v>
      </c>
    </row>
    <row r="19" spans="1:16" ht="12.75">
      <c r="A19" s="312"/>
      <c r="B19" s="456">
        <v>15</v>
      </c>
      <c r="C19" s="457" t="s">
        <v>16</v>
      </c>
      <c r="D19" s="373" t="s">
        <v>4</v>
      </c>
      <c r="E19" s="73"/>
      <c r="F19" s="67"/>
      <c r="G19" s="67"/>
      <c r="H19" s="67"/>
      <c r="I19" s="67"/>
      <c r="J19" s="245">
        <f t="shared" si="0"/>
        <v>0</v>
      </c>
      <c r="K19" s="245">
        <f t="shared" si="1"/>
        <v>0</v>
      </c>
      <c r="L19" s="247">
        <f t="shared" si="2"/>
      </c>
      <c r="M19" s="67"/>
      <c r="N19" s="67"/>
      <c r="O19" s="67"/>
      <c r="P19" s="245">
        <f t="shared" si="3"/>
        <v>0</v>
      </c>
    </row>
    <row r="20" spans="1:16" ht="12.75">
      <c r="A20" s="312"/>
      <c r="B20" s="456">
        <v>45</v>
      </c>
      <c r="C20" s="457" t="s">
        <v>17</v>
      </c>
      <c r="D20" s="373" t="s">
        <v>18</v>
      </c>
      <c r="E20" s="73"/>
      <c r="F20" s="67"/>
      <c r="G20" s="67"/>
      <c r="H20" s="67"/>
      <c r="I20" s="67"/>
      <c r="J20" s="245">
        <f t="shared" si="0"/>
        <v>0</v>
      </c>
      <c r="K20" s="245">
        <f t="shared" si="1"/>
        <v>0</v>
      </c>
      <c r="L20" s="247">
        <f t="shared" si="2"/>
      </c>
      <c r="M20" s="67"/>
      <c r="N20" s="67"/>
      <c r="O20" s="67"/>
      <c r="P20" s="245">
        <f t="shared" si="3"/>
        <v>0</v>
      </c>
    </row>
    <row r="21" spans="1:16" ht="12.75">
      <c r="A21" s="312"/>
      <c r="B21" s="456">
        <v>12</v>
      </c>
      <c r="C21" s="457" t="s">
        <v>19</v>
      </c>
      <c r="D21" s="373" t="s">
        <v>20</v>
      </c>
      <c r="E21" s="73"/>
      <c r="F21" s="67"/>
      <c r="G21" s="67"/>
      <c r="H21" s="67"/>
      <c r="I21" s="67"/>
      <c r="J21" s="245">
        <f t="shared" si="0"/>
        <v>0</v>
      </c>
      <c r="K21" s="245">
        <f t="shared" si="1"/>
        <v>0</v>
      </c>
      <c r="L21" s="247">
        <f t="shared" si="2"/>
      </c>
      <c r="M21" s="67"/>
      <c r="N21" s="67"/>
      <c r="O21" s="67"/>
      <c r="P21" s="245">
        <f t="shared" si="3"/>
        <v>0</v>
      </c>
    </row>
    <row r="22" spans="1:16" ht="12.75">
      <c r="A22" s="312"/>
      <c r="B22" s="456">
        <v>25</v>
      </c>
      <c r="C22" s="457" t="s">
        <v>21</v>
      </c>
      <c r="D22" s="373" t="s">
        <v>22</v>
      </c>
      <c r="E22" s="73"/>
      <c r="F22" s="67"/>
      <c r="G22" s="67"/>
      <c r="H22" s="67"/>
      <c r="I22" s="67"/>
      <c r="J22" s="245">
        <f t="shared" si="0"/>
        <v>0</v>
      </c>
      <c r="K22" s="245">
        <f t="shared" si="1"/>
        <v>0</v>
      </c>
      <c r="L22" s="247">
        <f t="shared" si="2"/>
      </c>
      <c r="M22" s="67"/>
      <c r="N22" s="67"/>
      <c r="O22" s="67"/>
      <c r="P22" s="245">
        <f t="shared" si="3"/>
        <v>0</v>
      </c>
    </row>
    <row r="23" spans="1:16" ht="22.5">
      <c r="A23" s="312"/>
      <c r="B23" s="456">
        <v>42</v>
      </c>
      <c r="C23" s="457" t="s">
        <v>23</v>
      </c>
      <c r="D23" s="373" t="s">
        <v>2</v>
      </c>
      <c r="E23" s="73"/>
      <c r="F23" s="67"/>
      <c r="G23" s="67"/>
      <c r="H23" s="67"/>
      <c r="I23" s="67"/>
      <c r="J23" s="245">
        <f t="shared" si="0"/>
        <v>0</v>
      </c>
      <c r="K23" s="245">
        <f t="shared" si="1"/>
        <v>0</v>
      </c>
      <c r="L23" s="247">
        <f t="shared" si="2"/>
      </c>
      <c r="M23" s="67"/>
      <c r="N23" s="67"/>
      <c r="O23" s="67"/>
      <c r="P23" s="245">
        <f t="shared" si="3"/>
        <v>0</v>
      </c>
    </row>
    <row r="24" spans="1:16" ht="22.5">
      <c r="A24" s="312"/>
      <c r="B24" s="456">
        <v>41</v>
      </c>
      <c r="C24" s="457" t="s">
        <v>24</v>
      </c>
      <c r="D24" s="373" t="s">
        <v>2</v>
      </c>
      <c r="E24" s="73"/>
      <c r="F24" s="67"/>
      <c r="G24" s="67"/>
      <c r="H24" s="67"/>
      <c r="I24" s="67"/>
      <c r="J24" s="245">
        <f t="shared" si="0"/>
        <v>0</v>
      </c>
      <c r="K24" s="245">
        <f t="shared" si="1"/>
        <v>0</v>
      </c>
      <c r="L24" s="247">
        <f t="shared" si="2"/>
      </c>
      <c r="M24" s="67"/>
      <c r="N24" s="67"/>
      <c r="O24" s="67"/>
      <c r="P24" s="245">
        <f t="shared" si="3"/>
        <v>0</v>
      </c>
    </row>
    <row r="25" spans="1:16" ht="12.75">
      <c r="A25" s="312"/>
      <c r="B25" s="456">
        <v>79</v>
      </c>
      <c r="C25" s="457" t="s">
        <v>25</v>
      </c>
      <c r="D25" s="373" t="s">
        <v>26</v>
      </c>
      <c r="E25" s="73"/>
      <c r="F25" s="67"/>
      <c r="G25" s="67"/>
      <c r="H25" s="67"/>
      <c r="I25" s="67"/>
      <c r="J25" s="245">
        <f t="shared" si="0"/>
        <v>0</v>
      </c>
      <c r="K25" s="245">
        <f t="shared" si="1"/>
        <v>0</v>
      </c>
      <c r="L25" s="247">
        <f t="shared" si="2"/>
      </c>
      <c r="M25" s="67"/>
      <c r="N25" s="67"/>
      <c r="O25" s="67"/>
      <c r="P25" s="245">
        <f t="shared" si="3"/>
        <v>0</v>
      </c>
    </row>
    <row r="26" spans="1:16" ht="22.5">
      <c r="A26" s="312"/>
      <c r="B26" s="456">
        <v>17</v>
      </c>
      <c r="C26" s="457" t="s">
        <v>27</v>
      </c>
      <c r="D26" s="373" t="s">
        <v>2</v>
      </c>
      <c r="E26" s="73"/>
      <c r="F26" s="67"/>
      <c r="G26" s="67"/>
      <c r="H26" s="67"/>
      <c r="I26" s="67"/>
      <c r="J26" s="245">
        <f t="shared" si="0"/>
        <v>0</v>
      </c>
      <c r="K26" s="245">
        <f t="shared" si="1"/>
        <v>0</v>
      </c>
      <c r="L26" s="247">
        <f t="shared" si="2"/>
      </c>
      <c r="M26" s="67"/>
      <c r="N26" s="67"/>
      <c r="O26" s="67"/>
      <c r="P26" s="245">
        <f t="shared" si="3"/>
        <v>0</v>
      </c>
    </row>
    <row r="27" spans="1:16" ht="22.5">
      <c r="A27" s="312"/>
      <c r="B27" s="456">
        <v>29</v>
      </c>
      <c r="C27" s="457" t="s">
        <v>28</v>
      </c>
      <c r="D27" s="373" t="s">
        <v>2</v>
      </c>
      <c r="E27" s="73"/>
      <c r="F27" s="67"/>
      <c r="G27" s="67"/>
      <c r="H27" s="67"/>
      <c r="I27" s="67"/>
      <c r="J27" s="245">
        <f t="shared" si="0"/>
        <v>0</v>
      </c>
      <c r="K27" s="245">
        <f t="shared" si="1"/>
        <v>0</v>
      </c>
      <c r="L27" s="247">
        <f t="shared" si="2"/>
      </c>
      <c r="M27" s="67"/>
      <c r="N27" s="67"/>
      <c r="O27" s="67"/>
      <c r="P27" s="245">
        <f t="shared" si="3"/>
        <v>0</v>
      </c>
    </row>
    <row r="28" spans="1:16" ht="22.5">
      <c r="A28" s="312"/>
      <c r="B28" s="456">
        <v>8</v>
      </c>
      <c r="C28" s="457" t="s">
        <v>29</v>
      </c>
      <c r="D28" s="373" t="s">
        <v>30</v>
      </c>
      <c r="E28" s="73"/>
      <c r="F28" s="67"/>
      <c r="G28" s="67"/>
      <c r="H28" s="67"/>
      <c r="I28" s="67"/>
      <c r="J28" s="245">
        <f t="shared" si="0"/>
        <v>0</v>
      </c>
      <c r="K28" s="245">
        <f t="shared" si="1"/>
        <v>0</v>
      </c>
      <c r="L28" s="247">
        <f t="shared" si="2"/>
      </c>
      <c r="M28" s="67"/>
      <c r="N28" s="67"/>
      <c r="O28" s="67"/>
      <c r="P28" s="245">
        <f t="shared" si="3"/>
        <v>0</v>
      </c>
    </row>
    <row r="29" spans="1:16" ht="12.75">
      <c r="A29" s="312"/>
      <c r="B29" s="456">
        <v>61</v>
      </c>
      <c r="C29" s="457" t="s">
        <v>31</v>
      </c>
      <c r="D29" s="373" t="s">
        <v>7</v>
      </c>
      <c r="E29" s="73"/>
      <c r="F29" s="67"/>
      <c r="G29" s="67"/>
      <c r="H29" s="67"/>
      <c r="I29" s="67"/>
      <c r="J29" s="245">
        <f t="shared" si="0"/>
        <v>0</v>
      </c>
      <c r="K29" s="245">
        <f t="shared" si="1"/>
        <v>0</v>
      </c>
      <c r="L29" s="247">
        <f t="shared" si="2"/>
      </c>
      <c r="M29" s="67"/>
      <c r="N29" s="67"/>
      <c r="O29" s="67"/>
      <c r="P29" s="245">
        <f t="shared" si="3"/>
        <v>0</v>
      </c>
    </row>
    <row r="30" spans="1:16" ht="22.5">
      <c r="A30" s="312"/>
      <c r="B30" s="456">
        <v>39</v>
      </c>
      <c r="C30" s="457" t="s">
        <v>33</v>
      </c>
      <c r="D30" s="373" t="s">
        <v>2</v>
      </c>
      <c r="E30" s="73"/>
      <c r="F30" s="67"/>
      <c r="G30" s="67"/>
      <c r="H30" s="67"/>
      <c r="I30" s="67"/>
      <c r="J30" s="245">
        <f t="shared" si="0"/>
        <v>0</v>
      </c>
      <c r="K30" s="245">
        <f t="shared" si="1"/>
        <v>0</v>
      </c>
      <c r="L30" s="247">
        <f t="shared" si="2"/>
      </c>
      <c r="M30" s="67"/>
      <c r="N30" s="67"/>
      <c r="O30" s="67"/>
      <c r="P30" s="245">
        <f t="shared" si="3"/>
        <v>0</v>
      </c>
    </row>
    <row r="31" spans="1:16" ht="12.75">
      <c r="A31" s="312"/>
      <c r="B31" s="456">
        <v>47</v>
      </c>
      <c r="C31" s="457" t="s">
        <v>35</v>
      </c>
      <c r="D31" s="373" t="s">
        <v>2</v>
      </c>
      <c r="E31" s="73"/>
      <c r="F31" s="67"/>
      <c r="G31" s="67"/>
      <c r="H31" s="67"/>
      <c r="I31" s="67"/>
      <c r="J31" s="245">
        <f t="shared" si="0"/>
        <v>0</v>
      </c>
      <c r="K31" s="245">
        <f t="shared" si="1"/>
        <v>0</v>
      </c>
      <c r="L31" s="247">
        <f t="shared" si="2"/>
      </c>
      <c r="M31" s="67"/>
      <c r="N31" s="67"/>
      <c r="O31" s="67"/>
      <c r="P31" s="245">
        <f t="shared" si="3"/>
        <v>0</v>
      </c>
    </row>
    <row r="32" spans="1:16" ht="22.5">
      <c r="A32" s="312"/>
      <c r="B32" s="456">
        <v>48</v>
      </c>
      <c r="C32" s="457" t="s">
        <v>36</v>
      </c>
      <c r="D32" s="373" t="s">
        <v>2</v>
      </c>
      <c r="E32" s="73"/>
      <c r="F32" s="67"/>
      <c r="G32" s="67"/>
      <c r="H32" s="67"/>
      <c r="I32" s="67"/>
      <c r="J32" s="245">
        <f t="shared" si="0"/>
        <v>0</v>
      </c>
      <c r="K32" s="245">
        <f t="shared" si="1"/>
        <v>0</v>
      </c>
      <c r="L32" s="247">
        <f t="shared" si="2"/>
      </c>
      <c r="M32" s="67"/>
      <c r="N32" s="67"/>
      <c r="O32" s="67"/>
      <c r="P32" s="245">
        <f t="shared" si="3"/>
        <v>0</v>
      </c>
    </row>
    <row r="33" spans="1:16" ht="12.75">
      <c r="A33" s="312"/>
      <c r="B33" s="456">
        <v>45</v>
      </c>
      <c r="C33" s="457" t="s">
        <v>37</v>
      </c>
      <c r="D33" s="373" t="s">
        <v>38</v>
      </c>
      <c r="E33" s="73"/>
      <c r="F33" s="67"/>
      <c r="G33" s="67"/>
      <c r="H33" s="67"/>
      <c r="I33" s="67"/>
      <c r="J33" s="245">
        <f t="shared" si="0"/>
        <v>0</v>
      </c>
      <c r="K33" s="245">
        <f t="shared" si="1"/>
        <v>0</v>
      </c>
      <c r="L33" s="247">
        <f t="shared" si="2"/>
      </c>
      <c r="M33" s="67"/>
      <c r="N33" s="67"/>
      <c r="O33" s="67"/>
      <c r="P33" s="245">
        <f t="shared" si="3"/>
        <v>0</v>
      </c>
    </row>
    <row r="34" spans="1:16" ht="12.75">
      <c r="A34" s="312"/>
      <c r="B34" s="456">
        <v>29</v>
      </c>
      <c r="C34" s="457" t="s">
        <v>39</v>
      </c>
      <c r="D34" s="373" t="s">
        <v>4</v>
      </c>
      <c r="E34" s="73"/>
      <c r="F34" s="67"/>
      <c r="G34" s="67"/>
      <c r="H34" s="67"/>
      <c r="I34" s="67"/>
      <c r="J34" s="245">
        <f t="shared" si="0"/>
        <v>0</v>
      </c>
      <c r="K34" s="245">
        <f t="shared" si="1"/>
        <v>0</v>
      </c>
      <c r="L34" s="247">
        <f t="shared" si="2"/>
      </c>
      <c r="M34" s="67"/>
      <c r="N34" s="67"/>
      <c r="O34" s="67"/>
      <c r="P34" s="245">
        <f t="shared" si="3"/>
        <v>0</v>
      </c>
    </row>
    <row r="35" spans="1:16" ht="12.75">
      <c r="A35" s="312"/>
      <c r="B35" s="456">
        <v>44</v>
      </c>
      <c r="C35" s="457" t="s">
        <v>40</v>
      </c>
      <c r="D35" s="373" t="s">
        <v>4</v>
      </c>
      <c r="E35" s="73"/>
      <c r="F35" s="67"/>
      <c r="G35" s="67"/>
      <c r="H35" s="67"/>
      <c r="I35" s="67"/>
      <c r="J35" s="245">
        <f t="shared" si="0"/>
        <v>0</v>
      </c>
      <c r="K35" s="245">
        <f t="shared" si="1"/>
        <v>0</v>
      </c>
      <c r="L35" s="247">
        <f t="shared" si="2"/>
      </c>
      <c r="M35" s="67"/>
      <c r="N35" s="67"/>
      <c r="O35" s="67"/>
      <c r="P35" s="245">
        <f t="shared" si="3"/>
        <v>0</v>
      </c>
    </row>
    <row r="36" spans="1:16" ht="22.5">
      <c r="A36" s="313"/>
      <c r="B36" s="459">
        <v>39</v>
      </c>
      <c r="C36" s="460" t="s">
        <v>41</v>
      </c>
      <c r="D36" s="374" t="s">
        <v>4</v>
      </c>
      <c r="E36" s="13"/>
      <c r="F36" s="67"/>
      <c r="G36" s="67"/>
      <c r="H36" s="67"/>
      <c r="I36" s="67"/>
      <c r="J36" s="237">
        <f t="shared" si="0"/>
        <v>0</v>
      </c>
      <c r="K36" s="237">
        <f t="shared" si="1"/>
        <v>0</v>
      </c>
      <c r="L36" s="248">
        <f t="shared" si="2"/>
      </c>
      <c r="M36" s="67"/>
      <c r="N36" s="67"/>
      <c r="O36" s="67"/>
      <c r="P36" s="237">
        <f t="shared" si="3"/>
        <v>0</v>
      </c>
    </row>
    <row r="37" spans="1:16" ht="22.5">
      <c r="A37" s="312"/>
      <c r="B37" s="456">
        <v>32</v>
      </c>
      <c r="C37" s="457" t="s">
        <v>42</v>
      </c>
      <c r="D37" s="373" t="s">
        <v>2</v>
      </c>
      <c r="E37" s="73"/>
      <c r="F37" s="67"/>
      <c r="G37" s="67"/>
      <c r="H37" s="67"/>
      <c r="I37" s="67"/>
      <c r="J37" s="245">
        <f t="shared" si="0"/>
        <v>0</v>
      </c>
      <c r="K37" s="245">
        <f t="shared" si="1"/>
        <v>0</v>
      </c>
      <c r="L37" s="247">
        <f t="shared" si="2"/>
      </c>
      <c r="M37" s="67"/>
      <c r="N37" s="67"/>
      <c r="O37" s="67"/>
      <c r="P37" s="245">
        <f t="shared" si="3"/>
        <v>0</v>
      </c>
    </row>
    <row r="38" spans="1:16" ht="12.75">
      <c r="A38" s="312"/>
      <c r="B38" s="456">
        <v>43</v>
      </c>
      <c r="C38" s="457" t="s">
        <v>44</v>
      </c>
      <c r="D38" s="373" t="s">
        <v>2</v>
      </c>
      <c r="E38" s="73"/>
      <c r="F38" s="67"/>
      <c r="G38" s="67"/>
      <c r="H38" s="67"/>
      <c r="I38" s="67"/>
      <c r="J38" s="245">
        <f t="shared" si="0"/>
        <v>0</v>
      </c>
      <c r="K38" s="245">
        <f t="shared" si="1"/>
        <v>0</v>
      </c>
      <c r="L38" s="247">
        <f t="shared" si="2"/>
      </c>
      <c r="M38" s="67"/>
      <c r="N38" s="67"/>
      <c r="O38" s="67"/>
      <c r="P38" s="245">
        <f t="shared" si="3"/>
        <v>0</v>
      </c>
    </row>
    <row r="39" spans="1:16" ht="22.5">
      <c r="A39" s="312"/>
      <c r="B39" s="456">
        <v>43</v>
      </c>
      <c r="C39" s="457" t="s">
        <v>45</v>
      </c>
      <c r="D39" s="373" t="s">
        <v>46</v>
      </c>
      <c r="E39" s="73"/>
      <c r="F39" s="67"/>
      <c r="G39" s="67"/>
      <c r="H39" s="67"/>
      <c r="I39" s="67"/>
      <c r="J39" s="245">
        <f t="shared" si="0"/>
        <v>0</v>
      </c>
      <c r="K39" s="245">
        <f t="shared" si="1"/>
        <v>0</v>
      </c>
      <c r="L39" s="247">
        <f t="shared" si="2"/>
      </c>
      <c r="M39" s="67"/>
      <c r="N39" s="67"/>
      <c r="O39" s="67"/>
      <c r="P39" s="245">
        <f t="shared" si="3"/>
        <v>0</v>
      </c>
    </row>
    <row r="40" spans="1:16" ht="22.5">
      <c r="A40" s="312"/>
      <c r="B40" s="456">
        <v>39</v>
      </c>
      <c r="C40" s="457" t="s">
        <v>47</v>
      </c>
      <c r="D40" s="373" t="s">
        <v>2</v>
      </c>
      <c r="E40" s="73"/>
      <c r="F40" s="67"/>
      <c r="G40" s="67"/>
      <c r="H40" s="67"/>
      <c r="I40" s="67"/>
      <c r="J40" s="245">
        <f t="shared" si="0"/>
        <v>0</v>
      </c>
      <c r="K40" s="245">
        <f t="shared" si="1"/>
        <v>0</v>
      </c>
      <c r="L40" s="247">
        <f t="shared" si="2"/>
      </c>
      <c r="M40" s="67"/>
      <c r="N40" s="67"/>
      <c r="O40" s="67"/>
      <c r="P40" s="245">
        <f t="shared" si="3"/>
        <v>0</v>
      </c>
    </row>
    <row r="41" spans="1:16" ht="22.5">
      <c r="A41" s="312"/>
      <c r="B41" s="456">
        <v>32</v>
      </c>
      <c r="C41" s="457" t="s">
        <v>48</v>
      </c>
      <c r="D41" s="373" t="s">
        <v>2</v>
      </c>
      <c r="E41" s="73"/>
      <c r="F41" s="67"/>
      <c r="G41" s="67"/>
      <c r="H41" s="67"/>
      <c r="I41" s="67"/>
      <c r="J41" s="245">
        <f t="shared" si="0"/>
        <v>0</v>
      </c>
      <c r="K41" s="245">
        <f t="shared" si="1"/>
        <v>0</v>
      </c>
      <c r="L41" s="247">
        <f t="shared" si="2"/>
      </c>
      <c r="M41" s="67"/>
      <c r="N41" s="67"/>
      <c r="O41" s="67"/>
      <c r="P41" s="245">
        <f t="shared" si="3"/>
        <v>0</v>
      </c>
    </row>
    <row r="42" spans="1:16" ht="22.5">
      <c r="A42" s="312"/>
      <c r="B42" s="456">
        <v>32</v>
      </c>
      <c r="C42" s="457" t="s">
        <v>87</v>
      </c>
      <c r="D42" s="373" t="s">
        <v>4</v>
      </c>
      <c r="E42" s="73"/>
      <c r="F42" s="67"/>
      <c r="G42" s="67"/>
      <c r="H42" s="67"/>
      <c r="I42" s="67"/>
      <c r="J42" s="245">
        <f t="shared" si="0"/>
        <v>0</v>
      </c>
      <c r="K42" s="245">
        <f t="shared" si="1"/>
        <v>0</v>
      </c>
      <c r="L42" s="247">
        <f t="shared" si="2"/>
      </c>
      <c r="M42" s="67"/>
      <c r="N42" s="67"/>
      <c r="O42" s="67"/>
      <c r="P42" s="245">
        <f t="shared" si="3"/>
        <v>0</v>
      </c>
    </row>
    <row r="43" spans="1:16" ht="22.5">
      <c r="A43" s="312"/>
      <c r="B43" s="456">
        <v>45</v>
      </c>
      <c r="C43" s="457" t="s">
        <v>91</v>
      </c>
      <c r="D43" s="373" t="s">
        <v>2</v>
      </c>
      <c r="E43" s="73"/>
      <c r="F43" s="67"/>
      <c r="G43" s="67"/>
      <c r="H43" s="67"/>
      <c r="I43" s="67"/>
      <c r="J43" s="245">
        <f t="shared" si="0"/>
        <v>0</v>
      </c>
      <c r="K43" s="245">
        <f t="shared" si="1"/>
        <v>0</v>
      </c>
      <c r="L43" s="247">
        <f t="shared" si="2"/>
      </c>
      <c r="M43" s="67"/>
      <c r="N43" s="67"/>
      <c r="O43" s="67"/>
      <c r="P43" s="245">
        <f t="shared" si="3"/>
        <v>0</v>
      </c>
    </row>
    <row r="44" spans="1:16" ht="22.5">
      <c r="A44" s="312"/>
      <c r="B44" s="456">
        <v>33</v>
      </c>
      <c r="C44" s="457" t="s">
        <v>92</v>
      </c>
      <c r="D44" s="373" t="s">
        <v>2</v>
      </c>
      <c r="E44" s="73"/>
      <c r="F44" s="67"/>
      <c r="G44" s="67"/>
      <c r="H44" s="67"/>
      <c r="I44" s="67"/>
      <c r="J44" s="245">
        <f t="shared" si="0"/>
        <v>0</v>
      </c>
      <c r="K44" s="245">
        <f t="shared" si="1"/>
        <v>0</v>
      </c>
      <c r="L44" s="247">
        <f t="shared" si="2"/>
      </c>
      <c r="M44" s="67"/>
      <c r="N44" s="67"/>
      <c r="O44" s="67"/>
      <c r="P44" s="245">
        <f t="shared" si="3"/>
        <v>0</v>
      </c>
    </row>
    <row r="45" spans="1:16" ht="12.75">
      <c r="A45" s="312"/>
      <c r="B45" s="456">
        <v>42</v>
      </c>
      <c r="C45" s="457" t="s">
        <v>93</v>
      </c>
      <c r="D45" s="373" t="s">
        <v>4</v>
      </c>
      <c r="E45" s="73"/>
      <c r="F45" s="67"/>
      <c r="G45" s="67"/>
      <c r="H45" s="67"/>
      <c r="I45" s="67"/>
      <c r="J45" s="245">
        <f t="shared" si="0"/>
        <v>0</v>
      </c>
      <c r="K45" s="245">
        <f t="shared" si="1"/>
        <v>0</v>
      </c>
      <c r="L45" s="247">
        <f t="shared" si="2"/>
      </c>
      <c r="M45" s="67"/>
      <c r="N45" s="67"/>
      <c r="O45" s="67"/>
      <c r="P45" s="245">
        <f t="shared" si="3"/>
        <v>0</v>
      </c>
    </row>
    <row r="46" spans="1:16" ht="22.5">
      <c r="A46" s="312"/>
      <c r="B46" s="456">
        <v>30</v>
      </c>
      <c r="C46" s="457" t="s">
        <v>94</v>
      </c>
      <c r="D46" s="373" t="s">
        <v>26</v>
      </c>
      <c r="E46" s="73"/>
      <c r="F46" s="67"/>
      <c r="G46" s="67"/>
      <c r="H46" s="67"/>
      <c r="I46" s="67"/>
      <c r="J46" s="245">
        <f t="shared" si="0"/>
        <v>0</v>
      </c>
      <c r="K46" s="245">
        <f t="shared" si="1"/>
        <v>0</v>
      </c>
      <c r="L46" s="247">
        <f t="shared" si="2"/>
      </c>
      <c r="M46" s="67"/>
      <c r="N46" s="67"/>
      <c r="O46" s="67"/>
      <c r="P46" s="245">
        <f t="shared" si="3"/>
        <v>0</v>
      </c>
    </row>
    <row r="47" spans="1:16" ht="22.5">
      <c r="A47" s="312"/>
      <c r="B47" s="456">
        <v>48</v>
      </c>
      <c r="C47" s="457" t="s">
        <v>95</v>
      </c>
      <c r="D47" s="373" t="s">
        <v>4</v>
      </c>
      <c r="E47" s="73"/>
      <c r="F47" s="67"/>
      <c r="G47" s="67"/>
      <c r="H47" s="67"/>
      <c r="I47" s="67"/>
      <c r="J47" s="245">
        <f t="shared" si="0"/>
        <v>0</v>
      </c>
      <c r="K47" s="245">
        <f t="shared" si="1"/>
        <v>0</v>
      </c>
      <c r="L47" s="247">
        <f t="shared" si="2"/>
      </c>
      <c r="M47" s="67"/>
      <c r="N47" s="67"/>
      <c r="O47" s="67"/>
      <c r="P47" s="245">
        <f t="shared" si="3"/>
        <v>0</v>
      </c>
    </row>
    <row r="48" spans="1:16" ht="12.75">
      <c r="A48" s="312"/>
      <c r="B48" s="456">
        <v>76</v>
      </c>
      <c r="C48" s="457" t="s">
        <v>96</v>
      </c>
      <c r="D48" s="373" t="s">
        <v>1255</v>
      </c>
      <c r="E48" s="73"/>
      <c r="F48" s="67"/>
      <c r="G48" s="67"/>
      <c r="H48" s="67"/>
      <c r="I48" s="67"/>
      <c r="J48" s="245">
        <f t="shared" si="0"/>
        <v>0</v>
      </c>
      <c r="K48" s="245">
        <f t="shared" si="1"/>
        <v>0</v>
      </c>
      <c r="L48" s="247">
        <f t="shared" si="2"/>
      </c>
      <c r="M48" s="67"/>
      <c r="N48" s="67"/>
      <c r="O48" s="67"/>
      <c r="P48" s="245">
        <f t="shared" si="3"/>
        <v>0</v>
      </c>
    </row>
    <row r="49" spans="1:16" ht="12.75">
      <c r="A49" s="312"/>
      <c r="B49" s="456">
        <v>56</v>
      </c>
      <c r="C49" s="457" t="s">
        <v>98</v>
      </c>
      <c r="D49" s="373" t="s">
        <v>18</v>
      </c>
      <c r="E49" s="73"/>
      <c r="F49" s="67"/>
      <c r="G49" s="67"/>
      <c r="H49" s="67"/>
      <c r="I49" s="67"/>
      <c r="J49" s="245">
        <f t="shared" si="0"/>
        <v>0</v>
      </c>
      <c r="K49" s="245">
        <f t="shared" si="1"/>
        <v>0</v>
      </c>
      <c r="L49" s="247">
        <f t="shared" si="2"/>
      </c>
      <c r="M49" s="67"/>
      <c r="N49" s="67"/>
      <c r="O49" s="67"/>
      <c r="P49" s="245">
        <f t="shared" si="3"/>
        <v>0</v>
      </c>
    </row>
    <row r="50" spans="1:16" ht="22.5">
      <c r="A50" s="312"/>
      <c r="B50" s="456">
        <v>47</v>
      </c>
      <c r="C50" s="457" t="s">
        <v>99</v>
      </c>
      <c r="D50" s="373" t="s">
        <v>2</v>
      </c>
      <c r="E50" s="73"/>
      <c r="F50" s="67"/>
      <c r="G50" s="67"/>
      <c r="H50" s="67"/>
      <c r="I50" s="67"/>
      <c r="J50" s="245">
        <f t="shared" si="0"/>
        <v>0</v>
      </c>
      <c r="K50" s="245">
        <f t="shared" si="1"/>
        <v>0</v>
      </c>
      <c r="L50" s="247">
        <f t="shared" si="2"/>
      </c>
      <c r="M50" s="67"/>
      <c r="N50" s="67"/>
      <c r="O50" s="67"/>
      <c r="P50" s="245">
        <f t="shared" si="3"/>
        <v>0</v>
      </c>
    </row>
    <row r="51" spans="1:16" ht="22.5">
      <c r="A51" s="312"/>
      <c r="B51" s="456">
        <v>45</v>
      </c>
      <c r="C51" s="457" t="s">
        <v>100</v>
      </c>
      <c r="D51" s="373" t="s">
        <v>101</v>
      </c>
      <c r="E51" s="73"/>
      <c r="F51" s="67"/>
      <c r="G51" s="67"/>
      <c r="H51" s="67"/>
      <c r="I51" s="67"/>
      <c r="J51" s="245">
        <f t="shared" si="0"/>
        <v>0</v>
      </c>
      <c r="K51" s="245">
        <f t="shared" si="1"/>
        <v>0</v>
      </c>
      <c r="L51" s="247">
        <f t="shared" si="2"/>
      </c>
      <c r="M51" s="67"/>
      <c r="N51" s="67"/>
      <c r="O51" s="67"/>
      <c r="P51" s="245">
        <f t="shared" si="3"/>
        <v>0</v>
      </c>
    </row>
    <row r="52" spans="1:16" ht="22.5">
      <c r="A52" s="312"/>
      <c r="B52" s="456">
        <v>45</v>
      </c>
      <c r="C52" s="457" t="s">
        <v>102</v>
      </c>
      <c r="D52" s="373" t="s">
        <v>2</v>
      </c>
      <c r="E52" s="73"/>
      <c r="F52" s="67"/>
      <c r="G52" s="67"/>
      <c r="H52" s="67"/>
      <c r="I52" s="67"/>
      <c r="J52" s="245">
        <f t="shared" si="0"/>
        <v>0</v>
      </c>
      <c r="K52" s="245">
        <f t="shared" si="1"/>
        <v>0</v>
      </c>
      <c r="L52" s="247">
        <f t="shared" si="2"/>
      </c>
      <c r="M52" s="67"/>
      <c r="N52" s="67"/>
      <c r="O52" s="67"/>
      <c r="P52" s="245">
        <f t="shared" si="3"/>
        <v>0</v>
      </c>
    </row>
    <row r="53" spans="1:16" ht="22.5">
      <c r="A53" s="312"/>
      <c r="B53" s="456">
        <v>33</v>
      </c>
      <c r="C53" s="457" t="s">
        <v>103</v>
      </c>
      <c r="D53" s="373" t="s">
        <v>2</v>
      </c>
      <c r="E53" s="73"/>
      <c r="F53" s="67"/>
      <c r="G53" s="67"/>
      <c r="H53" s="67"/>
      <c r="I53" s="67"/>
      <c r="J53" s="245">
        <f t="shared" si="0"/>
        <v>0</v>
      </c>
      <c r="K53" s="245">
        <f t="shared" si="1"/>
        <v>0</v>
      </c>
      <c r="L53" s="247">
        <f t="shared" si="2"/>
      </c>
      <c r="M53" s="67"/>
      <c r="N53" s="67"/>
      <c r="O53" s="67"/>
      <c r="P53" s="245">
        <f t="shared" si="3"/>
        <v>0</v>
      </c>
    </row>
    <row r="54" spans="1:16" ht="12.75">
      <c r="A54" s="312"/>
      <c r="B54" s="456">
        <v>40</v>
      </c>
      <c r="C54" s="457" t="s">
        <v>104</v>
      </c>
      <c r="D54" s="373" t="s">
        <v>38</v>
      </c>
      <c r="E54" s="73"/>
      <c r="F54" s="67"/>
      <c r="G54" s="67"/>
      <c r="H54" s="67"/>
      <c r="I54" s="67"/>
      <c r="J54" s="245">
        <f t="shared" si="0"/>
        <v>0</v>
      </c>
      <c r="K54" s="245">
        <f t="shared" si="1"/>
        <v>0</v>
      </c>
      <c r="L54" s="247">
        <f t="shared" si="2"/>
      </c>
      <c r="M54" s="67"/>
      <c r="N54" s="67"/>
      <c r="O54" s="67"/>
      <c r="P54" s="245">
        <f t="shared" si="3"/>
        <v>0</v>
      </c>
    </row>
    <row r="55" spans="1:16" ht="12.75">
      <c r="A55" s="312"/>
      <c r="B55" s="456">
        <v>49</v>
      </c>
      <c r="C55" s="457" t="s">
        <v>105</v>
      </c>
      <c r="D55" s="373" t="s">
        <v>4</v>
      </c>
      <c r="E55" s="73"/>
      <c r="F55" s="67"/>
      <c r="G55" s="67"/>
      <c r="H55" s="67"/>
      <c r="I55" s="67"/>
      <c r="J55" s="245">
        <f t="shared" si="0"/>
        <v>0</v>
      </c>
      <c r="K55" s="245">
        <f t="shared" si="1"/>
        <v>0</v>
      </c>
      <c r="L55" s="247">
        <f t="shared" si="2"/>
      </c>
      <c r="M55" s="67"/>
      <c r="N55" s="67"/>
      <c r="O55" s="67"/>
      <c r="P55" s="245">
        <f t="shared" si="3"/>
        <v>0</v>
      </c>
    </row>
    <row r="56" spans="1:16" ht="22.5">
      <c r="A56" s="312"/>
      <c r="B56" s="456">
        <v>49</v>
      </c>
      <c r="C56" s="457" t="s">
        <v>106</v>
      </c>
      <c r="D56" s="373" t="s">
        <v>2</v>
      </c>
      <c r="E56" s="73"/>
      <c r="F56" s="67"/>
      <c r="G56" s="67"/>
      <c r="H56" s="67"/>
      <c r="I56" s="67"/>
      <c r="J56" s="245">
        <f t="shared" si="0"/>
        <v>0</v>
      </c>
      <c r="K56" s="245">
        <f t="shared" si="1"/>
        <v>0</v>
      </c>
      <c r="L56" s="247">
        <f t="shared" si="2"/>
      </c>
      <c r="M56" s="67"/>
      <c r="N56" s="67"/>
      <c r="O56" s="67"/>
      <c r="P56" s="245">
        <f t="shared" si="3"/>
        <v>0</v>
      </c>
    </row>
    <row r="57" spans="1:16" ht="22.5">
      <c r="A57" s="312"/>
      <c r="B57" s="456">
        <v>38</v>
      </c>
      <c r="C57" s="457" t="s">
        <v>107</v>
      </c>
      <c r="D57" s="373" t="s">
        <v>2</v>
      </c>
      <c r="E57" s="73"/>
      <c r="F57" s="67"/>
      <c r="G57" s="67"/>
      <c r="H57" s="67"/>
      <c r="I57" s="67"/>
      <c r="J57" s="245">
        <f t="shared" si="0"/>
        <v>0</v>
      </c>
      <c r="K57" s="245">
        <f t="shared" si="1"/>
        <v>0</v>
      </c>
      <c r="L57" s="247">
        <f t="shared" si="2"/>
      </c>
      <c r="M57" s="67"/>
      <c r="N57" s="67"/>
      <c r="O57" s="67"/>
      <c r="P57" s="245">
        <f t="shared" si="3"/>
        <v>0</v>
      </c>
    </row>
    <row r="58" spans="1:16" ht="12.75">
      <c r="A58" s="312"/>
      <c r="B58" s="456">
        <v>58</v>
      </c>
      <c r="C58" s="457" t="s">
        <v>108</v>
      </c>
      <c r="D58" s="373" t="s">
        <v>2</v>
      </c>
      <c r="E58" s="73"/>
      <c r="F58" s="67"/>
      <c r="G58" s="67"/>
      <c r="H58" s="67"/>
      <c r="I58" s="67"/>
      <c r="J58" s="245">
        <f t="shared" si="0"/>
        <v>0</v>
      </c>
      <c r="K58" s="245">
        <f t="shared" si="1"/>
        <v>0</v>
      </c>
      <c r="L58" s="247">
        <f t="shared" si="2"/>
      </c>
      <c r="M58" s="67"/>
      <c r="N58" s="67"/>
      <c r="O58" s="67"/>
      <c r="P58" s="245">
        <f t="shared" si="3"/>
        <v>0</v>
      </c>
    </row>
    <row r="59" spans="1:16" ht="22.5">
      <c r="A59" s="312"/>
      <c r="B59" s="456">
        <v>33</v>
      </c>
      <c r="C59" s="457" t="s">
        <v>109</v>
      </c>
      <c r="D59" s="373" t="s">
        <v>2</v>
      </c>
      <c r="E59" s="73"/>
      <c r="F59" s="67"/>
      <c r="G59" s="67"/>
      <c r="H59" s="67"/>
      <c r="I59" s="67"/>
      <c r="J59" s="245">
        <f t="shared" si="0"/>
        <v>0</v>
      </c>
      <c r="K59" s="245">
        <f t="shared" si="1"/>
        <v>0</v>
      </c>
      <c r="L59" s="247">
        <f t="shared" si="2"/>
      </c>
      <c r="M59" s="67"/>
      <c r="N59" s="67"/>
      <c r="O59" s="67"/>
      <c r="P59" s="245">
        <f t="shared" si="3"/>
        <v>0</v>
      </c>
    </row>
    <row r="60" spans="1:16" ht="22.5">
      <c r="A60" s="312"/>
      <c r="B60" s="456">
        <v>33</v>
      </c>
      <c r="C60" s="457" t="s">
        <v>110</v>
      </c>
      <c r="D60" s="373" t="s">
        <v>2</v>
      </c>
      <c r="E60" s="73"/>
      <c r="F60" s="67"/>
      <c r="G60" s="67"/>
      <c r="H60" s="67"/>
      <c r="I60" s="67"/>
      <c r="J60" s="245">
        <f t="shared" si="0"/>
        <v>0</v>
      </c>
      <c r="K60" s="245">
        <f t="shared" si="1"/>
        <v>0</v>
      </c>
      <c r="L60" s="247">
        <f t="shared" si="2"/>
      </c>
      <c r="M60" s="67"/>
      <c r="N60" s="67"/>
      <c r="O60" s="67"/>
      <c r="P60" s="245">
        <f t="shared" si="3"/>
        <v>0</v>
      </c>
    </row>
    <row r="61" spans="1:16" ht="22.5">
      <c r="A61" s="312"/>
      <c r="B61" s="456">
        <v>29</v>
      </c>
      <c r="C61" s="457" t="s">
        <v>111</v>
      </c>
      <c r="D61" s="373" t="s">
        <v>2</v>
      </c>
      <c r="E61" s="73"/>
      <c r="F61" s="67"/>
      <c r="G61" s="67"/>
      <c r="H61" s="67"/>
      <c r="I61" s="67"/>
      <c r="J61" s="245">
        <f t="shared" si="0"/>
        <v>0</v>
      </c>
      <c r="K61" s="245">
        <f t="shared" si="1"/>
        <v>0</v>
      </c>
      <c r="L61" s="247">
        <f t="shared" si="2"/>
      </c>
      <c r="M61" s="67"/>
      <c r="N61" s="67"/>
      <c r="O61" s="67"/>
      <c r="P61" s="245">
        <f t="shared" si="3"/>
        <v>0</v>
      </c>
    </row>
    <row r="62" spans="1:16" ht="22.5">
      <c r="A62" s="312"/>
      <c r="B62" s="456">
        <v>48</v>
      </c>
      <c r="C62" s="457" t="s">
        <v>112</v>
      </c>
      <c r="D62" s="373" t="s">
        <v>18</v>
      </c>
      <c r="E62" s="73"/>
      <c r="F62" s="67"/>
      <c r="G62" s="67"/>
      <c r="H62" s="67"/>
      <c r="I62" s="67"/>
      <c r="J62" s="245">
        <f t="shared" si="0"/>
        <v>0</v>
      </c>
      <c r="K62" s="245">
        <f t="shared" si="1"/>
        <v>0</v>
      </c>
      <c r="L62" s="247">
        <f t="shared" si="2"/>
      </c>
      <c r="M62" s="67"/>
      <c r="N62" s="67"/>
      <c r="O62" s="67"/>
      <c r="P62" s="245">
        <f t="shared" si="3"/>
        <v>0</v>
      </c>
    </row>
    <row r="63" spans="1:16" ht="12.75">
      <c r="A63" s="312"/>
      <c r="B63" s="456">
        <v>39</v>
      </c>
      <c r="C63" s="457" t="s">
        <v>113</v>
      </c>
      <c r="D63" s="373" t="s">
        <v>2</v>
      </c>
      <c r="E63" s="73"/>
      <c r="F63" s="67"/>
      <c r="G63" s="67"/>
      <c r="H63" s="67"/>
      <c r="I63" s="67"/>
      <c r="J63" s="245">
        <f t="shared" si="0"/>
        <v>0</v>
      </c>
      <c r="K63" s="245">
        <f t="shared" si="1"/>
        <v>0</v>
      </c>
      <c r="L63" s="247">
        <f t="shared" si="2"/>
      </c>
      <c r="M63" s="67"/>
      <c r="N63" s="67"/>
      <c r="O63" s="67"/>
      <c r="P63" s="245">
        <f t="shared" si="3"/>
        <v>0</v>
      </c>
    </row>
    <row r="64" spans="1:16" ht="12.75">
      <c r="A64" s="312"/>
      <c r="B64" s="456">
        <v>52</v>
      </c>
      <c r="C64" s="457" t="s">
        <v>114</v>
      </c>
      <c r="D64" s="373" t="s">
        <v>115</v>
      </c>
      <c r="E64" s="73"/>
      <c r="F64" s="67"/>
      <c r="G64" s="67"/>
      <c r="H64" s="67"/>
      <c r="I64" s="67"/>
      <c r="J64" s="245">
        <f t="shared" si="0"/>
        <v>0</v>
      </c>
      <c r="K64" s="245">
        <f t="shared" si="1"/>
        <v>0</v>
      </c>
      <c r="L64" s="247">
        <f t="shared" si="2"/>
      </c>
      <c r="M64" s="67"/>
      <c r="N64" s="67"/>
      <c r="O64" s="67"/>
      <c r="P64" s="245">
        <f t="shared" si="3"/>
        <v>0</v>
      </c>
    </row>
    <row r="65" spans="1:16" ht="22.5">
      <c r="A65" s="312"/>
      <c r="B65" s="456">
        <v>48</v>
      </c>
      <c r="C65" s="457" t="s">
        <v>116</v>
      </c>
      <c r="D65" s="373" t="s">
        <v>2</v>
      </c>
      <c r="E65" s="73"/>
      <c r="F65" s="67"/>
      <c r="G65" s="67"/>
      <c r="H65" s="67"/>
      <c r="I65" s="67"/>
      <c r="J65" s="245">
        <f t="shared" si="0"/>
        <v>0</v>
      </c>
      <c r="K65" s="245">
        <f t="shared" si="1"/>
        <v>0</v>
      </c>
      <c r="L65" s="247">
        <f t="shared" si="2"/>
      </c>
      <c r="M65" s="67"/>
      <c r="N65" s="67"/>
      <c r="O65" s="67"/>
      <c r="P65" s="245">
        <f t="shared" si="3"/>
        <v>0</v>
      </c>
    </row>
    <row r="66" spans="1:16" ht="12.75">
      <c r="A66" s="312"/>
      <c r="B66" s="456">
        <v>26</v>
      </c>
      <c r="C66" s="457" t="s">
        <v>117</v>
      </c>
      <c r="D66" s="373" t="s">
        <v>2</v>
      </c>
      <c r="E66" s="73"/>
      <c r="F66" s="67"/>
      <c r="G66" s="67"/>
      <c r="H66" s="67"/>
      <c r="I66" s="67"/>
      <c r="J66" s="245">
        <f t="shared" si="0"/>
        <v>0</v>
      </c>
      <c r="K66" s="245">
        <f t="shared" si="1"/>
        <v>0</v>
      </c>
      <c r="L66" s="247">
        <f t="shared" si="2"/>
      </c>
      <c r="M66" s="67"/>
      <c r="N66" s="67"/>
      <c r="O66" s="67"/>
      <c r="P66" s="245">
        <f t="shared" si="3"/>
        <v>0</v>
      </c>
    </row>
    <row r="67" spans="1:16" ht="22.5">
      <c r="A67" s="312"/>
      <c r="B67" s="456">
        <v>31</v>
      </c>
      <c r="C67" s="457" t="s">
        <v>118</v>
      </c>
      <c r="D67" s="373" t="s">
        <v>2</v>
      </c>
      <c r="E67" s="73"/>
      <c r="F67" s="67"/>
      <c r="G67" s="67"/>
      <c r="H67" s="67"/>
      <c r="I67" s="67"/>
      <c r="J67" s="245">
        <f t="shared" si="0"/>
        <v>0</v>
      </c>
      <c r="K67" s="245">
        <f t="shared" si="1"/>
        <v>0</v>
      </c>
      <c r="L67" s="247">
        <f t="shared" si="2"/>
      </c>
      <c r="M67" s="67"/>
      <c r="N67" s="67"/>
      <c r="O67" s="67"/>
      <c r="P67" s="245">
        <f t="shared" si="3"/>
        <v>0</v>
      </c>
    </row>
    <row r="68" spans="1:16" ht="22.5">
      <c r="A68" s="312"/>
      <c r="B68" s="456">
        <v>50</v>
      </c>
      <c r="C68" s="457" t="s">
        <v>119</v>
      </c>
      <c r="D68" s="373" t="s">
        <v>115</v>
      </c>
      <c r="E68" s="73"/>
      <c r="F68" s="67"/>
      <c r="G68" s="67"/>
      <c r="H68" s="67"/>
      <c r="I68" s="67"/>
      <c r="J68" s="245">
        <f t="shared" si="0"/>
        <v>0</v>
      </c>
      <c r="K68" s="245">
        <f t="shared" si="1"/>
        <v>0</v>
      </c>
      <c r="L68" s="247">
        <f t="shared" si="2"/>
      </c>
      <c r="M68" s="67"/>
      <c r="N68" s="67"/>
      <c r="O68" s="67"/>
      <c r="P68" s="245">
        <f t="shared" si="3"/>
        <v>0</v>
      </c>
    </row>
    <row r="69" spans="1:16" ht="12.75">
      <c r="A69" s="312"/>
      <c r="B69" s="456">
        <v>43</v>
      </c>
      <c r="C69" s="457" t="s">
        <v>120</v>
      </c>
      <c r="D69" s="373" t="s">
        <v>115</v>
      </c>
      <c r="E69" s="73"/>
      <c r="F69" s="67"/>
      <c r="G69" s="67"/>
      <c r="H69" s="67"/>
      <c r="I69" s="67"/>
      <c r="J69" s="245">
        <f t="shared" si="0"/>
        <v>0</v>
      </c>
      <c r="K69" s="245">
        <f t="shared" si="1"/>
        <v>0</v>
      </c>
      <c r="L69" s="247">
        <f t="shared" si="2"/>
      </c>
      <c r="M69" s="67"/>
      <c r="N69" s="67"/>
      <c r="O69" s="67"/>
      <c r="P69" s="245">
        <f t="shared" si="3"/>
        <v>0</v>
      </c>
    </row>
    <row r="70" spans="1:16" ht="22.5">
      <c r="A70" s="312"/>
      <c r="B70" s="456">
        <v>47</v>
      </c>
      <c r="C70" s="457" t="s">
        <v>121</v>
      </c>
      <c r="D70" s="373" t="s">
        <v>4</v>
      </c>
      <c r="E70" s="73"/>
      <c r="F70" s="67"/>
      <c r="G70" s="67"/>
      <c r="H70" s="67"/>
      <c r="I70" s="67"/>
      <c r="J70" s="245">
        <f t="shared" si="0"/>
        <v>0</v>
      </c>
      <c r="K70" s="245">
        <f t="shared" si="1"/>
        <v>0</v>
      </c>
      <c r="L70" s="247">
        <f t="shared" si="2"/>
      </c>
      <c r="M70" s="67"/>
      <c r="N70" s="67"/>
      <c r="O70" s="67"/>
      <c r="P70" s="245">
        <f t="shared" si="3"/>
        <v>0</v>
      </c>
    </row>
    <row r="71" spans="1:16" ht="22.5">
      <c r="A71" s="312"/>
      <c r="B71" s="456">
        <v>21</v>
      </c>
      <c r="C71" s="457" t="s">
        <v>122</v>
      </c>
      <c r="D71" s="373" t="s">
        <v>2</v>
      </c>
      <c r="E71" s="73"/>
      <c r="F71" s="67"/>
      <c r="G71" s="67"/>
      <c r="H71" s="67"/>
      <c r="I71" s="67"/>
      <c r="J71" s="245">
        <f t="shared" si="0"/>
        <v>0</v>
      </c>
      <c r="K71" s="245">
        <f t="shared" si="1"/>
        <v>0</v>
      </c>
      <c r="L71" s="247">
        <f t="shared" si="2"/>
      </c>
      <c r="M71" s="67"/>
      <c r="N71" s="67"/>
      <c r="O71" s="67"/>
      <c r="P71" s="245">
        <f t="shared" si="3"/>
        <v>0</v>
      </c>
    </row>
    <row r="72" spans="1:16" ht="22.5">
      <c r="A72" s="312"/>
      <c r="B72" s="456">
        <v>40</v>
      </c>
      <c r="C72" s="457" t="s">
        <v>123</v>
      </c>
      <c r="D72" s="373" t="s">
        <v>2</v>
      </c>
      <c r="E72" s="73"/>
      <c r="F72" s="67"/>
      <c r="G72" s="67"/>
      <c r="H72" s="67"/>
      <c r="I72" s="67"/>
      <c r="J72" s="245">
        <f t="shared" si="0"/>
        <v>0</v>
      </c>
      <c r="K72" s="245">
        <f t="shared" si="1"/>
        <v>0</v>
      </c>
      <c r="L72" s="247">
        <f t="shared" si="2"/>
      </c>
      <c r="M72" s="67"/>
      <c r="N72" s="67"/>
      <c r="O72" s="67"/>
      <c r="P72" s="245">
        <f t="shared" si="3"/>
        <v>0</v>
      </c>
    </row>
    <row r="73" spans="1:16" ht="12.75">
      <c r="A73" s="312"/>
      <c r="B73" s="456">
        <v>62</v>
      </c>
      <c r="C73" s="457" t="s">
        <v>124</v>
      </c>
      <c r="D73" s="373" t="s">
        <v>2</v>
      </c>
      <c r="E73" s="73"/>
      <c r="F73" s="67"/>
      <c r="G73" s="67"/>
      <c r="H73" s="67"/>
      <c r="I73" s="67"/>
      <c r="J73" s="245">
        <f t="shared" si="0"/>
        <v>0</v>
      </c>
      <c r="K73" s="245">
        <f t="shared" si="1"/>
        <v>0</v>
      </c>
      <c r="L73" s="247">
        <f t="shared" si="2"/>
      </c>
      <c r="M73" s="67"/>
      <c r="N73" s="67"/>
      <c r="O73" s="67"/>
      <c r="P73" s="245">
        <f t="shared" si="3"/>
        <v>0</v>
      </c>
    </row>
    <row r="74" spans="1:16" ht="22.5">
      <c r="A74" s="312"/>
      <c r="B74" s="456">
        <v>52</v>
      </c>
      <c r="C74" s="457" t="s">
        <v>125</v>
      </c>
      <c r="D74" s="373" t="s">
        <v>2</v>
      </c>
      <c r="E74" s="73"/>
      <c r="F74" s="67"/>
      <c r="G74" s="67"/>
      <c r="H74" s="67"/>
      <c r="I74" s="67"/>
      <c r="J74" s="245">
        <f t="shared" si="0"/>
        <v>0</v>
      </c>
      <c r="K74" s="245">
        <f t="shared" si="1"/>
        <v>0</v>
      </c>
      <c r="L74" s="247">
        <f t="shared" si="2"/>
      </c>
      <c r="M74" s="67"/>
      <c r="N74" s="67"/>
      <c r="O74" s="67"/>
      <c r="P74" s="245">
        <f t="shared" si="3"/>
        <v>0</v>
      </c>
    </row>
    <row r="75" spans="1:16" ht="22.5">
      <c r="A75" s="312"/>
      <c r="B75" s="456">
        <v>41</v>
      </c>
      <c r="C75" s="457" t="s">
        <v>126</v>
      </c>
      <c r="D75" s="373" t="s">
        <v>2</v>
      </c>
      <c r="E75" s="73"/>
      <c r="F75" s="67"/>
      <c r="G75" s="67"/>
      <c r="H75" s="67"/>
      <c r="I75" s="67"/>
      <c r="J75" s="245">
        <f t="shared" si="0"/>
        <v>0</v>
      </c>
      <c r="K75" s="245">
        <f t="shared" si="1"/>
        <v>0</v>
      </c>
      <c r="L75" s="247">
        <f t="shared" si="2"/>
      </c>
      <c r="M75" s="67"/>
      <c r="N75" s="67"/>
      <c r="O75" s="67"/>
      <c r="P75" s="245">
        <f t="shared" si="3"/>
        <v>0</v>
      </c>
    </row>
    <row r="76" spans="1:16" ht="22.5">
      <c r="A76" s="312"/>
      <c r="B76" s="456">
        <v>39</v>
      </c>
      <c r="C76" s="457" t="s">
        <v>127</v>
      </c>
      <c r="D76" s="373" t="s">
        <v>4</v>
      </c>
      <c r="E76" s="73"/>
      <c r="F76" s="67"/>
      <c r="G76" s="67"/>
      <c r="H76" s="67"/>
      <c r="I76" s="67"/>
      <c r="J76" s="245">
        <f aca="true" t="shared" si="4" ref="J76:J94">+G76+H76+I76</f>
        <v>0</v>
      </c>
      <c r="K76" s="245">
        <f aca="true" t="shared" si="5" ref="K76:K94">+H76+I76</f>
        <v>0</v>
      </c>
      <c r="L76" s="247">
        <f aca="true" t="shared" si="6" ref="L76:L94">IF(K76&lt;&gt;0,+(K76/J76),"")</f>
      </c>
      <c r="M76" s="67"/>
      <c r="N76" s="67"/>
      <c r="O76" s="67"/>
      <c r="P76" s="245">
        <f aca="true" t="shared" si="7" ref="P76:P94">+J76+M76+N76+O76</f>
        <v>0</v>
      </c>
    </row>
    <row r="77" spans="1:16" ht="12.75">
      <c r="A77" s="312"/>
      <c r="B77" s="456">
        <v>7</v>
      </c>
      <c r="C77" s="457" t="s">
        <v>128</v>
      </c>
      <c r="D77" s="373" t="s">
        <v>7</v>
      </c>
      <c r="E77" s="73"/>
      <c r="F77" s="67"/>
      <c r="G77" s="67"/>
      <c r="H77" s="67"/>
      <c r="I77" s="67"/>
      <c r="J77" s="245">
        <f t="shared" si="4"/>
        <v>0</v>
      </c>
      <c r="K77" s="245">
        <f t="shared" si="5"/>
        <v>0</v>
      </c>
      <c r="L77" s="247">
        <f t="shared" si="6"/>
      </c>
      <c r="M77" s="67"/>
      <c r="N77" s="67"/>
      <c r="O77" s="67"/>
      <c r="P77" s="245">
        <f t="shared" si="7"/>
        <v>0</v>
      </c>
    </row>
    <row r="78" spans="1:16" ht="12.75">
      <c r="A78" s="312"/>
      <c r="B78" s="456">
        <v>28</v>
      </c>
      <c r="C78" s="457" t="s">
        <v>129</v>
      </c>
      <c r="D78" s="373" t="s">
        <v>2</v>
      </c>
      <c r="E78" s="73"/>
      <c r="F78" s="67"/>
      <c r="G78" s="67"/>
      <c r="H78" s="67"/>
      <c r="I78" s="67"/>
      <c r="J78" s="245">
        <f t="shared" si="4"/>
        <v>0</v>
      </c>
      <c r="K78" s="245">
        <f t="shared" si="5"/>
        <v>0</v>
      </c>
      <c r="L78" s="247">
        <f t="shared" si="6"/>
      </c>
      <c r="M78" s="67"/>
      <c r="N78" s="67"/>
      <c r="O78" s="67"/>
      <c r="P78" s="245">
        <f t="shared" si="7"/>
        <v>0</v>
      </c>
    </row>
    <row r="79" spans="1:16" ht="22.5">
      <c r="A79" s="312"/>
      <c r="B79" s="456">
        <v>27</v>
      </c>
      <c r="C79" s="457" t="s">
        <v>130</v>
      </c>
      <c r="D79" s="373" t="s">
        <v>2</v>
      </c>
      <c r="E79" s="73"/>
      <c r="F79" s="67"/>
      <c r="G79" s="67"/>
      <c r="H79" s="67"/>
      <c r="I79" s="67"/>
      <c r="J79" s="245">
        <f t="shared" si="4"/>
        <v>0</v>
      </c>
      <c r="K79" s="245">
        <f t="shared" si="5"/>
        <v>0</v>
      </c>
      <c r="L79" s="247">
        <f t="shared" si="6"/>
      </c>
      <c r="M79" s="67"/>
      <c r="N79" s="67"/>
      <c r="O79" s="67"/>
      <c r="P79" s="245">
        <f t="shared" si="7"/>
        <v>0</v>
      </c>
    </row>
    <row r="80" spans="1:16" ht="22.5">
      <c r="A80" s="312"/>
      <c r="B80" s="456">
        <v>29</v>
      </c>
      <c r="C80" s="457" t="s">
        <v>131</v>
      </c>
      <c r="D80" s="373" t="s">
        <v>2</v>
      </c>
      <c r="E80" s="73"/>
      <c r="F80" s="67"/>
      <c r="G80" s="67"/>
      <c r="H80" s="67"/>
      <c r="I80" s="67"/>
      <c r="J80" s="245">
        <f t="shared" si="4"/>
        <v>0</v>
      </c>
      <c r="K80" s="245">
        <f t="shared" si="5"/>
        <v>0</v>
      </c>
      <c r="L80" s="247">
        <f t="shared" si="6"/>
      </c>
      <c r="M80" s="67"/>
      <c r="N80" s="67"/>
      <c r="O80" s="67"/>
      <c r="P80" s="245">
        <f t="shared" si="7"/>
        <v>0</v>
      </c>
    </row>
    <row r="81" spans="1:16" ht="22.5">
      <c r="A81" s="312"/>
      <c r="B81" s="456">
        <v>39</v>
      </c>
      <c r="C81" s="457" t="s">
        <v>132</v>
      </c>
      <c r="D81" s="373" t="s">
        <v>4</v>
      </c>
      <c r="E81" s="73"/>
      <c r="F81" s="67"/>
      <c r="G81" s="67"/>
      <c r="H81" s="67"/>
      <c r="I81" s="67"/>
      <c r="J81" s="245">
        <f t="shared" si="4"/>
        <v>0</v>
      </c>
      <c r="K81" s="245">
        <f t="shared" si="5"/>
        <v>0</v>
      </c>
      <c r="L81" s="247">
        <f t="shared" si="6"/>
      </c>
      <c r="M81" s="67"/>
      <c r="N81" s="67"/>
      <c r="O81" s="67"/>
      <c r="P81" s="245">
        <f t="shared" si="7"/>
        <v>0</v>
      </c>
    </row>
    <row r="82" spans="1:16" ht="22.5">
      <c r="A82" s="312"/>
      <c r="B82" s="456">
        <v>45</v>
      </c>
      <c r="C82" s="457" t="s">
        <v>133</v>
      </c>
      <c r="D82" s="373" t="s">
        <v>2</v>
      </c>
      <c r="E82" s="73"/>
      <c r="F82" s="67"/>
      <c r="G82" s="67"/>
      <c r="H82" s="67"/>
      <c r="I82" s="67"/>
      <c r="J82" s="245">
        <f t="shared" si="4"/>
        <v>0</v>
      </c>
      <c r="K82" s="245">
        <f t="shared" si="5"/>
        <v>0</v>
      </c>
      <c r="L82" s="247">
        <f t="shared" si="6"/>
      </c>
      <c r="M82" s="67"/>
      <c r="N82" s="67"/>
      <c r="O82" s="67"/>
      <c r="P82" s="245">
        <f t="shared" si="7"/>
        <v>0</v>
      </c>
    </row>
    <row r="83" spans="1:16" ht="22.5">
      <c r="A83" s="312"/>
      <c r="B83" s="456">
        <v>22</v>
      </c>
      <c r="C83" s="457" t="s">
        <v>134</v>
      </c>
      <c r="D83" s="373" t="s">
        <v>2</v>
      </c>
      <c r="E83" s="73"/>
      <c r="F83" s="67"/>
      <c r="G83" s="67"/>
      <c r="H83" s="67"/>
      <c r="I83" s="67"/>
      <c r="J83" s="245">
        <f t="shared" si="4"/>
        <v>0</v>
      </c>
      <c r="K83" s="245">
        <f t="shared" si="5"/>
        <v>0</v>
      </c>
      <c r="L83" s="247">
        <f t="shared" si="6"/>
      </c>
      <c r="M83" s="67"/>
      <c r="N83" s="67"/>
      <c r="O83" s="67"/>
      <c r="P83" s="245">
        <f t="shared" si="7"/>
        <v>0</v>
      </c>
    </row>
    <row r="84" spans="1:16" ht="12.75">
      <c r="A84" s="312"/>
      <c r="B84" s="456">
        <v>51</v>
      </c>
      <c r="C84" s="457" t="s">
        <v>135</v>
      </c>
      <c r="D84" s="373" t="s">
        <v>136</v>
      </c>
      <c r="E84" s="73"/>
      <c r="F84" s="67"/>
      <c r="G84" s="67"/>
      <c r="H84" s="67"/>
      <c r="I84" s="67"/>
      <c r="J84" s="245">
        <f t="shared" si="4"/>
        <v>0</v>
      </c>
      <c r="K84" s="245">
        <f t="shared" si="5"/>
        <v>0</v>
      </c>
      <c r="L84" s="247">
        <f t="shared" si="6"/>
      </c>
      <c r="M84" s="67"/>
      <c r="N84" s="67"/>
      <c r="O84" s="67"/>
      <c r="P84" s="245">
        <f t="shared" si="7"/>
        <v>0</v>
      </c>
    </row>
    <row r="85" spans="1:16" ht="12.75">
      <c r="A85" s="312"/>
      <c r="B85" s="456">
        <v>45</v>
      </c>
      <c r="C85" s="457" t="s">
        <v>137</v>
      </c>
      <c r="D85" s="373" t="s">
        <v>2</v>
      </c>
      <c r="E85" s="73"/>
      <c r="F85" s="67"/>
      <c r="G85" s="67"/>
      <c r="H85" s="67"/>
      <c r="I85" s="67"/>
      <c r="J85" s="245">
        <f t="shared" si="4"/>
        <v>0</v>
      </c>
      <c r="K85" s="245">
        <f t="shared" si="5"/>
        <v>0</v>
      </c>
      <c r="L85" s="247">
        <f t="shared" si="6"/>
      </c>
      <c r="M85" s="67"/>
      <c r="N85" s="67"/>
      <c r="O85" s="67"/>
      <c r="P85" s="245">
        <f t="shared" si="7"/>
        <v>0</v>
      </c>
    </row>
    <row r="86" spans="1:16" ht="12.75">
      <c r="A86" s="312"/>
      <c r="B86" s="456">
        <v>61</v>
      </c>
      <c r="C86" s="457" t="s">
        <v>138</v>
      </c>
      <c r="D86" s="373" t="s">
        <v>101</v>
      </c>
      <c r="E86" s="73"/>
      <c r="F86" s="67"/>
      <c r="G86" s="67"/>
      <c r="H86" s="67"/>
      <c r="I86" s="67"/>
      <c r="J86" s="245">
        <f t="shared" si="4"/>
        <v>0</v>
      </c>
      <c r="K86" s="245">
        <f t="shared" si="5"/>
        <v>0</v>
      </c>
      <c r="L86" s="247">
        <f t="shared" si="6"/>
      </c>
      <c r="M86" s="67"/>
      <c r="N86" s="67"/>
      <c r="O86" s="67"/>
      <c r="P86" s="245">
        <f t="shared" si="7"/>
        <v>0</v>
      </c>
    </row>
    <row r="87" spans="1:16" ht="12.75">
      <c r="A87" s="312"/>
      <c r="B87" s="456">
        <v>11</v>
      </c>
      <c r="C87" s="457" t="s">
        <v>139</v>
      </c>
      <c r="D87" s="373" t="s">
        <v>140</v>
      </c>
      <c r="E87" s="73"/>
      <c r="F87" s="67"/>
      <c r="G87" s="67"/>
      <c r="H87" s="67"/>
      <c r="I87" s="67"/>
      <c r="J87" s="245">
        <f t="shared" si="4"/>
        <v>0</v>
      </c>
      <c r="K87" s="245">
        <f t="shared" si="5"/>
        <v>0</v>
      </c>
      <c r="L87" s="247">
        <f t="shared" si="6"/>
      </c>
      <c r="M87" s="67"/>
      <c r="N87" s="67"/>
      <c r="O87" s="67"/>
      <c r="P87" s="245">
        <f t="shared" si="7"/>
        <v>0</v>
      </c>
    </row>
    <row r="88" spans="1:16" ht="22.5">
      <c r="A88" s="312"/>
      <c r="B88" s="456">
        <v>32</v>
      </c>
      <c r="C88" s="457" t="s">
        <v>141</v>
      </c>
      <c r="D88" s="373" t="s">
        <v>115</v>
      </c>
      <c r="E88" s="73"/>
      <c r="F88" s="67"/>
      <c r="G88" s="67"/>
      <c r="H88" s="67"/>
      <c r="I88" s="67"/>
      <c r="J88" s="245">
        <f t="shared" si="4"/>
        <v>0</v>
      </c>
      <c r="K88" s="245">
        <f t="shared" si="5"/>
        <v>0</v>
      </c>
      <c r="L88" s="247">
        <f t="shared" si="6"/>
      </c>
      <c r="M88" s="67"/>
      <c r="N88" s="67"/>
      <c r="O88" s="67"/>
      <c r="P88" s="245">
        <f t="shared" si="7"/>
        <v>0</v>
      </c>
    </row>
    <row r="89" spans="1:16" ht="12.75">
      <c r="A89" s="312"/>
      <c r="B89" s="456"/>
      <c r="C89" s="457"/>
      <c r="D89" s="373"/>
      <c r="E89" s="73"/>
      <c r="F89" s="67"/>
      <c r="G89" s="67"/>
      <c r="H89" s="67"/>
      <c r="I89" s="67"/>
      <c r="J89" s="245">
        <f t="shared" si="4"/>
        <v>0</v>
      </c>
      <c r="K89" s="245">
        <f t="shared" si="5"/>
        <v>0</v>
      </c>
      <c r="L89" s="247">
        <f t="shared" si="6"/>
      </c>
      <c r="M89" s="67"/>
      <c r="N89" s="67"/>
      <c r="O89" s="67"/>
      <c r="P89" s="245">
        <f t="shared" si="7"/>
        <v>0</v>
      </c>
    </row>
    <row r="90" spans="1:16" ht="12.75">
      <c r="A90" s="312"/>
      <c r="B90" s="456"/>
      <c r="C90" s="457"/>
      <c r="D90" s="373"/>
      <c r="E90" s="73"/>
      <c r="F90" s="67"/>
      <c r="G90" s="67"/>
      <c r="H90" s="67"/>
      <c r="I90" s="67"/>
      <c r="J90" s="245">
        <f t="shared" si="4"/>
        <v>0</v>
      </c>
      <c r="K90" s="245">
        <f t="shared" si="5"/>
        <v>0</v>
      </c>
      <c r="L90" s="247">
        <f t="shared" si="6"/>
      </c>
      <c r="M90" s="67"/>
      <c r="N90" s="67"/>
      <c r="O90" s="67"/>
      <c r="P90" s="245">
        <f t="shared" si="7"/>
        <v>0</v>
      </c>
    </row>
    <row r="91" spans="1:16" ht="12.75">
      <c r="A91" s="312"/>
      <c r="B91" s="456"/>
      <c r="C91" s="457"/>
      <c r="D91" s="373"/>
      <c r="E91" s="73"/>
      <c r="F91" s="67"/>
      <c r="G91" s="67"/>
      <c r="H91" s="67"/>
      <c r="I91" s="67"/>
      <c r="J91" s="245">
        <f t="shared" si="4"/>
        <v>0</v>
      </c>
      <c r="K91" s="245">
        <f t="shared" si="5"/>
        <v>0</v>
      </c>
      <c r="L91" s="247">
        <f t="shared" si="6"/>
      </c>
      <c r="M91" s="67"/>
      <c r="N91" s="67"/>
      <c r="O91" s="67"/>
      <c r="P91" s="245">
        <f t="shared" si="7"/>
        <v>0</v>
      </c>
    </row>
    <row r="92" spans="1:16" ht="12.75">
      <c r="A92" s="312"/>
      <c r="B92" s="456"/>
      <c r="C92" s="457"/>
      <c r="D92" s="373"/>
      <c r="E92" s="73"/>
      <c r="F92" s="67"/>
      <c r="G92" s="67"/>
      <c r="H92" s="67"/>
      <c r="I92" s="67"/>
      <c r="J92" s="245">
        <f t="shared" si="4"/>
        <v>0</v>
      </c>
      <c r="K92" s="245">
        <f t="shared" si="5"/>
        <v>0</v>
      </c>
      <c r="L92" s="247">
        <f t="shared" si="6"/>
      </c>
      <c r="M92" s="67"/>
      <c r="N92" s="67"/>
      <c r="O92" s="67"/>
      <c r="P92" s="245">
        <f t="shared" si="7"/>
        <v>0</v>
      </c>
    </row>
    <row r="93" spans="1:16" ht="12.75">
      <c r="A93" s="312"/>
      <c r="B93" s="456"/>
      <c r="C93" s="457"/>
      <c r="D93" s="373"/>
      <c r="E93" s="73"/>
      <c r="F93" s="67"/>
      <c r="G93" s="67"/>
      <c r="H93" s="67"/>
      <c r="I93" s="67"/>
      <c r="J93" s="245">
        <f t="shared" si="4"/>
        <v>0</v>
      </c>
      <c r="K93" s="245">
        <f t="shared" si="5"/>
        <v>0</v>
      </c>
      <c r="L93" s="247">
        <f t="shared" si="6"/>
      </c>
      <c r="M93" s="67"/>
      <c r="N93" s="67"/>
      <c r="O93" s="67"/>
      <c r="P93" s="245">
        <f t="shared" si="7"/>
        <v>0</v>
      </c>
    </row>
    <row r="94" spans="1:16" ht="12.75">
      <c r="A94" s="312"/>
      <c r="B94" s="456"/>
      <c r="C94" s="457"/>
      <c r="D94" s="373"/>
      <c r="E94" s="73"/>
      <c r="F94" s="67"/>
      <c r="G94" s="67"/>
      <c r="H94" s="67"/>
      <c r="I94" s="67"/>
      <c r="J94" s="245">
        <f t="shared" si="4"/>
        <v>0</v>
      </c>
      <c r="K94" s="245">
        <f t="shared" si="5"/>
        <v>0</v>
      </c>
      <c r="L94" s="247">
        <f t="shared" si="6"/>
      </c>
      <c r="M94" s="67"/>
      <c r="N94" s="67"/>
      <c r="O94" s="67"/>
      <c r="P94" s="245">
        <f t="shared" si="7"/>
        <v>0</v>
      </c>
    </row>
    <row r="95" spans="1:16" ht="12.75">
      <c r="A95" s="59" t="s">
        <v>59</v>
      </c>
      <c r="B95" s="60"/>
      <c r="C95" s="61"/>
      <c r="D95" s="61"/>
      <c r="E95" s="54"/>
      <c r="F95" s="307">
        <f>SUM(F11:F94)</f>
        <v>0</v>
      </c>
      <c r="G95" s="307">
        <f>SUM(G11:G94)</f>
        <v>0</v>
      </c>
      <c r="H95" s="307">
        <f>SUM(H11:H94)</f>
        <v>0</v>
      </c>
      <c r="I95" s="307">
        <f>SUM(I11:I94)</f>
        <v>0</v>
      </c>
      <c r="J95" s="307">
        <f>+G95+H95+I95</f>
        <v>0</v>
      </c>
      <c r="K95" s="307">
        <f>+H95+I95</f>
        <v>0</v>
      </c>
      <c r="L95" s="308">
        <f>IF(K95&lt;&gt;0,+K95/J95,"")</f>
      </c>
      <c r="M95" s="307">
        <f>SUM(M11:M94)</f>
        <v>0</v>
      </c>
      <c r="N95" s="307">
        <f>SUM(N11:N94)</f>
        <v>0</v>
      </c>
      <c r="O95" s="307">
        <f>SUM(O11:O94)</f>
        <v>0</v>
      </c>
      <c r="P95" s="307">
        <f>+J95+M95+N95+O95</f>
        <v>0</v>
      </c>
    </row>
    <row r="96" spans="1:16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</sheetData>
  <sheetProtection password="CE86" sheet="1" formatCells="0" formatColumns="0" formatRows="0" insertHyperlinks="0" selectLockedCells="1" sort="0" autoFilter="0" pivotTables="0"/>
  <printOptions horizontalCentered="1"/>
  <pageMargins left="0" right="0" top="0.2" bottom="0.75" header="0" footer="0"/>
  <pageSetup blackAndWhite="1" firstPageNumber="26" useFirstPageNumber="1" horizontalDpi="720" verticalDpi="720" orientation="landscape" paperSize="5" scale="88" r:id="rId1"/>
  <headerFooter alignWithMargins="0">
    <oddFooter>&amp;L&amp;"Arial,Bold"&amp;8FMS FORM 6314
12-2007&amp;"Arial,Regular"&amp;10
&amp;8EDITION OF 12-2006 IS OBSOLETE&amp;C&amp;8+ = Footnote    d = Disputed Items    J = Delinquency
Page &amp;P
&amp;R&amp;"Arial,Bold Italic"&amp;8Department of the Treasury
&amp;"Arial,Italic"FMS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44"/>
  </sheetPr>
  <dimension ref="A1:Q109"/>
  <sheetViews>
    <sheetView showGridLines="0" workbookViewId="0" topLeftCell="A1">
      <selection activeCell="C13" sqref="C13"/>
    </sheetView>
  </sheetViews>
  <sheetFormatPr defaultColWidth="9.140625" defaultRowHeight="12.75"/>
  <cols>
    <col min="1" max="1" width="2.421875" style="0" customWidth="1"/>
    <col min="2" max="2" width="11.7109375" style="0" customWidth="1"/>
    <col min="3" max="3" width="43.140625" style="0" customWidth="1"/>
    <col min="4" max="4" width="15.5742187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57421875" style="0" customWidth="1"/>
    <col min="13" max="16" width="11.7109375" style="0" customWidth="1"/>
  </cols>
  <sheetData>
    <row r="1" spans="1:16" ht="12.75">
      <c r="A1" s="80"/>
      <c r="B1" s="81"/>
      <c r="C1" s="81"/>
      <c r="D1" s="81"/>
      <c r="E1" s="81"/>
      <c r="F1" s="81"/>
      <c r="G1" s="81"/>
      <c r="H1" s="82" t="s">
        <v>199</v>
      </c>
      <c r="I1" s="225">
        <f>IF('Section I'!$I$1&lt;&gt;0,+'Section I'!$I$1,"")</f>
      </c>
      <c r="J1" s="226"/>
      <c r="K1" s="226"/>
      <c r="L1" s="226"/>
      <c r="M1" s="83"/>
      <c r="N1" s="81"/>
      <c r="O1" s="84"/>
      <c r="P1" s="85" t="str">
        <f>+'Section I'!P1</f>
        <v>OMB No. 1510-0012</v>
      </c>
    </row>
    <row r="2" spans="1:16" ht="12.75">
      <c r="A2" s="86"/>
      <c r="B2" s="87"/>
      <c r="C2" s="87"/>
      <c r="D2" s="87"/>
      <c r="E2" s="87"/>
      <c r="F2" s="87"/>
      <c r="G2" s="87"/>
      <c r="H2" s="87"/>
      <c r="I2" s="93"/>
      <c r="J2" s="128" t="s">
        <v>177</v>
      </c>
      <c r="K2" s="129"/>
      <c r="L2" s="93"/>
      <c r="M2" s="87"/>
      <c r="N2" s="87"/>
      <c r="O2" s="84"/>
      <c r="P2" s="91" t="str">
        <f>+'Section VI'!P2</f>
        <v> OMB Expiration Date:  9-30-2010</v>
      </c>
    </row>
    <row r="3" spans="1:16" ht="12.75">
      <c r="A3" s="92" t="s">
        <v>264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</row>
    <row r="4" spans="1:16" ht="12.75">
      <c r="A4" s="95" t="str">
        <f>+'Section I'!A4</f>
        <v>Ceded Reinsurance as of December 31, Current Year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</row>
    <row r="5" spans="1:16" ht="12.75">
      <c r="A5" s="98"/>
      <c r="B5" s="130"/>
      <c r="C5" s="130"/>
      <c r="D5" s="96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1"/>
    </row>
    <row r="6" spans="1:16" ht="67.5">
      <c r="A6" s="108"/>
      <c r="B6" s="108" t="str">
        <f>+'Section VI'!B6:B6</f>
        <v>Unauthorized</v>
      </c>
      <c r="C6" s="122" t="str">
        <f>+'Section VI'!C6</f>
        <v>Name of Reinsurer</v>
      </c>
      <c r="D6" s="108"/>
      <c r="E6" s="123" t="str">
        <f>+'Section VI'!E6</f>
        <v>+</v>
      </c>
      <c r="F6" s="108" t="str">
        <f>+'Section VI'!F6</f>
        <v>(1)                      Reinsurance Premiums</v>
      </c>
      <c r="G6" s="132" t="str">
        <f>+'Section VI'!G6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117"/>
      <c r="I6" s="117"/>
      <c r="J6" s="118"/>
      <c r="K6" s="108" t="str">
        <f>+'Section VI'!K6</f>
        <v>(3)                            Total           Overdue</v>
      </c>
      <c r="L6" s="108" t="str">
        <f>+'Section VI'!L6</f>
        <v>(4)          Percentage Overdue     </v>
      </c>
      <c r="M6" s="108" t="str">
        <f>+'Section VI'!M6</f>
        <v>(5)                       (Known Case) Reinsurance Recoverable on Unpaid Losses</v>
      </c>
      <c r="N6" s="108" t="str">
        <f>+'Section VI'!N6</f>
        <v>(6)                   Incurred But Not Reported Losses and</v>
      </c>
      <c r="O6" s="108" t="str">
        <f>+'Section VI'!O6</f>
        <v>(7)                 Unearned</v>
      </c>
      <c r="P6" s="108" t="str">
        <f>+'Section VI'!P6</f>
        <v>(8)                                      Total Recoverable      </v>
      </c>
    </row>
    <row r="7" spans="1:16" ht="45">
      <c r="A7" s="100"/>
      <c r="B7" s="101" t="str">
        <f>+'Section VI'!B7</f>
        <v>Percentage</v>
      </c>
      <c r="C7" s="133"/>
      <c r="D7" s="99"/>
      <c r="E7" s="134"/>
      <c r="F7" s="99" t="str">
        <f>+'Section VI'!F7</f>
        <v>Ceded</v>
      </c>
      <c r="G7" s="102" t="str">
        <f>+'Section VI'!G7</f>
        <v>(A)                    Current and              1 - 90</v>
      </c>
      <c r="H7" s="102" t="str">
        <f>+'Section VI'!H7</f>
        <v>(B)                     91 - 120</v>
      </c>
      <c r="I7" s="102" t="str">
        <f>+'Section VI'!I7</f>
        <v>(C)                  Over 120</v>
      </c>
      <c r="J7" s="102" t="str">
        <f>+'Section VI'!J7</f>
        <v>(D)                           Total</v>
      </c>
      <c r="K7" s="99" t="str">
        <f>+'Section VI'!K7</f>
        <v>(Col 2B + 2C)</v>
      </c>
      <c r="L7" s="99" t="str">
        <f>+'Section VI'!L7</f>
        <v>(Col 3/Col 2D)</v>
      </c>
      <c r="M7" s="99" t="str">
        <f>+'Section VI'!M7</f>
        <v>and Unpaid Loss Adjustment Expense</v>
      </c>
      <c r="N7" s="99" t="str">
        <f>+'Section VI'!N7</f>
        <v>Loss Adjustment Expense</v>
      </c>
      <c r="O7" s="99" t="str">
        <f>+'Section VI'!O7</f>
        <v>Premiums</v>
      </c>
      <c r="P7" s="103" t="str">
        <f>+'Section VI'!P7</f>
        <v>(Cols 2D+5+6+7)</v>
      </c>
    </row>
    <row r="8" spans="1:17" ht="12.75">
      <c r="A8" s="39" t="s">
        <v>225</v>
      </c>
      <c r="B8" s="36"/>
      <c r="C8" s="31"/>
      <c r="D8" s="36"/>
      <c r="E8" s="36"/>
      <c r="F8" s="36"/>
      <c r="G8" s="37"/>
      <c r="H8" s="37"/>
      <c r="I8" s="37"/>
      <c r="J8" s="42"/>
      <c r="K8" s="56"/>
      <c r="L8" s="56"/>
      <c r="M8" s="56"/>
      <c r="N8" s="56"/>
      <c r="O8" s="56"/>
      <c r="P8" s="57"/>
      <c r="Q8" s="5"/>
    </row>
    <row r="9" spans="1:17" ht="12.75">
      <c r="A9" s="39" t="s">
        <v>209</v>
      </c>
      <c r="B9" s="40"/>
      <c r="C9" s="31"/>
      <c r="D9" s="36"/>
      <c r="E9" s="36"/>
      <c r="F9" s="36"/>
      <c r="G9" s="37"/>
      <c r="H9" s="37"/>
      <c r="I9" s="37"/>
      <c r="J9" s="42"/>
      <c r="K9" s="40"/>
      <c r="L9" s="40"/>
      <c r="M9" s="40"/>
      <c r="N9" s="40"/>
      <c r="O9" s="40"/>
      <c r="P9" s="51"/>
      <c r="Q9" s="5"/>
    </row>
    <row r="10" spans="1:17" ht="12.75">
      <c r="A10" s="40" t="s">
        <v>189</v>
      </c>
      <c r="B10" s="43"/>
      <c r="C10" s="43"/>
      <c r="D10" s="43"/>
      <c r="E10" s="43"/>
      <c r="F10" s="43"/>
      <c r="G10" s="43"/>
      <c r="H10" s="43"/>
      <c r="I10" s="43"/>
      <c r="J10" s="40"/>
      <c r="K10" s="40"/>
      <c r="L10" s="40"/>
      <c r="M10" s="40"/>
      <c r="N10" s="40"/>
      <c r="O10" s="40"/>
      <c r="P10" s="38"/>
      <c r="Q10" s="5"/>
    </row>
    <row r="11" spans="1:17" ht="12.75">
      <c r="A11" s="40" t="s">
        <v>194</v>
      </c>
      <c r="B11" s="43"/>
      <c r="C11" s="43"/>
      <c r="D11" s="43"/>
      <c r="E11" s="43"/>
      <c r="F11" s="43"/>
      <c r="G11" s="43"/>
      <c r="H11" s="43"/>
      <c r="I11" s="43"/>
      <c r="J11" s="40"/>
      <c r="K11" s="40"/>
      <c r="L11" s="40"/>
      <c r="M11" s="40"/>
      <c r="N11" s="40"/>
      <c r="O11" s="40"/>
      <c r="P11" s="38"/>
      <c r="Q11" s="5"/>
    </row>
    <row r="12" spans="1:17" ht="12.75">
      <c r="A12" s="463" t="s">
        <v>66</v>
      </c>
      <c r="B12" s="24"/>
      <c r="C12" s="24"/>
      <c r="D12" s="24"/>
      <c r="E12" s="20"/>
      <c r="F12" s="23"/>
      <c r="G12" s="23"/>
      <c r="H12" s="23"/>
      <c r="I12" s="23"/>
      <c r="J12" s="310">
        <f>+G12+H12+I12</f>
        <v>0</v>
      </c>
      <c r="K12" s="310">
        <f>+H12+I12</f>
        <v>0</v>
      </c>
      <c r="L12" s="344">
        <f>IF(K12&lt;&gt;0,+K12/J12,"")</f>
      </c>
      <c r="M12" s="12"/>
      <c r="N12" s="12"/>
      <c r="O12" s="12"/>
      <c r="P12" s="237">
        <f>+J12+M12+N12+O12</f>
        <v>0</v>
      </c>
      <c r="Q12" s="5"/>
    </row>
    <row r="13" spans="1:17" ht="12.75">
      <c r="A13" s="76"/>
      <c r="B13" s="77"/>
      <c r="C13" s="76"/>
      <c r="D13" s="76"/>
      <c r="E13" s="74"/>
      <c r="F13" s="69"/>
      <c r="G13" s="69"/>
      <c r="H13" s="69"/>
      <c r="I13" s="69"/>
      <c r="J13" s="246">
        <f aca="true" t="shared" si="0" ref="J13:J39">+G13+H13+I13</f>
        <v>0</v>
      </c>
      <c r="K13" s="246">
        <f aca="true" t="shared" si="1" ref="K13:K39">+H13+I13</f>
        <v>0</v>
      </c>
      <c r="L13" s="345">
        <f aca="true" t="shared" si="2" ref="L13:L39">IF(K13&lt;&gt;0,+K13/J13,"")</f>
      </c>
      <c r="M13" s="69"/>
      <c r="N13" s="69"/>
      <c r="O13" s="69"/>
      <c r="P13" s="245">
        <f aca="true" t="shared" si="3" ref="P13:P39">+J13+M13+N13+O13</f>
        <v>0</v>
      </c>
      <c r="Q13" s="5"/>
    </row>
    <row r="14" spans="1:17" ht="12.75">
      <c r="A14" s="76"/>
      <c r="B14" s="77"/>
      <c r="C14" s="76"/>
      <c r="D14" s="76"/>
      <c r="E14" s="74"/>
      <c r="F14" s="69"/>
      <c r="G14" s="69"/>
      <c r="H14" s="69"/>
      <c r="I14" s="69"/>
      <c r="J14" s="246">
        <f t="shared" si="0"/>
        <v>0</v>
      </c>
      <c r="K14" s="246">
        <f t="shared" si="1"/>
        <v>0</v>
      </c>
      <c r="L14" s="345">
        <f t="shared" si="2"/>
      </c>
      <c r="M14" s="69"/>
      <c r="N14" s="69"/>
      <c r="O14" s="69"/>
      <c r="P14" s="245">
        <f t="shared" si="3"/>
        <v>0</v>
      </c>
      <c r="Q14" s="5"/>
    </row>
    <row r="15" spans="1:17" ht="12.75">
      <c r="A15" s="76"/>
      <c r="B15" s="77"/>
      <c r="C15" s="76"/>
      <c r="D15" s="76"/>
      <c r="E15" s="74"/>
      <c r="F15" s="69"/>
      <c r="G15" s="69"/>
      <c r="H15" s="69"/>
      <c r="I15" s="69"/>
      <c r="J15" s="246">
        <f t="shared" si="0"/>
        <v>0</v>
      </c>
      <c r="K15" s="246">
        <f t="shared" si="1"/>
        <v>0</v>
      </c>
      <c r="L15" s="345">
        <f t="shared" si="2"/>
      </c>
      <c r="M15" s="69"/>
      <c r="N15" s="69"/>
      <c r="O15" s="69"/>
      <c r="P15" s="245">
        <f t="shared" si="3"/>
        <v>0</v>
      </c>
      <c r="Q15" s="5"/>
    </row>
    <row r="16" spans="1:17" ht="12.75">
      <c r="A16" s="76"/>
      <c r="B16" s="77"/>
      <c r="C16" s="76"/>
      <c r="D16" s="76"/>
      <c r="E16" s="74"/>
      <c r="F16" s="69"/>
      <c r="G16" s="69"/>
      <c r="H16" s="69"/>
      <c r="I16" s="69"/>
      <c r="J16" s="246">
        <f t="shared" si="0"/>
        <v>0</v>
      </c>
      <c r="K16" s="246">
        <f t="shared" si="1"/>
        <v>0</v>
      </c>
      <c r="L16" s="345">
        <f t="shared" si="2"/>
      </c>
      <c r="M16" s="69"/>
      <c r="N16" s="69"/>
      <c r="O16" s="69"/>
      <c r="P16" s="245">
        <f t="shared" si="3"/>
        <v>0</v>
      </c>
      <c r="Q16" s="5"/>
    </row>
    <row r="17" spans="1:17" ht="12.75">
      <c r="A17" s="76"/>
      <c r="B17" s="77"/>
      <c r="C17" s="76"/>
      <c r="D17" s="76"/>
      <c r="E17" s="74"/>
      <c r="F17" s="69"/>
      <c r="G17" s="69"/>
      <c r="H17" s="69"/>
      <c r="I17" s="69"/>
      <c r="J17" s="246">
        <f t="shared" si="0"/>
        <v>0</v>
      </c>
      <c r="K17" s="246">
        <f t="shared" si="1"/>
        <v>0</v>
      </c>
      <c r="L17" s="345">
        <f t="shared" si="2"/>
      </c>
      <c r="M17" s="69"/>
      <c r="N17" s="69"/>
      <c r="O17" s="69"/>
      <c r="P17" s="245">
        <f t="shared" si="3"/>
        <v>0</v>
      </c>
      <c r="Q17" s="5"/>
    </row>
    <row r="18" spans="1:17" ht="12.75">
      <c r="A18" s="76"/>
      <c r="B18" s="77"/>
      <c r="C18" s="76"/>
      <c r="D18" s="76"/>
      <c r="E18" s="74"/>
      <c r="F18" s="69"/>
      <c r="G18" s="69"/>
      <c r="H18" s="69"/>
      <c r="I18" s="69"/>
      <c r="J18" s="246">
        <f t="shared" si="0"/>
        <v>0</v>
      </c>
      <c r="K18" s="246">
        <f t="shared" si="1"/>
        <v>0</v>
      </c>
      <c r="L18" s="345">
        <f t="shared" si="2"/>
      </c>
      <c r="M18" s="69"/>
      <c r="N18" s="69"/>
      <c r="O18" s="69"/>
      <c r="P18" s="245">
        <f t="shared" si="3"/>
        <v>0</v>
      </c>
      <c r="Q18" s="5"/>
    </row>
    <row r="19" spans="1:17" ht="12.75">
      <c r="A19" s="76"/>
      <c r="B19" s="77"/>
      <c r="C19" s="76"/>
      <c r="D19" s="76"/>
      <c r="E19" s="74"/>
      <c r="F19" s="69"/>
      <c r="G19" s="69"/>
      <c r="H19" s="69"/>
      <c r="I19" s="69"/>
      <c r="J19" s="246">
        <f t="shared" si="0"/>
        <v>0</v>
      </c>
      <c r="K19" s="246">
        <f t="shared" si="1"/>
        <v>0</v>
      </c>
      <c r="L19" s="345">
        <f t="shared" si="2"/>
      </c>
      <c r="M19" s="69"/>
      <c r="N19" s="69"/>
      <c r="O19" s="69"/>
      <c r="P19" s="245">
        <f t="shared" si="3"/>
        <v>0</v>
      </c>
      <c r="Q19" s="5"/>
    </row>
    <row r="20" spans="1:17" ht="12.75">
      <c r="A20" s="76"/>
      <c r="B20" s="77"/>
      <c r="C20" s="76"/>
      <c r="D20" s="76"/>
      <c r="E20" s="74"/>
      <c r="F20" s="69"/>
      <c r="G20" s="69"/>
      <c r="H20" s="69"/>
      <c r="I20" s="69"/>
      <c r="J20" s="246">
        <f t="shared" si="0"/>
        <v>0</v>
      </c>
      <c r="K20" s="246">
        <f t="shared" si="1"/>
        <v>0</v>
      </c>
      <c r="L20" s="345">
        <f t="shared" si="2"/>
      </c>
      <c r="M20" s="69"/>
      <c r="N20" s="69"/>
      <c r="O20" s="69"/>
      <c r="P20" s="245">
        <f t="shared" si="3"/>
        <v>0</v>
      </c>
      <c r="Q20" s="5"/>
    </row>
    <row r="21" spans="1:17" ht="12.75">
      <c r="A21" s="76"/>
      <c r="B21" s="77"/>
      <c r="C21" s="76"/>
      <c r="D21" s="76"/>
      <c r="E21" s="74"/>
      <c r="F21" s="69"/>
      <c r="G21" s="69"/>
      <c r="H21" s="69"/>
      <c r="I21" s="69"/>
      <c r="J21" s="246">
        <f t="shared" si="0"/>
        <v>0</v>
      </c>
      <c r="K21" s="246">
        <f t="shared" si="1"/>
        <v>0</v>
      </c>
      <c r="L21" s="345">
        <f t="shared" si="2"/>
      </c>
      <c r="M21" s="69"/>
      <c r="N21" s="69"/>
      <c r="O21" s="69"/>
      <c r="P21" s="245">
        <f t="shared" si="3"/>
        <v>0</v>
      </c>
      <c r="Q21" s="5"/>
    </row>
    <row r="22" spans="1:17" ht="12.75">
      <c r="A22" s="76"/>
      <c r="B22" s="77"/>
      <c r="C22" s="76"/>
      <c r="D22" s="76"/>
      <c r="E22" s="74"/>
      <c r="F22" s="69"/>
      <c r="G22" s="69"/>
      <c r="H22" s="69"/>
      <c r="I22" s="69"/>
      <c r="J22" s="246">
        <f t="shared" si="0"/>
        <v>0</v>
      </c>
      <c r="K22" s="246">
        <f t="shared" si="1"/>
        <v>0</v>
      </c>
      <c r="L22" s="345">
        <f t="shared" si="2"/>
      </c>
      <c r="M22" s="69"/>
      <c r="N22" s="69"/>
      <c r="O22" s="69"/>
      <c r="P22" s="245">
        <f t="shared" si="3"/>
        <v>0</v>
      </c>
      <c r="Q22" s="5"/>
    </row>
    <row r="23" spans="1:17" ht="12.75">
      <c r="A23" s="76"/>
      <c r="B23" s="77"/>
      <c r="C23" s="76"/>
      <c r="D23" s="76"/>
      <c r="E23" s="74"/>
      <c r="F23" s="69"/>
      <c r="G23" s="69"/>
      <c r="H23" s="69"/>
      <c r="I23" s="69"/>
      <c r="J23" s="246">
        <f t="shared" si="0"/>
        <v>0</v>
      </c>
      <c r="K23" s="246">
        <f t="shared" si="1"/>
        <v>0</v>
      </c>
      <c r="L23" s="345">
        <f t="shared" si="2"/>
      </c>
      <c r="M23" s="69"/>
      <c r="N23" s="69"/>
      <c r="O23" s="69"/>
      <c r="P23" s="245">
        <f t="shared" si="3"/>
        <v>0</v>
      </c>
      <c r="Q23" s="5"/>
    </row>
    <row r="24" spans="1:17" ht="12.75">
      <c r="A24" s="76"/>
      <c r="B24" s="77"/>
      <c r="C24" s="76"/>
      <c r="D24" s="76"/>
      <c r="E24" s="74"/>
      <c r="F24" s="69"/>
      <c r="G24" s="69"/>
      <c r="H24" s="69"/>
      <c r="I24" s="69"/>
      <c r="J24" s="246">
        <f t="shared" si="0"/>
        <v>0</v>
      </c>
      <c r="K24" s="246">
        <f t="shared" si="1"/>
        <v>0</v>
      </c>
      <c r="L24" s="345">
        <f t="shared" si="2"/>
      </c>
      <c r="M24" s="69"/>
      <c r="N24" s="69"/>
      <c r="O24" s="69"/>
      <c r="P24" s="245">
        <f t="shared" si="3"/>
        <v>0</v>
      </c>
      <c r="Q24" s="5"/>
    </row>
    <row r="25" spans="1:17" ht="12.75">
      <c r="A25" s="76"/>
      <c r="B25" s="77"/>
      <c r="C25" s="76"/>
      <c r="D25" s="76"/>
      <c r="E25" s="74"/>
      <c r="F25" s="69"/>
      <c r="G25" s="69"/>
      <c r="H25" s="69"/>
      <c r="I25" s="69"/>
      <c r="J25" s="246">
        <f t="shared" si="0"/>
        <v>0</v>
      </c>
      <c r="K25" s="246">
        <f t="shared" si="1"/>
        <v>0</v>
      </c>
      <c r="L25" s="345">
        <f t="shared" si="2"/>
      </c>
      <c r="M25" s="69"/>
      <c r="N25" s="69"/>
      <c r="O25" s="69"/>
      <c r="P25" s="245">
        <f t="shared" si="3"/>
        <v>0</v>
      </c>
      <c r="Q25" s="5"/>
    </row>
    <row r="26" spans="1:17" ht="12.75">
      <c r="A26" s="76"/>
      <c r="B26" s="77"/>
      <c r="C26" s="76"/>
      <c r="D26" s="76"/>
      <c r="E26" s="74"/>
      <c r="F26" s="69"/>
      <c r="G26" s="69"/>
      <c r="H26" s="69"/>
      <c r="I26" s="69"/>
      <c r="J26" s="246">
        <f t="shared" si="0"/>
        <v>0</v>
      </c>
      <c r="K26" s="246">
        <f t="shared" si="1"/>
        <v>0</v>
      </c>
      <c r="L26" s="345">
        <f t="shared" si="2"/>
      </c>
      <c r="M26" s="69"/>
      <c r="N26" s="69"/>
      <c r="O26" s="69"/>
      <c r="P26" s="245">
        <f t="shared" si="3"/>
        <v>0</v>
      </c>
      <c r="Q26" s="5"/>
    </row>
    <row r="27" spans="1:17" ht="12.75">
      <c r="A27" s="76"/>
      <c r="B27" s="77"/>
      <c r="C27" s="76"/>
      <c r="D27" s="76"/>
      <c r="E27" s="74"/>
      <c r="F27" s="69"/>
      <c r="G27" s="69"/>
      <c r="H27" s="69"/>
      <c r="I27" s="69"/>
      <c r="J27" s="246">
        <f t="shared" si="0"/>
        <v>0</v>
      </c>
      <c r="K27" s="246">
        <f t="shared" si="1"/>
        <v>0</v>
      </c>
      <c r="L27" s="345">
        <f t="shared" si="2"/>
      </c>
      <c r="M27" s="69"/>
      <c r="N27" s="69"/>
      <c r="O27" s="69"/>
      <c r="P27" s="245">
        <f t="shared" si="3"/>
        <v>0</v>
      </c>
      <c r="Q27" s="5"/>
    </row>
    <row r="28" spans="1:17" ht="12.75">
      <c r="A28" s="76"/>
      <c r="B28" s="77"/>
      <c r="C28" s="76"/>
      <c r="D28" s="76"/>
      <c r="E28" s="74"/>
      <c r="F28" s="69"/>
      <c r="G28" s="69"/>
      <c r="H28" s="69"/>
      <c r="I28" s="69"/>
      <c r="J28" s="246">
        <f t="shared" si="0"/>
        <v>0</v>
      </c>
      <c r="K28" s="246">
        <f t="shared" si="1"/>
        <v>0</v>
      </c>
      <c r="L28" s="345">
        <f t="shared" si="2"/>
      </c>
      <c r="M28" s="69"/>
      <c r="N28" s="69"/>
      <c r="O28" s="69"/>
      <c r="P28" s="245">
        <f t="shared" si="3"/>
        <v>0</v>
      </c>
      <c r="Q28" s="5"/>
    </row>
    <row r="29" spans="1:17" ht="12.75">
      <c r="A29" s="76"/>
      <c r="B29" s="77"/>
      <c r="C29" s="76"/>
      <c r="D29" s="76"/>
      <c r="E29" s="74"/>
      <c r="F29" s="69"/>
      <c r="G29" s="69"/>
      <c r="H29" s="69"/>
      <c r="I29" s="69"/>
      <c r="J29" s="246">
        <f t="shared" si="0"/>
        <v>0</v>
      </c>
      <c r="K29" s="246">
        <f t="shared" si="1"/>
        <v>0</v>
      </c>
      <c r="L29" s="345">
        <f t="shared" si="2"/>
      </c>
      <c r="M29" s="69"/>
      <c r="N29" s="69"/>
      <c r="O29" s="69"/>
      <c r="P29" s="245">
        <f t="shared" si="3"/>
        <v>0</v>
      </c>
      <c r="Q29" s="5"/>
    </row>
    <row r="30" spans="1:17" ht="12.75">
      <c r="A30" s="76"/>
      <c r="B30" s="77"/>
      <c r="C30" s="76"/>
      <c r="D30" s="76"/>
      <c r="E30" s="74"/>
      <c r="F30" s="69"/>
      <c r="G30" s="69"/>
      <c r="H30" s="69"/>
      <c r="I30" s="69"/>
      <c r="J30" s="246">
        <f t="shared" si="0"/>
        <v>0</v>
      </c>
      <c r="K30" s="246">
        <f t="shared" si="1"/>
        <v>0</v>
      </c>
      <c r="L30" s="345">
        <f t="shared" si="2"/>
      </c>
      <c r="M30" s="69"/>
      <c r="N30" s="69"/>
      <c r="O30" s="69"/>
      <c r="P30" s="245">
        <f t="shared" si="3"/>
        <v>0</v>
      </c>
      <c r="Q30" s="5"/>
    </row>
    <row r="31" spans="1:17" ht="12.75">
      <c r="A31" s="76"/>
      <c r="B31" s="77"/>
      <c r="C31" s="76"/>
      <c r="D31" s="76"/>
      <c r="E31" s="74"/>
      <c r="F31" s="69"/>
      <c r="G31" s="69"/>
      <c r="H31" s="69"/>
      <c r="I31" s="69"/>
      <c r="J31" s="246">
        <f t="shared" si="0"/>
        <v>0</v>
      </c>
      <c r="K31" s="246">
        <f t="shared" si="1"/>
        <v>0</v>
      </c>
      <c r="L31" s="345">
        <f t="shared" si="2"/>
      </c>
      <c r="M31" s="69"/>
      <c r="N31" s="69"/>
      <c r="O31" s="69"/>
      <c r="P31" s="245">
        <f t="shared" si="3"/>
        <v>0</v>
      </c>
      <c r="Q31" s="5"/>
    </row>
    <row r="32" spans="1:17" ht="12.75">
      <c r="A32" s="76"/>
      <c r="B32" s="77"/>
      <c r="C32" s="76"/>
      <c r="D32" s="76"/>
      <c r="E32" s="74"/>
      <c r="F32" s="69"/>
      <c r="G32" s="69"/>
      <c r="H32" s="69"/>
      <c r="I32" s="69"/>
      <c r="J32" s="246">
        <f t="shared" si="0"/>
        <v>0</v>
      </c>
      <c r="K32" s="246">
        <f t="shared" si="1"/>
        <v>0</v>
      </c>
      <c r="L32" s="345">
        <f t="shared" si="2"/>
      </c>
      <c r="M32" s="69"/>
      <c r="N32" s="69"/>
      <c r="O32" s="69"/>
      <c r="P32" s="245">
        <f t="shared" si="3"/>
        <v>0</v>
      </c>
      <c r="Q32" s="5"/>
    </row>
    <row r="33" spans="1:17" ht="12.75">
      <c r="A33" s="76"/>
      <c r="B33" s="77"/>
      <c r="C33" s="76"/>
      <c r="D33" s="76"/>
      <c r="E33" s="74"/>
      <c r="F33" s="69"/>
      <c r="G33" s="69"/>
      <c r="H33" s="69"/>
      <c r="I33" s="69"/>
      <c r="J33" s="246">
        <f t="shared" si="0"/>
        <v>0</v>
      </c>
      <c r="K33" s="246">
        <f t="shared" si="1"/>
        <v>0</v>
      </c>
      <c r="L33" s="345">
        <f t="shared" si="2"/>
      </c>
      <c r="M33" s="69"/>
      <c r="N33" s="69"/>
      <c r="O33" s="69"/>
      <c r="P33" s="245">
        <f t="shared" si="3"/>
        <v>0</v>
      </c>
      <c r="Q33" s="5"/>
    </row>
    <row r="34" spans="1:17" ht="12.75">
      <c r="A34" s="76"/>
      <c r="B34" s="77"/>
      <c r="C34" s="76"/>
      <c r="D34" s="76"/>
      <c r="E34" s="74"/>
      <c r="F34" s="69"/>
      <c r="G34" s="69"/>
      <c r="H34" s="69"/>
      <c r="I34" s="69"/>
      <c r="J34" s="246">
        <f t="shared" si="0"/>
        <v>0</v>
      </c>
      <c r="K34" s="246">
        <f t="shared" si="1"/>
        <v>0</v>
      </c>
      <c r="L34" s="345">
        <f t="shared" si="2"/>
      </c>
      <c r="M34" s="69"/>
      <c r="N34" s="69"/>
      <c r="O34" s="69"/>
      <c r="P34" s="245">
        <f t="shared" si="3"/>
        <v>0</v>
      </c>
      <c r="Q34" s="5"/>
    </row>
    <row r="35" spans="1:17" ht="12.75">
      <c r="A35" s="76"/>
      <c r="B35" s="77"/>
      <c r="C35" s="76"/>
      <c r="D35" s="76"/>
      <c r="E35" s="74"/>
      <c r="F35" s="69"/>
      <c r="G35" s="69"/>
      <c r="H35" s="69"/>
      <c r="I35" s="69"/>
      <c r="J35" s="246">
        <f t="shared" si="0"/>
        <v>0</v>
      </c>
      <c r="K35" s="246">
        <f t="shared" si="1"/>
        <v>0</v>
      </c>
      <c r="L35" s="345">
        <f t="shared" si="2"/>
      </c>
      <c r="M35" s="69"/>
      <c r="N35" s="69"/>
      <c r="O35" s="69"/>
      <c r="P35" s="245">
        <f t="shared" si="3"/>
        <v>0</v>
      </c>
      <c r="Q35" s="5"/>
    </row>
    <row r="36" spans="1:17" ht="12.75">
      <c r="A36" s="76"/>
      <c r="B36" s="77"/>
      <c r="C36" s="76"/>
      <c r="D36" s="76"/>
      <c r="E36" s="74"/>
      <c r="F36" s="69"/>
      <c r="G36" s="69"/>
      <c r="H36" s="69"/>
      <c r="I36" s="69"/>
      <c r="J36" s="246">
        <f t="shared" si="0"/>
        <v>0</v>
      </c>
      <c r="K36" s="246">
        <f t="shared" si="1"/>
        <v>0</v>
      </c>
      <c r="L36" s="345">
        <f t="shared" si="2"/>
      </c>
      <c r="M36" s="69"/>
      <c r="N36" s="69"/>
      <c r="O36" s="69"/>
      <c r="P36" s="245">
        <f t="shared" si="3"/>
        <v>0</v>
      </c>
      <c r="Q36" s="5"/>
    </row>
    <row r="37" spans="1:17" ht="12.75">
      <c r="A37" s="76"/>
      <c r="B37" s="77"/>
      <c r="C37" s="76"/>
      <c r="D37" s="76"/>
      <c r="E37" s="74"/>
      <c r="F37" s="69"/>
      <c r="G37" s="69"/>
      <c r="H37" s="69"/>
      <c r="I37" s="69"/>
      <c r="J37" s="246">
        <f t="shared" si="0"/>
        <v>0</v>
      </c>
      <c r="K37" s="246">
        <f t="shared" si="1"/>
        <v>0</v>
      </c>
      <c r="L37" s="345">
        <f t="shared" si="2"/>
      </c>
      <c r="M37" s="69"/>
      <c r="N37" s="69"/>
      <c r="O37" s="69"/>
      <c r="P37" s="245">
        <f t="shared" si="3"/>
        <v>0</v>
      </c>
      <c r="Q37" s="5"/>
    </row>
    <row r="38" spans="1:17" ht="12.75">
      <c r="A38" s="76"/>
      <c r="B38" s="77"/>
      <c r="C38" s="76"/>
      <c r="D38" s="76"/>
      <c r="E38" s="74"/>
      <c r="F38" s="69"/>
      <c r="G38" s="69"/>
      <c r="H38" s="69"/>
      <c r="I38" s="69"/>
      <c r="J38" s="246">
        <f t="shared" si="0"/>
        <v>0</v>
      </c>
      <c r="K38" s="246">
        <f t="shared" si="1"/>
        <v>0</v>
      </c>
      <c r="L38" s="345">
        <f t="shared" si="2"/>
      </c>
      <c r="M38" s="69"/>
      <c r="N38" s="69"/>
      <c r="O38" s="69"/>
      <c r="P38" s="245">
        <f t="shared" si="3"/>
        <v>0</v>
      </c>
      <c r="Q38" s="5"/>
    </row>
    <row r="39" spans="1:17" ht="12.75">
      <c r="A39" s="16"/>
      <c r="B39" s="17"/>
      <c r="C39" s="16"/>
      <c r="D39" s="16"/>
      <c r="E39" s="15"/>
      <c r="F39" s="69"/>
      <c r="G39" s="69"/>
      <c r="H39" s="69"/>
      <c r="I39" s="69"/>
      <c r="J39" s="310">
        <f t="shared" si="0"/>
        <v>0</v>
      </c>
      <c r="K39" s="310">
        <f t="shared" si="1"/>
        <v>0</v>
      </c>
      <c r="L39" s="344">
        <f t="shared" si="2"/>
      </c>
      <c r="M39" s="69"/>
      <c r="N39" s="69"/>
      <c r="O39" s="69"/>
      <c r="P39" s="237">
        <f t="shared" si="3"/>
        <v>0</v>
      </c>
      <c r="Q39" s="5"/>
    </row>
    <row r="40" spans="1:17" ht="12.75">
      <c r="A40" s="63" t="s">
        <v>53</v>
      </c>
      <c r="B40" s="58"/>
      <c r="C40" s="58"/>
      <c r="D40" s="58"/>
      <c r="E40" s="54"/>
      <c r="F40" s="311">
        <f>SUM(F12:F39)</f>
        <v>0</v>
      </c>
      <c r="G40" s="311">
        <f>SUM(G12:G39)</f>
        <v>0</v>
      </c>
      <c r="H40" s="311">
        <f>SUM(H12:H39)</f>
        <v>0</v>
      </c>
      <c r="I40" s="311">
        <f>SUM(I12:I39)</f>
        <v>0</v>
      </c>
      <c r="J40" s="311">
        <f>+G40+H40+I40</f>
        <v>0</v>
      </c>
      <c r="K40" s="311">
        <f>+H40+I40</f>
        <v>0</v>
      </c>
      <c r="L40" s="355">
        <f>IF(K40&lt;&gt;0,+(K40/J40),"")</f>
      </c>
      <c r="M40" s="311">
        <f>SUM(M12:M39)</f>
        <v>0</v>
      </c>
      <c r="N40" s="311">
        <f>SUM(N12:N39)</f>
        <v>0</v>
      </c>
      <c r="O40" s="311">
        <f>SUM(O12:O39)</f>
        <v>0</v>
      </c>
      <c r="P40" s="307">
        <f>+J40+M40+N40+O40</f>
        <v>0</v>
      </c>
      <c r="Q40" s="5"/>
    </row>
    <row r="41" spans="1:16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</sheetData>
  <sheetProtection password="CE86" sheet="1" formatCells="0" formatColumns="0" formatRows="0" insertHyperlinks="0" selectLockedCells="1" sort="0" autoFilter="0" pivotTables="0"/>
  <printOptions horizontalCentered="1"/>
  <pageMargins left="0" right="0" top="0.2" bottom="0.75" header="0" footer="0"/>
  <pageSetup blackAndWhite="1" firstPageNumber="30" useFirstPageNumber="1" horizontalDpi="720" verticalDpi="720" orientation="landscape" paperSize="5" scale="88" r:id="rId1"/>
  <headerFooter alignWithMargins="0">
    <oddFooter>&amp;L&amp;"Arial,Bold"&amp;8FMS FORM 6314
12-2007&amp;"Arial,Regular"&amp;10
&amp;8EDITION OF 12-2006 IS OBSOLETE&amp;C&amp;8+ = Footnote    d = Disputed Items    J = Delinquency
Page &amp;P
&amp;R&amp;"Arial,Bold Italic"&amp;8Department of the Treasury
&amp;"Arial,Italic"FMS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44"/>
  </sheetPr>
  <dimension ref="A1:P115"/>
  <sheetViews>
    <sheetView showGridLines="0" workbookViewId="0" topLeftCell="A8">
      <selection activeCell="A13" sqref="A13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42.140625" style="0" customWidth="1"/>
    <col min="4" max="4" width="14.2812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57421875" style="0" customWidth="1"/>
    <col min="13" max="16" width="11.7109375" style="0" customWidth="1"/>
  </cols>
  <sheetData>
    <row r="1" spans="1:16" ht="12.75">
      <c r="A1" s="144"/>
      <c r="B1" s="145"/>
      <c r="C1" s="145"/>
      <c r="D1" s="145"/>
      <c r="E1" s="145"/>
      <c r="F1" s="145"/>
      <c r="G1" s="145"/>
      <c r="H1" s="146" t="s">
        <v>199</v>
      </c>
      <c r="I1" s="225">
        <f>IF('Section I'!$I$1&lt;&gt;0,+'Section I'!$I$1,"")</f>
      </c>
      <c r="J1" s="226"/>
      <c r="K1" s="226"/>
      <c r="L1" s="226"/>
      <c r="M1" s="147"/>
      <c r="N1" s="145"/>
      <c r="O1" s="148"/>
      <c r="P1" s="149" t="str">
        <f>+'Section I'!P1</f>
        <v>OMB No. 1510-0012</v>
      </c>
    </row>
    <row r="2" spans="1:16" ht="12.75">
      <c r="A2" s="150"/>
      <c r="B2" s="106"/>
      <c r="C2" s="106"/>
      <c r="D2" s="106"/>
      <c r="E2" s="106"/>
      <c r="F2" s="106"/>
      <c r="G2" s="106"/>
      <c r="H2" s="106"/>
      <c r="I2" s="104"/>
      <c r="J2" s="360" t="s">
        <v>177</v>
      </c>
      <c r="K2" s="361"/>
      <c r="L2" s="104"/>
      <c r="M2" s="106"/>
      <c r="N2" s="106"/>
      <c r="O2" s="148"/>
      <c r="P2" s="154" t="str">
        <f>+'Section VII'!P2</f>
        <v> OMB Expiration Date:  9-30-2010</v>
      </c>
    </row>
    <row r="3" spans="1:16" ht="12.75">
      <c r="A3" s="155" t="s">
        <v>264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9"/>
    </row>
    <row r="4" spans="1:16" ht="12.75">
      <c r="A4" s="156" t="str">
        <f>+'Section I'!A4</f>
        <v>Ceded Reinsurance as of December 31, Current Year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1"/>
    </row>
    <row r="5" spans="1:16" ht="12.75">
      <c r="A5" s="156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1"/>
    </row>
    <row r="6" spans="1:16" ht="67.5">
      <c r="A6" s="162" t="str">
        <f>+'Section I'!A6</f>
        <v>Federal ID</v>
      </c>
      <c r="B6" s="162" t="str">
        <f>+'Section I'!B6</f>
        <v>NAIC Company </v>
      </c>
      <c r="C6" s="327" t="str">
        <f>+'Section I'!C6</f>
        <v>Name of Reinsurer</v>
      </c>
      <c r="D6" s="162" t="str">
        <f>+'Section I'!D6</f>
        <v>Domiciliary</v>
      </c>
      <c r="E6" s="337" t="str">
        <f>+'Section I'!E6</f>
        <v>+</v>
      </c>
      <c r="F6" s="162" t="str">
        <f>+'Section I'!F6</f>
        <v>(1)                      Reinsurance Premiums</v>
      </c>
      <c r="G6" s="364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325"/>
      <c r="I6" s="325"/>
      <c r="J6" s="326"/>
      <c r="K6" s="162" t="str">
        <f>+'Section I'!K6</f>
        <v>(3)                            Total           Overdue</v>
      </c>
      <c r="L6" s="162" t="str">
        <f>+'Section I'!L6</f>
        <v>(4)          Percentage Overdue     </v>
      </c>
      <c r="M6" s="162" t="str">
        <f>+'Section I'!M6</f>
        <v>(5)                       (Known Case) Reinsurance Recoverable on Unpaid Losses</v>
      </c>
      <c r="N6" s="162" t="str">
        <f>+'Section I'!N6</f>
        <v>(6)                   Incurred But Not Reported Losses and</v>
      </c>
      <c r="O6" s="162" t="str">
        <f>+'Section I'!O6</f>
        <v>(7)                 Unearned</v>
      </c>
      <c r="P6" s="162" t="str">
        <f>+'Section I'!P6</f>
        <v>(8)                                      Total Recoverable      </v>
      </c>
    </row>
    <row r="7" spans="1:16" ht="45">
      <c r="A7" s="112" t="str">
        <f>+'Section I'!A7</f>
        <v>Number</v>
      </c>
      <c r="B7" s="112" t="str">
        <f>+'Section I'!B7</f>
        <v>Code</v>
      </c>
      <c r="C7" s="328"/>
      <c r="D7" s="112" t="str">
        <f>+'Section I'!D7</f>
        <v>Jurisdiction</v>
      </c>
      <c r="E7" s="366"/>
      <c r="F7" s="112" t="str">
        <f>+'Section I'!F7</f>
        <v>Ceded</v>
      </c>
      <c r="G7" s="168" t="str">
        <f>+'Section I'!G7</f>
        <v>(A)                    Current and              1 - 90</v>
      </c>
      <c r="H7" s="162" t="str">
        <f>+'Section I'!H7</f>
        <v>(B)                     91 - 120</v>
      </c>
      <c r="I7" s="162" t="str">
        <f>+'Section I'!I7</f>
        <v>(C)                  Over 120</v>
      </c>
      <c r="J7" s="162" t="str">
        <f>+'Section I'!J7</f>
        <v>(D)                           Total</v>
      </c>
      <c r="K7" s="112" t="str">
        <f>+'Section I'!K7</f>
        <v>(Col 2B + 2C)</v>
      </c>
      <c r="L7" s="112" t="str">
        <f>+'Section I'!L7</f>
        <v>(Col 3/Col 2D)</v>
      </c>
      <c r="M7" s="112" t="str">
        <f>+'Section I'!M7</f>
        <v>and Unpaid Loss Adjustment Expense</v>
      </c>
      <c r="N7" s="112" t="str">
        <f>+'Section I'!N7</f>
        <v>Loss Adjustment Expense</v>
      </c>
      <c r="O7" s="112" t="str">
        <f>+'Section I'!O7</f>
        <v>Premiums</v>
      </c>
      <c r="P7" s="333" t="str">
        <f>+'Section I'!P7</f>
        <v>(Cols 2D+5+6+7)</v>
      </c>
    </row>
    <row r="8" spans="1:16" ht="12.75">
      <c r="A8" s="287" t="s">
        <v>195</v>
      </c>
      <c r="B8" s="183"/>
      <c r="C8" s="170"/>
      <c r="D8" s="183"/>
      <c r="E8" s="183"/>
      <c r="F8" s="183"/>
      <c r="G8" s="289"/>
      <c r="H8" s="367"/>
      <c r="I8" s="367"/>
      <c r="J8" s="367"/>
      <c r="K8" s="342"/>
      <c r="L8" s="342"/>
      <c r="M8" s="342"/>
      <c r="N8" s="342"/>
      <c r="O8" s="342"/>
      <c r="P8" s="343"/>
    </row>
    <row r="9" spans="1:16" ht="12.75">
      <c r="A9" s="169" t="s">
        <v>210</v>
      </c>
      <c r="B9" s="173"/>
      <c r="C9" s="170"/>
      <c r="D9" s="183"/>
      <c r="E9" s="183"/>
      <c r="F9" s="183"/>
      <c r="G9" s="289"/>
      <c r="H9" s="334"/>
      <c r="I9" s="334"/>
      <c r="J9" s="334"/>
      <c r="K9" s="173"/>
      <c r="L9" s="173"/>
      <c r="M9" s="173"/>
      <c r="N9" s="173"/>
      <c r="O9" s="173"/>
      <c r="P9" s="335"/>
    </row>
    <row r="10" spans="1:16" ht="12.75">
      <c r="A10" s="173" t="s">
        <v>174</v>
      </c>
      <c r="B10" s="170"/>
      <c r="C10" s="170"/>
      <c r="D10" s="170"/>
      <c r="E10" s="170"/>
      <c r="F10" s="170"/>
      <c r="G10" s="170"/>
      <c r="H10" s="173"/>
      <c r="I10" s="173"/>
      <c r="J10" s="173"/>
      <c r="K10" s="173"/>
      <c r="L10" s="173"/>
      <c r="M10" s="173"/>
      <c r="N10" s="173"/>
      <c r="O10" s="173"/>
      <c r="P10" s="44"/>
    </row>
    <row r="11" spans="1:16" ht="12.75">
      <c r="A11" s="173" t="s">
        <v>226</v>
      </c>
      <c r="B11" s="170"/>
      <c r="C11" s="170"/>
      <c r="D11" s="170"/>
      <c r="E11" s="170"/>
      <c r="F11" s="170"/>
      <c r="G11" s="170"/>
      <c r="H11" s="173"/>
      <c r="I11" s="173"/>
      <c r="J11" s="173"/>
      <c r="K11" s="173"/>
      <c r="L11" s="173"/>
      <c r="M11" s="173"/>
      <c r="N11" s="173"/>
      <c r="O11" s="173"/>
      <c r="P11" s="44"/>
    </row>
    <row r="12" spans="1:16" ht="12.75">
      <c r="A12" s="200" t="s">
        <v>67</v>
      </c>
      <c r="B12" s="196"/>
      <c r="C12" s="196"/>
      <c r="D12" s="196"/>
      <c r="E12" s="196"/>
      <c r="F12" s="229"/>
      <c r="G12" s="229"/>
      <c r="H12" s="230"/>
      <c r="I12" s="230"/>
      <c r="J12" s="230"/>
      <c r="K12" s="230"/>
      <c r="L12" s="349"/>
      <c r="M12" s="230"/>
      <c r="N12" s="230"/>
      <c r="O12" s="230"/>
      <c r="P12" s="348"/>
    </row>
    <row r="13" spans="1:16" ht="12.75">
      <c r="A13" s="71"/>
      <c r="B13" s="231"/>
      <c r="C13" s="66"/>
      <c r="D13" s="66"/>
      <c r="E13" s="66"/>
      <c r="F13" s="69"/>
      <c r="G13" s="69"/>
      <c r="H13" s="69"/>
      <c r="I13" s="69"/>
      <c r="J13" s="246">
        <f>+G13+H13+I13</f>
        <v>0</v>
      </c>
      <c r="K13" s="246">
        <f>+H13+I13</f>
        <v>0</v>
      </c>
      <c r="L13" s="345">
        <f>IF(K13&lt;&gt;0,+(K13/J13),"")</f>
      </c>
      <c r="M13" s="69"/>
      <c r="N13" s="69"/>
      <c r="O13" s="69"/>
      <c r="P13" s="245">
        <f>+J13+M13+N13+O13</f>
        <v>0</v>
      </c>
    </row>
    <row r="14" spans="1:16" ht="12.75">
      <c r="A14" s="71"/>
      <c r="B14" s="231"/>
      <c r="C14" s="66"/>
      <c r="D14" s="66"/>
      <c r="E14" s="66"/>
      <c r="F14" s="69"/>
      <c r="G14" s="69"/>
      <c r="H14" s="69"/>
      <c r="I14" s="69"/>
      <c r="J14" s="246">
        <f aca="true" t="shared" si="0" ref="J14:J77">+G14+H14+I14</f>
        <v>0</v>
      </c>
      <c r="K14" s="246">
        <f aca="true" t="shared" si="1" ref="K14:K77">+H14+I14</f>
        <v>0</v>
      </c>
      <c r="L14" s="345">
        <f aca="true" t="shared" si="2" ref="L14:L77">IF(K14&lt;&gt;0,+(K14/J14),"")</f>
      </c>
      <c r="M14" s="69"/>
      <c r="N14" s="69"/>
      <c r="O14" s="69"/>
      <c r="P14" s="245">
        <f aca="true" t="shared" si="3" ref="P14:P77">+J14+M14+N14+O14</f>
        <v>0</v>
      </c>
    </row>
    <row r="15" spans="1:16" ht="12.75">
      <c r="A15" s="71"/>
      <c r="B15" s="231"/>
      <c r="C15" s="66"/>
      <c r="D15" s="66"/>
      <c r="E15" s="66"/>
      <c r="F15" s="69"/>
      <c r="G15" s="69"/>
      <c r="H15" s="69"/>
      <c r="I15" s="69"/>
      <c r="J15" s="246">
        <f t="shared" si="0"/>
        <v>0</v>
      </c>
      <c r="K15" s="246">
        <f t="shared" si="1"/>
        <v>0</v>
      </c>
      <c r="L15" s="345">
        <f t="shared" si="2"/>
      </c>
      <c r="M15" s="69"/>
      <c r="N15" s="69"/>
      <c r="O15" s="69"/>
      <c r="P15" s="245">
        <f t="shared" si="3"/>
        <v>0</v>
      </c>
    </row>
    <row r="16" spans="1:16" ht="12.75">
      <c r="A16" s="71"/>
      <c r="B16" s="231"/>
      <c r="C16" s="66"/>
      <c r="D16" s="66"/>
      <c r="E16" s="66"/>
      <c r="F16" s="69"/>
      <c r="G16" s="69"/>
      <c r="H16" s="69"/>
      <c r="I16" s="69"/>
      <c r="J16" s="246">
        <f t="shared" si="0"/>
        <v>0</v>
      </c>
      <c r="K16" s="246">
        <f t="shared" si="1"/>
        <v>0</v>
      </c>
      <c r="L16" s="345">
        <f t="shared" si="2"/>
      </c>
      <c r="M16" s="69"/>
      <c r="N16" s="69"/>
      <c r="O16" s="69"/>
      <c r="P16" s="245">
        <f t="shared" si="3"/>
        <v>0</v>
      </c>
    </row>
    <row r="17" spans="1:16" ht="12.75">
      <c r="A17" s="71"/>
      <c r="B17" s="231"/>
      <c r="C17" s="66"/>
      <c r="D17" s="66"/>
      <c r="E17" s="66"/>
      <c r="F17" s="69"/>
      <c r="G17" s="69"/>
      <c r="H17" s="69"/>
      <c r="I17" s="69"/>
      <c r="J17" s="246">
        <f t="shared" si="0"/>
        <v>0</v>
      </c>
      <c r="K17" s="246">
        <f t="shared" si="1"/>
        <v>0</v>
      </c>
      <c r="L17" s="345">
        <f t="shared" si="2"/>
      </c>
      <c r="M17" s="69"/>
      <c r="N17" s="69"/>
      <c r="O17" s="69"/>
      <c r="P17" s="245">
        <f t="shared" si="3"/>
        <v>0</v>
      </c>
    </row>
    <row r="18" spans="1:16" ht="12.75">
      <c r="A18" s="71"/>
      <c r="B18" s="231"/>
      <c r="C18" s="66"/>
      <c r="D18" s="66"/>
      <c r="E18" s="66"/>
      <c r="F18" s="69"/>
      <c r="G18" s="69"/>
      <c r="H18" s="69"/>
      <c r="I18" s="69"/>
      <c r="J18" s="246">
        <f t="shared" si="0"/>
        <v>0</v>
      </c>
      <c r="K18" s="246">
        <f t="shared" si="1"/>
        <v>0</v>
      </c>
      <c r="L18" s="345">
        <f t="shared" si="2"/>
      </c>
      <c r="M18" s="69"/>
      <c r="N18" s="69"/>
      <c r="O18" s="69"/>
      <c r="P18" s="245">
        <f t="shared" si="3"/>
        <v>0</v>
      </c>
    </row>
    <row r="19" spans="1:16" ht="12.75">
      <c r="A19" s="71"/>
      <c r="B19" s="231"/>
      <c r="C19" s="66"/>
      <c r="D19" s="66"/>
      <c r="E19" s="66"/>
      <c r="F19" s="69"/>
      <c r="G19" s="69"/>
      <c r="H19" s="69"/>
      <c r="I19" s="69"/>
      <c r="J19" s="246">
        <f t="shared" si="0"/>
        <v>0</v>
      </c>
      <c r="K19" s="246">
        <f t="shared" si="1"/>
        <v>0</v>
      </c>
      <c r="L19" s="345">
        <f t="shared" si="2"/>
      </c>
      <c r="M19" s="69"/>
      <c r="N19" s="69"/>
      <c r="O19" s="69"/>
      <c r="P19" s="245">
        <f t="shared" si="3"/>
        <v>0</v>
      </c>
    </row>
    <row r="20" spans="1:16" ht="12.75">
      <c r="A20" s="71"/>
      <c r="B20" s="231"/>
      <c r="C20" s="66"/>
      <c r="D20" s="66"/>
      <c r="E20" s="66"/>
      <c r="F20" s="69"/>
      <c r="G20" s="69"/>
      <c r="H20" s="69"/>
      <c r="I20" s="69"/>
      <c r="J20" s="246">
        <f t="shared" si="0"/>
        <v>0</v>
      </c>
      <c r="K20" s="246">
        <f t="shared" si="1"/>
        <v>0</v>
      </c>
      <c r="L20" s="345">
        <f t="shared" si="2"/>
      </c>
      <c r="M20" s="69"/>
      <c r="N20" s="69"/>
      <c r="O20" s="69"/>
      <c r="P20" s="245">
        <f t="shared" si="3"/>
        <v>0</v>
      </c>
    </row>
    <row r="21" spans="1:16" ht="12.75">
      <c r="A21" s="71"/>
      <c r="B21" s="231"/>
      <c r="C21" s="66"/>
      <c r="D21" s="66"/>
      <c r="E21" s="66"/>
      <c r="F21" s="69"/>
      <c r="G21" s="69"/>
      <c r="H21" s="69"/>
      <c r="I21" s="69"/>
      <c r="J21" s="246">
        <f t="shared" si="0"/>
        <v>0</v>
      </c>
      <c r="K21" s="246">
        <f t="shared" si="1"/>
        <v>0</v>
      </c>
      <c r="L21" s="345">
        <f t="shared" si="2"/>
      </c>
      <c r="M21" s="69"/>
      <c r="N21" s="69"/>
      <c r="O21" s="69"/>
      <c r="P21" s="245">
        <f t="shared" si="3"/>
        <v>0</v>
      </c>
    </row>
    <row r="22" spans="1:16" ht="12.75">
      <c r="A22" s="71"/>
      <c r="B22" s="231"/>
      <c r="C22" s="66"/>
      <c r="D22" s="66"/>
      <c r="E22" s="66"/>
      <c r="F22" s="69"/>
      <c r="G22" s="69"/>
      <c r="H22" s="69"/>
      <c r="I22" s="69"/>
      <c r="J22" s="246">
        <f t="shared" si="0"/>
        <v>0</v>
      </c>
      <c r="K22" s="246">
        <f t="shared" si="1"/>
        <v>0</v>
      </c>
      <c r="L22" s="345">
        <f t="shared" si="2"/>
      </c>
      <c r="M22" s="69"/>
      <c r="N22" s="69"/>
      <c r="O22" s="69"/>
      <c r="P22" s="245">
        <f t="shared" si="3"/>
        <v>0</v>
      </c>
    </row>
    <row r="23" spans="1:16" ht="12.75">
      <c r="A23" s="71"/>
      <c r="B23" s="231"/>
      <c r="C23" s="66"/>
      <c r="D23" s="66"/>
      <c r="E23" s="66"/>
      <c r="F23" s="69"/>
      <c r="G23" s="69"/>
      <c r="H23" s="69"/>
      <c r="I23" s="69"/>
      <c r="J23" s="246">
        <f t="shared" si="0"/>
        <v>0</v>
      </c>
      <c r="K23" s="246">
        <f t="shared" si="1"/>
        <v>0</v>
      </c>
      <c r="L23" s="345">
        <f t="shared" si="2"/>
      </c>
      <c r="M23" s="69"/>
      <c r="N23" s="69"/>
      <c r="O23" s="69"/>
      <c r="P23" s="245">
        <f t="shared" si="3"/>
        <v>0</v>
      </c>
    </row>
    <row r="24" spans="1:16" ht="12.75">
      <c r="A24" s="71"/>
      <c r="B24" s="231"/>
      <c r="C24" s="66"/>
      <c r="D24" s="66"/>
      <c r="E24" s="66"/>
      <c r="F24" s="69"/>
      <c r="G24" s="69"/>
      <c r="H24" s="69"/>
      <c r="I24" s="69"/>
      <c r="J24" s="246">
        <f t="shared" si="0"/>
        <v>0</v>
      </c>
      <c r="K24" s="246">
        <f t="shared" si="1"/>
        <v>0</v>
      </c>
      <c r="L24" s="345">
        <f t="shared" si="2"/>
      </c>
      <c r="M24" s="69"/>
      <c r="N24" s="69"/>
      <c r="O24" s="69"/>
      <c r="P24" s="245">
        <f t="shared" si="3"/>
        <v>0</v>
      </c>
    </row>
    <row r="25" spans="1:16" ht="12.75">
      <c r="A25" s="71"/>
      <c r="B25" s="231"/>
      <c r="C25" s="66"/>
      <c r="D25" s="66"/>
      <c r="E25" s="66"/>
      <c r="F25" s="69"/>
      <c r="G25" s="69"/>
      <c r="H25" s="69"/>
      <c r="I25" s="69"/>
      <c r="J25" s="246">
        <f t="shared" si="0"/>
        <v>0</v>
      </c>
      <c r="K25" s="246">
        <f t="shared" si="1"/>
        <v>0</v>
      </c>
      <c r="L25" s="345">
        <f t="shared" si="2"/>
      </c>
      <c r="M25" s="69"/>
      <c r="N25" s="69"/>
      <c r="O25" s="69"/>
      <c r="P25" s="245">
        <f t="shared" si="3"/>
        <v>0</v>
      </c>
    </row>
    <row r="26" spans="1:16" ht="12.75">
      <c r="A26" s="71"/>
      <c r="B26" s="231"/>
      <c r="C26" s="66"/>
      <c r="D26" s="66"/>
      <c r="E26" s="66"/>
      <c r="F26" s="69"/>
      <c r="G26" s="69"/>
      <c r="H26" s="69"/>
      <c r="I26" s="69"/>
      <c r="J26" s="246">
        <f t="shared" si="0"/>
        <v>0</v>
      </c>
      <c r="K26" s="246">
        <f t="shared" si="1"/>
        <v>0</v>
      </c>
      <c r="L26" s="345">
        <f t="shared" si="2"/>
      </c>
      <c r="M26" s="69"/>
      <c r="N26" s="69"/>
      <c r="O26" s="69"/>
      <c r="P26" s="245">
        <f t="shared" si="3"/>
        <v>0</v>
      </c>
    </row>
    <row r="27" spans="1:16" ht="12.75">
      <c r="A27" s="71"/>
      <c r="B27" s="231"/>
      <c r="C27" s="66"/>
      <c r="D27" s="66"/>
      <c r="E27" s="66"/>
      <c r="F27" s="69"/>
      <c r="G27" s="69"/>
      <c r="H27" s="69"/>
      <c r="I27" s="69"/>
      <c r="J27" s="246">
        <f t="shared" si="0"/>
        <v>0</v>
      </c>
      <c r="K27" s="246">
        <f t="shared" si="1"/>
        <v>0</v>
      </c>
      <c r="L27" s="345">
        <f t="shared" si="2"/>
      </c>
      <c r="M27" s="69"/>
      <c r="N27" s="69"/>
      <c r="O27" s="69"/>
      <c r="P27" s="245">
        <f t="shared" si="3"/>
        <v>0</v>
      </c>
    </row>
    <row r="28" spans="1:16" ht="12.75">
      <c r="A28" s="71"/>
      <c r="B28" s="231"/>
      <c r="C28" s="66"/>
      <c r="D28" s="66"/>
      <c r="E28" s="66"/>
      <c r="F28" s="69"/>
      <c r="G28" s="69"/>
      <c r="H28" s="69"/>
      <c r="I28" s="69"/>
      <c r="J28" s="246">
        <f t="shared" si="0"/>
        <v>0</v>
      </c>
      <c r="K28" s="246">
        <f t="shared" si="1"/>
        <v>0</v>
      </c>
      <c r="L28" s="345">
        <f t="shared" si="2"/>
      </c>
      <c r="M28" s="69"/>
      <c r="N28" s="69"/>
      <c r="O28" s="69"/>
      <c r="P28" s="245">
        <f t="shared" si="3"/>
        <v>0</v>
      </c>
    </row>
    <row r="29" spans="1:16" ht="12.75">
      <c r="A29" s="71"/>
      <c r="B29" s="231"/>
      <c r="C29" s="66"/>
      <c r="D29" s="66"/>
      <c r="E29" s="66"/>
      <c r="F29" s="69"/>
      <c r="G29" s="69"/>
      <c r="H29" s="69"/>
      <c r="I29" s="69"/>
      <c r="J29" s="246">
        <f t="shared" si="0"/>
        <v>0</v>
      </c>
      <c r="K29" s="246">
        <f t="shared" si="1"/>
        <v>0</v>
      </c>
      <c r="L29" s="345">
        <f t="shared" si="2"/>
      </c>
      <c r="M29" s="69"/>
      <c r="N29" s="69"/>
      <c r="O29" s="69"/>
      <c r="P29" s="245">
        <f t="shared" si="3"/>
        <v>0</v>
      </c>
    </row>
    <row r="30" spans="1:16" ht="12.75">
      <c r="A30" s="71"/>
      <c r="B30" s="231"/>
      <c r="C30" s="66"/>
      <c r="D30" s="66"/>
      <c r="E30" s="66"/>
      <c r="F30" s="69"/>
      <c r="G30" s="69"/>
      <c r="H30" s="69"/>
      <c r="I30" s="69"/>
      <c r="J30" s="246">
        <f t="shared" si="0"/>
        <v>0</v>
      </c>
      <c r="K30" s="246">
        <f t="shared" si="1"/>
        <v>0</v>
      </c>
      <c r="L30" s="345">
        <f t="shared" si="2"/>
      </c>
      <c r="M30" s="69"/>
      <c r="N30" s="69"/>
      <c r="O30" s="69"/>
      <c r="P30" s="245">
        <f t="shared" si="3"/>
        <v>0</v>
      </c>
    </row>
    <row r="31" spans="1:16" ht="12.75">
      <c r="A31" s="71"/>
      <c r="B31" s="231"/>
      <c r="C31" s="66"/>
      <c r="D31" s="66"/>
      <c r="E31" s="66"/>
      <c r="F31" s="69"/>
      <c r="G31" s="69"/>
      <c r="H31" s="69"/>
      <c r="I31" s="69"/>
      <c r="J31" s="246">
        <f t="shared" si="0"/>
        <v>0</v>
      </c>
      <c r="K31" s="246">
        <f t="shared" si="1"/>
        <v>0</v>
      </c>
      <c r="L31" s="345">
        <f t="shared" si="2"/>
      </c>
      <c r="M31" s="69"/>
      <c r="N31" s="69"/>
      <c r="O31" s="69"/>
      <c r="P31" s="245">
        <f t="shared" si="3"/>
        <v>0</v>
      </c>
    </row>
    <row r="32" spans="1:16" ht="12.75">
      <c r="A32" s="71"/>
      <c r="B32" s="231"/>
      <c r="C32" s="66"/>
      <c r="D32" s="66"/>
      <c r="E32" s="66"/>
      <c r="F32" s="69"/>
      <c r="G32" s="69"/>
      <c r="H32" s="69"/>
      <c r="I32" s="69"/>
      <c r="J32" s="246">
        <f t="shared" si="0"/>
        <v>0</v>
      </c>
      <c r="K32" s="246">
        <f t="shared" si="1"/>
        <v>0</v>
      </c>
      <c r="L32" s="345">
        <f t="shared" si="2"/>
      </c>
      <c r="M32" s="69"/>
      <c r="N32" s="69"/>
      <c r="O32" s="69"/>
      <c r="P32" s="245">
        <f t="shared" si="3"/>
        <v>0</v>
      </c>
    </row>
    <row r="33" spans="1:16" ht="12.75">
      <c r="A33" s="71"/>
      <c r="B33" s="231"/>
      <c r="C33" s="66"/>
      <c r="D33" s="66"/>
      <c r="E33" s="66"/>
      <c r="F33" s="69"/>
      <c r="G33" s="69"/>
      <c r="H33" s="69"/>
      <c r="I33" s="69"/>
      <c r="J33" s="246">
        <f t="shared" si="0"/>
        <v>0</v>
      </c>
      <c r="K33" s="246">
        <f t="shared" si="1"/>
        <v>0</v>
      </c>
      <c r="L33" s="345">
        <f t="shared" si="2"/>
      </c>
      <c r="M33" s="69"/>
      <c r="N33" s="69"/>
      <c r="O33" s="69"/>
      <c r="P33" s="245">
        <f t="shared" si="3"/>
        <v>0</v>
      </c>
    </row>
    <row r="34" spans="1:16" ht="12.75">
      <c r="A34" s="71"/>
      <c r="B34" s="231"/>
      <c r="C34" s="66"/>
      <c r="D34" s="66"/>
      <c r="E34" s="66"/>
      <c r="F34" s="69"/>
      <c r="G34" s="69"/>
      <c r="H34" s="69"/>
      <c r="I34" s="69"/>
      <c r="J34" s="246">
        <f t="shared" si="0"/>
        <v>0</v>
      </c>
      <c r="K34" s="246">
        <f t="shared" si="1"/>
        <v>0</v>
      </c>
      <c r="L34" s="345">
        <f t="shared" si="2"/>
      </c>
      <c r="M34" s="69"/>
      <c r="N34" s="69"/>
      <c r="O34" s="69"/>
      <c r="P34" s="245">
        <f t="shared" si="3"/>
        <v>0</v>
      </c>
    </row>
    <row r="35" spans="1:16" ht="12.75">
      <c r="A35" s="71"/>
      <c r="B35" s="231"/>
      <c r="C35" s="66"/>
      <c r="D35" s="66"/>
      <c r="E35" s="66"/>
      <c r="F35" s="69"/>
      <c r="G35" s="69"/>
      <c r="H35" s="69"/>
      <c r="I35" s="69"/>
      <c r="J35" s="246">
        <f t="shared" si="0"/>
        <v>0</v>
      </c>
      <c r="K35" s="246">
        <f t="shared" si="1"/>
        <v>0</v>
      </c>
      <c r="L35" s="345">
        <f t="shared" si="2"/>
      </c>
      <c r="M35" s="69"/>
      <c r="N35" s="69"/>
      <c r="O35" s="69"/>
      <c r="P35" s="245">
        <f t="shared" si="3"/>
        <v>0</v>
      </c>
    </row>
    <row r="36" spans="1:16" ht="12.75">
      <c r="A36" s="71"/>
      <c r="B36" s="231"/>
      <c r="C36" s="66"/>
      <c r="D36" s="66"/>
      <c r="E36" s="66"/>
      <c r="F36" s="69"/>
      <c r="G36" s="69"/>
      <c r="H36" s="69"/>
      <c r="I36" s="69"/>
      <c r="J36" s="246">
        <f t="shared" si="0"/>
        <v>0</v>
      </c>
      <c r="K36" s="246">
        <f t="shared" si="1"/>
        <v>0</v>
      </c>
      <c r="L36" s="345">
        <f t="shared" si="2"/>
      </c>
      <c r="M36" s="69"/>
      <c r="N36" s="69"/>
      <c r="O36" s="69"/>
      <c r="P36" s="245">
        <f t="shared" si="3"/>
        <v>0</v>
      </c>
    </row>
    <row r="37" spans="1:16" ht="12.75">
      <c r="A37" s="71"/>
      <c r="B37" s="231"/>
      <c r="C37" s="66"/>
      <c r="D37" s="66"/>
      <c r="E37" s="66"/>
      <c r="F37" s="69"/>
      <c r="G37" s="69"/>
      <c r="H37" s="69"/>
      <c r="I37" s="69"/>
      <c r="J37" s="246">
        <f t="shared" si="0"/>
        <v>0</v>
      </c>
      <c r="K37" s="246">
        <f t="shared" si="1"/>
        <v>0</v>
      </c>
      <c r="L37" s="345">
        <f t="shared" si="2"/>
      </c>
      <c r="M37" s="69"/>
      <c r="N37" s="69"/>
      <c r="O37" s="69"/>
      <c r="P37" s="245">
        <f t="shared" si="3"/>
        <v>0</v>
      </c>
    </row>
    <row r="38" spans="1:16" ht="12.75">
      <c r="A38" s="71"/>
      <c r="B38" s="231"/>
      <c r="C38" s="66"/>
      <c r="D38" s="66"/>
      <c r="E38" s="66"/>
      <c r="F38" s="69"/>
      <c r="G38" s="69"/>
      <c r="H38" s="69"/>
      <c r="I38" s="69"/>
      <c r="J38" s="246">
        <f t="shared" si="0"/>
        <v>0</v>
      </c>
      <c r="K38" s="246">
        <f t="shared" si="1"/>
        <v>0</v>
      </c>
      <c r="L38" s="345">
        <f t="shared" si="2"/>
      </c>
      <c r="M38" s="69"/>
      <c r="N38" s="69"/>
      <c r="O38" s="69"/>
      <c r="P38" s="245">
        <f t="shared" si="3"/>
        <v>0</v>
      </c>
    </row>
    <row r="39" spans="1:16" ht="12.75">
      <c r="A39" s="10"/>
      <c r="B39" s="231"/>
      <c r="C39" s="8"/>
      <c r="D39" s="8"/>
      <c r="E39" s="8"/>
      <c r="F39" s="69"/>
      <c r="G39" s="69"/>
      <c r="H39" s="69"/>
      <c r="I39" s="69"/>
      <c r="J39" s="310">
        <f t="shared" si="0"/>
        <v>0</v>
      </c>
      <c r="K39" s="310">
        <f t="shared" si="1"/>
        <v>0</v>
      </c>
      <c r="L39" s="344">
        <f t="shared" si="2"/>
      </c>
      <c r="M39" s="69"/>
      <c r="N39" s="69"/>
      <c r="O39" s="69"/>
      <c r="P39" s="237">
        <f t="shared" si="3"/>
        <v>0</v>
      </c>
    </row>
    <row r="40" spans="1:16" ht="12.75">
      <c r="A40" s="71"/>
      <c r="B40" s="231"/>
      <c r="C40" s="66"/>
      <c r="D40" s="66"/>
      <c r="E40" s="66"/>
      <c r="F40" s="69"/>
      <c r="G40" s="69"/>
      <c r="H40" s="69"/>
      <c r="I40" s="69"/>
      <c r="J40" s="246">
        <f t="shared" si="0"/>
        <v>0</v>
      </c>
      <c r="K40" s="246">
        <f t="shared" si="1"/>
        <v>0</v>
      </c>
      <c r="L40" s="345">
        <f t="shared" si="2"/>
      </c>
      <c r="M40" s="69"/>
      <c r="N40" s="69"/>
      <c r="O40" s="69"/>
      <c r="P40" s="245">
        <f t="shared" si="3"/>
        <v>0</v>
      </c>
    </row>
    <row r="41" spans="1:16" ht="12.75">
      <c r="A41" s="71"/>
      <c r="B41" s="231"/>
      <c r="C41" s="66"/>
      <c r="D41" s="66"/>
      <c r="E41" s="66"/>
      <c r="F41" s="69"/>
      <c r="G41" s="69"/>
      <c r="H41" s="69"/>
      <c r="I41" s="69"/>
      <c r="J41" s="246">
        <f t="shared" si="0"/>
        <v>0</v>
      </c>
      <c r="K41" s="246">
        <f t="shared" si="1"/>
        <v>0</v>
      </c>
      <c r="L41" s="345">
        <f t="shared" si="2"/>
      </c>
      <c r="M41" s="69"/>
      <c r="N41" s="69"/>
      <c r="O41" s="69"/>
      <c r="P41" s="245">
        <f t="shared" si="3"/>
        <v>0</v>
      </c>
    </row>
    <row r="42" spans="1:16" ht="12.75">
      <c r="A42" s="71"/>
      <c r="B42" s="231"/>
      <c r="C42" s="66"/>
      <c r="D42" s="66"/>
      <c r="E42" s="66"/>
      <c r="F42" s="69"/>
      <c r="G42" s="69"/>
      <c r="H42" s="69"/>
      <c r="I42" s="69"/>
      <c r="J42" s="246">
        <f t="shared" si="0"/>
        <v>0</v>
      </c>
      <c r="K42" s="246">
        <f t="shared" si="1"/>
        <v>0</v>
      </c>
      <c r="L42" s="345">
        <f t="shared" si="2"/>
      </c>
      <c r="M42" s="69"/>
      <c r="N42" s="69"/>
      <c r="O42" s="69"/>
      <c r="P42" s="245">
        <f t="shared" si="3"/>
        <v>0</v>
      </c>
    </row>
    <row r="43" spans="1:16" ht="12.75">
      <c r="A43" s="71"/>
      <c r="B43" s="231"/>
      <c r="C43" s="66"/>
      <c r="D43" s="66"/>
      <c r="E43" s="66"/>
      <c r="F43" s="69"/>
      <c r="G43" s="69"/>
      <c r="H43" s="69"/>
      <c r="I43" s="69"/>
      <c r="J43" s="246">
        <f t="shared" si="0"/>
        <v>0</v>
      </c>
      <c r="K43" s="246">
        <f t="shared" si="1"/>
        <v>0</v>
      </c>
      <c r="L43" s="345">
        <f t="shared" si="2"/>
      </c>
      <c r="M43" s="69"/>
      <c r="N43" s="69"/>
      <c r="O43" s="69"/>
      <c r="P43" s="245">
        <f t="shared" si="3"/>
        <v>0</v>
      </c>
    </row>
    <row r="44" spans="1:16" ht="12.75">
      <c r="A44" s="71"/>
      <c r="B44" s="231"/>
      <c r="C44" s="66"/>
      <c r="D44" s="66"/>
      <c r="E44" s="66"/>
      <c r="F44" s="69"/>
      <c r="G44" s="69"/>
      <c r="H44" s="69"/>
      <c r="I44" s="69"/>
      <c r="J44" s="246">
        <f t="shared" si="0"/>
        <v>0</v>
      </c>
      <c r="K44" s="246">
        <f t="shared" si="1"/>
        <v>0</v>
      </c>
      <c r="L44" s="345">
        <f t="shared" si="2"/>
      </c>
      <c r="M44" s="69"/>
      <c r="N44" s="69"/>
      <c r="O44" s="69"/>
      <c r="P44" s="245">
        <f t="shared" si="3"/>
        <v>0</v>
      </c>
    </row>
    <row r="45" spans="1:16" ht="12.75">
      <c r="A45" s="71"/>
      <c r="B45" s="231"/>
      <c r="C45" s="66"/>
      <c r="D45" s="66"/>
      <c r="E45" s="66"/>
      <c r="F45" s="69"/>
      <c r="G45" s="69"/>
      <c r="H45" s="69"/>
      <c r="I45" s="69"/>
      <c r="J45" s="246">
        <f t="shared" si="0"/>
        <v>0</v>
      </c>
      <c r="K45" s="246">
        <f t="shared" si="1"/>
        <v>0</v>
      </c>
      <c r="L45" s="345">
        <f t="shared" si="2"/>
      </c>
      <c r="M45" s="69"/>
      <c r="N45" s="69"/>
      <c r="O45" s="69"/>
      <c r="P45" s="245">
        <f t="shared" si="3"/>
        <v>0</v>
      </c>
    </row>
    <row r="46" spans="1:16" ht="12.75">
      <c r="A46" s="71"/>
      <c r="B46" s="231"/>
      <c r="C46" s="66"/>
      <c r="D46" s="66"/>
      <c r="E46" s="66"/>
      <c r="F46" s="69"/>
      <c r="G46" s="69"/>
      <c r="H46" s="69"/>
      <c r="I46" s="69"/>
      <c r="J46" s="246">
        <f t="shared" si="0"/>
        <v>0</v>
      </c>
      <c r="K46" s="246">
        <f t="shared" si="1"/>
        <v>0</v>
      </c>
      <c r="L46" s="345">
        <f t="shared" si="2"/>
      </c>
      <c r="M46" s="69"/>
      <c r="N46" s="69"/>
      <c r="O46" s="69"/>
      <c r="P46" s="245">
        <f t="shared" si="3"/>
        <v>0</v>
      </c>
    </row>
    <row r="47" spans="1:16" ht="12.75">
      <c r="A47" s="71"/>
      <c r="B47" s="231"/>
      <c r="C47" s="66"/>
      <c r="D47" s="66"/>
      <c r="E47" s="66"/>
      <c r="F47" s="69"/>
      <c r="G47" s="69"/>
      <c r="H47" s="69"/>
      <c r="I47" s="69"/>
      <c r="J47" s="246">
        <f t="shared" si="0"/>
        <v>0</v>
      </c>
      <c r="K47" s="246">
        <f t="shared" si="1"/>
        <v>0</v>
      </c>
      <c r="L47" s="345">
        <f t="shared" si="2"/>
      </c>
      <c r="M47" s="69"/>
      <c r="N47" s="69"/>
      <c r="O47" s="69"/>
      <c r="P47" s="245">
        <f t="shared" si="3"/>
        <v>0</v>
      </c>
    </row>
    <row r="48" spans="1:16" ht="12.75">
      <c r="A48" s="71"/>
      <c r="B48" s="231"/>
      <c r="C48" s="66"/>
      <c r="D48" s="66"/>
      <c r="E48" s="66"/>
      <c r="F48" s="69"/>
      <c r="G48" s="69"/>
      <c r="H48" s="69"/>
      <c r="I48" s="69"/>
      <c r="J48" s="246">
        <f t="shared" si="0"/>
        <v>0</v>
      </c>
      <c r="K48" s="246">
        <f t="shared" si="1"/>
        <v>0</v>
      </c>
      <c r="L48" s="345">
        <f t="shared" si="2"/>
      </c>
      <c r="M48" s="69"/>
      <c r="N48" s="69"/>
      <c r="O48" s="69"/>
      <c r="P48" s="245">
        <f t="shared" si="3"/>
        <v>0</v>
      </c>
    </row>
    <row r="49" spans="1:16" ht="12.75">
      <c r="A49" s="71"/>
      <c r="B49" s="231"/>
      <c r="C49" s="66"/>
      <c r="D49" s="66"/>
      <c r="E49" s="66"/>
      <c r="F49" s="69"/>
      <c r="G49" s="69"/>
      <c r="H49" s="69"/>
      <c r="I49" s="69"/>
      <c r="J49" s="246">
        <f t="shared" si="0"/>
        <v>0</v>
      </c>
      <c r="K49" s="246">
        <f t="shared" si="1"/>
        <v>0</v>
      </c>
      <c r="L49" s="345">
        <f t="shared" si="2"/>
      </c>
      <c r="M49" s="69"/>
      <c r="N49" s="69"/>
      <c r="O49" s="69"/>
      <c r="P49" s="245">
        <f t="shared" si="3"/>
        <v>0</v>
      </c>
    </row>
    <row r="50" spans="1:16" ht="12.75">
      <c r="A50" s="71"/>
      <c r="B50" s="231"/>
      <c r="C50" s="66"/>
      <c r="D50" s="66"/>
      <c r="E50" s="66"/>
      <c r="F50" s="69"/>
      <c r="G50" s="69"/>
      <c r="H50" s="69"/>
      <c r="I50" s="69"/>
      <c r="J50" s="246">
        <f t="shared" si="0"/>
        <v>0</v>
      </c>
      <c r="K50" s="246">
        <f t="shared" si="1"/>
        <v>0</v>
      </c>
      <c r="L50" s="345">
        <f t="shared" si="2"/>
      </c>
      <c r="M50" s="69"/>
      <c r="N50" s="69"/>
      <c r="O50" s="69"/>
      <c r="P50" s="245">
        <f t="shared" si="3"/>
        <v>0</v>
      </c>
    </row>
    <row r="51" spans="1:16" ht="12.75">
      <c r="A51" s="71"/>
      <c r="B51" s="231"/>
      <c r="C51" s="66"/>
      <c r="D51" s="66"/>
      <c r="E51" s="66"/>
      <c r="F51" s="69"/>
      <c r="G51" s="69"/>
      <c r="H51" s="69"/>
      <c r="I51" s="69"/>
      <c r="J51" s="246">
        <f t="shared" si="0"/>
        <v>0</v>
      </c>
      <c r="K51" s="246">
        <f t="shared" si="1"/>
        <v>0</v>
      </c>
      <c r="L51" s="345">
        <f t="shared" si="2"/>
      </c>
      <c r="M51" s="69"/>
      <c r="N51" s="69"/>
      <c r="O51" s="69"/>
      <c r="P51" s="245">
        <f t="shared" si="3"/>
        <v>0</v>
      </c>
    </row>
    <row r="52" spans="1:16" ht="12.75">
      <c r="A52" s="71"/>
      <c r="B52" s="231"/>
      <c r="C52" s="66"/>
      <c r="D52" s="66"/>
      <c r="E52" s="66"/>
      <c r="F52" s="69"/>
      <c r="G52" s="69"/>
      <c r="H52" s="69"/>
      <c r="I52" s="69"/>
      <c r="J52" s="246">
        <f t="shared" si="0"/>
        <v>0</v>
      </c>
      <c r="K52" s="246">
        <f t="shared" si="1"/>
        <v>0</v>
      </c>
      <c r="L52" s="345">
        <f t="shared" si="2"/>
      </c>
      <c r="M52" s="69"/>
      <c r="N52" s="69"/>
      <c r="O52" s="69"/>
      <c r="P52" s="245">
        <f t="shared" si="3"/>
        <v>0</v>
      </c>
    </row>
    <row r="53" spans="1:16" ht="12.75">
      <c r="A53" s="71"/>
      <c r="B53" s="231"/>
      <c r="C53" s="66"/>
      <c r="D53" s="66"/>
      <c r="E53" s="66"/>
      <c r="F53" s="69"/>
      <c r="G53" s="69"/>
      <c r="H53" s="69"/>
      <c r="I53" s="69"/>
      <c r="J53" s="246">
        <f t="shared" si="0"/>
        <v>0</v>
      </c>
      <c r="K53" s="246">
        <f t="shared" si="1"/>
        <v>0</v>
      </c>
      <c r="L53" s="345">
        <f t="shared" si="2"/>
      </c>
      <c r="M53" s="69"/>
      <c r="N53" s="69"/>
      <c r="O53" s="69"/>
      <c r="P53" s="245">
        <f t="shared" si="3"/>
        <v>0</v>
      </c>
    </row>
    <row r="54" spans="1:16" ht="12.75">
      <c r="A54" s="71"/>
      <c r="B54" s="231"/>
      <c r="C54" s="66"/>
      <c r="D54" s="66"/>
      <c r="E54" s="66"/>
      <c r="F54" s="69"/>
      <c r="G54" s="69"/>
      <c r="H54" s="69"/>
      <c r="I54" s="69"/>
      <c r="J54" s="246">
        <f t="shared" si="0"/>
        <v>0</v>
      </c>
      <c r="K54" s="246">
        <f t="shared" si="1"/>
        <v>0</v>
      </c>
      <c r="L54" s="345">
        <f t="shared" si="2"/>
      </c>
      <c r="M54" s="69"/>
      <c r="N54" s="69"/>
      <c r="O54" s="69"/>
      <c r="P54" s="245">
        <f t="shared" si="3"/>
        <v>0</v>
      </c>
    </row>
    <row r="55" spans="1:16" ht="12.75">
      <c r="A55" s="71"/>
      <c r="B55" s="231"/>
      <c r="C55" s="66"/>
      <c r="D55" s="66"/>
      <c r="E55" s="66"/>
      <c r="F55" s="69"/>
      <c r="G55" s="69"/>
      <c r="H55" s="69"/>
      <c r="I55" s="69"/>
      <c r="J55" s="246">
        <f t="shared" si="0"/>
        <v>0</v>
      </c>
      <c r="K55" s="246">
        <f t="shared" si="1"/>
        <v>0</v>
      </c>
      <c r="L55" s="345">
        <f t="shared" si="2"/>
      </c>
      <c r="M55" s="69"/>
      <c r="N55" s="69"/>
      <c r="O55" s="69"/>
      <c r="P55" s="245">
        <f t="shared" si="3"/>
        <v>0</v>
      </c>
    </row>
    <row r="56" spans="1:16" ht="12.75">
      <c r="A56" s="71"/>
      <c r="B56" s="231"/>
      <c r="C56" s="66"/>
      <c r="D56" s="66"/>
      <c r="E56" s="66"/>
      <c r="F56" s="69"/>
      <c r="G56" s="69"/>
      <c r="H56" s="69"/>
      <c r="I56" s="69"/>
      <c r="J56" s="246">
        <f t="shared" si="0"/>
        <v>0</v>
      </c>
      <c r="K56" s="246">
        <f t="shared" si="1"/>
        <v>0</v>
      </c>
      <c r="L56" s="345">
        <f t="shared" si="2"/>
      </c>
      <c r="M56" s="69"/>
      <c r="N56" s="69"/>
      <c r="O56" s="69"/>
      <c r="P56" s="245">
        <f t="shared" si="3"/>
        <v>0</v>
      </c>
    </row>
    <row r="57" spans="1:16" ht="12.75">
      <c r="A57" s="71"/>
      <c r="B57" s="231"/>
      <c r="C57" s="66"/>
      <c r="D57" s="66"/>
      <c r="E57" s="66"/>
      <c r="F57" s="69"/>
      <c r="G57" s="69"/>
      <c r="H57" s="69"/>
      <c r="I57" s="69"/>
      <c r="J57" s="246">
        <f t="shared" si="0"/>
        <v>0</v>
      </c>
      <c r="K57" s="246">
        <f t="shared" si="1"/>
        <v>0</v>
      </c>
      <c r="L57" s="345">
        <f t="shared" si="2"/>
      </c>
      <c r="M57" s="69"/>
      <c r="N57" s="69"/>
      <c r="O57" s="69"/>
      <c r="P57" s="245">
        <f t="shared" si="3"/>
        <v>0</v>
      </c>
    </row>
    <row r="58" spans="1:16" ht="12.75">
      <c r="A58" s="71"/>
      <c r="B58" s="231"/>
      <c r="C58" s="66"/>
      <c r="D58" s="66"/>
      <c r="E58" s="66"/>
      <c r="F58" s="69"/>
      <c r="G58" s="69"/>
      <c r="H58" s="69"/>
      <c r="I58" s="69"/>
      <c r="J58" s="246">
        <f t="shared" si="0"/>
        <v>0</v>
      </c>
      <c r="K58" s="246">
        <f t="shared" si="1"/>
        <v>0</v>
      </c>
      <c r="L58" s="345">
        <f t="shared" si="2"/>
      </c>
      <c r="M58" s="69"/>
      <c r="N58" s="69"/>
      <c r="O58" s="69"/>
      <c r="P58" s="245">
        <f t="shared" si="3"/>
        <v>0</v>
      </c>
    </row>
    <row r="59" spans="1:16" ht="12.75">
      <c r="A59" s="71"/>
      <c r="B59" s="231"/>
      <c r="C59" s="66"/>
      <c r="D59" s="66"/>
      <c r="E59" s="66"/>
      <c r="F59" s="69"/>
      <c r="G59" s="69"/>
      <c r="H59" s="69"/>
      <c r="I59" s="69"/>
      <c r="J59" s="246">
        <f t="shared" si="0"/>
        <v>0</v>
      </c>
      <c r="K59" s="246">
        <f t="shared" si="1"/>
        <v>0</v>
      </c>
      <c r="L59" s="345">
        <f t="shared" si="2"/>
      </c>
      <c r="M59" s="69"/>
      <c r="N59" s="69"/>
      <c r="O59" s="69"/>
      <c r="P59" s="245">
        <f t="shared" si="3"/>
        <v>0</v>
      </c>
    </row>
    <row r="60" spans="1:16" ht="12.75">
      <c r="A60" s="71"/>
      <c r="B60" s="231"/>
      <c r="C60" s="66"/>
      <c r="D60" s="66"/>
      <c r="E60" s="66"/>
      <c r="F60" s="69"/>
      <c r="G60" s="69"/>
      <c r="H60" s="69"/>
      <c r="I60" s="69"/>
      <c r="J60" s="246">
        <f t="shared" si="0"/>
        <v>0</v>
      </c>
      <c r="K60" s="246">
        <f t="shared" si="1"/>
        <v>0</v>
      </c>
      <c r="L60" s="345">
        <f t="shared" si="2"/>
      </c>
      <c r="M60" s="69"/>
      <c r="N60" s="69"/>
      <c r="O60" s="69"/>
      <c r="P60" s="245">
        <f t="shared" si="3"/>
        <v>0</v>
      </c>
    </row>
    <row r="61" spans="1:16" ht="12.75">
      <c r="A61" s="71"/>
      <c r="B61" s="231"/>
      <c r="C61" s="66"/>
      <c r="D61" s="66"/>
      <c r="E61" s="66"/>
      <c r="F61" s="69"/>
      <c r="G61" s="69"/>
      <c r="H61" s="69"/>
      <c r="I61" s="69"/>
      <c r="J61" s="246">
        <f t="shared" si="0"/>
        <v>0</v>
      </c>
      <c r="K61" s="246">
        <f t="shared" si="1"/>
        <v>0</v>
      </c>
      <c r="L61" s="345">
        <f t="shared" si="2"/>
      </c>
      <c r="M61" s="69"/>
      <c r="N61" s="69"/>
      <c r="O61" s="69"/>
      <c r="P61" s="245">
        <f t="shared" si="3"/>
        <v>0</v>
      </c>
    </row>
    <row r="62" spans="1:16" ht="12.75">
      <c r="A62" s="71"/>
      <c r="B62" s="231"/>
      <c r="C62" s="66"/>
      <c r="D62" s="66"/>
      <c r="E62" s="66"/>
      <c r="F62" s="69"/>
      <c r="G62" s="69"/>
      <c r="H62" s="69"/>
      <c r="I62" s="69"/>
      <c r="J62" s="246">
        <f t="shared" si="0"/>
        <v>0</v>
      </c>
      <c r="K62" s="246">
        <f t="shared" si="1"/>
        <v>0</v>
      </c>
      <c r="L62" s="345">
        <f t="shared" si="2"/>
      </c>
      <c r="M62" s="69"/>
      <c r="N62" s="69"/>
      <c r="O62" s="69"/>
      <c r="P62" s="245">
        <f t="shared" si="3"/>
        <v>0</v>
      </c>
    </row>
    <row r="63" spans="1:16" ht="12.75">
      <c r="A63" s="71"/>
      <c r="B63" s="231"/>
      <c r="C63" s="66"/>
      <c r="D63" s="66"/>
      <c r="E63" s="66"/>
      <c r="F63" s="69"/>
      <c r="G63" s="69"/>
      <c r="H63" s="69"/>
      <c r="I63" s="69"/>
      <c r="J63" s="246">
        <f t="shared" si="0"/>
        <v>0</v>
      </c>
      <c r="K63" s="246">
        <f t="shared" si="1"/>
        <v>0</v>
      </c>
      <c r="L63" s="345">
        <f t="shared" si="2"/>
      </c>
      <c r="M63" s="69"/>
      <c r="N63" s="69"/>
      <c r="O63" s="69"/>
      <c r="P63" s="245">
        <f t="shared" si="3"/>
        <v>0</v>
      </c>
    </row>
    <row r="64" spans="1:16" ht="12.75">
      <c r="A64" s="71"/>
      <c r="B64" s="231"/>
      <c r="C64" s="66"/>
      <c r="D64" s="66"/>
      <c r="E64" s="66"/>
      <c r="F64" s="69"/>
      <c r="G64" s="69"/>
      <c r="H64" s="69"/>
      <c r="I64" s="69"/>
      <c r="J64" s="246">
        <f t="shared" si="0"/>
        <v>0</v>
      </c>
      <c r="K64" s="246">
        <f t="shared" si="1"/>
        <v>0</v>
      </c>
      <c r="L64" s="345">
        <f t="shared" si="2"/>
      </c>
      <c r="M64" s="69"/>
      <c r="N64" s="69"/>
      <c r="O64" s="69"/>
      <c r="P64" s="245">
        <f t="shared" si="3"/>
        <v>0</v>
      </c>
    </row>
    <row r="65" spans="1:16" ht="12.75">
      <c r="A65" s="71"/>
      <c r="B65" s="231"/>
      <c r="C65" s="66"/>
      <c r="D65" s="66"/>
      <c r="E65" s="66"/>
      <c r="F65" s="69"/>
      <c r="G65" s="69"/>
      <c r="H65" s="69"/>
      <c r="I65" s="69"/>
      <c r="J65" s="246">
        <f t="shared" si="0"/>
        <v>0</v>
      </c>
      <c r="K65" s="246">
        <f t="shared" si="1"/>
        <v>0</v>
      </c>
      <c r="L65" s="345">
        <f t="shared" si="2"/>
      </c>
      <c r="M65" s="69"/>
      <c r="N65" s="69"/>
      <c r="O65" s="69"/>
      <c r="P65" s="245">
        <f t="shared" si="3"/>
        <v>0</v>
      </c>
    </row>
    <row r="66" spans="1:16" ht="12.75">
      <c r="A66" s="71"/>
      <c r="B66" s="231"/>
      <c r="C66" s="68"/>
      <c r="D66" s="68"/>
      <c r="E66" s="68"/>
      <c r="F66" s="69"/>
      <c r="G66" s="69"/>
      <c r="H66" s="69"/>
      <c r="I66" s="69"/>
      <c r="J66" s="246">
        <f t="shared" si="0"/>
        <v>0</v>
      </c>
      <c r="K66" s="246">
        <f t="shared" si="1"/>
        <v>0</v>
      </c>
      <c r="L66" s="345">
        <f t="shared" si="2"/>
      </c>
      <c r="M66" s="69"/>
      <c r="N66" s="69"/>
      <c r="O66" s="69"/>
      <c r="P66" s="245">
        <f t="shared" si="3"/>
        <v>0</v>
      </c>
    </row>
    <row r="67" spans="1:16" ht="12.75">
      <c r="A67" s="71"/>
      <c r="B67" s="231"/>
      <c r="C67" s="68"/>
      <c r="D67" s="68"/>
      <c r="E67" s="68"/>
      <c r="F67" s="69"/>
      <c r="G67" s="69"/>
      <c r="H67" s="69"/>
      <c r="I67" s="69"/>
      <c r="J67" s="246">
        <f t="shared" si="0"/>
        <v>0</v>
      </c>
      <c r="K67" s="246">
        <f t="shared" si="1"/>
        <v>0</v>
      </c>
      <c r="L67" s="345">
        <f t="shared" si="2"/>
      </c>
      <c r="M67" s="69"/>
      <c r="N67" s="69"/>
      <c r="O67" s="69"/>
      <c r="P67" s="245">
        <f t="shared" si="3"/>
        <v>0</v>
      </c>
    </row>
    <row r="68" spans="1:16" ht="12.75">
      <c r="A68" s="71"/>
      <c r="B68" s="231"/>
      <c r="C68" s="68"/>
      <c r="D68" s="68"/>
      <c r="E68" s="68"/>
      <c r="F68" s="69"/>
      <c r="G68" s="69"/>
      <c r="H68" s="69"/>
      <c r="I68" s="69"/>
      <c r="J68" s="246">
        <f t="shared" si="0"/>
        <v>0</v>
      </c>
      <c r="K68" s="246">
        <f t="shared" si="1"/>
        <v>0</v>
      </c>
      <c r="L68" s="345">
        <f t="shared" si="2"/>
      </c>
      <c r="M68" s="69"/>
      <c r="N68" s="69"/>
      <c r="O68" s="69"/>
      <c r="P68" s="245">
        <f t="shared" si="3"/>
        <v>0</v>
      </c>
    </row>
    <row r="69" spans="1:16" ht="12.75">
      <c r="A69" s="71"/>
      <c r="B69" s="231"/>
      <c r="C69" s="68"/>
      <c r="D69" s="68"/>
      <c r="E69" s="68"/>
      <c r="F69" s="69"/>
      <c r="G69" s="69"/>
      <c r="H69" s="69"/>
      <c r="I69" s="69"/>
      <c r="J69" s="246">
        <f t="shared" si="0"/>
        <v>0</v>
      </c>
      <c r="K69" s="246">
        <f t="shared" si="1"/>
        <v>0</v>
      </c>
      <c r="L69" s="345">
        <f t="shared" si="2"/>
      </c>
      <c r="M69" s="69"/>
      <c r="N69" s="69"/>
      <c r="O69" s="69"/>
      <c r="P69" s="245">
        <f t="shared" si="3"/>
        <v>0</v>
      </c>
    </row>
    <row r="70" spans="1:16" ht="12.75">
      <c r="A70" s="71"/>
      <c r="B70" s="231"/>
      <c r="C70" s="68"/>
      <c r="D70" s="68"/>
      <c r="E70" s="68"/>
      <c r="F70" s="69"/>
      <c r="G70" s="69"/>
      <c r="H70" s="69"/>
      <c r="I70" s="69"/>
      <c r="J70" s="246">
        <f t="shared" si="0"/>
        <v>0</v>
      </c>
      <c r="K70" s="246">
        <f t="shared" si="1"/>
        <v>0</v>
      </c>
      <c r="L70" s="345">
        <f t="shared" si="2"/>
      </c>
      <c r="M70" s="69"/>
      <c r="N70" s="69"/>
      <c r="O70" s="69"/>
      <c r="P70" s="245">
        <f t="shared" si="3"/>
        <v>0</v>
      </c>
    </row>
    <row r="71" spans="1:16" ht="12.75">
      <c r="A71" s="71"/>
      <c r="B71" s="231"/>
      <c r="C71" s="68"/>
      <c r="D71" s="68"/>
      <c r="E71" s="68"/>
      <c r="F71" s="69"/>
      <c r="G71" s="69"/>
      <c r="H71" s="69"/>
      <c r="I71" s="69"/>
      <c r="J71" s="246">
        <f t="shared" si="0"/>
        <v>0</v>
      </c>
      <c r="K71" s="246">
        <f t="shared" si="1"/>
        <v>0</v>
      </c>
      <c r="L71" s="345">
        <f t="shared" si="2"/>
      </c>
      <c r="M71" s="69"/>
      <c r="N71" s="69"/>
      <c r="O71" s="69"/>
      <c r="P71" s="245">
        <f t="shared" si="3"/>
        <v>0</v>
      </c>
    </row>
    <row r="72" spans="1:16" ht="12.75">
      <c r="A72" s="71"/>
      <c r="B72" s="231"/>
      <c r="C72" s="68"/>
      <c r="D72" s="68"/>
      <c r="E72" s="68"/>
      <c r="F72" s="69"/>
      <c r="G72" s="69"/>
      <c r="H72" s="69"/>
      <c r="I72" s="69"/>
      <c r="J72" s="246">
        <f t="shared" si="0"/>
        <v>0</v>
      </c>
      <c r="K72" s="246">
        <f t="shared" si="1"/>
        <v>0</v>
      </c>
      <c r="L72" s="345">
        <f t="shared" si="2"/>
      </c>
      <c r="M72" s="69"/>
      <c r="N72" s="69"/>
      <c r="O72" s="69"/>
      <c r="P72" s="245">
        <f t="shared" si="3"/>
        <v>0</v>
      </c>
    </row>
    <row r="73" spans="1:16" ht="12.75">
      <c r="A73" s="71"/>
      <c r="B73" s="231"/>
      <c r="C73" s="68"/>
      <c r="D73" s="68"/>
      <c r="E73" s="68"/>
      <c r="F73" s="69"/>
      <c r="G73" s="69"/>
      <c r="H73" s="69"/>
      <c r="I73" s="69"/>
      <c r="J73" s="246">
        <f t="shared" si="0"/>
        <v>0</v>
      </c>
      <c r="K73" s="246">
        <f t="shared" si="1"/>
        <v>0</v>
      </c>
      <c r="L73" s="345">
        <f t="shared" si="2"/>
      </c>
      <c r="M73" s="69"/>
      <c r="N73" s="69"/>
      <c r="O73" s="69"/>
      <c r="P73" s="245">
        <f t="shared" si="3"/>
        <v>0</v>
      </c>
    </row>
    <row r="74" spans="1:16" ht="12.75">
      <c r="A74" s="10"/>
      <c r="B74" s="232"/>
      <c r="C74" s="11"/>
      <c r="D74" s="11"/>
      <c r="E74" s="11"/>
      <c r="F74" s="69"/>
      <c r="G74" s="69"/>
      <c r="H74" s="69"/>
      <c r="I74" s="69"/>
      <c r="J74" s="310">
        <f t="shared" si="0"/>
        <v>0</v>
      </c>
      <c r="K74" s="310">
        <f t="shared" si="1"/>
        <v>0</v>
      </c>
      <c r="L74" s="344">
        <f t="shared" si="2"/>
      </c>
      <c r="M74" s="69"/>
      <c r="N74" s="69"/>
      <c r="O74" s="69"/>
      <c r="P74" s="237">
        <f t="shared" si="3"/>
        <v>0</v>
      </c>
    </row>
    <row r="75" spans="1:16" ht="12.75">
      <c r="A75" s="71"/>
      <c r="B75" s="234"/>
      <c r="C75" s="68"/>
      <c r="D75" s="68"/>
      <c r="E75" s="68"/>
      <c r="F75" s="69"/>
      <c r="G75" s="69"/>
      <c r="H75" s="69"/>
      <c r="I75" s="69"/>
      <c r="J75" s="246">
        <f t="shared" si="0"/>
        <v>0</v>
      </c>
      <c r="K75" s="246">
        <f>+H75+I75</f>
        <v>0</v>
      </c>
      <c r="L75" s="345">
        <f t="shared" si="2"/>
      </c>
      <c r="M75" s="69"/>
      <c r="N75" s="69"/>
      <c r="O75" s="69"/>
      <c r="P75" s="245">
        <f t="shared" si="3"/>
        <v>0</v>
      </c>
    </row>
    <row r="76" spans="1:16" ht="12.75">
      <c r="A76" s="71"/>
      <c r="B76" s="234"/>
      <c r="C76" s="68"/>
      <c r="D76" s="68"/>
      <c r="E76" s="68"/>
      <c r="F76" s="69"/>
      <c r="G76" s="69"/>
      <c r="H76" s="69"/>
      <c r="I76" s="69"/>
      <c r="J76" s="246">
        <f t="shared" si="0"/>
        <v>0</v>
      </c>
      <c r="K76" s="246">
        <f t="shared" si="1"/>
        <v>0</v>
      </c>
      <c r="L76" s="345">
        <f t="shared" si="2"/>
      </c>
      <c r="M76" s="69"/>
      <c r="N76" s="69"/>
      <c r="O76" s="69"/>
      <c r="P76" s="245">
        <f t="shared" si="3"/>
        <v>0</v>
      </c>
    </row>
    <row r="77" spans="1:16" ht="12.75">
      <c r="A77" s="71"/>
      <c r="B77" s="234"/>
      <c r="C77" s="68"/>
      <c r="D77" s="68"/>
      <c r="E77" s="68"/>
      <c r="F77" s="69"/>
      <c r="G77" s="69"/>
      <c r="H77" s="69"/>
      <c r="I77" s="69"/>
      <c r="J77" s="246">
        <f t="shared" si="0"/>
        <v>0</v>
      </c>
      <c r="K77" s="246">
        <f t="shared" si="1"/>
        <v>0</v>
      </c>
      <c r="L77" s="345">
        <f t="shared" si="2"/>
      </c>
      <c r="M77" s="69"/>
      <c r="N77" s="69"/>
      <c r="O77" s="69"/>
      <c r="P77" s="245">
        <f t="shared" si="3"/>
        <v>0</v>
      </c>
    </row>
    <row r="78" spans="1:16" ht="12.75">
      <c r="A78" s="71"/>
      <c r="B78" s="234"/>
      <c r="C78" s="68"/>
      <c r="D78" s="68"/>
      <c r="E78" s="68"/>
      <c r="F78" s="69"/>
      <c r="G78" s="69"/>
      <c r="H78" s="69"/>
      <c r="I78" s="69"/>
      <c r="J78" s="246">
        <f aca="true" t="shared" si="4" ref="J78:J85">+G78+H78+I78</f>
        <v>0</v>
      </c>
      <c r="K78" s="246">
        <f aca="true" t="shared" si="5" ref="K78:K85">+H78+I78</f>
        <v>0</v>
      </c>
      <c r="L78" s="345">
        <f aca="true" t="shared" si="6" ref="L78:L85">IF(K78&lt;&gt;0,+(K78/J78),"")</f>
      </c>
      <c r="M78" s="69"/>
      <c r="N78" s="69"/>
      <c r="O78" s="69"/>
      <c r="P78" s="245">
        <f aca="true" t="shared" si="7" ref="P78:P85">+J78+M78+N78+O78</f>
        <v>0</v>
      </c>
    </row>
    <row r="79" spans="1:16" ht="12.75">
      <c r="A79" s="78"/>
      <c r="B79" s="231"/>
      <c r="C79" s="66"/>
      <c r="D79" s="68"/>
      <c r="E79" s="66"/>
      <c r="F79" s="69"/>
      <c r="G79" s="69"/>
      <c r="H79" s="69"/>
      <c r="I79" s="69"/>
      <c r="J79" s="246">
        <f t="shared" si="4"/>
        <v>0</v>
      </c>
      <c r="K79" s="246">
        <f t="shared" si="5"/>
        <v>0</v>
      </c>
      <c r="L79" s="345">
        <f t="shared" si="6"/>
      </c>
      <c r="M79" s="69"/>
      <c r="N79" s="69"/>
      <c r="O79" s="69"/>
      <c r="P79" s="245">
        <f t="shared" si="7"/>
        <v>0</v>
      </c>
    </row>
    <row r="80" spans="1:16" ht="12.75">
      <c r="A80" s="78"/>
      <c r="B80" s="231"/>
      <c r="C80" s="66"/>
      <c r="D80" s="66"/>
      <c r="E80" s="66"/>
      <c r="F80" s="69"/>
      <c r="G80" s="69"/>
      <c r="H80" s="69"/>
      <c r="I80" s="69"/>
      <c r="J80" s="246">
        <f t="shared" si="4"/>
        <v>0</v>
      </c>
      <c r="K80" s="246">
        <f t="shared" si="5"/>
        <v>0</v>
      </c>
      <c r="L80" s="345">
        <f t="shared" si="6"/>
      </c>
      <c r="M80" s="69"/>
      <c r="N80" s="69"/>
      <c r="O80" s="69"/>
      <c r="P80" s="245">
        <f t="shared" si="7"/>
        <v>0</v>
      </c>
    </row>
    <row r="81" spans="1:16" ht="12.75">
      <c r="A81" s="78"/>
      <c r="B81" s="231"/>
      <c r="C81" s="66"/>
      <c r="D81" s="66"/>
      <c r="E81" s="66"/>
      <c r="F81" s="69"/>
      <c r="G81" s="69"/>
      <c r="H81" s="69"/>
      <c r="I81" s="69"/>
      <c r="J81" s="246">
        <f t="shared" si="4"/>
        <v>0</v>
      </c>
      <c r="K81" s="246">
        <f t="shared" si="5"/>
        <v>0</v>
      </c>
      <c r="L81" s="345">
        <f t="shared" si="6"/>
      </c>
      <c r="M81" s="69"/>
      <c r="N81" s="69"/>
      <c r="O81" s="69"/>
      <c r="P81" s="245">
        <f t="shared" si="7"/>
        <v>0</v>
      </c>
    </row>
    <row r="82" spans="1:16" ht="12.75">
      <c r="A82" s="78"/>
      <c r="B82" s="231"/>
      <c r="C82" s="66"/>
      <c r="D82" s="66"/>
      <c r="E82" s="66"/>
      <c r="F82" s="69"/>
      <c r="G82" s="69"/>
      <c r="H82" s="69"/>
      <c r="I82" s="69"/>
      <c r="J82" s="246">
        <f t="shared" si="4"/>
        <v>0</v>
      </c>
      <c r="K82" s="246">
        <f t="shared" si="5"/>
        <v>0</v>
      </c>
      <c r="L82" s="345">
        <f t="shared" si="6"/>
      </c>
      <c r="M82" s="69"/>
      <c r="N82" s="69"/>
      <c r="O82" s="69"/>
      <c r="P82" s="245">
        <f t="shared" si="7"/>
        <v>0</v>
      </c>
    </row>
    <row r="83" spans="1:16" ht="12.75">
      <c r="A83" s="78"/>
      <c r="B83" s="231"/>
      <c r="C83" s="66"/>
      <c r="D83" s="66"/>
      <c r="E83" s="66"/>
      <c r="F83" s="69"/>
      <c r="G83" s="69"/>
      <c r="H83" s="69"/>
      <c r="I83" s="69"/>
      <c r="J83" s="246">
        <f t="shared" si="4"/>
        <v>0</v>
      </c>
      <c r="K83" s="246">
        <f t="shared" si="5"/>
        <v>0</v>
      </c>
      <c r="L83" s="345">
        <f t="shared" si="6"/>
      </c>
      <c r="M83" s="69"/>
      <c r="N83" s="69"/>
      <c r="O83" s="69"/>
      <c r="P83" s="245">
        <f t="shared" si="7"/>
        <v>0</v>
      </c>
    </row>
    <row r="84" spans="1:16" ht="12.75">
      <c r="A84" s="78"/>
      <c r="B84" s="231"/>
      <c r="C84" s="66"/>
      <c r="D84" s="66"/>
      <c r="E84" s="66"/>
      <c r="F84" s="69"/>
      <c r="G84" s="69"/>
      <c r="H84" s="69"/>
      <c r="I84" s="69"/>
      <c r="J84" s="246">
        <f t="shared" si="4"/>
        <v>0</v>
      </c>
      <c r="K84" s="246">
        <f t="shared" si="5"/>
        <v>0</v>
      </c>
      <c r="L84" s="345">
        <f t="shared" si="6"/>
      </c>
      <c r="M84" s="69"/>
      <c r="N84" s="69"/>
      <c r="O84" s="69"/>
      <c r="P84" s="245">
        <f t="shared" si="7"/>
        <v>0</v>
      </c>
    </row>
    <row r="85" spans="1:16" ht="12.75">
      <c r="A85" s="224"/>
      <c r="B85" s="233"/>
      <c r="C85" s="218"/>
      <c r="D85" s="218"/>
      <c r="E85" s="218"/>
      <c r="F85" s="69"/>
      <c r="G85" s="69"/>
      <c r="H85" s="69"/>
      <c r="I85" s="69"/>
      <c r="J85" s="310">
        <f t="shared" si="4"/>
        <v>0</v>
      </c>
      <c r="K85" s="310">
        <f t="shared" si="5"/>
        <v>0</v>
      </c>
      <c r="L85" s="344">
        <f t="shared" si="6"/>
      </c>
      <c r="M85" s="69"/>
      <c r="N85" s="69"/>
      <c r="O85" s="69"/>
      <c r="P85" s="237">
        <f t="shared" si="7"/>
        <v>0</v>
      </c>
    </row>
    <row r="86" spans="1:16" ht="12.75">
      <c r="A86" s="191" t="s">
        <v>52</v>
      </c>
      <c r="B86" s="192"/>
      <c r="C86" s="192"/>
      <c r="D86" s="192"/>
      <c r="E86" s="192"/>
      <c r="F86" s="307">
        <f>SUM(F13:F85)</f>
        <v>0</v>
      </c>
      <c r="G86" s="311">
        <f>SUM(G13:G85)</f>
        <v>0</v>
      </c>
      <c r="H86" s="311">
        <f>SUM(H13:H85)</f>
        <v>0</v>
      </c>
      <c r="I86" s="311">
        <f>SUM(I13:I85)</f>
        <v>0</v>
      </c>
      <c r="J86" s="311">
        <f>+G86+H86+I86</f>
        <v>0</v>
      </c>
      <c r="K86" s="311">
        <f>+H86+I86</f>
        <v>0</v>
      </c>
      <c r="L86" s="355">
        <f>IF(K86&lt;&gt;0,+(K86/J86),"")</f>
      </c>
      <c r="M86" s="311">
        <f>SUM(M13:M85)</f>
        <v>0</v>
      </c>
      <c r="N86" s="311">
        <f>SUM(N13:N85)</f>
        <v>0</v>
      </c>
      <c r="O86" s="311">
        <f>SUM(O13:O85)</f>
        <v>0</v>
      </c>
      <c r="P86" s="307">
        <f>+J86+M86+N86+O86</f>
        <v>0</v>
      </c>
    </row>
    <row r="87" spans="1:16" ht="12.75">
      <c r="A87" s="193"/>
      <c r="B87" s="194"/>
      <c r="C87" s="194"/>
      <c r="D87" s="194"/>
      <c r="E87" s="194"/>
      <c r="F87" s="375"/>
      <c r="G87" s="376"/>
      <c r="H87" s="376"/>
      <c r="I87" s="376"/>
      <c r="J87" s="376"/>
      <c r="K87" s="376"/>
      <c r="L87" s="377"/>
      <c r="M87" s="376"/>
      <c r="N87" s="376"/>
      <c r="O87" s="376"/>
      <c r="P87" s="375"/>
    </row>
    <row r="88" spans="1:16" ht="12.75">
      <c r="A88" s="195" t="s">
        <v>185</v>
      </c>
      <c r="B88" s="196"/>
      <c r="C88" s="196"/>
      <c r="D88" s="196"/>
      <c r="E88" s="196"/>
      <c r="F88" s="348"/>
      <c r="G88" s="230"/>
      <c r="H88" s="230"/>
      <c r="I88" s="230"/>
      <c r="J88" s="230"/>
      <c r="K88" s="230"/>
      <c r="L88" s="349"/>
      <c r="M88" s="230"/>
      <c r="N88" s="230"/>
      <c r="O88" s="230"/>
      <c r="P88" s="348"/>
    </row>
    <row r="89" spans="1:16" ht="12.75">
      <c r="A89" s="195" t="s">
        <v>232</v>
      </c>
      <c r="B89" s="196"/>
      <c r="C89" s="196"/>
      <c r="D89" s="196"/>
      <c r="E89" s="196"/>
      <c r="F89" s="348"/>
      <c r="G89" s="230"/>
      <c r="H89" s="230"/>
      <c r="I89" s="230"/>
      <c r="J89" s="230"/>
      <c r="K89" s="230"/>
      <c r="L89" s="349"/>
      <c r="M89" s="230"/>
      <c r="N89" s="230"/>
      <c r="O89" s="230"/>
      <c r="P89" s="348"/>
    </row>
    <row r="90" spans="1:16" ht="12.75">
      <c r="A90" s="197"/>
      <c r="B90" s="192"/>
      <c r="C90" s="192"/>
      <c r="D90" s="192"/>
      <c r="E90" s="192"/>
      <c r="F90" s="378"/>
      <c r="G90" s="379"/>
      <c r="H90" s="379"/>
      <c r="I90" s="379"/>
      <c r="J90" s="379"/>
      <c r="K90" s="379"/>
      <c r="L90" s="380"/>
      <c r="M90" s="379"/>
      <c r="N90" s="379"/>
      <c r="O90" s="379"/>
      <c r="P90" s="378"/>
    </row>
    <row r="91" spans="1:16" ht="12.75">
      <c r="A91" s="198" t="s">
        <v>234</v>
      </c>
      <c r="B91" s="176"/>
      <c r="C91" s="176"/>
      <c r="D91" s="176"/>
      <c r="E91" s="176"/>
      <c r="F91" s="307">
        <f>+'Section VI'!F95</f>
        <v>0</v>
      </c>
      <c r="G91" s="311">
        <f>+'Section VI'!G95</f>
        <v>0</v>
      </c>
      <c r="H91" s="311">
        <f>+'Section VI'!H95</f>
        <v>0</v>
      </c>
      <c r="I91" s="311">
        <f>+'Section VI'!I95</f>
        <v>0</v>
      </c>
      <c r="J91" s="311">
        <f>+'Section VI'!J95</f>
        <v>0</v>
      </c>
      <c r="K91" s="311">
        <f>+'Section VI'!K95</f>
        <v>0</v>
      </c>
      <c r="L91" s="355">
        <f>+'Section VI'!L95</f>
      </c>
      <c r="M91" s="311">
        <f>+'Section VI'!M95</f>
        <v>0</v>
      </c>
      <c r="N91" s="311">
        <f>+'Section VI'!N95</f>
        <v>0</v>
      </c>
      <c r="O91" s="311">
        <f>+'Section VI'!O95</f>
        <v>0</v>
      </c>
      <c r="P91" s="307">
        <f>+'Section VI'!P95</f>
        <v>0</v>
      </c>
    </row>
    <row r="92" spans="1:16" ht="12.75">
      <c r="A92" s="198" t="s">
        <v>235</v>
      </c>
      <c r="B92" s="176"/>
      <c r="C92" s="176"/>
      <c r="D92" s="176"/>
      <c r="E92" s="176"/>
      <c r="F92" s="307">
        <f>+'Section VII'!F40</f>
        <v>0</v>
      </c>
      <c r="G92" s="311">
        <f>+'Section VII'!G40</f>
        <v>0</v>
      </c>
      <c r="H92" s="311">
        <f>+'Section VII'!H40</f>
        <v>0</v>
      </c>
      <c r="I92" s="311">
        <f>+'Section VII'!I40</f>
        <v>0</v>
      </c>
      <c r="J92" s="311">
        <f>+'Section VII'!J40</f>
        <v>0</v>
      </c>
      <c r="K92" s="311">
        <f>+'Section VII'!K40</f>
        <v>0</v>
      </c>
      <c r="L92" s="355">
        <f>+'Section VII'!L40</f>
      </c>
      <c r="M92" s="311">
        <f>+'Section VII'!M40</f>
        <v>0</v>
      </c>
      <c r="N92" s="311">
        <f>+'Section VII'!N40</f>
        <v>0</v>
      </c>
      <c r="O92" s="311">
        <f>+'Section VII'!O40</f>
        <v>0</v>
      </c>
      <c r="P92" s="307">
        <f>+'Section VII'!P40</f>
        <v>0</v>
      </c>
    </row>
    <row r="93" spans="1:16" ht="12.75">
      <c r="A93" s="198" t="s">
        <v>759</v>
      </c>
      <c r="B93" s="176"/>
      <c r="C93" s="176"/>
      <c r="D93" s="176"/>
      <c r="E93" s="176"/>
      <c r="F93" s="307">
        <f>+'Section VII Overflow Page'!F40+'Section VII Overflow Page'!F82</f>
        <v>0</v>
      </c>
      <c r="G93" s="311">
        <f>+'Section IV Overflow Page'!G41+'Section IV Overflow Page'!G84</f>
        <v>0</v>
      </c>
      <c r="H93" s="311">
        <f>+'Section VII Overflow Page'!H40+'Section VII Overflow Page'!H82</f>
        <v>0</v>
      </c>
      <c r="I93" s="311">
        <f>+'Section VII Overflow Page'!I40+'Section VII Overflow Page'!I82</f>
        <v>0</v>
      </c>
      <c r="J93" s="311">
        <f>+G93+H93+I93</f>
        <v>0</v>
      </c>
      <c r="K93" s="311">
        <f>+H93+I93</f>
        <v>0</v>
      </c>
      <c r="L93" s="355">
        <f>IF(K93&lt;&gt;0,+K93/J93,"")</f>
      </c>
      <c r="M93" s="311">
        <f>+'Section VII Overflow Page'!M40+'Section VII Overflow Page'!M82</f>
        <v>0</v>
      </c>
      <c r="N93" s="311">
        <f>+'Section VII Overflow Page'!N40+'Section VII Overflow Page'!N82</f>
        <v>0</v>
      </c>
      <c r="O93" s="311">
        <f>+'Section VII Overflow Page'!O40+'Section VII Overflow Page'!O82</f>
        <v>0</v>
      </c>
      <c r="P93" s="307">
        <f>+J93+M93+N93+O93</f>
        <v>0</v>
      </c>
    </row>
    <row r="94" spans="1:16" ht="12.75">
      <c r="A94" s="198" t="s">
        <v>237</v>
      </c>
      <c r="B94" s="176"/>
      <c r="C94" s="176"/>
      <c r="D94" s="176"/>
      <c r="E94" s="176"/>
      <c r="F94" s="307">
        <f>+F86</f>
        <v>0</v>
      </c>
      <c r="G94" s="311">
        <f aca="true" t="shared" si="8" ref="G94:P94">+G86</f>
        <v>0</v>
      </c>
      <c r="H94" s="311">
        <f t="shared" si="8"/>
        <v>0</v>
      </c>
      <c r="I94" s="311">
        <f t="shared" si="8"/>
        <v>0</v>
      </c>
      <c r="J94" s="311">
        <f t="shared" si="8"/>
        <v>0</v>
      </c>
      <c r="K94" s="311">
        <f t="shared" si="8"/>
        <v>0</v>
      </c>
      <c r="L94" s="355">
        <f t="shared" si="8"/>
      </c>
      <c r="M94" s="311">
        <f t="shared" si="8"/>
        <v>0</v>
      </c>
      <c r="N94" s="311">
        <f t="shared" si="8"/>
        <v>0</v>
      </c>
      <c r="O94" s="311">
        <f t="shared" si="8"/>
        <v>0</v>
      </c>
      <c r="P94" s="307">
        <f t="shared" si="8"/>
        <v>0</v>
      </c>
    </row>
    <row r="95" spans="1:16" ht="12.75">
      <c r="A95" s="198" t="s">
        <v>760</v>
      </c>
      <c r="B95" s="176"/>
      <c r="C95" s="176"/>
      <c r="D95" s="176"/>
      <c r="E95" s="176"/>
      <c r="F95" s="307">
        <f>+'Section VIII Overflow Page'!F40+'Section VIII Overflow Page'!F82+'Section VIII Overflow Page'!F124+'Section VIII Overflow Page'!F166</f>
        <v>0</v>
      </c>
      <c r="G95" s="311">
        <f>+'Section VIII Overflow Page'!G40+'Section VIII Overflow Page'!G82+'Section VIII Overflow Page'!G124+'Section VIII Overflow Page'!G166</f>
        <v>0</v>
      </c>
      <c r="H95" s="311">
        <f>+'Section VIII Overflow Page'!H40+'Section VIII Overflow Page'!H82+'Section VIII Overflow Page'!H124+'Section VIII Overflow Page'!H166</f>
        <v>0</v>
      </c>
      <c r="I95" s="311">
        <f>+'Section VIII Overflow Page'!I40+'Section VIII Overflow Page'!I82+'Section VIII Overflow Page'!I124+'Section VIII Overflow Page'!I166</f>
        <v>0</v>
      </c>
      <c r="J95" s="311">
        <f>+G95+H95+I95</f>
        <v>0</v>
      </c>
      <c r="K95" s="311">
        <f>+H95+I95</f>
        <v>0</v>
      </c>
      <c r="L95" s="355">
        <f>IF(K95&lt;&gt;0,+K95/J95,"")</f>
      </c>
      <c r="M95" s="311">
        <f>+'Section VIII Overflow Page'!M40+'Section VIII Overflow Page'!M82+'Section VIII Overflow Page'!M124+'Section VIII Overflow Page'!M166</f>
        <v>0</v>
      </c>
      <c r="N95" s="311">
        <f>+'Section VIII Overflow Page'!N40+'Section VIII Overflow Page'!N82+'Section VIII Overflow Page'!N124+'Section VIII Overflow Page'!N166</f>
        <v>0</v>
      </c>
      <c r="O95" s="311">
        <f>+'Section VIII Overflow Page'!O40+'Section VIII Overflow Page'!O82+'Section VIII Overflow Page'!O124+'Section VIII Overflow Page'!O166</f>
        <v>0</v>
      </c>
      <c r="P95" s="307">
        <f>+J95+M95+N95+O95</f>
        <v>0</v>
      </c>
    </row>
    <row r="96" spans="1:16" ht="12.75">
      <c r="A96" s="476" t="s">
        <v>86</v>
      </c>
      <c r="B96" s="384"/>
      <c r="C96" s="384"/>
      <c r="D96" s="384"/>
      <c r="E96" s="384"/>
      <c r="F96" s="241"/>
      <c r="G96" s="242"/>
      <c r="H96" s="242"/>
      <c r="I96" s="242"/>
      <c r="J96" s="311">
        <f>+G96+H96+I96</f>
        <v>0</v>
      </c>
      <c r="K96" s="311">
        <f>+H96+I96</f>
        <v>0</v>
      </c>
      <c r="L96" s="355">
        <f>IF(K96&gt;0,+K96/J96,"")</f>
      </c>
      <c r="M96" s="242"/>
      <c r="N96" s="242"/>
      <c r="O96" s="242"/>
      <c r="P96" s="307">
        <f>+J96+M96+N96+O96</f>
        <v>0</v>
      </c>
    </row>
    <row r="97" spans="1:16" ht="12.75">
      <c r="A97" s="423"/>
      <c r="B97" s="424"/>
      <c r="C97" s="424"/>
      <c r="D97" s="424"/>
      <c r="E97" s="424"/>
      <c r="F97" s="221"/>
      <c r="G97" s="222"/>
      <c r="H97" s="222"/>
      <c r="I97" s="222"/>
      <c r="J97" s="222"/>
      <c r="K97" s="222"/>
      <c r="L97" s="223"/>
      <c r="M97" s="222"/>
      <c r="N97" s="222"/>
      <c r="O97" s="222"/>
      <c r="P97" s="221"/>
    </row>
    <row r="98" spans="1:16" ht="12.75">
      <c r="A98" s="195" t="s">
        <v>180</v>
      </c>
      <c r="B98" s="196"/>
      <c r="C98" s="196"/>
      <c r="D98" s="196"/>
      <c r="E98" s="196"/>
      <c r="F98" s="237"/>
      <c r="G98" s="310"/>
      <c r="H98" s="310"/>
      <c r="I98" s="310"/>
      <c r="J98" s="310"/>
      <c r="K98" s="310"/>
      <c r="L98" s="344"/>
      <c r="M98" s="310"/>
      <c r="N98" s="310"/>
      <c r="O98" s="310"/>
      <c r="P98" s="237"/>
    </row>
    <row r="99" spans="1:16" ht="12.75">
      <c r="A99" s="199" t="s">
        <v>184</v>
      </c>
      <c r="B99" s="192"/>
      <c r="C99" s="192"/>
      <c r="D99" s="192"/>
      <c r="E99" s="192"/>
      <c r="F99" s="351">
        <f>SUM(F91:F96)</f>
        <v>0</v>
      </c>
      <c r="G99" s="351">
        <f>SUM(G91:G96)</f>
        <v>0</v>
      </c>
      <c r="H99" s="351">
        <f>SUM(H91:H96)</f>
        <v>0</v>
      </c>
      <c r="I99" s="351">
        <f>SUM(I91:I96)</f>
        <v>0</v>
      </c>
      <c r="J99" s="352">
        <f>+G99+H99+I99</f>
        <v>0</v>
      </c>
      <c r="K99" s="352">
        <f>+H99+I99</f>
        <v>0</v>
      </c>
      <c r="L99" s="353">
        <f>IF(K99&lt;&gt;0,+(K99/J99),"")</f>
      </c>
      <c r="M99" s="352">
        <f>SUM(M91:M96)</f>
        <v>0</v>
      </c>
      <c r="N99" s="352">
        <f>SUM(N91:N96)</f>
        <v>0</v>
      </c>
      <c r="O99" s="352">
        <f>SUM(O91:O96)</f>
        <v>0</v>
      </c>
      <c r="P99" s="351">
        <f>+J99+M99+N99+O99</f>
        <v>0</v>
      </c>
    </row>
    <row r="100" spans="1:16" ht="12.75">
      <c r="A100" s="200"/>
      <c r="B100" s="196"/>
      <c r="C100" s="196"/>
      <c r="D100" s="196"/>
      <c r="E100" s="196"/>
      <c r="F100" s="348"/>
      <c r="G100" s="230"/>
      <c r="H100" s="230"/>
      <c r="I100" s="230"/>
      <c r="J100" s="230"/>
      <c r="K100" s="230"/>
      <c r="L100" s="349"/>
      <c r="M100" s="230"/>
      <c r="N100" s="230"/>
      <c r="O100" s="230"/>
      <c r="P100" s="348"/>
    </row>
    <row r="101" spans="1:16" ht="12.75">
      <c r="A101" s="195" t="s">
        <v>186</v>
      </c>
      <c r="B101" s="196"/>
      <c r="C101" s="196"/>
      <c r="D101" s="196"/>
      <c r="E101" s="196"/>
      <c r="F101" s="348"/>
      <c r="G101" s="230"/>
      <c r="H101" s="230"/>
      <c r="I101" s="230"/>
      <c r="J101" s="230"/>
      <c r="K101" s="230"/>
      <c r="L101" s="349"/>
      <c r="M101" s="230"/>
      <c r="N101" s="230"/>
      <c r="O101" s="230"/>
      <c r="P101" s="348"/>
    </row>
    <row r="102" spans="1:16" ht="12.75">
      <c r="A102" s="195" t="s">
        <v>236</v>
      </c>
      <c r="B102" s="196"/>
      <c r="C102" s="196"/>
      <c r="D102" s="196"/>
      <c r="E102" s="196"/>
      <c r="F102" s="348"/>
      <c r="G102" s="230"/>
      <c r="H102" s="230"/>
      <c r="I102" s="230"/>
      <c r="J102" s="230"/>
      <c r="K102" s="230"/>
      <c r="L102" s="349"/>
      <c r="M102" s="230"/>
      <c r="N102" s="230"/>
      <c r="O102" s="230"/>
      <c r="P102" s="348"/>
    </row>
    <row r="103" spans="1:16" ht="12.75">
      <c r="A103" s="195"/>
      <c r="B103" s="196"/>
      <c r="C103" s="196"/>
      <c r="D103" s="196"/>
      <c r="E103" s="196"/>
      <c r="F103" s="348"/>
      <c r="G103" s="230"/>
      <c r="H103" s="230"/>
      <c r="I103" s="230"/>
      <c r="J103" s="230"/>
      <c r="K103" s="230"/>
      <c r="L103" s="349"/>
      <c r="M103" s="230"/>
      <c r="N103" s="230"/>
      <c r="O103" s="230"/>
      <c r="P103" s="348"/>
    </row>
    <row r="104" spans="1:16" ht="12.75">
      <c r="A104" s="198" t="s">
        <v>233</v>
      </c>
      <c r="B104" s="176"/>
      <c r="C104" s="176"/>
      <c r="D104" s="176"/>
      <c r="E104" s="176"/>
      <c r="F104" s="307">
        <f>+'Section IV THRU V'!F43</f>
        <v>0</v>
      </c>
      <c r="G104" s="311">
        <f>+'Section IV THRU V'!G43</f>
        <v>0</v>
      </c>
      <c r="H104" s="311">
        <f>+'Section IV THRU V'!H43</f>
        <v>0</v>
      </c>
      <c r="I104" s="311">
        <f>+'Section IV THRU V'!I43</f>
        <v>0</v>
      </c>
      <c r="J104" s="311">
        <f>+'Section IV THRU V'!J43</f>
        <v>0</v>
      </c>
      <c r="K104" s="311">
        <f>+'Section IV THRU V'!K43</f>
        <v>0</v>
      </c>
      <c r="L104" s="355">
        <f>+'Section IV THRU V'!L43</f>
      </c>
      <c r="M104" s="311">
        <f>+'Section IV THRU V'!M43</f>
        <v>0</v>
      </c>
      <c r="N104" s="311">
        <f>+'Section IV THRU V'!N43</f>
        <v>0</v>
      </c>
      <c r="O104" s="311">
        <f>+'Section IV THRU V'!O43</f>
        <v>0</v>
      </c>
      <c r="P104" s="307">
        <f>+'Section IV THRU V'!P43</f>
        <v>0</v>
      </c>
    </row>
    <row r="105" spans="1:16" ht="12.75">
      <c r="A105" s="198" t="s">
        <v>238</v>
      </c>
      <c r="B105" s="176"/>
      <c r="C105" s="176"/>
      <c r="D105" s="176"/>
      <c r="E105" s="176"/>
      <c r="F105" s="307">
        <f>+F99</f>
        <v>0</v>
      </c>
      <c r="G105" s="311">
        <f aca="true" t="shared" si="9" ref="G105:P105">+G99</f>
        <v>0</v>
      </c>
      <c r="H105" s="311">
        <f t="shared" si="9"/>
        <v>0</v>
      </c>
      <c r="I105" s="311">
        <f t="shared" si="9"/>
        <v>0</v>
      </c>
      <c r="J105" s="311">
        <f t="shared" si="9"/>
        <v>0</v>
      </c>
      <c r="K105" s="311">
        <f t="shared" si="9"/>
        <v>0</v>
      </c>
      <c r="L105" s="355">
        <f t="shared" si="9"/>
      </c>
      <c r="M105" s="311">
        <f t="shared" si="9"/>
        <v>0</v>
      </c>
      <c r="N105" s="311">
        <f t="shared" si="9"/>
        <v>0</v>
      </c>
      <c r="O105" s="311">
        <f t="shared" si="9"/>
        <v>0</v>
      </c>
      <c r="P105" s="307">
        <f t="shared" si="9"/>
        <v>0</v>
      </c>
    </row>
    <row r="106" spans="1:16" ht="12.75">
      <c r="A106" s="201" t="s">
        <v>197</v>
      </c>
      <c r="B106" s="194"/>
      <c r="C106" s="194"/>
      <c r="D106" s="194"/>
      <c r="E106" s="194"/>
      <c r="F106" s="381"/>
      <c r="G106" s="382"/>
      <c r="H106" s="382"/>
      <c r="I106" s="382"/>
      <c r="J106" s="382"/>
      <c r="K106" s="382"/>
      <c r="L106" s="383"/>
      <c r="M106" s="382"/>
      <c r="N106" s="382"/>
      <c r="O106" s="382"/>
      <c r="P106" s="381"/>
    </row>
    <row r="107" spans="1:16" ht="12.75">
      <c r="A107" s="199" t="s">
        <v>196</v>
      </c>
      <c r="B107" s="192"/>
      <c r="C107" s="192"/>
      <c r="D107" s="192"/>
      <c r="E107" s="192"/>
      <c r="F107" s="351">
        <f aca="true" t="shared" si="10" ref="F107:K107">+F104+F105</f>
        <v>0</v>
      </c>
      <c r="G107" s="352">
        <f t="shared" si="10"/>
        <v>0</v>
      </c>
      <c r="H107" s="352">
        <f t="shared" si="10"/>
        <v>0</v>
      </c>
      <c r="I107" s="352">
        <f t="shared" si="10"/>
        <v>0</v>
      </c>
      <c r="J107" s="352">
        <f t="shared" si="10"/>
        <v>0</v>
      </c>
      <c r="K107" s="352">
        <f t="shared" si="10"/>
        <v>0</v>
      </c>
      <c r="L107" s="353">
        <f>IF(K107&lt;&gt;0,+(K107/J107),"")</f>
      </c>
      <c r="M107" s="352">
        <f>+M104+M105</f>
        <v>0</v>
      </c>
      <c r="N107" s="352">
        <f>+N104+N105</f>
        <v>0</v>
      </c>
      <c r="O107" s="352">
        <f>+O104+O105</f>
        <v>0</v>
      </c>
      <c r="P107" s="351">
        <f>+P104+P105</f>
        <v>0</v>
      </c>
    </row>
    <row r="108" spans="1:16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</sheetData>
  <sheetProtection password="CE86" sheet="1" formatCells="0" formatColumns="0" formatRows="0" insertHyperlinks="0" selectLockedCells="1" sort="0" autoFilter="0" pivotTables="0"/>
  <printOptions horizontalCentered="1"/>
  <pageMargins left="0" right="0" top="0.2" bottom="0.75" header="0" footer="0"/>
  <pageSetup blackAndWhite="1" firstPageNumber="31" useFirstPageNumber="1" horizontalDpi="720" verticalDpi="720" orientation="landscape" paperSize="5" scale="88" r:id="rId1"/>
  <headerFooter alignWithMargins="0">
    <oddFooter>&amp;L&amp;"Arial,Bold"&amp;8FMS FORM 6314
12-2007&amp;"Arial,Regular"&amp;10
&amp;8EDITION OF 12-2006 IS OBSOLETE&amp;C&amp;8+ = Footnote    d = Disputed Items    J = Delinquency
Page &amp;P
&amp;R&amp;"Arial,Bold Italic"&amp;8Department of the Treasury
&amp;"Arial,Italic"FMS</oddFooter>
  </headerFooter>
  <colBreaks count="1" manualBreakCount="1">
    <brk id="1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indexed="44"/>
  </sheetPr>
  <dimension ref="A1:N71"/>
  <sheetViews>
    <sheetView showGridLines="0" workbookViewId="0" topLeftCell="A1">
      <selection activeCell="C12" sqref="C12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41.421875" style="0" customWidth="1"/>
    <col min="4" max="4" width="12.421875" style="0" customWidth="1"/>
    <col min="5" max="5" width="14.28125" style="0" customWidth="1"/>
    <col min="6" max="6" width="13.7109375" style="0" customWidth="1"/>
    <col min="7" max="8" width="14.28125" style="0" customWidth="1"/>
    <col min="9" max="9" width="11.00390625" style="0" customWidth="1"/>
    <col min="10" max="11" width="14.7109375" style="0" customWidth="1"/>
    <col min="12" max="12" width="15.140625" style="0" customWidth="1"/>
  </cols>
  <sheetData>
    <row r="1" spans="1:14" ht="12.75">
      <c r="A1" s="80"/>
      <c r="B1" s="81"/>
      <c r="C1" s="81"/>
      <c r="D1" s="81"/>
      <c r="E1" s="81"/>
      <c r="F1" s="81"/>
      <c r="G1" s="82" t="s">
        <v>199</v>
      </c>
      <c r="H1" s="225">
        <f>IF('Section I'!$I$1&lt;&gt;0,+'Section I'!$I$1,"")</f>
      </c>
      <c r="I1" s="227"/>
      <c r="J1" s="226"/>
      <c r="K1" s="83"/>
      <c r="L1" s="85" t="str">
        <f>+'Section I'!P1</f>
        <v>OMB No. 1510-0012</v>
      </c>
      <c r="M1" s="49"/>
      <c r="N1" s="48"/>
    </row>
    <row r="2" spans="1:14" ht="12.75">
      <c r="A2" s="86"/>
      <c r="B2" s="87"/>
      <c r="C2" s="87"/>
      <c r="D2" s="87"/>
      <c r="E2" s="87"/>
      <c r="F2" s="87"/>
      <c r="G2" s="135"/>
      <c r="H2" s="90"/>
      <c r="I2" s="128" t="s">
        <v>177</v>
      </c>
      <c r="J2" s="93"/>
      <c r="K2" s="84"/>
      <c r="L2" s="91" t="str">
        <f>+'Section VIII thru X'!P2</f>
        <v> OMB Expiration Date:  9-30-2010</v>
      </c>
      <c r="M2" s="34"/>
      <c r="N2" s="34"/>
    </row>
    <row r="3" spans="1:12" ht="12.75">
      <c r="A3" s="92" t="s">
        <v>239</v>
      </c>
      <c r="B3" s="93"/>
      <c r="C3" s="93"/>
      <c r="D3" s="93"/>
      <c r="E3" s="93"/>
      <c r="F3" s="93"/>
      <c r="G3" s="87"/>
      <c r="H3" s="93"/>
      <c r="I3" s="93"/>
      <c r="J3" s="93"/>
      <c r="K3" s="93"/>
      <c r="L3" s="94"/>
    </row>
    <row r="4" spans="1:12" ht="12.75">
      <c r="A4" s="95" t="s">
        <v>51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136"/>
    </row>
    <row r="5" spans="1:12" ht="12.75">
      <c r="A5" s="98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7"/>
    </row>
    <row r="6" spans="1:12" ht="12.75">
      <c r="A6" s="138"/>
      <c r="B6" s="138"/>
      <c r="C6" s="138"/>
      <c r="D6" s="138"/>
      <c r="E6" s="138"/>
      <c r="F6" s="139" t="s">
        <v>240</v>
      </c>
      <c r="G6" s="140"/>
      <c r="H6" s="140"/>
      <c r="I6" s="140"/>
      <c r="J6" s="141"/>
      <c r="K6" s="138"/>
      <c r="L6" s="138"/>
    </row>
    <row r="7" spans="1:12" ht="104.25" customHeight="1">
      <c r="A7" s="142" t="s">
        <v>241</v>
      </c>
      <c r="B7" s="142" t="s">
        <v>242</v>
      </c>
      <c r="C7" s="142" t="s">
        <v>142</v>
      </c>
      <c r="D7" s="142" t="s">
        <v>164</v>
      </c>
      <c r="E7" s="142" t="s">
        <v>166</v>
      </c>
      <c r="F7" s="143" t="s">
        <v>167</v>
      </c>
      <c r="G7" s="143" t="s">
        <v>170</v>
      </c>
      <c r="H7" s="143" t="s">
        <v>171</v>
      </c>
      <c r="I7" s="143" t="s">
        <v>165</v>
      </c>
      <c r="J7" s="142" t="s">
        <v>172</v>
      </c>
      <c r="K7" s="142" t="s">
        <v>173</v>
      </c>
      <c r="L7" s="142" t="s">
        <v>187</v>
      </c>
    </row>
    <row r="8" spans="1:12" ht="12.75">
      <c r="A8" s="464" t="s">
        <v>68</v>
      </c>
      <c r="B8" s="19"/>
      <c r="C8" s="8"/>
      <c r="D8" s="8"/>
      <c r="E8" s="466"/>
      <c r="F8" s="466"/>
      <c r="G8" s="466"/>
      <c r="H8" s="466"/>
      <c r="I8" s="466"/>
      <c r="J8" s="237">
        <f>SUM(F8:I8)</f>
        <v>0</v>
      </c>
      <c r="K8" s="237">
        <f>IF(E8&lt;J8,+E8,+J8)</f>
        <v>0</v>
      </c>
      <c r="L8" s="67"/>
    </row>
    <row r="9" spans="1:12" ht="12.75">
      <c r="A9" s="468" t="s">
        <v>69</v>
      </c>
      <c r="B9" s="72"/>
      <c r="C9" s="66"/>
      <c r="D9" s="66"/>
      <c r="E9" s="67"/>
      <c r="F9" s="67"/>
      <c r="G9" s="67"/>
      <c r="H9" s="67"/>
      <c r="I9" s="67"/>
      <c r="J9" s="245">
        <f aca="true" t="shared" si="0" ref="J9:J71">SUM(F9:I9)</f>
        <v>0</v>
      </c>
      <c r="K9" s="245">
        <f aca="true" t="shared" si="1" ref="K9:K70">IF(E9&lt;J9,+E9,+J9)</f>
        <v>0</v>
      </c>
      <c r="L9" s="67"/>
    </row>
    <row r="10" spans="1:12" ht="12.75">
      <c r="A10" s="468" t="s">
        <v>70</v>
      </c>
      <c r="B10" s="72"/>
      <c r="C10" s="66"/>
      <c r="D10" s="66"/>
      <c r="E10" s="67"/>
      <c r="F10" s="67"/>
      <c r="G10" s="67"/>
      <c r="H10" s="67"/>
      <c r="I10" s="67"/>
      <c r="J10" s="245">
        <f t="shared" si="0"/>
        <v>0</v>
      </c>
      <c r="K10" s="245">
        <f t="shared" si="1"/>
        <v>0</v>
      </c>
      <c r="L10" s="67"/>
    </row>
    <row r="11" spans="1:12" ht="12.75">
      <c r="A11" s="465" t="s">
        <v>71</v>
      </c>
      <c r="B11" s="72"/>
      <c r="C11" s="66"/>
      <c r="D11" s="66"/>
      <c r="E11" s="67"/>
      <c r="F11" s="67"/>
      <c r="G11" s="67"/>
      <c r="H11" s="67"/>
      <c r="I11" s="67"/>
      <c r="J11" s="245">
        <f t="shared" si="0"/>
        <v>0</v>
      </c>
      <c r="K11" s="245">
        <f t="shared" si="1"/>
        <v>0</v>
      </c>
      <c r="L11" s="67"/>
    </row>
    <row r="12" spans="1:12" ht="12.75">
      <c r="A12" s="465"/>
      <c r="B12" s="72"/>
      <c r="C12" s="66"/>
      <c r="D12" s="66"/>
      <c r="E12" s="67"/>
      <c r="F12" s="67"/>
      <c r="G12" s="67"/>
      <c r="H12" s="67"/>
      <c r="I12" s="67"/>
      <c r="J12" s="245">
        <f t="shared" si="0"/>
        <v>0</v>
      </c>
      <c r="K12" s="245">
        <f t="shared" si="1"/>
        <v>0</v>
      </c>
      <c r="L12" s="67"/>
    </row>
    <row r="13" spans="1:12" ht="12.75">
      <c r="A13" s="71"/>
      <c r="B13" s="72"/>
      <c r="C13" s="66"/>
      <c r="D13" s="66"/>
      <c r="E13" s="67"/>
      <c r="F13" s="67"/>
      <c r="G13" s="67"/>
      <c r="H13" s="67"/>
      <c r="I13" s="67"/>
      <c r="J13" s="245">
        <f t="shared" si="0"/>
        <v>0</v>
      </c>
      <c r="K13" s="245">
        <f t="shared" si="1"/>
        <v>0</v>
      </c>
      <c r="L13" s="67"/>
    </row>
    <row r="14" spans="1:12" ht="12.75">
      <c r="A14" s="71"/>
      <c r="B14" s="72"/>
      <c r="C14" s="66"/>
      <c r="D14" s="66"/>
      <c r="E14" s="67"/>
      <c r="F14" s="67"/>
      <c r="G14" s="67"/>
      <c r="H14" s="67"/>
      <c r="I14" s="67"/>
      <c r="J14" s="245">
        <f t="shared" si="0"/>
        <v>0</v>
      </c>
      <c r="K14" s="245">
        <f t="shared" si="1"/>
        <v>0</v>
      </c>
      <c r="L14" s="67"/>
    </row>
    <row r="15" spans="1:12" ht="12.75">
      <c r="A15" s="71"/>
      <c r="B15" s="72"/>
      <c r="C15" s="66"/>
      <c r="D15" s="66"/>
      <c r="E15" s="67"/>
      <c r="F15" s="67"/>
      <c r="G15" s="67"/>
      <c r="H15" s="67"/>
      <c r="I15" s="67"/>
      <c r="J15" s="245">
        <f t="shared" si="0"/>
        <v>0</v>
      </c>
      <c r="K15" s="245">
        <f t="shared" si="1"/>
        <v>0</v>
      </c>
      <c r="L15" s="67"/>
    </row>
    <row r="16" spans="1:12" ht="12.75">
      <c r="A16" s="71"/>
      <c r="B16" s="72"/>
      <c r="C16" s="66"/>
      <c r="D16" s="66"/>
      <c r="E16" s="67"/>
      <c r="F16" s="67"/>
      <c r="G16" s="67"/>
      <c r="H16" s="67"/>
      <c r="I16" s="67"/>
      <c r="J16" s="245">
        <f t="shared" si="0"/>
        <v>0</v>
      </c>
      <c r="K16" s="245">
        <f t="shared" si="1"/>
        <v>0</v>
      </c>
      <c r="L16" s="67"/>
    </row>
    <row r="17" spans="1:12" ht="12.75">
      <c r="A17" s="71"/>
      <c r="B17" s="72"/>
      <c r="C17" s="66"/>
      <c r="D17" s="66"/>
      <c r="E17" s="67"/>
      <c r="F17" s="67"/>
      <c r="G17" s="67"/>
      <c r="H17" s="67"/>
      <c r="I17" s="67"/>
      <c r="J17" s="245">
        <f t="shared" si="0"/>
        <v>0</v>
      </c>
      <c r="K17" s="245">
        <f t="shared" si="1"/>
        <v>0</v>
      </c>
      <c r="L17" s="67"/>
    </row>
    <row r="18" spans="1:12" ht="12.75">
      <c r="A18" s="71"/>
      <c r="B18" s="72"/>
      <c r="C18" s="66"/>
      <c r="D18" s="66"/>
      <c r="E18" s="67"/>
      <c r="F18" s="67"/>
      <c r="G18" s="67"/>
      <c r="H18" s="67"/>
      <c r="I18" s="67"/>
      <c r="J18" s="245">
        <f t="shared" si="0"/>
        <v>0</v>
      </c>
      <c r="K18" s="245">
        <f t="shared" si="1"/>
        <v>0</v>
      </c>
      <c r="L18" s="67"/>
    </row>
    <row r="19" spans="1:12" ht="12.75">
      <c r="A19" s="71"/>
      <c r="B19" s="72"/>
      <c r="C19" s="66"/>
      <c r="D19" s="66"/>
      <c r="E19" s="67"/>
      <c r="F19" s="67"/>
      <c r="G19" s="67"/>
      <c r="H19" s="67"/>
      <c r="I19" s="67"/>
      <c r="J19" s="245">
        <f t="shared" si="0"/>
        <v>0</v>
      </c>
      <c r="K19" s="245">
        <f t="shared" si="1"/>
        <v>0</v>
      </c>
      <c r="L19" s="67"/>
    </row>
    <row r="20" spans="1:12" ht="12.75">
      <c r="A20" s="71"/>
      <c r="B20" s="72"/>
      <c r="C20" s="66"/>
      <c r="D20" s="66"/>
      <c r="E20" s="67"/>
      <c r="F20" s="67"/>
      <c r="G20" s="67"/>
      <c r="H20" s="67"/>
      <c r="I20" s="67"/>
      <c r="J20" s="245">
        <f t="shared" si="0"/>
        <v>0</v>
      </c>
      <c r="K20" s="245">
        <f t="shared" si="1"/>
        <v>0</v>
      </c>
      <c r="L20" s="67"/>
    </row>
    <row r="21" spans="1:12" ht="12.75">
      <c r="A21" s="71"/>
      <c r="B21" s="72"/>
      <c r="C21" s="66"/>
      <c r="D21" s="66"/>
      <c r="E21" s="67"/>
      <c r="F21" s="67"/>
      <c r="G21" s="67"/>
      <c r="H21" s="67"/>
      <c r="I21" s="67"/>
      <c r="J21" s="245">
        <f t="shared" si="0"/>
        <v>0</v>
      </c>
      <c r="K21" s="245">
        <f t="shared" si="1"/>
        <v>0</v>
      </c>
      <c r="L21" s="67"/>
    </row>
    <row r="22" spans="1:12" ht="12.75">
      <c r="A22" s="71"/>
      <c r="B22" s="72"/>
      <c r="C22" s="66"/>
      <c r="D22" s="66"/>
      <c r="E22" s="67"/>
      <c r="F22" s="67"/>
      <c r="G22" s="67"/>
      <c r="H22" s="67"/>
      <c r="I22" s="67"/>
      <c r="J22" s="245">
        <f t="shared" si="0"/>
        <v>0</v>
      </c>
      <c r="K22" s="245">
        <f t="shared" si="1"/>
        <v>0</v>
      </c>
      <c r="L22" s="67"/>
    </row>
    <row r="23" spans="1:12" ht="12.75">
      <c r="A23" s="71"/>
      <c r="B23" s="72"/>
      <c r="C23" s="66"/>
      <c r="D23" s="66"/>
      <c r="E23" s="67"/>
      <c r="F23" s="67"/>
      <c r="G23" s="67"/>
      <c r="H23" s="67"/>
      <c r="I23" s="67"/>
      <c r="J23" s="245">
        <f t="shared" si="0"/>
        <v>0</v>
      </c>
      <c r="K23" s="245">
        <f t="shared" si="1"/>
        <v>0</v>
      </c>
      <c r="L23" s="67"/>
    </row>
    <row r="24" spans="1:12" ht="12.75">
      <c r="A24" s="71"/>
      <c r="B24" s="72"/>
      <c r="C24" s="66"/>
      <c r="D24" s="66"/>
      <c r="E24" s="67"/>
      <c r="F24" s="67"/>
      <c r="G24" s="67"/>
      <c r="H24" s="67"/>
      <c r="I24" s="67"/>
      <c r="J24" s="245">
        <f t="shared" si="0"/>
        <v>0</v>
      </c>
      <c r="K24" s="245">
        <f t="shared" si="1"/>
        <v>0</v>
      </c>
      <c r="L24" s="67"/>
    </row>
    <row r="25" spans="1:12" ht="12.75">
      <c r="A25" s="71"/>
      <c r="B25" s="72"/>
      <c r="C25" s="66"/>
      <c r="D25" s="66"/>
      <c r="E25" s="67"/>
      <c r="F25" s="67"/>
      <c r="G25" s="67"/>
      <c r="H25" s="67"/>
      <c r="I25" s="67"/>
      <c r="J25" s="245">
        <f t="shared" si="0"/>
        <v>0</v>
      </c>
      <c r="K25" s="245">
        <f t="shared" si="1"/>
        <v>0</v>
      </c>
      <c r="L25" s="67"/>
    </row>
    <row r="26" spans="1:12" ht="12.75">
      <c r="A26" s="71"/>
      <c r="B26" s="72"/>
      <c r="C26" s="66"/>
      <c r="D26" s="66"/>
      <c r="E26" s="67"/>
      <c r="F26" s="67"/>
      <c r="G26" s="67"/>
      <c r="H26" s="67"/>
      <c r="I26" s="67"/>
      <c r="J26" s="245">
        <f t="shared" si="0"/>
        <v>0</v>
      </c>
      <c r="K26" s="245">
        <f t="shared" si="1"/>
        <v>0</v>
      </c>
      <c r="L26" s="67"/>
    </row>
    <row r="27" spans="1:12" ht="12.75">
      <c r="A27" s="71"/>
      <c r="B27" s="72"/>
      <c r="C27" s="66"/>
      <c r="D27" s="66"/>
      <c r="E27" s="67"/>
      <c r="F27" s="67"/>
      <c r="G27" s="67"/>
      <c r="H27" s="67"/>
      <c r="I27" s="67"/>
      <c r="J27" s="245">
        <f t="shared" si="0"/>
        <v>0</v>
      </c>
      <c r="K27" s="245">
        <f t="shared" si="1"/>
        <v>0</v>
      </c>
      <c r="L27" s="67"/>
    </row>
    <row r="28" spans="1:12" ht="12.75">
      <c r="A28" s="71"/>
      <c r="B28" s="72"/>
      <c r="C28" s="66"/>
      <c r="D28" s="66"/>
      <c r="E28" s="67"/>
      <c r="F28" s="67"/>
      <c r="G28" s="67"/>
      <c r="H28" s="67"/>
      <c r="I28" s="67"/>
      <c r="J28" s="245">
        <f t="shared" si="0"/>
        <v>0</v>
      </c>
      <c r="K28" s="245">
        <f t="shared" si="1"/>
        <v>0</v>
      </c>
      <c r="L28" s="67"/>
    </row>
    <row r="29" spans="1:12" ht="12.75">
      <c r="A29" s="71"/>
      <c r="B29" s="72"/>
      <c r="C29" s="66"/>
      <c r="D29" s="66"/>
      <c r="E29" s="67"/>
      <c r="F29" s="67"/>
      <c r="G29" s="67"/>
      <c r="H29" s="67"/>
      <c r="I29" s="67"/>
      <c r="J29" s="245">
        <f t="shared" si="0"/>
        <v>0</v>
      </c>
      <c r="K29" s="245">
        <f t="shared" si="1"/>
        <v>0</v>
      </c>
      <c r="L29" s="67"/>
    </row>
    <row r="30" spans="1:12" ht="12.75">
      <c r="A30" s="71"/>
      <c r="B30" s="72"/>
      <c r="C30" s="66"/>
      <c r="D30" s="66"/>
      <c r="E30" s="67"/>
      <c r="F30" s="67"/>
      <c r="G30" s="67"/>
      <c r="H30" s="67"/>
      <c r="I30" s="67"/>
      <c r="J30" s="245">
        <f t="shared" si="0"/>
        <v>0</v>
      </c>
      <c r="K30" s="245">
        <f t="shared" si="1"/>
        <v>0</v>
      </c>
      <c r="L30" s="67"/>
    </row>
    <row r="31" spans="1:12" ht="12.75">
      <c r="A31" s="71"/>
      <c r="B31" s="72"/>
      <c r="C31" s="66"/>
      <c r="D31" s="66"/>
      <c r="E31" s="67"/>
      <c r="F31" s="67"/>
      <c r="G31" s="67"/>
      <c r="H31" s="67"/>
      <c r="I31" s="67"/>
      <c r="J31" s="245">
        <f t="shared" si="0"/>
        <v>0</v>
      </c>
      <c r="K31" s="245">
        <f t="shared" si="1"/>
        <v>0</v>
      </c>
      <c r="L31" s="67"/>
    </row>
    <row r="32" spans="1:12" ht="12.75">
      <c r="A32" s="71"/>
      <c r="B32" s="72"/>
      <c r="C32" s="66"/>
      <c r="D32" s="66"/>
      <c r="E32" s="67"/>
      <c r="F32" s="67"/>
      <c r="G32" s="67"/>
      <c r="H32" s="67"/>
      <c r="I32" s="67"/>
      <c r="J32" s="245">
        <f t="shared" si="0"/>
        <v>0</v>
      </c>
      <c r="K32" s="245">
        <f t="shared" si="1"/>
        <v>0</v>
      </c>
      <c r="L32" s="67"/>
    </row>
    <row r="33" spans="1:12" ht="12.75">
      <c r="A33" s="71"/>
      <c r="B33" s="72"/>
      <c r="C33" s="66"/>
      <c r="D33" s="66"/>
      <c r="E33" s="67"/>
      <c r="F33" s="67"/>
      <c r="G33" s="67"/>
      <c r="H33" s="67"/>
      <c r="I33" s="67"/>
      <c r="J33" s="245">
        <f t="shared" si="0"/>
        <v>0</v>
      </c>
      <c r="K33" s="245">
        <f t="shared" si="1"/>
        <v>0</v>
      </c>
      <c r="L33" s="67"/>
    </row>
    <row r="34" spans="1:12" ht="12.75">
      <c r="A34" s="71"/>
      <c r="B34" s="72"/>
      <c r="C34" s="66"/>
      <c r="D34" s="66"/>
      <c r="E34" s="67"/>
      <c r="F34" s="67"/>
      <c r="G34" s="67"/>
      <c r="H34" s="67"/>
      <c r="I34" s="67"/>
      <c r="J34" s="245">
        <f t="shared" si="0"/>
        <v>0</v>
      </c>
      <c r="K34" s="245">
        <f t="shared" si="1"/>
        <v>0</v>
      </c>
      <c r="L34" s="67"/>
    </row>
    <row r="35" spans="1:12" ht="12.75">
      <c r="A35" s="71"/>
      <c r="B35" s="72"/>
      <c r="C35" s="66"/>
      <c r="D35" s="66"/>
      <c r="E35" s="67"/>
      <c r="F35" s="67"/>
      <c r="G35" s="67"/>
      <c r="H35" s="67"/>
      <c r="I35" s="67"/>
      <c r="J35" s="245">
        <f t="shared" si="0"/>
        <v>0</v>
      </c>
      <c r="K35" s="245">
        <f t="shared" si="1"/>
        <v>0</v>
      </c>
      <c r="L35" s="67"/>
    </row>
    <row r="36" spans="1:12" ht="12.75">
      <c r="A36" s="71"/>
      <c r="B36" s="72"/>
      <c r="C36" s="66"/>
      <c r="D36" s="66"/>
      <c r="E36" s="67"/>
      <c r="F36" s="67"/>
      <c r="G36" s="67"/>
      <c r="H36" s="67"/>
      <c r="I36" s="67"/>
      <c r="J36" s="245">
        <f t="shared" si="0"/>
        <v>0</v>
      </c>
      <c r="K36" s="245">
        <f t="shared" si="1"/>
        <v>0</v>
      </c>
      <c r="L36" s="67"/>
    </row>
    <row r="37" spans="1:12" ht="12.75">
      <c r="A37" s="71"/>
      <c r="B37" s="72"/>
      <c r="C37" s="66"/>
      <c r="D37" s="66"/>
      <c r="E37" s="67"/>
      <c r="F37" s="67"/>
      <c r="G37" s="67"/>
      <c r="H37" s="67"/>
      <c r="I37" s="67"/>
      <c r="J37" s="245">
        <f t="shared" si="0"/>
        <v>0</v>
      </c>
      <c r="K37" s="245">
        <f t="shared" si="1"/>
        <v>0</v>
      </c>
      <c r="L37" s="67"/>
    </row>
    <row r="38" spans="1:12" ht="12.75">
      <c r="A38" s="215"/>
      <c r="B38" s="79"/>
      <c r="C38" s="68"/>
      <c r="D38" s="66"/>
      <c r="E38" s="67"/>
      <c r="F38" s="67"/>
      <c r="G38" s="67"/>
      <c r="H38" s="67"/>
      <c r="I38" s="67"/>
      <c r="J38" s="245">
        <f t="shared" si="0"/>
        <v>0</v>
      </c>
      <c r="K38" s="245">
        <f t="shared" si="1"/>
        <v>0</v>
      </c>
      <c r="L38" s="67"/>
    </row>
    <row r="39" spans="1:12" ht="12.75">
      <c r="A39" s="215"/>
      <c r="B39" s="79"/>
      <c r="C39" s="68"/>
      <c r="D39" s="66"/>
      <c r="E39" s="67"/>
      <c r="F39" s="67"/>
      <c r="G39" s="67"/>
      <c r="H39" s="67"/>
      <c r="I39" s="67"/>
      <c r="J39" s="245">
        <f t="shared" si="0"/>
        <v>0</v>
      </c>
      <c r="K39" s="245">
        <f t="shared" si="1"/>
        <v>0</v>
      </c>
      <c r="L39" s="67"/>
    </row>
    <row r="40" spans="1:12" ht="12.75">
      <c r="A40" s="71"/>
      <c r="B40" s="72"/>
      <c r="C40" s="66"/>
      <c r="D40" s="66"/>
      <c r="E40" s="67"/>
      <c r="F40" s="67"/>
      <c r="G40" s="67"/>
      <c r="H40" s="67"/>
      <c r="I40" s="67"/>
      <c r="J40" s="245">
        <f t="shared" si="0"/>
        <v>0</v>
      </c>
      <c r="K40" s="245">
        <f t="shared" si="1"/>
        <v>0</v>
      </c>
      <c r="L40" s="67"/>
    </row>
    <row r="41" spans="1:12" ht="12.75">
      <c r="A41" s="71"/>
      <c r="B41" s="72"/>
      <c r="C41" s="66"/>
      <c r="D41" s="66"/>
      <c r="E41" s="67"/>
      <c r="F41" s="67"/>
      <c r="G41" s="67"/>
      <c r="H41" s="67"/>
      <c r="I41" s="67"/>
      <c r="J41" s="245">
        <f t="shared" si="0"/>
        <v>0</v>
      </c>
      <c r="K41" s="245">
        <f t="shared" si="1"/>
        <v>0</v>
      </c>
      <c r="L41" s="67"/>
    </row>
    <row r="42" spans="1:12" ht="12.75">
      <c r="A42" s="71"/>
      <c r="B42" s="72"/>
      <c r="C42" s="66"/>
      <c r="D42" s="66"/>
      <c r="E42" s="67"/>
      <c r="F42" s="67"/>
      <c r="G42" s="67"/>
      <c r="H42" s="67"/>
      <c r="I42" s="67"/>
      <c r="J42" s="245">
        <f t="shared" si="0"/>
        <v>0</v>
      </c>
      <c r="K42" s="245">
        <f t="shared" si="1"/>
        <v>0</v>
      </c>
      <c r="L42" s="67"/>
    </row>
    <row r="43" spans="1:12" ht="12.75">
      <c r="A43" s="71"/>
      <c r="B43" s="72"/>
      <c r="C43" s="66"/>
      <c r="D43" s="66"/>
      <c r="E43" s="67"/>
      <c r="F43" s="67"/>
      <c r="G43" s="67"/>
      <c r="H43" s="67"/>
      <c r="I43" s="67"/>
      <c r="J43" s="245">
        <f t="shared" si="0"/>
        <v>0</v>
      </c>
      <c r="K43" s="245">
        <f t="shared" si="1"/>
        <v>0</v>
      </c>
      <c r="L43" s="67"/>
    </row>
    <row r="44" spans="1:12" ht="12.75">
      <c r="A44" s="71"/>
      <c r="B44" s="72"/>
      <c r="C44" s="66"/>
      <c r="D44" s="66"/>
      <c r="E44" s="67"/>
      <c r="F44" s="67"/>
      <c r="G44" s="67"/>
      <c r="H44" s="67"/>
      <c r="I44" s="67"/>
      <c r="J44" s="245">
        <f t="shared" si="0"/>
        <v>0</v>
      </c>
      <c r="K44" s="245">
        <f t="shared" si="1"/>
        <v>0</v>
      </c>
      <c r="L44" s="67"/>
    </row>
    <row r="45" spans="1:12" ht="12.75">
      <c r="A45" s="71"/>
      <c r="B45" s="72"/>
      <c r="C45" s="66"/>
      <c r="D45" s="66"/>
      <c r="E45" s="67"/>
      <c r="F45" s="67"/>
      <c r="G45" s="67"/>
      <c r="H45" s="67"/>
      <c r="I45" s="67"/>
      <c r="J45" s="245">
        <f t="shared" si="0"/>
        <v>0</v>
      </c>
      <c r="K45" s="245">
        <f t="shared" si="1"/>
        <v>0</v>
      </c>
      <c r="L45" s="67"/>
    </row>
    <row r="46" spans="1:12" ht="12.75">
      <c r="A46" s="71"/>
      <c r="B46" s="72"/>
      <c r="C46" s="66"/>
      <c r="D46" s="66"/>
      <c r="E46" s="67"/>
      <c r="F46" s="67"/>
      <c r="G46" s="67"/>
      <c r="H46" s="67"/>
      <c r="I46" s="67"/>
      <c r="J46" s="245">
        <f t="shared" si="0"/>
        <v>0</v>
      </c>
      <c r="K46" s="245">
        <f t="shared" si="1"/>
        <v>0</v>
      </c>
      <c r="L46" s="67"/>
    </row>
    <row r="47" spans="1:12" ht="12.75">
      <c r="A47" s="71"/>
      <c r="B47" s="72"/>
      <c r="C47" s="66"/>
      <c r="D47" s="66"/>
      <c r="E47" s="67"/>
      <c r="F47" s="67"/>
      <c r="G47" s="67"/>
      <c r="H47" s="67"/>
      <c r="I47" s="67"/>
      <c r="J47" s="245">
        <f t="shared" si="0"/>
        <v>0</v>
      </c>
      <c r="K47" s="245">
        <f t="shared" si="1"/>
        <v>0</v>
      </c>
      <c r="L47" s="67"/>
    </row>
    <row r="48" spans="1:12" ht="12.75">
      <c r="A48" s="71"/>
      <c r="B48" s="72"/>
      <c r="C48" s="66"/>
      <c r="D48" s="66"/>
      <c r="E48" s="67"/>
      <c r="F48" s="67"/>
      <c r="G48" s="67"/>
      <c r="H48" s="67"/>
      <c r="I48" s="67"/>
      <c r="J48" s="245">
        <f t="shared" si="0"/>
        <v>0</v>
      </c>
      <c r="K48" s="245">
        <f t="shared" si="1"/>
        <v>0</v>
      </c>
      <c r="L48" s="67"/>
    </row>
    <row r="49" spans="1:12" ht="12.75">
      <c r="A49" s="71"/>
      <c r="B49" s="72"/>
      <c r="C49" s="66"/>
      <c r="D49" s="66"/>
      <c r="E49" s="67"/>
      <c r="F49" s="67"/>
      <c r="G49" s="67"/>
      <c r="H49" s="67"/>
      <c r="I49" s="67"/>
      <c r="J49" s="245">
        <f t="shared" si="0"/>
        <v>0</v>
      </c>
      <c r="K49" s="245">
        <f t="shared" si="1"/>
        <v>0</v>
      </c>
      <c r="L49" s="67"/>
    </row>
    <row r="50" spans="1:12" ht="12.75">
      <c r="A50" s="71"/>
      <c r="B50" s="72"/>
      <c r="C50" s="66"/>
      <c r="D50" s="66"/>
      <c r="E50" s="67"/>
      <c r="F50" s="67"/>
      <c r="G50" s="67"/>
      <c r="H50" s="67"/>
      <c r="I50" s="67"/>
      <c r="J50" s="245">
        <f t="shared" si="0"/>
        <v>0</v>
      </c>
      <c r="K50" s="245">
        <f t="shared" si="1"/>
        <v>0</v>
      </c>
      <c r="L50" s="67"/>
    </row>
    <row r="51" spans="1:12" ht="12.75">
      <c r="A51" s="71"/>
      <c r="B51" s="72"/>
      <c r="C51" s="66"/>
      <c r="D51" s="66"/>
      <c r="E51" s="67"/>
      <c r="F51" s="67"/>
      <c r="G51" s="67"/>
      <c r="H51" s="67"/>
      <c r="I51" s="67"/>
      <c r="J51" s="245">
        <f t="shared" si="0"/>
        <v>0</v>
      </c>
      <c r="K51" s="245">
        <f t="shared" si="1"/>
        <v>0</v>
      </c>
      <c r="L51" s="67"/>
    </row>
    <row r="52" spans="1:12" ht="12.75">
      <c r="A52" s="71"/>
      <c r="B52" s="72"/>
      <c r="C52" s="66"/>
      <c r="D52" s="66"/>
      <c r="E52" s="67"/>
      <c r="F52" s="67"/>
      <c r="G52" s="67"/>
      <c r="H52" s="67"/>
      <c r="I52" s="67"/>
      <c r="J52" s="245">
        <f t="shared" si="0"/>
        <v>0</v>
      </c>
      <c r="K52" s="245">
        <f t="shared" si="1"/>
        <v>0</v>
      </c>
      <c r="L52" s="67"/>
    </row>
    <row r="53" spans="1:12" ht="12.75">
      <c r="A53" s="71"/>
      <c r="B53" s="72"/>
      <c r="C53" s="66"/>
      <c r="D53" s="66"/>
      <c r="E53" s="67"/>
      <c r="F53" s="67"/>
      <c r="G53" s="67"/>
      <c r="H53" s="67"/>
      <c r="I53" s="67"/>
      <c r="J53" s="245">
        <f t="shared" si="0"/>
        <v>0</v>
      </c>
      <c r="K53" s="245">
        <f t="shared" si="1"/>
        <v>0</v>
      </c>
      <c r="L53" s="67"/>
    </row>
    <row r="54" spans="1:12" ht="12.75">
      <c r="A54" s="71"/>
      <c r="B54" s="72"/>
      <c r="C54" s="66"/>
      <c r="D54" s="66"/>
      <c r="E54" s="67"/>
      <c r="F54" s="67"/>
      <c r="G54" s="67"/>
      <c r="H54" s="67"/>
      <c r="I54" s="67"/>
      <c r="J54" s="245">
        <f t="shared" si="0"/>
        <v>0</v>
      </c>
      <c r="K54" s="245">
        <f t="shared" si="1"/>
        <v>0</v>
      </c>
      <c r="L54" s="67"/>
    </row>
    <row r="55" spans="1:12" ht="12.75">
      <c r="A55" s="71"/>
      <c r="B55" s="72"/>
      <c r="C55" s="66"/>
      <c r="D55" s="66"/>
      <c r="E55" s="67"/>
      <c r="F55" s="67"/>
      <c r="G55" s="67"/>
      <c r="H55" s="67"/>
      <c r="I55" s="67"/>
      <c r="J55" s="245">
        <f t="shared" si="0"/>
        <v>0</v>
      </c>
      <c r="K55" s="245">
        <f t="shared" si="1"/>
        <v>0</v>
      </c>
      <c r="L55" s="67"/>
    </row>
    <row r="56" spans="1:12" ht="12.75">
      <c r="A56" s="71"/>
      <c r="B56" s="72"/>
      <c r="C56" s="66"/>
      <c r="D56" s="66"/>
      <c r="E56" s="67"/>
      <c r="F56" s="67"/>
      <c r="G56" s="67"/>
      <c r="H56" s="67"/>
      <c r="I56" s="67"/>
      <c r="J56" s="245">
        <f t="shared" si="0"/>
        <v>0</v>
      </c>
      <c r="K56" s="245">
        <f t="shared" si="1"/>
        <v>0</v>
      </c>
      <c r="L56" s="67"/>
    </row>
    <row r="57" spans="1:12" ht="12.75">
      <c r="A57" s="71"/>
      <c r="B57" s="72"/>
      <c r="C57" s="66"/>
      <c r="D57" s="66"/>
      <c r="E57" s="67"/>
      <c r="F57" s="67"/>
      <c r="G57" s="67"/>
      <c r="H57" s="67"/>
      <c r="I57" s="67"/>
      <c r="J57" s="245">
        <f t="shared" si="0"/>
        <v>0</v>
      </c>
      <c r="K57" s="245">
        <f t="shared" si="1"/>
        <v>0</v>
      </c>
      <c r="L57" s="67"/>
    </row>
    <row r="58" spans="1:12" ht="12.75">
      <c r="A58" s="71"/>
      <c r="B58" s="72"/>
      <c r="C58" s="66"/>
      <c r="D58" s="66"/>
      <c r="E58" s="67"/>
      <c r="F58" s="67"/>
      <c r="G58" s="67"/>
      <c r="H58" s="67"/>
      <c r="I58" s="67"/>
      <c r="J58" s="245">
        <f t="shared" si="0"/>
        <v>0</v>
      </c>
      <c r="K58" s="245">
        <f t="shared" si="1"/>
        <v>0</v>
      </c>
      <c r="L58" s="67"/>
    </row>
    <row r="59" spans="1:12" ht="12.75">
      <c r="A59" s="71"/>
      <c r="B59" s="72"/>
      <c r="C59" s="66"/>
      <c r="D59" s="66"/>
      <c r="E59" s="67"/>
      <c r="F59" s="67"/>
      <c r="G59" s="67"/>
      <c r="H59" s="67"/>
      <c r="I59" s="67"/>
      <c r="J59" s="245">
        <f t="shared" si="0"/>
        <v>0</v>
      </c>
      <c r="K59" s="245">
        <f t="shared" si="1"/>
        <v>0</v>
      </c>
      <c r="L59" s="67"/>
    </row>
    <row r="60" spans="1:12" ht="12.75">
      <c r="A60" s="71"/>
      <c r="B60" s="72"/>
      <c r="C60" s="66"/>
      <c r="D60" s="66"/>
      <c r="E60" s="67"/>
      <c r="F60" s="67"/>
      <c r="G60" s="67"/>
      <c r="H60" s="67"/>
      <c r="I60" s="67"/>
      <c r="J60" s="245">
        <f t="shared" si="0"/>
        <v>0</v>
      </c>
      <c r="K60" s="245">
        <f t="shared" si="1"/>
        <v>0</v>
      </c>
      <c r="L60" s="67"/>
    </row>
    <row r="61" spans="1:12" ht="12.75">
      <c r="A61" s="71"/>
      <c r="B61" s="72"/>
      <c r="C61" s="66"/>
      <c r="D61" s="66"/>
      <c r="E61" s="67"/>
      <c r="F61" s="67"/>
      <c r="G61" s="67"/>
      <c r="H61" s="67"/>
      <c r="I61" s="67"/>
      <c r="J61" s="245">
        <f t="shared" si="0"/>
        <v>0</v>
      </c>
      <c r="K61" s="245">
        <f t="shared" si="1"/>
        <v>0</v>
      </c>
      <c r="L61" s="67"/>
    </row>
    <row r="62" spans="1:12" ht="12.75">
      <c r="A62" s="71"/>
      <c r="B62" s="72"/>
      <c r="C62" s="66"/>
      <c r="D62" s="66"/>
      <c r="E62" s="67"/>
      <c r="F62" s="67"/>
      <c r="G62" s="67"/>
      <c r="H62" s="67"/>
      <c r="I62" s="67"/>
      <c r="J62" s="245">
        <f t="shared" si="0"/>
        <v>0</v>
      </c>
      <c r="K62" s="245">
        <f t="shared" si="1"/>
        <v>0</v>
      </c>
      <c r="L62" s="67"/>
    </row>
    <row r="63" spans="1:12" ht="12.75">
      <c r="A63" s="71"/>
      <c r="B63" s="72"/>
      <c r="C63" s="66"/>
      <c r="D63" s="66"/>
      <c r="E63" s="67"/>
      <c r="F63" s="67"/>
      <c r="G63" s="67"/>
      <c r="H63" s="67"/>
      <c r="I63" s="67"/>
      <c r="J63" s="245">
        <f t="shared" si="0"/>
        <v>0</v>
      </c>
      <c r="K63" s="245">
        <f t="shared" si="1"/>
        <v>0</v>
      </c>
      <c r="L63" s="67"/>
    </row>
    <row r="64" spans="1:12" ht="12.75">
      <c r="A64" s="71"/>
      <c r="B64" s="72"/>
      <c r="C64" s="66"/>
      <c r="D64" s="66"/>
      <c r="E64" s="67"/>
      <c r="F64" s="67"/>
      <c r="G64" s="67"/>
      <c r="H64" s="67"/>
      <c r="I64" s="67"/>
      <c r="J64" s="245">
        <f t="shared" si="0"/>
        <v>0</v>
      </c>
      <c r="K64" s="245">
        <f t="shared" si="1"/>
        <v>0</v>
      </c>
      <c r="L64" s="67"/>
    </row>
    <row r="65" spans="1:12" ht="12.75">
      <c r="A65" s="71"/>
      <c r="B65" s="72"/>
      <c r="C65" s="66"/>
      <c r="D65" s="66"/>
      <c r="E65" s="67"/>
      <c r="F65" s="67"/>
      <c r="G65" s="67"/>
      <c r="H65" s="67"/>
      <c r="I65" s="67"/>
      <c r="J65" s="245">
        <f t="shared" si="0"/>
        <v>0</v>
      </c>
      <c r="K65" s="245">
        <f t="shared" si="1"/>
        <v>0</v>
      </c>
      <c r="L65" s="67"/>
    </row>
    <row r="66" spans="1:12" ht="12.75">
      <c r="A66" s="71"/>
      <c r="B66" s="72"/>
      <c r="C66" s="66"/>
      <c r="D66" s="66"/>
      <c r="E66" s="67"/>
      <c r="F66" s="67"/>
      <c r="G66" s="67"/>
      <c r="H66" s="67"/>
      <c r="I66" s="67"/>
      <c r="J66" s="245">
        <f t="shared" si="0"/>
        <v>0</v>
      </c>
      <c r="K66" s="245">
        <f t="shared" si="1"/>
        <v>0</v>
      </c>
      <c r="L66" s="67"/>
    </row>
    <row r="67" spans="1:12" ht="12.75">
      <c r="A67" s="71"/>
      <c r="B67" s="72"/>
      <c r="C67" s="66"/>
      <c r="D67" s="66"/>
      <c r="E67" s="67"/>
      <c r="F67" s="67"/>
      <c r="G67" s="67"/>
      <c r="H67" s="67"/>
      <c r="I67" s="67"/>
      <c r="J67" s="245">
        <f t="shared" si="0"/>
        <v>0</v>
      </c>
      <c r="K67" s="245">
        <f t="shared" si="1"/>
        <v>0</v>
      </c>
      <c r="L67" s="67"/>
    </row>
    <row r="68" spans="1:12" ht="12.75">
      <c r="A68" s="71"/>
      <c r="B68" s="72"/>
      <c r="C68" s="66"/>
      <c r="D68" s="66"/>
      <c r="E68" s="67"/>
      <c r="F68" s="67"/>
      <c r="G68" s="67"/>
      <c r="H68" s="67"/>
      <c r="I68" s="67"/>
      <c r="J68" s="245">
        <f t="shared" si="0"/>
        <v>0</v>
      </c>
      <c r="K68" s="245">
        <f t="shared" si="1"/>
        <v>0</v>
      </c>
      <c r="L68" s="67"/>
    </row>
    <row r="69" spans="1:12" ht="12.75">
      <c r="A69" s="71"/>
      <c r="B69" s="72"/>
      <c r="C69" s="66"/>
      <c r="D69" s="66"/>
      <c r="E69" s="67"/>
      <c r="F69" s="67"/>
      <c r="G69" s="67"/>
      <c r="H69" s="67"/>
      <c r="I69" s="67"/>
      <c r="J69" s="245">
        <f t="shared" si="0"/>
        <v>0</v>
      </c>
      <c r="K69" s="245">
        <f t="shared" si="1"/>
        <v>0</v>
      </c>
      <c r="L69" s="67"/>
    </row>
    <row r="70" spans="1:12" ht="12.75">
      <c r="A70" s="216"/>
      <c r="B70" s="217"/>
      <c r="C70" s="218"/>
      <c r="D70" s="218"/>
      <c r="E70" s="9"/>
      <c r="F70" s="9"/>
      <c r="G70" s="9"/>
      <c r="H70" s="9"/>
      <c r="I70" s="9"/>
      <c r="J70" s="467">
        <f t="shared" si="0"/>
        <v>0</v>
      </c>
      <c r="K70" s="467">
        <f t="shared" si="1"/>
        <v>0</v>
      </c>
      <c r="L70" s="9"/>
    </row>
    <row r="71" spans="1:12" ht="12.75">
      <c r="A71" s="202" t="s">
        <v>58</v>
      </c>
      <c r="B71" s="203"/>
      <c r="C71" s="203"/>
      <c r="D71" s="204"/>
      <c r="E71" s="307">
        <f>SUM(E8:E70)</f>
        <v>0</v>
      </c>
      <c r="F71" s="307">
        <f>SUM(F8:F70)</f>
        <v>0</v>
      </c>
      <c r="G71" s="307">
        <f>SUM(G8:G70)</f>
        <v>0</v>
      </c>
      <c r="H71" s="307">
        <f>SUM(H8:H70)</f>
        <v>0</v>
      </c>
      <c r="I71" s="307">
        <f>SUM(I8:I70)</f>
        <v>0</v>
      </c>
      <c r="J71" s="307">
        <f t="shared" si="0"/>
        <v>0</v>
      </c>
      <c r="K71" s="307">
        <f>SUM(K8:K70)</f>
        <v>0</v>
      </c>
      <c r="L71" s="307">
        <f>SUM(L8:L70)</f>
        <v>0</v>
      </c>
    </row>
  </sheetData>
  <sheetProtection password="CE86" sheet="1" formatCells="0" formatColumns="0" formatRows="0" insertHyperlinks="0" selectLockedCells="1" sort="0" autoFilter="0" pivotTables="0"/>
  <printOptions horizontalCentered="1"/>
  <pageMargins left="0" right="0" top="0.2" bottom="0.75" header="0" footer="0"/>
  <pageSetup blackAndWhite="1" firstPageNumber="34" useFirstPageNumber="1" horizontalDpi="180" verticalDpi="180" orientation="landscape" paperSize="5" scale="88" r:id="rId1"/>
  <headerFooter alignWithMargins="0">
    <oddFooter>&amp;L&amp;"Arial,Bold"&amp;8FMS Form 6314
12-2007&amp;"Arial,Regular"
EDITION OF 12-2006 IS OBSOLETE&amp;C
Page &amp;P
&amp;R&amp;"Arial,Bold Italic"&amp;8Department of the Treasury&amp;"Arial,Italic"
Financial Management Service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Kosciolek</dc:creator>
  <cp:keywords/>
  <dc:description/>
  <cp:lastModifiedBy>JBarnes</cp:lastModifiedBy>
  <cp:lastPrinted>2007-11-27T18:53:46Z</cp:lastPrinted>
  <dcterms:created xsi:type="dcterms:W3CDTF">2000-04-07T12:08:46Z</dcterms:created>
  <dcterms:modified xsi:type="dcterms:W3CDTF">2008-01-10T21:19:26Z</dcterms:modified>
  <cp:category/>
  <cp:version/>
  <cp:contentType/>
  <cp:contentStatus/>
</cp:coreProperties>
</file>