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<sst xmlns="http://schemas.openxmlformats.org/spreadsheetml/2006/main" count="6949" uniqueCount="2190">
  <si>
    <t>NEWFANE CSD</t>
  </si>
  <si>
    <t>6273 CHARLOTTEVLE RD</t>
  </si>
  <si>
    <t>NEWFANE</t>
  </si>
  <si>
    <t>NEWFIELD CSD</t>
  </si>
  <si>
    <t>247 MAIN ST</t>
  </si>
  <si>
    <t>NEWFIELD</t>
  </si>
  <si>
    <t>NIAGARA FALLS CITY SD</t>
  </si>
  <si>
    <t>607 WALNUT AVE</t>
  </si>
  <si>
    <t>NIAGARA FALLS</t>
  </si>
  <si>
    <t>NIAGARA-WHEATFIELD CSD</t>
  </si>
  <si>
    <t>6700 SHULTZ RD</t>
  </si>
  <si>
    <t>NISKAYUNA CSD</t>
  </si>
  <si>
    <t>1239 VAN ANTWERP RD</t>
  </si>
  <si>
    <t>NORTH BABYLON UFSD</t>
  </si>
  <si>
    <t>5 JARDINE PL</t>
  </si>
  <si>
    <t>NORTH BABYLON</t>
  </si>
  <si>
    <t>NORTH BELLMORE UFSD</t>
  </si>
  <si>
    <t>2616 MARTIN AVE</t>
  </si>
  <si>
    <t>NORTH BELLMORE</t>
  </si>
  <si>
    <t>NORTH COLLINS CSD</t>
  </si>
  <si>
    <t>2045 SCHOOL ST</t>
  </si>
  <si>
    <t>NORTH COLLINS</t>
  </si>
  <si>
    <t>NORTH COLONIE CSD</t>
  </si>
  <si>
    <t>543 LOUDON RD</t>
  </si>
  <si>
    <t>NEWTONVILLE</t>
  </si>
  <si>
    <t>NORTH MERRICK UFSD</t>
  </si>
  <si>
    <t>1057 MERRICK AVE</t>
  </si>
  <si>
    <t>NORTH SALEM CSD</t>
  </si>
  <si>
    <t>230 JUNE RD</t>
  </si>
  <si>
    <t>NORTH SALEM</t>
  </si>
  <si>
    <t>NORTH SYRACUSE CSD</t>
  </si>
  <si>
    <t>5355 W TAFT RD</t>
  </si>
  <si>
    <t>NORTH SYRACUSE</t>
  </si>
  <si>
    <t>NORTH TONAWANDA CITY SD</t>
  </si>
  <si>
    <t>175 HUMPHREY ST</t>
  </si>
  <si>
    <t>NORTH TONAWANDA</t>
  </si>
  <si>
    <t>NORTHEASTERN CLINTON CSD</t>
  </si>
  <si>
    <t>103 RT 276</t>
  </si>
  <si>
    <t>CHAMPLAIN</t>
  </si>
  <si>
    <t>NORTHERN ADIRONDACK CSD</t>
  </si>
  <si>
    <t>P.O. BOX 164</t>
  </si>
  <si>
    <t>ELLENBURG DEPOT</t>
  </si>
  <si>
    <t>NORTHPORT-EAST NORTHPORT UFSD</t>
  </si>
  <si>
    <t>110 ELWOOD RD</t>
  </si>
  <si>
    <t>NORTHPORT</t>
  </si>
  <si>
    <t>NORTHVILLE CSD</t>
  </si>
  <si>
    <t>131 S. THIRD ST</t>
  </si>
  <si>
    <t>NORTHVILLE</t>
  </si>
  <si>
    <t>NORWICH CITY SD</t>
  </si>
  <si>
    <t>112 S BROAD ST</t>
  </si>
  <si>
    <t>NORWICH</t>
  </si>
  <si>
    <t>NORWOOD-NORFOLK CSD</t>
  </si>
  <si>
    <t>7852 STATE HWY 56</t>
  </si>
  <si>
    <t>NORWOOD</t>
  </si>
  <si>
    <t>DALTON-NUNDA CSD (KESHEQUA)</t>
  </si>
  <si>
    <t>15 MILL ST</t>
  </si>
  <si>
    <t>NUNDA</t>
  </si>
  <si>
    <t>NYACK UFSD</t>
  </si>
  <si>
    <t>13A DICKINSON AVE</t>
  </si>
  <si>
    <t>NYACK</t>
  </si>
  <si>
    <t>OAKFIELD-ALABAMA CSD</t>
  </si>
  <si>
    <t>7001 LEWISTON RD</t>
  </si>
  <si>
    <t>OAKFIELD</t>
  </si>
  <si>
    <t>FIRE ISLAND UFSD</t>
  </si>
  <si>
    <t>SURF RD</t>
  </si>
  <si>
    <t>OCEAN BEACH</t>
  </si>
  <si>
    <t>OCEANSIDE UFSD</t>
  </si>
  <si>
    <t>145 MERLE AVE</t>
  </si>
  <si>
    <t>OCEANSIDE</t>
  </si>
  <si>
    <t>ODESSA-MONTOUR CSD</t>
  </si>
  <si>
    <t>COLLEGE AVE</t>
  </si>
  <si>
    <t>ODESSA</t>
  </si>
  <si>
    <t>OGDENSBURG CITY SD</t>
  </si>
  <si>
    <t>1100 STATE ST</t>
  </si>
  <si>
    <t>OGDENSBURG</t>
  </si>
  <si>
    <t>OLEAN CITY SD</t>
  </si>
  <si>
    <t>410 W SULLIVAN ST</t>
  </si>
  <si>
    <t>OLEAN</t>
  </si>
  <si>
    <t>ONEONTA CITY SD</t>
  </si>
  <si>
    <t>60 W END AVE</t>
  </si>
  <si>
    <t>ONEONTA</t>
  </si>
  <si>
    <t>ONONDAGA CSD</t>
  </si>
  <si>
    <t>4466 S ONONDAGA RD</t>
  </si>
  <si>
    <t>NEDROW</t>
  </si>
  <si>
    <t>ONTEORA CSD</t>
  </si>
  <si>
    <t>4166 RT 28</t>
  </si>
  <si>
    <t>BOICEVILLE</t>
  </si>
  <si>
    <t>OPPENHEIM-EPHRATAH CSD</t>
  </si>
  <si>
    <t>6486 STATE HWY 29</t>
  </si>
  <si>
    <t>ST. JOHNSVILLE</t>
  </si>
  <si>
    <t>ORCHARD PARK CSD</t>
  </si>
  <si>
    <t>3330 BAKER RD</t>
  </si>
  <si>
    <t>ORCHARD PARK</t>
  </si>
  <si>
    <t>OYSTERPONDS UFSD</t>
  </si>
  <si>
    <t>23405 MAIN RD</t>
  </si>
  <si>
    <t>ORIENT</t>
  </si>
  <si>
    <t>ORISKANY CSD</t>
  </si>
  <si>
    <t>1313 UTICA ST</t>
  </si>
  <si>
    <t>ORISKANY</t>
  </si>
  <si>
    <t>OSSINING UFSD</t>
  </si>
  <si>
    <t>190 CROTON AVE</t>
  </si>
  <si>
    <t>OSSINING</t>
  </si>
  <si>
    <t>OSWEGO CITY SD</t>
  </si>
  <si>
    <t>120 E 1ST ST</t>
  </si>
  <si>
    <t>OSWEGO</t>
  </si>
  <si>
    <t>GEORGETOWN-SOUTH OTSELIC CSD</t>
  </si>
  <si>
    <t>125 COUNTY RD 13A</t>
  </si>
  <si>
    <t>SOUTH OTSELIC</t>
  </si>
  <si>
    <t>SOUTH SENECA CSD</t>
  </si>
  <si>
    <t>8326 MAIN ST</t>
  </si>
  <si>
    <t>INTERLAKEN</t>
  </si>
  <si>
    <t>OWEGO-APALACHIN CSD</t>
  </si>
  <si>
    <t>36 TALCOTT ST</t>
  </si>
  <si>
    <t>OWEGO</t>
  </si>
  <si>
    <t>VAN HORNESVILLE-OWEN D. YOUNG</t>
  </si>
  <si>
    <t>RT 80</t>
  </si>
  <si>
    <t>VAN HORNESVILLE</t>
  </si>
  <si>
    <t>OXFORD ACAD &amp; CSD</t>
  </si>
  <si>
    <t>10 FORT HILL PARK</t>
  </si>
  <si>
    <t>OXFORD</t>
  </si>
  <si>
    <t>OYSTER BAY-EAST NORWICH CSD</t>
  </si>
  <si>
    <t>1 MCCOUNS LN</t>
  </si>
  <si>
    <t>OYSTER BAY</t>
  </si>
  <si>
    <t>PALMYRA-MACEDON CSD</t>
  </si>
  <si>
    <t>151 HYDE PKY</t>
  </si>
  <si>
    <t>PALMYRA</t>
  </si>
  <si>
    <t>PANAMA CSD</t>
  </si>
  <si>
    <t>41 NORTH ST</t>
  </si>
  <si>
    <t>PANAMA</t>
  </si>
  <si>
    <t>PARISHVILLE-HOPKINTON CSD</t>
  </si>
  <si>
    <t>12 COUNTY RT 47</t>
  </si>
  <si>
    <t>PARISHVILLE</t>
  </si>
  <si>
    <t>PATCHOGUE-MEDFORD UFSD</t>
  </si>
  <si>
    <t>241 S OCEAN AVE</t>
  </si>
  <si>
    <t>PATCHOGUE</t>
  </si>
  <si>
    <t>PAVILION CSD</t>
  </si>
  <si>
    <t>7014 BIG TREE RD</t>
  </si>
  <si>
    <t>PAVILION</t>
  </si>
  <si>
    <t>PAWLING CSD</t>
  </si>
  <si>
    <t>7 HAIGHT ST</t>
  </si>
  <si>
    <t>PAWLING</t>
  </si>
  <si>
    <t>PEARL RIVER UFSD</t>
  </si>
  <si>
    <t>275 E CENTRAL AVE</t>
  </si>
  <si>
    <t>PEARL RIVER</t>
  </si>
  <si>
    <t>PEEKSKILL CITY SD</t>
  </si>
  <si>
    <t>1031 ELM ST</t>
  </si>
  <si>
    <t>PEEKSKILL</t>
  </si>
  <si>
    <t>PELHAM UFSD</t>
  </si>
  <si>
    <t>18 FRANKLIN PL</t>
  </si>
  <si>
    <t>PELHAM</t>
  </si>
  <si>
    <t>PENFIELD CSD</t>
  </si>
  <si>
    <t>P.O. BOX 900</t>
  </si>
  <si>
    <t>PENFIELD</t>
  </si>
  <si>
    <t>PENN YAN CSD</t>
  </si>
  <si>
    <t>ONE SCHOOL DR</t>
  </si>
  <si>
    <t>PEN</t>
  </si>
  <si>
    <t>PERRY CSD</t>
  </si>
  <si>
    <t>33 WATKINS AVE</t>
  </si>
  <si>
    <t>PERRY</t>
  </si>
  <si>
    <t>PERU CSD</t>
  </si>
  <si>
    <t>17 SCHOOL ST</t>
  </si>
  <si>
    <t>PERU</t>
  </si>
  <si>
    <t>PHELPS-CLIFTON SPRINGS CSD</t>
  </si>
  <si>
    <t>1490 RT 488</t>
  </si>
  <si>
    <t>CLIFTON SPRINGS</t>
  </si>
  <si>
    <t>PHOENIX CSD</t>
  </si>
  <si>
    <t>116 VOLNEY ST</t>
  </si>
  <si>
    <t>PHOENIX</t>
  </si>
  <si>
    <t>PINE BUSH CSD</t>
  </si>
  <si>
    <t>156 STATE RT 302</t>
  </si>
  <si>
    <t>PINE BUSH</t>
  </si>
  <si>
    <t>3,6,8</t>
  </si>
  <si>
    <t>PINE PLAINS CSD</t>
  </si>
  <si>
    <t>2829 CHURCH ST</t>
  </si>
  <si>
    <t>PINE PLAINS</t>
  </si>
  <si>
    <t>PINE VALLEY CSD (SOUTH DAYTON)</t>
  </si>
  <si>
    <t>7827 RT 83</t>
  </si>
  <si>
    <t>SOUTH DAYTON</t>
  </si>
  <si>
    <t>PISECO COMN SD</t>
  </si>
  <si>
    <t>RT 8</t>
  </si>
  <si>
    <t>PISECO</t>
  </si>
  <si>
    <t>PITTSFORD CSD</t>
  </si>
  <si>
    <t>42 W JEFFERSON RD</t>
  </si>
  <si>
    <t>PITTSFORD</t>
  </si>
  <si>
    <t>PLAINEDGE UFSD</t>
  </si>
  <si>
    <t>241 WYNGATE DR</t>
  </si>
  <si>
    <t>NORTH MASSAPEQUA</t>
  </si>
  <si>
    <t>PLAINVIEW-OLD BETHPAGE CSD</t>
  </si>
  <si>
    <t>106 WASHINGTON AVE</t>
  </si>
  <si>
    <t>PLAINVIEW</t>
  </si>
  <si>
    <t>PLATTSBURGH CITY SD</t>
  </si>
  <si>
    <t>49 BROAD ST</t>
  </si>
  <si>
    <t>PLEASANTVILLE UFSD</t>
  </si>
  <si>
    <t>60 ROMER AVE</t>
  </si>
  <si>
    <t>POCANTICO HILLS CSD</t>
  </si>
  <si>
    <t>599 BEDFORD RD</t>
  </si>
  <si>
    <t>SLEEPY HOLLOW</t>
  </si>
  <si>
    <t>POLAND CSD</t>
  </si>
  <si>
    <t>74 COLD BROOK ST</t>
  </si>
  <si>
    <t>POLAND</t>
  </si>
  <si>
    <t>PORT BYRON CSD</t>
  </si>
  <si>
    <t>30 MAPLE AVE</t>
  </si>
  <si>
    <t>PORT BYRON</t>
  </si>
  <si>
    <t>PORT CHESTER-RYE UFSD</t>
  </si>
  <si>
    <t>BOWMAN AVE</t>
  </si>
  <si>
    <t>PORT CHESTER</t>
  </si>
  <si>
    <t>PORT JEFFERSON UFSD</t>
  </si>
  <si>
    <t>550 SCRAGGY HILL RD</t>
  </si>
  <si>
    <t>PORT JEFFERSON</t>
  </si>
  <si>
    <t>PORT JERVIS CITY SD</t>
  </si>
  <si>
    <t>9 THOMPSON ST</t>
  </si>
  <si>
    <t>PORT JERVIS</t>
  </si>
  <si>
    <t>PORT WASHINGTON UFSD</t>
  </si>
  <si>
    <t>100 CAMPUS DR</t>
  </si>
  <si>
    <t>PORT WASHINGTON</t>
  </si>
  <si>
    <t>PORTVILLE CSD</t>
  </si>
  <si>
    <t>ELM ST</t>
  </si>
  <si>
    <t>PORTVILLE</t>
  </si>
  <si>
    <t>POTSDAM CSD</t>
  </si>
  <si>
    <t>29 LEROY ST</t>
  </si>
  <si>
    <t>POTSDAM</t>
  </si>
  <si>
    <t>POUGHKEEPSIE CITY SD</t>
  </si>
  <si>
    <t>11 COLLEGE AVE</t>
  </si>
  <si>
    <t>PRATTSBURGH CSD</t>
  </si>
  <si>
    <t>1 ACADEMY ST</t>
  </si>
  <si>
    <t>PRATTSBURGH</t>
  </si>
  <si>
    <t>PULASKI CSD</t>
  </si>
  <si>
    <t>2 HINMAN RD</t>
  </si>
  <si>
    <t>PULASKI</t>
  </si>
  <si>
    <t>PUTNAM CSD</t>
  </si>
  <si>
    <t>126 COUNTY RT 2</t>
  </si>
  <si>
    <t>PUTNAM STATION</t>
  </si>
  <si>
    <t>PUTNAM VALLEY CSD</t>
  </si>
  <si>
    <t>171 OSCAWANA LAKE RD</t>
  </si>
  <si>
    <t>PUTNAM VALLEY</t>
  </si>
  <si>
    <t>QUEENSBURY UFSD</t>
  </si>
  <si>
    <t>431 AVIATION RD</t>
  </si>
  <si>
    <t>QUEENSBURY</t>
  </si>
  <si>
    <t>QUOGUE UFSD</t>
  </si>
  <si>
    <t>10 EDGEWOOD RD</t>
  </si>
  <si>
    <t>QUOGUE</t>
  </si>
  <si>
    <t>RANDOLPH CSD</t>
  </si>
  <si>
    <t>18 MAIN ST</t>
  </si>
  <si>
    <t>RAQUETTE LAKE UFSD</t>
  </si>
  <si>
    <t>RT 28</t>
  </si>
  <si>
    <t>RAQUETTE LAKE</t>
  </si>
  <si>
    <t>RAVENA-COEYMANS-SELKIRK CSD</t>
  </si>
  <si>
    <t>26 THATCHER ST</t>
  </si>
  <si>
    <t>SELKIRK</t>
  </si>
  <si>
    <t>RED CREEK CSD</t>
  </si>
  <si>
    <t>6809 CHURCH ST</t>
  </si>
  <si>
    <t>RED CREEK</t>
  </si>
  <si>
    <t>RED HOOK CSD</t>
  </si>
  <si>
    <t>9 MILL RD</t>
  </si>
  <si>
    <t>RED HOOK</t>
  </si>
  <si>
    <t>MANCHESTER-SHORTSVILLE CSD (RE</t>
  </si>
  <si>
    <t>1506 RT 21</t>
  </si>
  <si>
    <t>SHORTSVILLE</t>
  </si>
  <si>
    <t>REMSEN CSD</t>
  </si>
  <si>
    <t>DAVIS DR</t>
  </si>
  <si>
    <t>REMSEN</t>
  </si>
  <si>
    <t>REMSENBURG-SPEONK UFSD</t>
  </si>
  <si>
    <t>MILL RD</t>
  </si>
  <si>
    <t>REMSENBURG</t>
  </si>
  <si>
    <t>RENSSELAER CITY SD</t>
  </si>
  <si>
    <t>555 BROADWAY</t>
  </si>
  <si>
    <t>RENSSELAER</t>
  </si>
  <si>
    <t>RHINEBECK CSD</t>
  </si>
  <si>
    <t>NORTH PARK RD</t>
  </si>
  <si>
    <t>RHINEBECK</t>
  </si>
  <si>
    <t>RICHFIELD SPRINGS CSD</t>
  </si>
  <si>
    <t>93 MAIN ST</t>
  </si>
  <si>
    <t>RICHFIELD SPRINGS</t>
  </si>
  <si>
    <t>BLIND BROOK-RYE UFSD</t>
  </si>
  <si>
    <t>390 NORTH RIDGE ST</t>
  </si>
  <si>
    <t>RYE BROOK</t>
  </si>
  <si>
    <t>RIPLEY CSD</t>
  </si>
  <si>
    <t>12 N STATE ST</t>
  </si>
  <si>
    <t>RIPLEY</t>
  </si>
  <si>
    <t>RIVERHEAD CSD</t>
  </si>
  <si>
    <t>700 OSBORNE AVE</t>
  </si>
  <si>
    <t>RIVERHEAD</t>
  </si>
  <si>
    <t>ROCHESTER CITY SD</t>
  </si>
  <si>
    <t>131 W BROAD ST</t>
  </si>
  <si>
    <t>ROCKVILLE CENTRE UFSD</t>
  </si>
  <si>
    <t>128 SHEPHERD ST</t>
  </si>
  <si>
    <t>ROCKVILLE CENTRE</t>
  </si>
  <si>
    <t>ROCKY POINT UFSD</t>
  </si>
  <si>
    <t>82 ROCKY PT-YPHNK RD</t>
  </si>
  <si>
    <t>ROCKY POINT</t>
  </si>
  <si>
    <t>ROME CITY SD</t>
  </si>
  <si>
    <t>112 E THOMAS ST</t>
  </si>
  <si>
    <t>ROME</t>
  </si>
  <si>
    <t>ROMULUS CSD</t>
  </si>
  <si>
    <t>5705 MAIN ST</t>
  </si>
  <si>
    <t>ROMULUS</t>
  </si>
  <si>
    <t>RONDOUT VALLEY CSD</t>
  </si>
  <si>
    <t>P.O. BOX 9</t>
  </si>
  <si>
    <t>ACCORD</t>
  </si>
  <si>
    <t>ROOSEVELT UFSD</t>
  </si>
  <si>
    <t>240 DENTON PL</t>
  </si>
  <si>
    <t>ROOSEVELT</t>
  </si>
  <si>
    <t>ROSCOE CSD</t>
  </si>
  <si>
    <t>ACADEMY ST</t>
  </si>
  <si>
    <t>ROSCOE</t>
  </si>
  <si>
    <t>ROSLYN UFSD</t>
  </si>
  <si>
    <t>300 HARBOR HILL RD</t>
  </si>
  <si>
    <t>ROSLYN</t>
  </si>
  <si>
    <t>ROXBURY CSD</t>
  </si>
  <si>
    <t>ROXBURY</t>
  </si>
  <si>
    <t>ROYALTON-HARTLAND CSD</t>
  </si>
  <si>
    <t>54 STATE ST</t>
  </si>
  <si>
    <t>MIDDLEPORT</t>
  </si>
  <si>
    <t>RUSH-HENRIETTA CSD</t>
  </si>
  <si>
    <t>2034 LEHIGH STA RD</t>
  </si>
  <si>
    <t>HENRIETTA</t>
  </si>
  <si>
    <t>4,8,N</t>
  </si>
  <si>
    <t>RYE CITY SD</t>
  </si>
  <si>
    <t>324 MIDLAND AVE</t>
  </si>
  <si>
    <t>RYE</t>
  </si>
  <si>
    <t>RYE NECK UFSD</t>
  </si>
  <si>
    <t>310 HORNIDGE RD</t>
  </si>
  <si>
    <t>FLORIDA UFSD</t>
  </si>
  <si>
    <t>51 N MAIN ST</t>
  </si>
  <si>
    <t>FLORIDA</t>
  </si>
  <si>
    <t>SACHEM CSD</t>
  </si>
  <si>
    <t>245 UNION AVE</t>
  </si>
  <si>
    <t>HOLBROOK</t>
  </si>
  <si>
    <t>SAG HARBOR UFSD</t>
  </si>
  <si>
    <t>200 JERMAIN AVE</t>
  </si>
  <si>
    <t>SAG HARBOR</t>
  </si>
  <si>
    <t>SAGAPONACK COMN SD</t>
  </si>
  <si>
    <t>SAGAPONACK</t>
  </si>
  <si>
    <t>SALAMANCA CITY SD</t>
  </si>
  <si>
    <t>50 IROQUOIS DR</t>
  </si>
  <si>
    <t>SALAMANCA</t>
  </si>
  <si>
    <t>SALEM CSD</t>
  </si>
  <si>
    <t>41 E BROADWAY</t>
  </si>
  <si>
    <t>SALEM</t>
  </si>
  <si>
    <t>SALMON RIVER CSD</t>
  </si>
  <si>
    <t>637 CO. RT. 1</t>
  </si>
  <si>
    <t>FORT COVINGTON</t>
  </si>
  <si>
    <t>SANDY CREEK CSD</t>
  </si>
  <si>
    <t>124 SALISBURY ST</t>
  </si>
  <si>
    <t>SANDY CREEK</t>
  </si>
  <si>
    <t>SARANAC LAKE CSD</t>
  </si>
  <si>
    <t>99 LAPAN HWY</t>
  </si>
  <si>
    <t>SARANAC LAKE</t>
  </si>
  <si>
    <t>SARATOGA SPRINGS CITY SD</t>
  </si>
  <si>
    <t>5 WELLS ST</t>
  </si>
  <si>
    <t>SARATOGA SPRINGS</t>
  </si>
  <si>
    <t>2,8</t>
  </si>
  <si>
    <t>SAUGERTIES CSD</t>
  </si>
  <si>
    <t>WASHINGTON AVE EXT</t>
  </si>
  <si>
    <t>SAUGERTIES</t>
  </si>
  <si>
    <t>SAYVILLE UFSD</t>
  </si>
  <si>
    <t>99 GREELEY AVE</t>
  </si>
  <si>
    <t>SAYVILLE</t>
  </si>
  <si>
    <t>SCARSDALE UFSD</t>
  </si>
  <si>
    <t>2 BREWSTER RD</t>
  </si>
  <si>
    <t>SCHALMONT CSD</t>
  </si>
  <si>
    <t>401 DUANESBURG RD</t>
  </si>
  <si>
    <t>SCHENECTADY CITY SD</t>
  </si>
  <si>
    <t>108 EDUCATION DR</t>
  </si>
  <si>
    <t>SCHODACK CSD</t>
  </si>
  <si>
    <t>1216 MAPLE HILL RD</t>
  </si>
  <si>
    <t>CASTLETON</t>
  </si>
  <si>
    <t>SCHOHARIE CSD</t>
  </si>
  <si>
    <t>SCHOHARIE</t>
  </si>
  <si>
    <t>SCHROON LAKE CSD</t>
  </si>
  <si>
    <t>N MAIN ST</t>
  </si>
  <si>
    <t>SCHROON LAKE</t>
  </si>
  <si>
    <t>SCHUYLERVILLE CSD</t>
  </si>
  <si>
    <t>14-18 SPRING ST</t>
  </si>
  <si>
    <t>SCHUYLERVILLE</t>
  </si>
  <si>
    <t>SCIO CSD</t>
  </si>
  <si>
    <t>3968 WASHINGTON ST</t>
  </si>
  <si>
    <t>SCIO</t>
  </si>
  <si>
    <t>SCOTIA-GLENVILLE CSD</t>
  </si>
  <si>
    <t>900 PREDDICE PKY</t>
  </si>
  <si>
    <t>NORTH SHORE CSD</t>
  </si>
  <si>
    <t>112 FRANKLIN AVE</t>
  </si>
  <si>
    <t>SEA CLIFF</t>
  </si>
  <si>
    <t>SEAFORD UFSD</t>
  </si>
  <si>
    <t>1600 WASHINGTON AVE</t>
  </si>
  <si>
    <t>SEAFORD</t>
  </si>
  <si>
    <t>SENECA FALLS CSD</t>
  </si>
  <si>
    <t>98 CLINTON ST</t>
  </si>
  <si>
    <t>SENECA FALLS</t>
  </si>
  <si>
    <t>SEWANHAKA CENTRAL HS DISTRICT</t>
  </si>
  <si>
    <t>555 RIDGE RD</t>
  </si>
  <si>
    <t>SHARON SPRINGS CSD</t>
  </si>
  <si>
    <t>SHARON SPRINGS</t>
  </si>
  <si>
    <t>SHELTER ISLAND UFSD</t>
  </si>
  <si>
    <t>33 NORTH FERRY RD</t>
  </si>
  <si>
    <t>SHELTER ISLAND</t>
  </si>
  <si>
    <t>SHENENDEHOWA CSD</t>
  </si>
  <si>
    <t>ONE FAIRCHILD SQ</t>
  </si>
  <si>
    <t>CLIFTON PARK</t>
  </si>
  <si>
    <t>SHERBURNE-EARLVILLE CSD</t>
  </si>
  <si>
    <t>15 SCHOOL ST</t>
  </si>
  <si>
    <t>SHERBURNE</t>
  </si>
  <si>
    <t>SHERMAN CSD</t>
  </si>
  <si>
    <t>127 PARK ST</t>
  </si>
  <si>
    <t>SHERMAN</t>
  </si>
  <si>
    <t>SHERRILL CITY SD</t>
  </si>
  <si>
    <t>5275 STATE RT 31</t>
  </si>
  <si>
    <t>VERONA</t>
  </si>
  <si>
    <t>SHOREHAM-WADING RIVER CSD</t>
  </si>
  <si>
    <t>250 RT 25A</t>
  </si>
  <si>
    <t>SHOREHAM</t>
  </si>
  <si>
    <t>SIDNEY CSD</t>
  </si>
  <si>
    <t>95 W MAIN ST</t>
  </si>
  <si>
    <t>SIDNEY</t>
  </si>
  <si>
    <t>SILVER CREEK CSD</t>
  </si>
  <si>
    <t>DICKINSON ST</t>
  </si>
  <si>
    <t>SILVER CREEK</t>
  </si>
  <si>
    <t>SKANEATELES CSD</t>
  </si>
  <si>
    <t>49 E ELIZABETH ST</t>
  </si>
  <si>
    <t>SKANEATELES</t>
  </si>
  <si>
    <t>CHEEKTOWAGA-SLOAN UFSD</t>
  </si>
  <si>
    <t>166 HALSTEAD AVE</t>
  </si>
  <si>
    <t>SLOAN</t>
  </si>
  <si>
    <t>SMITHTOWN CSD</t>
  </si>
  <si>
    <t>26 NEW YORK AVE</t>
  </si>
  <si>
    <t>SMITHTOWN</t>
  </si>
  <si>
    <t>SODUS CSD</t>
  </si>
  <si>
    <t>6375 ROBINSON RD</t>
  </si>
  <si>
    <t>SODUS</t>
  </si>
  <si>
    <t>SOLVAY UFSD</t>
  </si>
  <si>
    <t>95 HAZARD ST</t>
  </si>
  <si>
    <t>SOLVAY</t>
  </si>
  <si>
    <t>SOMERS CSD</t>
  </si>
  <si>
    <t>110 PRIMROSE ST</t>
  </si>
  <si>
    <t>LINCOLNDALE</t>
  </si>
  <si>
    <t>SOUTH COLONIE CSD</t>
  </si>
  <si>
    <t>102 LORALEE DR</t>
  </si>
  <si>
    <t>SOUTH GLENS FALLS CSD</t>
  </si>
  <si>
    <t>6 BLUEBIRD RD</t>
  </si>
  <si>
    <t>SOUTH GLENS FALLS</t>
  </si>
  <si>
    <t>SOUTH HUNTINGTON UFSD</t>
  </si>
  <si>
    <t>60 WESTON ST</t>
  </si>
  <si>
    <t>HUNTINGTON STATION</t>
  </si>
  <si>
    <t>SOUTH KORTRIGHT CSD</t>
  </si>
  <si>
    <t>RT 10</t>
  </si>
  <si>
    <t>SOUTH KORTRIGHT</t>
  </si>
  <si>
    <t>SOUTH LEWIS CSD</t>
  </si>
  <si>
    <t>EAST RD</t>
  </si>
  <si>
    <t>TURIN</t>
  </si>
  <si>
    <t>SOUTH MANOR UFSD</t>
  </si>
  <si>
    <t>149 DAYTON AVE</t>
  </si>
  <si>
    <t>MANORVILLE</t>
  </si>
  <si>
    <t>SOUTH ORANGETOWN CSD</t>
  </si>
  <si>
    <t>160 VAN WYCK RD</t>
  </si>
  <si>
    <t>BLAUVELT</t>
  </si>
  <si>
    <t>SOUTHAMPTON UFSD</t>
  </si>
  <si>
    <t>70 LELAND LN</t>
  </si>
  <si>
    <t>SOUTHAMPTON</t>
  </si>
  <si>
    <t>SOUTHERN CAYUGA CSD</t>
  </si>
  <si>
    <t>2384 RT 34B</t>
  </si>
  <si>
    <t>AURORA</t>
  </si>
  <si>
    <t>SOUTHOLD UFSD</t>
  </si>
  <si>
    <t>420 OAKLAWN AVE</t>
  </si>
  <si>
    <t>SOUTHOLD</t>
  </si>
  <si>
    <t>SOUTHWESTERN CSD AT JAMESTOWN</t>
  </si>
  <si>
    <t>600 HUNT RD</t>
  </si>
  <si>
    <t>RHINECLIFF UFSD</t>
  </si>
  <si>
    <t>MORTON RD</t>
  </si>
  <si>
    <t>RHINECLIFF</t>
  </si>
  <si>
    <t>SPENCER-VAN ETTEN CSD</t>
  </si>
  <si>
    <t>7 LANGFORD ST</t>
  </si>
  <si>
    <t>VAN ETTEN</t>
  </si>
  <si>
    <t>SPENCERPORT CSD</t>
  </si>
  <si>
    <t>71 LYELL AVE</t>
  </si>
  <si>
    <t>SPENCERPORT</t>
  </si>
  <si>
    <t>EAST RAMAPO CSD (SPRING VALLEY</t>
  </si>
  <si>
    <t>105 S MADISON AVE</t>
  </si>
  <si>
    <t>SPRING VALLEY</t>
  </si>
  <si>
    <t>SPRINGS UFSD</t>
  </si>
  <si>
    <t>48 SCHOOL ST</t>
  </si>
  <si>
    <t>ST JOHNSVILLE CSD</t>
  </si>
  <si>
    <t>44 CENTER ST</t>
  </si>
  <si>
    <t>BRASHER FALLS CSD</t>
  </si>
  <si>
    <t>RT 11C</t>
  </si>
  <si>
    <t>BRASHER FALLS</t>
  </si>
  <si>
    <t>GREENBURGH-NORTH CASTLE UFSD</t>
  </si>
  <si>
    <t>71 S BROADWAY</t>
  </si>
  <si>
    <t>ST REGIS FALLS CSD</t>
  </si>
  <si>
    <t>ST. REGIS FALLS</t>
  </si>
  <si>
    <t>STAMFORD CSD</t>
  </si>
  <si>
    <t>1 RIVER ST</t>
  </si>
  <si>
    <t>STAMFORD</t>
  </si>
  <si>
    <t>STARPOINT CSD</t>
  </si>
  <si>
    <t>4363 MAPLETON RD</t>
  </si>
  <si>
    <t>STILLWATER CSD</t>
  </si>
  <si>
    <t>N HUDSON AVE</t>
  </si>
  <si>
    <t>STILLWATER</t>
  </si>
  <si>
    <t>STOCKBRIDGE VALLEY CSD</t>
  </si>
  <si>
    <t>6011 WILLIAMS RD</t>
  </si>
  <si>
    <t>MUNNSVILLE</t>
  </si>
  <si>
    <t>THREE VILLAGE CSD</t>
  </si>
  <si>
    <t>200 NICOLLS RD</t>
  </si>
  <si>
    <t>EAST SETAUKET</t>
  </si>
  <si>
    <t>RAMAPO CSD (SUFFERN)</t>
  </si>
  <si>
    <t>45 MOUNTAIN AVE</t>
  </si>
  <si>
    <t>HILLBURN</t>
  </si>
  <si>
    <t>SUSQUEHANNA VALLEY CSD</t>
  </si>
  <si>
    <t>1040 CONKLIN RD</t>
  </si>
  <si>
    <t>CONKLIN</t>
  </si>
  <si>
    <t>SWEET HOME CSD</t>
  </si>
  <si>
    <t>1901 SWEET HOME RD</t>
  </si>
  <si>
    <t>SYOSSET CSD</t>
  </si>
  <si>
    <t>99 PELL LN</t>
  </si>
  <si>
    <t>SYOSSET</t>
  </si>
  <si>
    <t>SYRACUSE CITY SD</t>
  </si>
  <si>
    <t>725 HARRISON ST</t>
  </si>
  <si>
    <t>TACONIC HILLS CSD</t>
  </si>
  <si>
    <t>73 COUNTY RT 11A</t>
  </si>
  <si>
    <t>CRARYVILLE</t>
  </si>
  <si>
    <t>6,7,N</t>
  </si>
  <si>
    <t>UFSD - TARRYTOWNS</t>
  </si>
  <si>
    <t>200 N BROADWAY</t>
  </si>
  <si>
    <t>TICONDEROGA CSD</t>
  </si>
  <si>
    <t>351 AMHERST AVE</t>
  </si>
  <si>
    <t>TICONDEROGA</t>
  </si>
  <si>
    <t>TIOGA CSD</t>
  </si>
  <si>
    <t>3 FIFTH AVE</t>
  </si>
  <si>
    <t>TIOGA CENTER</t>
  </si>
  <si>
    <t>TONAWANDA CITY SD</t>
  </si>
  <si>
    <t>202 BROAD ST</t>
  </si>
  <si>
    <t>TONAWANDA</t>
  </si>
  <si>
    <t>TOWN OF WEBB UFSD</t>
  </si>
  <si>
    <t>TRI-VALLEY CSD</t>
  </si>
  <si>
    <t>34 MOORE HILL RD</t>
  </si>
  <si>
    <t>GRAHAMSVILLE</t>
  </si>
  <si>
    <t>TROY CITY SD</t>
  </si>
  <si>
    <t>1728 TIBBITS AVE</t>
  </si>
  <si>
    <t>TRUMANSBURG CSD</t>
  </si>
  <si>
    <t>100 WHIG ST</t>
  </si>
  <si>
    <t>TRUMANSBURG</t>
  </si>
  <si>
    <t>TUCKAHOE UFSD</t>
  </si>
  <si>
    <t>65 SIWANOY BLVD</t>
  </si>
  <si>
    <t>TUCKAHOE COMN SD</t>
  </si>
  <si>
    <t>468 MAGEE ST</t>
  </si>
  <si>
    <t>TULLY CSD</t>
  </si>
  <si>
    <t>P O BOX 628</t>
  </si>
  <si>
    <t>TULLY</t>
  </si>
  <si>
    <t>TUPPER LAKE CSD</t>
  </si>
  <si>
    <t>25 CHANEY AVE</t>
  </si>
  <si>
    <t>TUPPER LAKE</t>
  </si>
  <si>
    <t>TUXEDO UFSD</t>
  </si>
  <si>
    <t>9 CONTRACTORS RD</t>
  </si>
  <si>
    <t>TUXEDO PARK</t>
  </si>
  <si>
    <t>SUGAR LOAF UFSD</t>
  </si>
  <si>
    <t>GIBSON HILL RD</t>
  </si>
  <si>
    <t>OTEGO-UNADILLA CSD</t>
  </si>
  <si>
    <t>2641 STATE HWY 7</t>
  </si>
  <si>
    <t>OTEGO</t>
  </si>
  <si>
    <t>UNION SPRINGS CSD</t>
  </si>
  <si>
    <t>239 CAYUGA ST</t>
  </si>
  <si>
    <t>UNION SPRINGS</t>
  </si>
  <si>
    <t>UNIONDALE UFSD</t>
  </si>
  <si>
    <t>933 GOODRICH ST</t>
  </si>
  <si>
    <t>UNIONDALE</t>
  </si>
  <si>
    <t>UTICA CITY SD</t>
  </si>
  <si>
    <t>1115 MOHAWK ST</t>
  </si>
  <si>
    <t>UTICA</t>
  </si>
  <si>
    <t>VALHALLA UFSD</t>
  </si>
  <si>
    <t>300 COLUMBUS AVE</t>
  </si>
  <si>
    <t>VALLEY STREAM 13 UFSD</t>
  </si>
  <si>
    <t>585 N CORONA AVE</t>
  </si>
  <si>
    <t>VALLEY STREAM</t>
  </si>
  <si>
    <t>VALLEY STREAM 24 UFSD</t>
  </si>
  <si>
    <t>HORTON AVE</t>
  </si>
  <si>
    <t>VALLEY STREAM 30 UFSD</t>
  </si>
  <si>
    <t>150 WASHINGTON AVE</t>
  </si>
  <si>
    <t>VALLEY STREAM CENTRAL HS DISTR</t>
  </si>
  <si>
    <t>ONE KENT RD</t>
  </si>
  <si>
    <t>VESTAL CSD</t>
  </si>
  <si>
    <t>201 MAIN ST</t>
  </si>
  <si>
    <t>VESTAL</t>
  </si>
  <si>
    <t>VICTOR CSD</t>
  </si>
  <si>
    <t>953 HIGH ST</t>
  </si>
  <si>
    <t>VICTOR</t>
  </si>
  <si>
    <t>VOORHEESVILLE CSD</t>
  </si>
  <si>
    <t>432 NEW SALEM RD</t>
  </si>
  <si>
    <t>VOORHEESVILLE</t>
  </si>
  <si>
    <t>WAINSCOTT COMN SD</t>
  </si>
  <si>
    <t>HOLW ROAD-P O BX 79</t>
  </si>
  <si>
    <t>WAINSCOTT</t>
  </si>
  <si>
    <t>WALLKILL CSD</t>
  </si>
  <si>
    <t>19 MAIN ST</t>
  </si>
  <si>
    <t>WALLKILL</t>
  </si>
  <si>
    <t>6,7,8</t>
  </si>
  <si>
    <t>WALTON CSD</t>
  </si>
  <si>
    <t>47-49 STOCKTON AVE</t>
  </si>
  <si>
    <t>WALTON</t>
  </si>
  <si>
    <t>WANTAGH UFSD</t>
  </si>
  <si>
    <t>3301 BELTAGH AVE</t>
  </si>
  <si>
    <t>WANTAGH</t>
  </si>
  <si>
    <t>WAPPINGERS CSD</t>
  </si>
  <si>
    <t>15 MYERS CORNERS RD</t>
  </si>
  <si>
    <t>WAPPINGERS FALLS</t>
  </si>
  <si>
    <t>WARRENSBURG CSD</t>
  </si>
  <si>
    <t>ONE JAMES ST</t>
  </si>
  <si>
    <t>WARRENSBURG</t>
  </si>
  <si>
    <t>WARSAW CSD</t>
  </si>
  <si>
    <t>153 W BUFFALO ST</t>
  </si>
  <si>
    <t>WARSAW</t>
  </si>
  <si>
    <t>WARWICK VALLEY CSD</t>
  </si>
  <si>
    <t>P.O. BOX 595</t>
  </si>
  <si>
    <t>WARWICK</t>
  </si>
  <si>
    <t>WASHINGTONVILLE CSD</t>
  </si>
  <si>
    <t>52 W MAIN ST</t>
  </si>
  <si>
    <t>WASHINGTONVILLE</t>
  </si>
  <si>
    <t>WATERFORD-HALFMOON UFSD</t>
  </si>
  <si>
    <t>125 MIDDLETOWN RD</t>
  </si>
  <si>
    <t>WATERFORD</t>
  </si>
  <si>
    <t>WATERTOWN CITY SD</t>
  </si>
  <si>
    <t>376 BUTTERFIELD AVE</t>
  </si>
  <si>
    <t>WATERTOWN</t>
  </si>
  <si>
    <t>WATERVILLE CSD</t>
  </si>
  <si>
    <t>381 MADISON ST</t>
  </si>
  <si>
    <t>WATERVILLE</t>
  </si>
  <si>
    <t>WATERVLIET CITY SD</t>
  </si>
  <si>
    <t>TENTH AVE &amp; 25TH ST</t>
  </si>
  <si>
    <t>WATKINS GLEN CSD</t>
  </si>
  <si>
    <t>301 12TH ST</t>
  </si>
  <si>
    <t>WATKINS GLEN</t>
  </si>
  <si>
    <t>WAVERLY CSD</t>
  </si>
  <si>
    <t>15 FREDERICK ST</t>
  </si>
  <si>
    <t>WAVERLY</t>
  </si>
  <si>
    <t>WAYNE CSD</t>
  </si>
  <si>
    <t>6076 ONTARIO CENTER R</t>
  </si>
  <si>
    <t>ONTARIO CENTER</t>
  </si>
  <si>
    <t>WEBSTER CSD</t>
  </si>
  <si>
    <t>119 SOUTH AVE</t>
  </si>
  <si>
    <t>WEBSTER</t>
  </si>
  <si>
    <t>NORTHEAST CSD</t>
  </si>
  <si>
    <t>HAIGHT RD</t>
  </si>
  <si>
    <t>AMENIA</t>
  </si>
  <si>
    <t>WEEDSPORT CSD</t>
  </si>
  <si>
    <t>2821 E BRUTUS ST</t>
  </si>
  <si>
    <t>WEEDSPORT</t>
  </si>
  <si>
    <t>WELLS CSD</t>
  </si>
  <si>
    <t>RT 30</t>
  </si>
  <si>
    <t>WELLS</t>
  </si>
  <si>
    <t>WELLSVILLE CSD</t>
  </si>
  <si>
    <t>126 W STATE ST</t>
  </si>
  <si>
    <t>WELLSVILLE</t>
  </si>
  <si>
    <t>WEST BABYLON UFSD</t>
  </si>
  <si>
    <t>200 OLD FRMNGDLE RD</t>
  </si>
  <si>
    <t>WEST BABYLON</t>
  </si>
  <si>
    <t>WEST CANADA VALLEY CSD</t>
  </si>
  <si>
    <t>5447 STATE RT. 28</t>
  </si>
  <si>
    <t>NEWPORT</t>
  </si>
  <si>
    <t>WEST GENESEE CSD</t>
  </si>
  <si>
    <t>300 SANDERSON DR</t>
  </si>
  <si>
    <t>CAMILLUS</t>
  </si>
  <si>
    <t>WEST HEMPSTEAD UFSD</t>
  </si>
  <si>
    <t>252 CHESTNUT ST</t>
  </si>
  <si>
    <t>WEST HEMPSTEAD</t>
  </si>
  <si>
    <t>WEST ISLIP UFSD</t>
  </si>
  <si>
    <t>100 SHERMAN AVE</t>
  </si>
  <si>
    <t>WEST ISLIP</t>
  </si>
  <si>
    <t>WEST PARK UFSD</t>
  </si>
  <si>
    <t>2112 RT 9W</t>
  </si>
  <si>
    <t>WEST PARK</t>
  </si>
  <si>
    <t>WEST SENECA CSD</t>
  </si>
  <si>
    <t>1397 ORCHARD PARK RD</t>
  </si>
  <si>
    <t>WEST SENECA</t>
  </si>
  <si>
    <t>WEST VALLEY CSD</t>
  </si>
  <si>
    <t>5359 SCHOOL ST</t>
  </si>
  <si>
    <t>WEST VALLEY</t>
  </si>
  <si>
    <t>BRIDGEWATER-WEST WINFIELD CSD</t>
  </si>
  <si>
    <t>500 FAIRGROUND RD</t>
  </si>
  <si>
    <t>WEST WINFIELD</t>
  </si>
  <si>
    <t>WESTBURY UFSD</t>
  </si>
  <si>
    <t>2 HITCHCOCK LN</t>
  </si>
  <si>
    <t>WESTFIELD CSD</t>
  </si>
  <si>
    <t>203 E MAIN ST</t>
  </si>
  <si>
    <t>WESTFIELD</t>
  </si>
  <si>
    <t>WESTHAMPTON BEACH UFSD</t>
  </si>
  <si>
    <t>340 MILL RD</t>
  </si>
  <si>
    <t>WESTHAMPTON BEACH</t>
  </si>
  <si>
    <t>WESTMORELAND CSD</t>
  </si>
  <si>
    <t>5176 RT 233</t>
  </si>
  <si>
    <t>WESTMORELAND</t>
  </si>
  <si>
    <t>WESTPORT CSD</t>
  </si>
  <si>
    <t>55 SISCO ST</t>
  </si>
  <si>
    <t>WESTPORT</t>
  </si>
  <si>
    <t>WHEATLAND-CHILI CSD</t>
  </si>
  <si>
    <t>940 NORTH RD</t>
  </si>
  <si>
    <t>SCOTTSVILLE</t>
  </si>
  <si>
    <t>WHEELERVILLE UFSD</t>
  </si>
  <si>
    <t>2417 STATE HWY 10</t>
  </si>
  <si>
    <t>CAROGA LAKE</t>
  </si>
  <si>
    <t>WHITE PLAINS CITY SD</t>
  </si>
  <si>
    <t>5 HOMESIDE LN</t>
  </si>
  <si>
    <t>WHITE PLAINS</t>
  </si>
  <si>
    <t>WHITEHALL CSD</t>
  </si>
  <si>
    <t>87 BUCKLEY RD</t>
  </si>
  <si>
    <t>WHITEHALL</t>
  </si>
  <si>
    <t>WHITESBORO CSD</t>
  </si>
  <si>
    <t>PO BX 304-67 WHTSBR S</t>
  </si>
  <si>
    <t>YORKVILLE</t>
  </si>
  <si>
    <t>WHITESVILLE CSD</t>
  </si>
  <si>
    <t>692 MAIN ST</t>
  </si>
  <si>
    <t>WHITESVILLE</t>
  </si>
  <si>
    <t>WHITNEY POINT CSD</t>
  </si>
  <si>
    <t>10 KEIBEL RD</t>
  </si>
  <si>
    <t>WHITNEY POINT</t>
  </si>
  <si>
    <t>NORTH GREENBUSH COMN SD (WILLI</t>
  </si>
  <si>
    <t>49 N GREENBUSH RD</t>
  </si>
  <si>
    <t>WILLIAMSON CSD</t>
  </si>
  <si>
    <t>4148 MILLER ST</t>
  </si>
  <si>
    <t>WILLIAMSON</t>
  </si>
  <si>
    <t>WILLIAMSVILLE CSD</t>
  </si>
  <si>
    <t>415 LAWRENCE BELL DR</t>
  </si>
  <si>
    <t>WILLIAMSVILLE</t>
  </si>
  <si>
    <t>WILLSBORO CSD</t>
  </si>
  <si>
    <t>2 SCHOOL ST</t>
  </si>
  <si>
    <t>WILLSBORO</t>
  </si>
  <si>
    <t>WILSON CSD</t>
  </si>
  <si>
    <t>412 LAKE ST</t>
  </si>
  <si>
    <t>WILSON</t>
  </si>
  <si>
    <t>WINDHAM-ASHLAND-JEWETT CSD</t>
  </si>
  <si>
    <t>WINDHAM</t>
  </si>
  <si>
    <t>HEWLETT-WOODMERE UFSD</t>
  </si>
  <si>
    <t>1 JOHNSON PL</t>
  </si>
  <si>
    <t>WOODMERE</t>
  </si>
  <si>
    <t>WORCESTER CSD</t>
  </si>
  <si>
    <t>182 MAIN ST</t>
  </si>
  <si>
    <t>WORCESTER</t>
  </si>
  <si>
    <t>WYANDANCH UFSD</t>
  </si>
  <si>
    <t>1445 STRAIGHT PATH</t>
  </si>
  <si>
    <t>WYANDANCH</t>
  </si>
  <si>
    <t>WYNANTSKILL UFSD</t>
  </si>
  <si>
    <t>EAST AVE</t>
  </si>
  <si>
    <t>WYNANTSKILL</t>
  </si>
  <si>
    <t>WYOMING CSD</t>
  </si>
  <si>
    <t>STATE RD RT 19</t>
  </si>
  <si>
    <t>WYOMING</t>
  </si>
  <si>
    <t>YONKERS CITY SD</t>
  </si>
  <si>
    <t>145 PALMER RD</t>
  </si>
  <si>
    <t>YONKERS</t>
  </si>
  <si>
    <t>YORK CSD</t>
  </si>
  <si>
    <t>2578 GENESEE ST</t>
  </si>
  <si>
    <t>RETSOF</t>
  </si>
  <si>
    <t>YORKTOWN CSD</t>
  </si>
  <si>
    <t>2723 CROMPOND RD</t>
  </si>
  <si>
    <t>YORKTOWN HEIGHTS</t>
  </si>
  <si>
    <t>CUBA-RUSHFORD CSD</t>
  </si>
  <si>
    <t>5476 RT 305</t>
  </si>
  <si>
    <t>CUBA</t>
  </si>
  <si>
    <t>BOCES ALBANY-SCHOH-SCHENECTADY</t>
  </si>
  <si>
    <t>1031 WTRVLT-SHKR RD</t>
  </si>
  <si>
    <t>BOCES BROOME-DELAWARE-TIOGA</t>
  </si>
  <si>
    <t>435 GLENWOOD RD</t>
  </si>
  <si>
    <t>BOCES CATTAR-ALLEGANY-ERIE-WYO</t>
  </si>
  <si>
    <t>1825 WINDFALL RD</t>
  </si>
  <si>
    <t>BOCES CAYUGA-ONONDAGA</t>
  </si>
  <si>
    <t>5980 SOUTH STREET RD</t>
  </si>
  <si>
    <t>BOCES CLINTON-ESSEX-WARREN-WAS</t>
  </si>
  <si>
    <t>1585 MILITARY TPKE</t>
  </si>
  <si>
    <t>BOCES DELAW-CHENANGO-MADISON-O</t>
  </si>
  <si>
    <t>RD #3 EAST RIVER RD</t>
  </si>
  <si>
    <t>BOCES DUTCHESS</t>
  </si>
  <si>
    <t>5 BOCES RD</t>
  </si>
  <si>
    <t>BOCES ERIE 1</t>
  </si>
  <si>
    <t>355 HARLEM RD</t>
  </si>
  <si>
    <t>BOCES ERIE 2-CHAUTAUQUA-CATTAR</t>
  </si>
  <si>
    <t>8685 ERIE RD</t>
  </si>
  <si>
    <t>BOCES FRANKLIN-ESSEX-HAMILTON</t>
  </si>
  <si>
    <t>BOX 28 - W MAIN ST</t>
  </si>
  <si>
    <t>BOCES OTSEGO-DELAW-SCHOHARIE-G</t>
  </si>
  <si>
    <t>FRANK W. CYR CTR</t>
  </si>
  <si>
    <t>BOCES HAMILTON-FULTON-MONTGOME</t>
  </si>
  <si>
    <t>2805 STATE HGWY 67</t>
  </si>
  <si>
    <t>BOCES HERK-FULTON-HAMILTON-OTS</t>
  </si>
  <si>
    <t>GROS BLVD</t>
  </si>
  <si>
    <t>BOCES JEFFER-LEWIS-HAMIL-HERK-</t>
  </si>
  <si>
    <t>20104 NYS ROUTE 3</t>
  </si>
  <si>
    <t>BOCES GENESEE VALLEY</t>
  </si>
  <si>
    <t>80 MUNSON ST</t>
  </si>
  <si>
    <t>BOCES MADISON-ONEIDA</t>
  </si>
  <si>
    <t>4937 SPRING RD</t>
  </si>
  <si>
    <t>BOCES MONROE 1</t>
  </si>
  <si>
    <t>41 O'CONNOR RD</t>
  </si>
  <si>
    <t>BOCES MONROE 2-ORLEANS</t>
  </si>
  <si>
    <t>3599 BIG RIDGE RD</t>
  </si>
  <si>
    <t>BOCES NASSAU</t>
  </si>
  <si>
    <t>718 THE PLAINS RD</t>
  </si>
  <si>
    <t>WESTBURY</t>
  </si>
  <si>
    <t>BOCES ONEIDA-HERKIMER-MADISON</t>
  </si>
  <si>
    <t>MIDDLE SETTLEMENT RD</t>
  </si>
  <si>
    <t>BOCES ONONDAGA-CORTLAND-MADISO</t>
  </si>
  <si>
    <t>6820 THOMPSON RD</t>
  </si>
  <si>
    <t>BOCES ONTAR-SENEC-YATES-CAYUGA</t>
  </si>
  <si>
    <t>131 DRUMLIN CT</t>
  </si>
  <si>
    <t>BOCES ORANGE-ULSTER</t>
  </si>
  <si>
    <t>53 GIBSON RD</t>
  </si>
  <si>
    <t>BOCES ORLEANS-NIAGARA</t>
  </si>
  <si>
    <t>4232 SHELBY BASIN RD</t>
  </si>
  <si>
    <t>BOCES OSWEGO</t>
  </si>
  <si>
    <t>179 COUNTY RT 64</t>
  </si>
  <si>
    <t>BOCES PUTNAM-NORTHERN WESTCHES</t>
  </si>
  <si>
    <t>200 BOCES DR</t>
  </si>
  <si>
    <t>BOCES QUESTAR III (R-C-G)</t>
  </si>
  <si>
    <t>200 SCHUURMAN RD</t>
  </si>
  <si>
    <t>BOCES ROCKLAND</t>
  </si>
  <si>
    <t>65 PARROTT RD</t>
  </si>
  <si>
    <t>WEST NYACK</t>
  </si>
  <si>
    <t>BOCES ST LAWRENCE-LEWIS</t>
  </si>
  <si>
    <t>139 STATE ST RD</t>
  </si>
  <si>
    <t>BOCES SCHUYLER-CHEMUNG-TIOGA</t>
  </si>
  <si>
    <t>459 PHILO RD</t>
  </si>
  <si>
    <t>BOCES STEUBEN-ALLEGANY</t>
  </si>
  <si>
    <t>6985 TECHNOLOGY WAY</t>
  </si>
  <si>
    <t>BOCES EASTERN SUFFOLK (SUFFOLK</t>
  </si>
  <si>
    <t>201 SUNRISE HWY</t>
  </si>
  <si>
    <t>BOCES WESTERN SUFFOLK (SUFFOLK</t>
  </si>
  <si>
    <t>507 DEER PARK RD</t>
  </si>
  <si>
    <t>BOCES SULLIVAN</t>
  </si>
  <si>
    <t>6 WIERK AVE</t>
  </si>
  <si>
    <t>BOCES TOMPKINS-SENECA-TIOGA</t>
  </si>
  <si>
    <t>555 WARREN RD</t>
  </si>
  <si>
    <t>BOCES ULSTER</t>
  </si>
  <si>
    <t>175 RT 32 N</t>
  </si>
  <si>
    <t>BOCES WASHING-SARA-WAR-HAMLTN-</t>
  </si>
  <si>
    <t>10 LACROSSE ST</t>
  </si>
  <si>
    <t>BOCES SOUTHERN WESTCHESTER</t>
  </si>
  <si>
    <t>17 BERKELEY DR</t>
  </si>
  <si>
    <t>CATTARAUGUS-LITTLE VALLEY</t>
  </si>
  <si>
    <t>NA</t>
  </si>
  <si>
    <t>FISCAL YEAR 2002 SPREADSHEET FOR SMALL, RURAL SCHOOL ACHIEVEMENT PROGRAM AND RURAL LOW-INCOME SCHOOL PROGRAM</t>
  </si>
  <si>
    <t>New York public school districts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</si>
  <si>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</si>
  <si>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</si>
  <si>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</si>
  <si>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</si>
  <si>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</si>
  <si>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</si>
  <si>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</si>
  <si>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</si>
  <si>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</si>
  <si>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Does each school have a locale code of 7 or 8? (YES/NO)</t>
  </si>
  <si>
    <t>Is the LEA defined as rural by the State? (YES/NO/NA)</t>
  </si>
  <si>
    <t xml:space="preserve">
Average Daily Attendance</t>
  </si>
  <si>
    <t>Is county population density less than 10 persons/sq. mile (YES/NO/NA)</t>
  </si>
  <si>
    <t>Is LEA eligible for SRSA Program Grant? (YES/NO)</t>
  </si>
  <si>
    <t>Does SRSA-eligible LEA intend to participate? (YES/NO/NA)</t>
  </si>
  <si>
    <t>Percentage of children from families below poverty line</t>
  </si>
  <si>
    <t>Does LEA meet low-income poverty requirement? (YES/NO)</t>
  </si>
  <si>
    <t>Does each school in LEA have locale code of 6,7, or 8?</t>
  </si>
  <si>
    <t>Is LEA eligible for Rural and Low-Income School grant? (YES/NO)</t>
  </si>
  <si>
    <t>FY 2001 Title II allocation amount</t>
  </si>
  <si>
    <t>FY 2001 Title IV allocation amount</t>
  </si>
  <si>
    <t>FY 2001 Title VI allocation amount</t>
  </si>
  <si>
    <t>FY 2001 Class Size Reduction allocation amount</t>
  </si>
  <si>
    <t>SRSA Rural Check</t>
  </si>
  <si>
    <t>SRSA Size Check</t>
  </si>
  <si>
    <t>SRSA eligible</t>
  </si>
  <si>
    <t>SRSA YES check</t>
  </si>
  <si>
    <t>RLISP poverty check</t>
  </si>
  <si>
    <t>RLISP locale code</t>
  </si>
  <si>
    <t>Initial RSLIP eligible</t>
  </si>
  <si>
    <t>SRSA eligible instead</t>
  </si>
  <si>
    <t>RLISP eligible</t>
  </si>
  <si>
    <t>Double program</t>
  </si>
  <si>
    <t>Check on SRSA YES</t>
  </si>
  <si>
    <t>Check on RLISP YES</t>
  </si>
  <si>
    <t>20% check</t>
  </si>
  <si>
    <t>DOLGEVILLE CSD</t>
  </si>
  <si>
    <t>38 SLAWSON ST EXT</t>
  </si>
  <si>
    <t>DOLGEVILLE</t>
  </si>
  <si>
    <t>YES</t>
  </si>
  <si>
    <t>N</t>
  </si>
  <si>
    <t>NO</t>
  </si>
  <si>
    <t>Y</t>
  </si>
  <si>
    <t>SAUQUOIT VALLEY CSD</t>
  </si>
  <si>
    <t>2601 ONEIDA ST</t>
  </si>
  <si>
    <t>SAUQUOIT</t>
  </si>
  <si>
    <t>4,8</t>
  </si>
  <si>
    <t>EDWARDS-KNOX CSD</t>
  </si>
  <si>
    <t>2512 COUNTY HWY 24</t>
  </si>
  <si>
    <t>RUSSELL</t>
  </si>
  <si>
    <t>ROTTERDAM-MOHONASEN CSD</t>
  </si>
  <si>
    <t>2072 CURRY RD</t>
  </si>
  <si>
    <t>SCHENECTADY</t>
  </si>
  <si>
    <t>BROADALBIN-PERTH CSD</t>
  </si>
  <si>
    <t>14 SCHOOL ST</t>
  </si>
  <si>
    <t>BROADALBIN</t>
  </si>
  <si>
    <t>4,6</t>
  </si>
  <si>
    <t>CHERRY VALLEY-SPRINGFIELD CSD</t>
  </si>
  <si>
    <t>597 CO. HWY 54</t>
  </si>
  <si>
    <t>CHERRY VALLEY</t>
  </si>
  <si>
    <t>JASPER-TROUPSBURG CSD</t>
  </si>
  <si>
    <t>3769 N MAIN ST</t>
  </si>
  <si>
    <t>JASPER</t>
  </si>
  <si>
    <t>6,7</t>
  </si>
  <si>
    <t>SOUTH COUNTRY CSD</t>
  </si>
  <si>
    <t>189 N DUNTON AVE</t>
  </si>
  <si>
    <t>EAST PATCHOGUE</t>
  </si>
  <si>
    <t>SARANAC CSD</t>
  </si>
  <si>
    <t>P.O. BOX 8</t>
  </si>
  <si>
    <t>SARANAC</t>
  </si>
  <si>
    <t>COBLESKILL-RICHMONDVILLE CSD</t>
  </si>
  <si>
    <t>WASHINGTON HTS</t>
  </si>
  <si>
    <t>COBLESKILL</t>
  </si>
  <si>
    <t>WAYLAND-COHOCTON CSD</t>
  </si>
  <si>
    <t>2350 RT 63</t>
  </si>
  <si>
    <t>WAYLAND</t>
  </si>
  <si>
    <t>BOLIVAR-RICHBURG CSD</t>
  </si>
  <si>
    <t>100 SCHOOL ST</t>
  </si>
  <si>
    <t>BOLIVAR</t>
  </si>
  <si>
    <t>ONEIDA CITY SD</t>
  </si>
  <si>
    <t>565 SAYLES ST</t>
  </si>
  <si>
    <t>ONEIDA</t>
  </si>
  <si>
    <t>WATERLOO CSD</t>
  </si>
  <si>
    <t>212 MAIN ST SHOP CTR</t>
  </si>
  <si>
    <t>WATERLOO</t>
  </si>
  <si>
    <t>ALLEGANY - LIMESTONE CSD</t>
  </si>
  <si>
    <t>80 N FOURTH ST</t>
  </si>
  <si>
    <t>ALLEGANY</t>
  </si>
  <si>
    <t>AVERILL PARK CSD</t>
  </si>
  <si>
    <t>146 GETTLE ROAD-ST 1</t>
  </si>
  <si>
    <t>AVERILL PARK</t>
  </si>
  <si>
    <t>GENESEE VALLEY CSD AT ANGELICA</t>
  </si>
  <si>
    <t>24 SOUTH ST</t>
  </si>
  <si>
    <t>BELMONT</t>
  </si>
  <si>
    <t>CHAUTAUQUA LAKE CSD</t>
  </si>
  <si>
    <t>2 ACADEMY ST</t>
  </si>
  <si>
    <t>MAYVILLE</t>
  </si>
  <si>
    <t>UNADILLA VALLEY CSD</t>
  </si>
  <si>
    <t>1 SCHOOL ST</t>
  </si>
  <si>
    <t>NEW BERLIN</t>
  </si>
  <si>
    <t>CAMPBELL-SAVONA CSD</t>
  </si>
  <si>
    <t>8455 COUNTY RT 125</t>
  </si>
  <si>
    <t>CAMPBELL</t>
  </si>
  <si>
    <t>MATTITUCK-CUTCHOGUE UFSD</t>
  </si>
  <si>
    <t>RT 25</t>
  </si>
  <si>
    <t>MATTITUCK</t>
  </si>
  <si>
    <t>EASTPORT-SOUTH MANOR CENTRAL H</t>
  </si>
  <si>
    <t>390B MONTAUK HWY</t>
  </si>
  <si>
    <t>EASTPORT</t>
  </si>
  <si>
    <t xml:space="preserve"> </t>
  </si>
  <si>
    <t>Missing</t>
  </si>
  <si>
    <t>SULLIVAN WEST CSD</t>
  </si>
  <si>
    <t>33 SCHLHSE RD BX 308</t>
  </si>
  <si>
    <t>JEFFERSONVILLE</t>
  </si>
  <si>
    <t>ABBOTT UFSD</t>
  </si>
  <si>
    <t>100 N BROADWAY</t>
  </si>
  <si>
    <t>IRVINGTON</t>
  </si>
  <si>
    <t>ADA not reported</t>
  </si>
  <si>
    <t>Do not receive allocations</t>
  </si>
  <si>
    <t>GLENS FALLS COMN SD</t>
  </si>
  <si>
    <t>120 LAWRENCE ST</t>
  </si>
  <si>
    <t>GLENS FALLS</t>
  </si>
  <si>
    <t>SOUTH JEFFERSON CSD</t>
  </si>
  <si>
    <t>13180 U S RT 11</t>
  </si>
  <si>
    <t>ADAMS CENTER</t>
  </si>
  <si>
    <t>ADDISON CSD</t>
  </si>
  <si>
    <t>1 COLWELL ST</t>
  </si>
  <si>
    <t>ADDISON</t>
  </si>
  <si>
    <t>AFTON CSD</t>
  </si>
  <si>
    <t>18 SAND ST</t>
  </si>
  <si>
    <t>AFTON</t>
  </si>
  <si>
    <t>AKRON CSD</t>
  </si>
  <si>
    <t>47 BLOOMINGDALE AVE</t>
  </si>
  <si>
    <t>AKRON</t>
  </si>
  <si>
    <t>ALBANY CITY SD</t>
  </si>
  <si>
    <t>ACADEMY PARK</t>
  </si>
  <si>
    <t>ALBANY</t>
  </si>
  <si>
    <t>2,N</t>
  </si>
  <si>
    <t>ALBION CSD</t>
  </si>
  <si>
    <t>324 EAST AVE</t>
  </si>
  <si>
    <t>ALBION</t>
  </si>
  <si>
    <t>ALDEN CSD</t>
  </si>
  <si>
    <t>13190 PARK ST</t>
  </si>
  <si>
    <t>ALDEN</t>
  </si>
  <si>
    <t>3,8</t>
  </si>
  <si>
    <t>ALEXANDER CSD</t>
  </si>
  <si>
    <t>3314 BUFFALO ST</t>
  </si>
  <si>
    <t>ALEXANDER</t>
  </si>
  <si>
    <t>ALEXANDRIA CSD</t>
  </si>
  <si>
    <t>34 BOLTON AVE</t>
  </si>
  <si>
    <t>ALEXANDRIA BAY</t>
  </si>
  <si>
    <t>ALFRED-ALMOND CSD</t>
  </si>
  <si>
    <t>6795 RT 21</t>
  </si>
  <si>
    <t>ALMOND</t>
  </si>
  <si>
    <t>WINDSOR CSD</t>
  </si>
  <si>
    <t>215 MAIN ST</t>
  </si>
  <si>
    <t>WINDSOR</t>
  </si>
  <si>
    <t>ALTMAR-PARISH-WILLIAMSTOWN CSD</t>
  </si>
  <si>
    <t>639 COUNTY RT 22</t>
  </si>
  <si>
    <t>PARISH</t>
  </si>
  <si>
    <t>AMAGANSETT UFSD</t>
  </si>
  <si>
    <t>320 MAIN ST</t>
  </si>
  <si>
    <t>AMAGANSETT</t>
  </si>
  <si>
    <t>AMHERST CSD</t>
  </si>
  <si>
    <t>55 KINGS HWY</t>
  </si>
  <si>
    <t>AMHERST</t>
  </si>
  <si>
    <t>AMITYVILLE UFSD</t>
  </si>
  <si>
    <t>150 PARK AVE</t>
  </si>
  <si>
    <t>AMITYVILLE</t>
  </si>
  <si>
    <t>AMSTERDAM CITY SD</t>
  </si>
  <si>
    <t>11 LIBERTY ST</t>
  </si>
  <si>
    <t>AMSTERDAM</t>
  </si>
  <si>
    <t>ANDES CSD</t>
  </si>
  <si>
    <t>DELAWARE AVE</t>
  </si>
  <si>
    <t>ANDES</t>
  </si>
  <si>
    <t>ANDOVER CSD</t>
  </si>
  <si>
    <t>31-35 ELM ST</t>
  </si>
  <si>
    <t>ANDOVER</t>
  </si>
  <si>
    <t>SCHENEVUS CSD</t>
  </si>
  <si>
    <t>100 MAIN ST</t>
  </si>
  <si>
    <t>SCHENEVUS</t>
  </si>
  <si>
    <t>ARDSLEY UFSD</t>
  </si>
  <si>
    <t>500 FARM RD</t>
  </si>
  <si>
    <t>ARDSLEY</t>
  </si>
  <si>
    <t>ARGYLE CSD</t>
  </si>
  <si>
    <t>5023 STATE RT 40</t>
  </si>
  <si>
    <t>ARGYLE</t>
  </si>
  <si>
    <t>ARKPORT CSD</t>
  </si>
  <si>
    <t>35 EAST AVE</t>
  </si>
  <si>
    <t>ARKPORT</t>
  </si>
  <si>
    <t>ARLINGTON CSD</t>
  </si>
  <si>
    <t>696 DUTCHESS TPKE</t>
  </si>
  <si>
    <t>POUGHKEEPSIE</t>
  </si>
  <si>
    <t>ATTICA CSD</t>
  </si>
  <si>
    <t>3338 E MAIN ST</t>
  </si>
  <si>
    <t>ATTICA</t>
  </si>
  <si>
    <t>AUBURN CITY SD</t>
  </si>
  <si>
    <t>78 THORNTON AVE</t>
  </si>
  <si>
    <t>AUBURN</t>
  </si>
  <si>
    <t>AVOCA CSD</t>
  </si>
  <si>
    <t>17-29 OLIVER ST</t>
  </si>
  <si>
    <t>AVOCA</t>
  </si>
  <si>
    <t>AVON CSD</t>
  </si>
  <si>
    <t>191 CLINTON ST</t>
  </si>
  <si>
    <t>AVON</t>
  </si>
  <si>
    <t>BABYLON UFSD</t>
  </si>
  <si>
    <t>50 RAILROAD AVE</t>
  </si>
  <si>
    <t>BABYLON</t>
  </si>
  <si>
    <t>BAINBRIDGE-GUILFORD CSD</t>
  </si>
  <si>
    <t>18 JULIAND ST</t>
  </si>
  <si>
    <t>BAINBRIDGE</t>
  </si>
  <si>
    <t>BALDWIN UFSD</t>
  </si>
  <si>
    <t>960 HASTINGS ST</t>
  </si>
  <si>
    <t>BALDWIN</t>
  </si>
  <si>
    <t>BALDWINSVILLE CSD</t>
  </si>
  <si>
    <t>29 E ONEIDA ST</t>
  </si>
  <si>
    <t>BALDWINSVILLE</t>
  </si>
  <si>
    <t>BALLSTON SPA CSD</t>
  </si>
  <si>
    <t>70 MALTA AVE</t>
  </si>
  <si>
    <t>BALLSTON SPA</t>
  </si>
  <si>
    <t>BARKER CSD</t>
  </si>
  <si>
    <t>1628 QUAKER RD</t>
  </si>
  <si>
    <t>BARKER</t>
  </si>
  <si>
    <t>BATAVIA CITY SD</t>
  </si>
  <si>
    <t>39 WASHINGTON AVE</t>
  </si>
  <si>
    <t>BATAVIA</t>
  </si>
  <si>
    <t>BATH CSD</t>
  </si>
  <si>
    <t>25 ELLAS AVE</t>
  </si>
  <si>
    <t>BATH</t>
  </si>
  <si>
    <t>BAY SHORE UFSD</t>
  </si>
  <si>
    <t>75 W PERKAL ST</t>
  </si>
  <si>
    <t>BAY SHORE</t>
  </si>
  <si>
    <t>BAYPORT-BLUE POINT UFSD</t>
  </si>
  <si>
    <t>189 ACADEMY ST</t>
  </si>
  <si>
    <t>BAYPORT</t>
  </si>
  <si>
    <t>BEACON CITY SD</t>
  </si>
  <si>
    <t>88 SARGENT AVE</t>
  </si>
  <si>
    <t>BEACON</t>
  </si>
  <si>
    <t>BEAVER RIVER CSD</t>
  </si>
  <si>
    <t>ARTZ RD</t>
  </si>
  <si>
    <t>BEAVER FALLS</t>
  </si>
  <si>
    <t>BEEKMANTOWN CSD</t>
  </si>
  <si>
    <t>6944 RT 22-PO BOX 829</t>
  </si>
  <si>
    <t>PLATTSBURGH</t>
  </si>
  <si>
    <t>BELFAST CSD</t>
  </si>
  <si>
    <t>P.O. BOX 336</t>
  </si>
  <si>
    <t>BELFAST</t>
  </si>
  <si>
    <t>BELLEVILLE HENDERSON CSD</t>
  </si>
  <si>
    <t>8372 COUNTY RT 75</t>
  </si>
  <si>
    <t>BELLEVILLE</t>
  </si>
  <si>
    <t>BELLMORE UFSD</t>
  </si>
  <si>
    <t>2750 SO ST MARK'S AVE</t>
  </si>
  <si>
    <t>BELLMORE</t>
  </si>
  <si>
    <t>BEMUS POINT CSD</t>
  </si>
  <si>
    <t>3980 DUTCH HOLLOW RD</t>
  </si>
  <si>
    <t>BEMUS POINT</t>
  </si>
  <si>
    <t>BERKSHIRE UFSD</t>
  </si>
  <si>
    <t>13640 RT 22</t>
  </si>
  <si>
    <t>CANAAN</t>
  </si>
  <si>
    <t>BERLIN CSD</t>
  </si>
  <si>
    <t>53 SCHOOL ST</t>
  </si>
  <si>
    <t>BERLIN</t>
  </si>
  <si>
    <t>BERNE-KNOX-WESTERLO CSD</t>
  </si>
  <si>
    <t>1738 HELDERBERG TRL</t>
  </si>
  <si>
    <t>BERNE</t>
  </si>
  <si>
    <t>BETHLEHEM CSD</t>
  </si>
  <si>
    <t>90 ADAMS PL</t>
  </si>
  <si>
    <t>DELMAR</t>
  </si>
  <si>
    <t>BETHPAGE UFSD</t>
  </si>
  <si>
    <t>CHERRY AVE</t>
  </si>
  <si>
    <t>BETHPAGE</t>
  </si>
  <si>
    <t>GILBERTSVILLE-MOUNT UPTON CSD</t>
  </si>
  <si>
    <t>693 STATE HWY 51</t>
  </si>
  <si>
    <t>GILBERTSVILLE</t>
  </si>
  <si>
    <t>KIRYAS JOEL VILLAGE UFSD</t>
  </si>
  <si>
    <t>51 FRST RD-PO BOX 398</t>
  </si>
  <si>
    <t>MONROE</t>
  </si>
  <si>
    <t>BINGHAMTON CITY SD</t>
  </si>
  <si>
    <t>164 HALEY ST-COLMBS S</t>
  </si>
  <si>
    <t>BINGHAMTON</t>
  </si>
  <si>
    <t>EAST BLOOMFIELD CSD</t>
  </si>
  <si>
    <t>OAKMOUNT AVE</t>
  </si>
  <si>
    <t>EAST BLOOMFIELD</t>
  </si>
  <si>
    <t>BOLTON CSD</t>
  </si>
  <si>
    <t>26 HORICON AVE</t>
  </si>
  <si>
    <t>BOLTON LANDING</t>
  </si>
  <si>
    <t>ADIRONDACK CSD</t>
  </si>
  <si>
    <t>110 FORD ST</t>
  </si>
  <si>
    <t>BOONVILLE</t>
  </si>
  <si>
    <t>BRADFORD CSD</t>
  </si>
  <si>
    <t>2820 RT 226</t>
  </si>
  <si>
    <t>BRADFORD</t>
  </si>
  <si>
    <t>BRENTWOOD UFSD</t>
  </si>
  <si>
    <t>52 THIRD AVE</t>
  </si>
  <si>
    <t>BRENTWOOD</t>
  </si>
  <si>
    <t>BREWSTER CSD</t>
  </si>
  <si>
    <t>30 FARM-TO-MARKET RD</t>
  </si>
  <si>
    <t>BREWSTER</t>
  </si>
  <si>
    <t>BRIARCLIFF MANOR UFSD</t>
  </si>
  <si>
    <t>45 INGHAM RD</t>
  </si>
  <si>
    <t>BRIARCLIFF MANOR</t>
  </si>
  <si>
    <t>BRIDGEHAMPTON UFSD</t>
  </si>
  <si>
    <t>2685 MONTAUK HWY</t>
  </si>
  <si>
    <t>BRIDGEHAMPTON</t>
  </si>
  <si>
    <t>BRIGHTON CSD</t>
  </si>
  <si>
    <t>2035 MONROE AVE</t>
  </si>
  <si>
    <t>ROCHESTER</t>
  </si>
  <si>
    <t>BRUNSWICK CSD (BRITTONKILL)</t>
  </si>
  <si>
    <t>3992 N Y RT 2</t>
  </si>
  <si>
    <t>TROY</t>
  </si>
  <si>
    <t>BROCKPORT CSD</t>
  </si>
  <si>
    <t>40 ALLEN ST</t>
  </si>
  <si>
    <t>BROCKPORT</t>
  </si>
  <si>
    <t>BROCTON CSD</t>
  </si>
  <si>
    <t>138 W MAIN ST</t>
  </si>
  <si>
    <t>BROCTON</t>
  </si>
  <si>
    <t>BRONXVILLE UFSD</t>
  </si>
  <si>
    <t>PONDFIELD RD</t>
  </si>
  <si>
    <t>BRONXVILLE</t>
  </si>
  <si>
    <t>BROOKFIELD CSD</t>
  </si>
  <si>
    <t>1910 FAIRGROUND RD</t>
  </si>
  <si>
    <t>BROOKFIELD</t>
  </si>
  <si>
    <t>BRUSHTON-MOIRA CSD</t>
  </si>
  <si>
    <t>GALE RD</t>
  </si>
  <si>
    <t>BRUSHTON</t>
  </si>
  <si>
    <t>BUFFALO CITY SD</t>
  </si>
  <si>
    <t>712 CITY HALL</t>
  </si>
  <si>
    <t>BUFFALO</t>
  </si>
  <si>
    <t>BURNT HILLS-BALLSTON LAKE CSD</t>
  </si>
  <si>
    <t>50 CYPRESS DR</t>
  </si>
  <si>
    <t>SCOTIA</t>
  </si>
  <si>
    <t>BYRAM HILLS CSD</t>
  </si>
  <si>
    <t>10 TRIPP LN</t>
  </si>
  <si>
    <t>ARMONK</t>
  </si>
  <si>
    <t>BYRON-BERGEN CSD</t>
  </si>
  <si>
    <t>6917 W BERGEN RD</t>
  </si>
  <si>
    <t>BERGEN</t>
  </si>
  <si>
    <t>CAIRO-DURHAM CSD</t>
  </si>
  <si>
    <t>MAIN ST</t>
  </si>
  <si>
    <t>CAIRO</t>
  </si>
  <si>
    <t>CALEDONIA-MUMFORD CSD</t>
  </si>
  <si>
    <t>99 NORTH ST</t>
  </si>
  <si>
    <t>CALEDONIA</t>
  </si>
  <si>
    <t>CAMBRIDGE CSD</t>
  </si>
  <si>
    <t>23 W MAIN ST</t>
  </si>
  <si>
    <t>CAMBRIDGE</t>
  </si>
  <si>
    <t>CAMDEN CSD</t>
  </si>
  <si>
    <t>51 THIRD ST</t>
  </si>
  <si>
    <t>CAMDEN</t>
  </si>
  <si>
    <t>CANAJOHARIE CSD</t>
  </si>
  <si>
    <t>10 ERIE BLVD</t>
  </si>
  <si>
    <t>CANAJOHARIE</t>
  </si>
  <si>
    <t>CANANDAIGUA CITY SD</t>
  </si>
  <si>
    <t>143 N PEARL ST</t>
  </si>
  <si>
    <t>CANANDAIGUA</t>
  </si>
  <si>
    <t>CANASERAGA CSD</t>
  </si>
  <si>
    <t>4-8 MAIN ST</t>
  </si>
  <si>
    <t>CANASERAGA</t>
  </si>
  <si>
    <t>CANASTOTA CSD</t>
  </si>
  <si>
    <t>120 ROBERTS ST</t>
  </si>
  <si>
    <t>CANASTOTA</t>
  </si>
  <si>
    <t>CANDOR CSD</t>
  </si>
  <si>
    <t>80 MAIN ST</t>
  </si>
  <si>
    <t>CANDOR</t>
  </si>
  <si>
    <t>CANISTEO CSD</t>
  </si>
  <si>
    <t>84 GREENWOOD ST</t>
  </si>
  <si>
    <t>CANISTEO</t>
  </si>
  <si>
    <t>CANTON CSD</t>
  </si>
  <si>
    <t>99 STATE ST</t>
  </si>
  <si>
    <t>CANTON</t>
  </si>
  <si>
    <t>SPACKENKILL UFSD</t>
  </si>
  <si>
    <t>15 CROFT RD</t>
  </si>
  <si>
    <t>2,3</t>
  </si>
  <si>
    <t>CARLE PLACE UFSD</t>
  </si>
  <si>
    <t>168 CHERRY LN</t>
  </si>
  <si>
    <t>CARLE PLACE</t>
  </si>
  <si>
    <t>CARMEL CSD</t>
  </si>
  <si>
    <t>81 SOUTH ST</t>
  </si>
  <si>
    <t>PATTERSON</t>
  </si>
  <si>
    <t>CARTHAGE CSD</t>
  </si>
  <si>
    <t>25059 COUNTY RT 197</t>
  </si>
  <si>
    <t>CARTHAGE</t>
  </si>
  <si>
    <t>CASSADAGA VALLEY CSD</t>
  </si>
  <si>
    <t>RT 60</t>
  </si>
  <si>
    <t>SINCLAIRVILLE</t>
  </si>
  <si>
    <t>CATO-MERIDIAN CSD</t>
  </si>
  <si>
    <t>2851 N Y S RT 370</t>
  </si>
  <si>
    <t>CATO</t>
  </si>
  <si>
    <t>CATSKILL CSD</t>
  </si>
  <si>
    <t>343 W MAIN ST</t>
  </si>
  <si>
    <t>CATSKILL</t>
  </si>
  <si>
    <t>CATTARAUGUS CSD</t>
  </si>
  <si>
    <t>25 FRANKLIN ST N</t>
  </si>
  <si>
    <t>CATTARAUGUS</t>
  </si>
  <si>
    <t>MERGED</t>
  </si>
  <si>
    <t>Above</t>
  </si>
  <si>
    <t>CAZENOVIA CSD</t>
  </si>
  <si>
    <t>31 EMORY AVE</t>
  </si>
  <si>
    <t>CAZENOVIA</t>
  </si>
  <si>
    <t>CTR MORICHES UFSD</t>
  </si>
  <si>
    <t>511 MAIN ST</t>
  </si>
  <si>
    <t>CENTER MORICHES</t>
  </si>
  <si>
    <t>CENTRAL ISLIP UFSD</t>
  </si>
  <si>
    <t>85 WHEELER RD</t>
  </si>
  <si>
    <t>CENTRAL ISLIP</t>
  </si>
  <si>
    <t>CENTRAL SQUARE CSD</t>
  </si>
  <si>
    <t>642 S MAIN ST</t>
  </si>
  <si>
    <t>CENTRAL SQUARE</t>
  </si>
  <si>
    <t>CHAPPAQUA CSD</t>
  </si>
  <si>
    <t>66 ROARING BROOK RD</t>
  </si>
  <si>
    <t>CHAPPAQUA</t>
  </si>
  <si>
    <t>GRAND ISLAND CSD</t>
  </si>
  <si>
    <t>1100 RANSOM RD</t>
  </si>
  <si>
    <t>GRAND ISLAND</t>
  </si>
  <si>
    <t>CHARLOTTE VALLEY CSD</t>
  </si>
  <si>
    <t>RT 23</t>
  </si>
  <si>
    <t>DAVENPORT</t>
  </si>
  <si>
    <t>CHATEAUGAY CSD</t>
  </si>
  <si>
    <t>42 RIVER ST</t>
  </si>
  <si>
    <t>CHATEAUGAY</t>
  </si>
  <si>
    <t>CHATHAM CSD</t>
  </si>
  <si>
    <t>50 WOODBRIDGE AVE</t>
  </si>
  <si>
    <t>CHATHAM</t>
  </si>
  <si>
    <t>CHAZY UFSD</t>
  </si>
  <si>
    <t>609 RT 191 GRAVE ST</t>
  </si>
  <si>
    <t>CHAZY</t>
  </si>
  <si>
    <t>CHEEKTOWAGA CSD</t>
  </si>
  <si>
    <t>3600 UNION RD</t>
  </si>
  <si>
    <t>CHEEKTOWAGA</t>
  </si>
  <si>
    <t>CHENANGO FORKS CSD</t>
  </si>
  <si>
    <t>ONE GORDON DR</t>
  </si>
  <si>
    <t>CHENANGO VALLEY CSD</t>
  </si>
  <si>
    <t>1160 CHENANGO ST</t>
  </si>
  <si>
    <t>WESTHILL CSD</t>
  </si>
  <si>
    <t>400 WALBERTA RD</t>
  </si>
  <si>
    <t>SYRACUSE</t>
  </si>
  <si>
    <t>CHESTER UFSD</t>
  </si>
  <si>
    <t>3 MAPLE AVE</t>
  </si>
  <si>
    <t>CHESTER</t>
  </si>
  <si>
    <t>RANDOLPH ACAD UFSD</t>
  </si>
  <si>
    <t>336 MAIN STREET-E R</t>
  </si>
  <si>
    <t>RANDOLPH</t>
  </si>
  <si>
    <t>M</t>
  </si>
  <si>
    <t>CHITTENANGO CSD</t>
  </si>
  <si>
    <t>1732 FYLER RD</t>
  </si>
  <si>
    <t>CHITTENANGO</t>
  </si>
  <si>
    <t>CHURCHVILLE-CHILI CSD</t>
  </si>
  <si>
    <t>139 FAIRBANKS RD</t>
  </si>
  <si>
    <t>CHURCHVILLE</t>
  </si>
  <si>
    <t>CINCINNATUS CSD</t>
  </si>
  <si>
    <t>2809 CINCINNATUS RD</t>
  </si>
  <si>
    <t>CINCINNATUS</t>
  </si>
  <si>
    <t>CLARENCE CSD</t>
  </si>
  <si>
    <t>9625 MAIN ST</t>
  </si>
  <si>
    <t>CLARENCE</t>
  </si>
  <si>
    <t>THOUSAND ISLANDS CSD</t>
  </si>
  <si>
    <t>8483 COUNTY RT 9</t>
  </si>
  <si>
    <t>CLAYTON</t>
  </si>
  <si>
    <t>CLEVELAND HILL UFSD</t>
  </si>
  <si>
    <t>105 MAPLEVIEW RD</t>
  </si>
  <si>
    <t>CLIFTON-FINE CSD</t>
  </si>
  <si>
    <t>STAR LAKE</t>
  </si>
  <si>
    <t>CLINTON CSD</t>
  </si>
  <si>
    <t>75 CHENANGO AVE</t>
  </si>
  <si>
    <t>CLINTON</t>
  </si>
  <si>
    <t>CLYDE-SAVANNAH CSD</t>
  </si>
  <si>
    <t>215 GLASGOW ST</t>
  </si>
  <si>
    <t>CLYDE</t>
  </si>
  <si>
    <t>CLYMER CSD</t>
  </si>
  <si>
    <t>8672 E MAIN ST</t>
  </si>
  <si>
    <t>CLYMER</t>
  </si>
  <si>
    <t>COHOES CITY SD</t>
  </si>
  <si>
    <t>21 PAGE AVE</t>
  </si>
  <si>
    <t>COHOES</t>
  </si>
  <si>
    <t>COLD SPRING HARBOR CSD</t>
  </si>
  <si>
    <t>75 GOOSE HILL RD</t>
  </si>
  <si>
    <t>COLD SPRING HARBOR</t>
  </si>
  <si>
    <t>COLTON-PIERREPONT CSD</t>
  </si>
  <si>
    <t>4921 STATE HWY 56</t>
  </si>
  <si>
    <t>COLTON</t>
  </si>
  <si>
    <t>COMMACK UFSD</t>
  </si>
  <si>
    <t>P.O. BOX 150</t>
  </si>
  <si>
    <t>COMMACK</t>
  </si>
  <si>
    <t>CONNETQUOT CSD</t>
  </si>
  <si>
    <t>780 OCEAN AVE</t>
  </si>
  <si>
    <t>BOHEMIA</t>
  </si>
  <si>
    <t>3,N</t>
  </si>
  <si>
    <t>COOPERSTOWN CSD</t>
  </si>
  <si>
    <t>39 LINDEN AVE</t>
  </si>
  <si>
    <t>COOPERSTOWN</t>
  </si>
  <si>
    <t>COPENHAGEN CSD</t>
  </si>
  <si>
    <t>115 MECHANIC ST</t>
  </si>
  <si>
    <t>COPENHAGEN</t>
  </si>
  <si>
    <t>COPIAGUE UFSD</t>
  </si>
  <si>
    <t>2650 GREAT NECK RD</t>
  </si>
  <si>
    <t>COPIAGUE</t>
  </si>
  <si>
    <t>PEMBROKE CSD</t>
  </si>
  <si>
    <t>RT 5 &amp; 77</t>
  </si>
  <si>
    <t>CORFU</t>
  </si>
  <si>
    <t>CORINTH CSD</t>
  </si>
  <si>
    <t>105 OAK ST</t>
  </si>
  <si>
    <t>CORINTH</t>
  </si>
  <si>
    <t>CORNING CITY SD</t>
  </si>
  <si>
    <t>165 CHARLES ST</t>
  </si>
  <si>
    <t>PAINTED POST</t>
  </si>
  <si>
    <t>CORNWALL CSD</t>
  </si>
  <si>
    <t>130 MAIN ST</t>
  </si>
  <si>
    <t>CORNWALL</t>
  </si>
  <si>
    <t>CORTLAND CITY SD</t>
  </si>
  <si>
    <t>1 VALLEY VIEW DR</t>
  </si>
  <si>
    <t>CORTLAND</t>
  </si>
  <si>
    <t>MT PLEASANT-COTTAGE UFSD</t>
  </si>
  <si>
    <t>1075 BROADWAY</t>
  </si>
  <si>
    <t>PLEASANTVILLE</t>
  </si>
  <si>
    <t>COXSACKIE-ATHENS CSD</t>
  </si>
  <si>
    <t>24 SUNSET BLVD</t>
  </si>
  <si>
    <t>COXSACKIE</t>
  </si>
  <si>
    <t>CROTON-HARMON UFSD</t>
  </si>
  <si>
    <t>10 GERSTEIN ST</t>
  </si>
  <si>
    <t>CROTON</t>
  </si>
  <si>
    <t>CROWN POINT CSD</t>
  </si>
  <si>
    <t>CROWN POINT</t>
  </si>
  <si>
    <t>DANSVILLE CSD</t>
  </si>
  <si>
    <t>285 MAIN ST</t>
  </si>
  <si>
    <t>DANSVILLE</t>
  </si>
  <si>
    <t>DE RUYTER CSD</t>
  </si>
  <si>
    <t>711 RAILROAD ST</t>
  </si>
  <si>
    <t>DERUYTER</t>
  </si>
  <si>
    <t>DEER PARK UFSD</t>
  </si>
  <si>
    <t>1881 DEER PARK AVE</t>
  </si>
  <si>
    <t>DEER PARK</t>
  </si>
  <si>
    <t>DELHI CSD</t>
  </si>
  <si>
    <t>2 SHELDON DR</t>
  </si>
  <si>
    <t>DELHI</t>
  </si>
  <si>
    <t>YORKSHIRE-PIONEER CSD</t>
  </si>
  <si>
    <t>COUNTY LINE RD</t>
  </si>
  <si>
    <t>YORKSHIRE</t>
  </si>
  <si>
    <t>DEPEW UFSD</t>
  </si>
  <si>
    <t>591 TERRACE BLVD</t>
  </si>
  <si>
    <t>DEPEW</t>
  </si>
  <si>
    <t>DEPOSIT CSD</t>
  </si>
  <si>
    <t>171 SECOND ST</t>
  </si>
  <si>
    <t>DEPOSIT</t>
  </si>
  <si>
    <t>JAMESVILLE-DEWITT CSD</t>
  </si>
  <si>
    <t>EDINGER DR BOX 606</t>
  </si>
  <si>
    <t>DEWITT</t>
  </si>
  <si>
    <t>DOBBS FERRY UFSD</t>
  </si>
  <si>
    <t>505 BROADWAY</t>
  </si>
  <si>
    <t>DOBBS FERRY</t>
  </si>
  <si>
    <t>DOVER UFSD</t>
  </si>
  <si>
    <t>P.O. BOX 6311</t>
  </si>
  <si>
    <t>DOVER PLAINS</t>
  </si>
  <si>
    <t>DOWNSVILLE CSD</t>
  </si>
  <si>
    <t>BOX J</t>
  </si>
  <si>
    <t>DOWNSVILLE</t>
  </si>
  <si>
    <t>DRYDEN CSD</t>
  </si>
  <si>
    <t>DISTRICT OFFICE</t>
  </si>
  <si>
    <t>DRYDEN</t>
  </si>
  <si>
    <t>DUANESBURG CSD</t>
  </si>
  <si>
    <t>133 SCHOOL DR</t>
  </si>
  <si>
    <t>DELANSON</t>
  </si>
  <si>
    <t>DUNDEE CSD</t>
  </si>
  <si>
    <t>55 WATER ST</t>
  </si>
  <si>
    <t>DUNDEE</t>
  </si>
  <si>
    <t>DUNKIRK CITY SD</t>
  </si>
  <si>
    <t>620 MARAUDER DR</t>
  </si>
  <si>
    <t>DUNKIRK</t>
  </si>
  <si>
    <t>EAST AURORA UFSD</t>
  </si>
  <si>
    <t>430 MAIN ST</t>
  </si>
  <si>
    <t>EAST AURORA</t>
  </si>
  <si>
    <t>EAST GREENBUSH CSD</t>
  </si>
  <si>
    <t>ADMINISTRATION CTR</t>
  </si>
  <si>
    <t>EAST GREENBUSH</t>
  </si>
  <si>
    <t>EAST HAMPTON UFSD</t>
  </si>
  <si>
    <t>76 NEWTOWN LN</t>
  </si>
  <si>
    <t>EAST HAMPTON</t>
  </si>
  <si>
    <t>EAST IRONDEQUOIT CSD</t>
  </si>
  <si>
    <t>600 PARDEE RD</t>
  </si>
  <si>
    <t>EAST ISLIP UFSD</t>
  </si>
  <si>
    <t>1 CRAIG B. GARIEPY AV</t>
  </si>
  <si>
    <t>ISLIP TERRACE</t>
  </si>
  <si>
    <t>EAST MEADOW UFSD</t>
  </si>
  <si>
    <t>101 CARMAN AVE</t>
  </si>
  <si>
    <t>EAST MEADOW</t>
  </si>
  <si>
    <t>EAST MORICHES UFSD</t>
  </si>
  <si>
    <t>9 ADELAIDE AVE</t>
  </si>
  <si>
    <t>EAST MORICHES</t>
  </si>
  <si>
    <t>EASTPORT UFSD</t>
  </si>
  <si>
    <t>390A MONTAUK HWY</t>
  </si>
  <si>
    <t>EAST QUOGUE UFSD</t>
  </si>
  <si>
    <t>6 CENTRAL AVE</t>
  </si>
  <si>
    <t>EAST QUOGUE</t>
  </si>
  <si>
    <t>EAST ROCHESTER UFSD</t>
  </si>
  <si>
    <t>222 WOODBINE AVE</t>
  </si>
  <si>
    <t>EAST ROCHESTER</t>
  </si>
  <si>
    <t>EAST ROCKAWAY UFSD</t>
  </si>
  <si>
    <t>443 OCEAN AVE</t>
  </si>
  <si>
    <t>EAST ROCKAWAY</t>
  </si>
  <si>
    <t>EAST SYRACUSE-MINOA CSD</t>
  </si>
  <si>
    <t>407 FREMONT RD</t>
  </si>
  <si>
    <t>EAST SYRACUSE</t>
  </si>
  <si>
    <t>EAST WILLISTON UFSD</t>
  </si>
  <si>
    <t>11 BACON RD</t>
  </si>
  <si>
    <t>OLD WESTBURY</t>
  </si>
  <si>
    <t>EASTCHESTER UFSD</t>
  </si>
  <si>
    <t>580 WHITE PLAINS RD</t>
  </si>
  <si>
    <t>EASTCHESTER</t>
  </si>
  <si>
    <t>GREENBURGH ELEVEN UFSD</t>
  </si>
  <si>
    <t>P.O. BOX 501</t>
  </si>
  <si>
    <t>EDEN CSD</t>
  </si>
  <si>
    <t>P.O. BOX 267</t>
  </si>
  <si>
    <t>EDEN</t>
  </si>
  <si>
    <t>EDGEMONT UFSD</t>
  </si>
  <si>
    <t>300 WHITE OAK LN</t>
  </si>
  <si>
    <t>SCARSDALE</t>
  </si>
  <si>
    <t>EDINBURG COMN SD</t>
  </si>
  <si>
    <t>4 JOHNSON RD</t>
  </si>
  <si>
    <t>EDINBURG</t>
  </si>
  <si>
    <t>EDMESTON CSD</t>
  </si>
  <si>
    <t>11 NORTH ST</t>
  </si>
  <si>
    <t>EDMESTON</t>
  </si>
  <si>
    <t>ELBA CSD</t>
  </si>
  <si>
    <t>57 S MAIN ST</t>
  </si>
  <si>
    <t>ELBA</t>
  </si>
  <si>
    <t>ELDRED CSD</t>
  </si>
  <si>
    <t>600 RT 55</t>
  </si>
  <si>
    <t>ELDRED</t>
  </si>
  <si>
    <t>ELIZABETHTOWN-LEWIS CSD</t>
  </si>
  <si>
    <t>COURT ST</t>
  </si>
  <si>
    <t>ELIZABETHTOWN</t>
  </si>
  <si>
    <t>ELLENVILLE CSD</t>
  </si>
  <si>
    <t>28 MAPLE AVE</t>
  </si>
  <si>
    <t>ELLENVILLE</t>
  </si>
  <si>
    <t>ELLICOTTVILLE CSD</t>
  </si>
  <si>
    <t>5873 RT 219</t>
  </si>
  <si>
    <t>ELLICOTTVILLE</t>
  </si>
  <si>
    <t>ELMIRA CITY SD</t>
  </si>
  <si>
    <t>951 HOFFMAN ST</t>
  </si>
  <si>
    <t>ELMIRA</t>
  </si>
  <si>
    <t>2,4</t>
  </si>
  <si>
    <t>ELMIRA HTS CSD</t>
  </si>
  <si>
    <t>100 ROBINWOOD AVE</t>
  </si>
  <si>
    <t>ELMIRA HEIGHTS</t>
  </si>
  <si>
    <t>ELMONT UFSD</t>
  </si>
  <si>
    <t>135 ELMONT RD</t>
  </si>
  <si>
    <t>ELMONT</t>
  </si>
  <si>
    <t>ELMSFORD UFSD</t>
  </si>
  <si>
    <t>98 S GOODWIN AVE</t>
  </si>
  <si>
    <t>ELMSFORD</t>
  </si>
  <si>
    <t>ELWOOD UFSD</t>
  </si>
  <si>
    <t>100 KENNETH AVE</t>
  </si>
  <si>
    <t>GREENLAWN</t>
  </si>
  <si>
    <t>UNION-ENDICOTT CSD</t>
  </si>
  <si>
    <t>1401 BROAD ST</t>
  </si>
  <si>
    <t>ENDICOTT</t>
  </si>
  <si>
    <t>FABIUS-POMPEY CSD</t>
  </si>
  <si>
    <t>7800 MAIN ST</t>
  </si>
  <si>
    <t>FABIUS</t>
  </si>
  <si>
    <t>FAIRPORT CSD</t>
  </si>
  <si>
    <t>38 W CHURCH ST</t>
  </si>
  <si>
    <t>FAIRPORT</t>
  </si>
  <si>
    <t>FALCONER CSD</t>
  </si>
  <si>
    <t>2 EAST AVE N</t>
  </si>
  <si>
    <t>FALCONER</t>
  </si>
  <si>
    <t>FALLSBURG CSD</t>
  </si>
  <si>
    <t>115 COUNTY RD 52</t>
  </si>
  <si>
    <t>FALLSBURG</t>
  </si>
  <si>
    <t>FARMINGDALE UFSD</t>
  </si>
  <si>
    <t>50 VAN COTT AVE</t>
  </si>
  <si>
    <t>FARMINGDALE</t>
  </si>
  <si>
    <t>FILLMORE CSD</t>
  </si>
  <si>
    <t>104 MAIN ST</t>
  </si>
  <si>
    <t>FILLMORE</t>
  </si>
  <si>
    <t>FISHERS ISLAND UFSD</t>
  </si>
  <si>
    <t>PO DRAWER A</t>
  </si>
  <si>
    <t>FISHERS ISLAND</t>
  </si>
  <si>
    <t>FLORAL PARK-BELLEROSE UFSD</t>
  </si>
  <si>
    <t>ONE POPPY PL</t>
  </si>
  <si>
    <t>FLORAL PARK</t>
  </si>
  <si>
    <t>FONDA-FULTONVILLE CSD</t>
  </si>
  <si>
    <t>112 OLD JOHNSTOWN RD</t>
  </si>
  <si>
    <t>FONDA</t>
  </si>
  <si>
    <t>FORESTVILLE CSD</t>
  </si>
  <si>
    <t>12 WATER ST</t>
  </si>
  <si>
    <t>FORESTVILLE</t>
  </si>
  <si>
    <t>FORT ANN CSD</t>
  </si>
  <si>
    <t>CATHERINE ST</t>
  </si>
  <si>
    <t>FORT ANN</t>
  </si>
  <si>
    <t>FORT EDWARD UFSD</t>
  </si>
  <si>
    <t>220 BROADWAY</t>
  </si>
  <si>
    <t>FORT EDWARD</t>
  </si>
  <si>
    <t>FORT PLAIN CSD</t>
  </si>
  <si>
    <t>1 WEST ST</t>
  </si>
  <si>
    <t>FORT PLAIN</t>
  </si>
  <si>
    <t>FRANKFORT-SCHUYLER CSD</t>
  </si>
  <si>
    <t>605 PALMER ST</t>
  </si>
  <si>
    <t>FRANKFORT</t>
  </si>
  <si>
    <t>FRANKLIN CSD</t>
  </si>
  <si>
    <t>15 INSTITUTE ST</t>
  </si>
  <si>
    <t>FRANKLIN</t>
  </si>
  <si>
    <t>FRANKLIN SQUARE UFSD</t>
  </si>
  <si>
    <t>760 WASHINGTON ST</t>
  </si>
  <si>
    <t>FRANKLIN SQUARE</t>
  </si>
  <si>
    <t>FRANKLINVILLE CSD</t>
  </si>
  <si>
    <t>32 N MAIN ST</t>
  </si>
  <si>
    <t>FRANKLINVILLE</t>
  </si>
  <si>
    <t>FREDONIA CSD</t>
  </si>
  <si>
    <t>425 E MAIN ST</t>
  </si>
  <si>
    <t>FREDONIA</t>
  </si>
  <si>
    <t>FREEPORT UFSD</t>
  </si>
  <si>
    <t>235 N OCEAN AVE</t>
  </si>
  <si>
    <t>FREEPORT</t>
  </si>
  <si>
    <t>FREWSBURG CSD</t>
  </si>
  <si>
    <t>26 INSTITUTE ST</t>
  </si>
  <si>
    <t>FREWSBURG</t>
  </si>
  <si>
    <t>FRIENDSHIP CSD</t>
  </si>
  <si>
    <t>46 W MAIN ST</t>
  </si>
  <si>
    <t>FRIENDSHIP</t>
  </si>
  <si>
    <t>FRONTIER CSD</t>
  </si>
  <si>
    <t>S 5120 ORCHARD AVE</t>
  </si>
  <si>
    <t>HAMBURG</t>
  </si>
  <si>
    <t>FULTON CITY SD</t>
  </si>
  <si>
    <t>167 S FOURTH ST</t>
  </si>
  <si>
    <t>FULTON</t>
  </si>
  <si>
    <t>GALWAY CSD</t>
  </si>
  <si>
    <t>5317 SACANDAGA RD</t>
  </si>
  <si>
    <t>GALWAY</t>
  </si>
  <si>
    <t>GANANDA CSD</t>
  </si>
  <si>
    <t>1500 DAYSPRING RDG</t>
  </si>
  <si>
    <t>WALWORTH</t>
  </si>
  <si>
    <t>GARDEN CITY UFSD</t>
  </si>
  <si>
    <t>56 CATHEDRAL AVE</t>
  </si>
  <si>
    <t>GARDEN CITY</t>
  </si>
  <si>
    <t>GARRISON UFSD</t>
  </si>
  <si>
    <t>RT 9 D</t>
  </si>
  <si>
    <t>GARRISON</t>
  </si>
  <si>
    <t>GATES-CHILI CSD</t>
  </si>
  <si>
    <t>910 WEGMAN RD</t>
  </si>
  <si>
    <t>GENERAL BROWN CSD</t>
  </si>
  <si>
    <t>17643 CEMETERY RD</t>
  </si>
  <si>
    <t>DEXTER</t>
  </si>
  <si>
    <t>GENESEO CSD</t>
  </si>
  <si>
    <t>4050 AVON RD</t>
  </si>
  <si>
    <t>GENESEO</t>
  </si>
  <si>
    <t>GENEVA CITY SD</t>
  </si>
  <si>
    <t>649 S. EXCHANGE ST</t>
  </si>
  <si>
    <t>GENEVA</t>
  </si>
  <si>
    <t>GERMANTOWN CSD</t>
  </si>
  <si>
    <t>123 MAIN ST</t>
  </si>
  <si>
    <t>GERMANTOWN</t>
  </si>
  <si>
    <t>GILBOA-CONESVILLE CSD</t>
  </si>
  <si>
    <t>WYCKOFF RD RR1 BOX 6</t>
  </si>
  <si>
    <t>GILBOA</t>
  </si>
  <si>
    <t>GLEN COVE CITY SD</t>
  </si>
  <si>
    <t>DOSORIS LN</t>
  </si>
  <si>
    <t>GLEN COVE</t>
  </si>
  <si>
    <t>GLENS FALLS CITY SD</t>
  </si>
  <si>
    <t>15 QUADE ST</t>
  </si>
  <si>
    <t>GLOVERSVILLE CITY SD</t>
  </si>
  <si>
    <t>90 N MAIN ST</t>
  </si>
  <si>
    <t>GLOVERSVILLE</t>
  </si>
  <si>
    <t>GORHAM-MIDDLESEX CSD (MARCUS W</t>
  </si>
  <si>
    <t>4100 BALDWIN RD</t>
  </si>
  <si>
    <t>RUSHVILLE</t>
  </si>
  <si>
    <t>GOSHEN CSD</t>
  </si>
  <si>
    <t>227 MAIN ST</t>
  </si>
  <si>
    <t>GOSHEN</t>
  </si>
  <si>
    <t>GOUVERNEUR CSD</t>
  </si>
  <si>
    <t>133 E BARNEY ST</t>
  </si>
  <si>
    <t>GOUVERNEUR</t>
  </si>
  <si>
    <t>GOWANDA CSD</t>
  </si>
  <si>
    <t>24 PROSPECT ST</t>
  </si>
  <si>
    <t>GOWANDA</t>
  </si>
  <si>
    <t>GREENBURGH-GRAHAM UFSD</t>
  </si>
  <si>
    <t>ONE S BROADWAY</t>
  </si>
  <si>
    <t>HASTINGS-ON-HUDSON</t>
  </si>
  <si>
    <t>GRANVILLE CSD</t>
  </si>
  <si>
    <t>58 QUAKER ST</t>
  </si>
  <si>
    <t>GRANVILLE</t>
  </si>
  <si>
    <t>GREAT NECK UFSD</t>
  </si>
  <si>
    <t>345 LAKEVILLE RD</t>
  </si>
  <si>
    <t>GREAT NECK</t>
  </si>
  <si>
    <t>GREECE CSD</t>
  </si>
  <si>
    <t>P.O. BOX 300</t>
  </si>
  <si>
    <t>NORTH GREECE</t>
  </si>
  <si>
    <t>GREEN ISLAND UFSD</t>
  </si>
  <si>
    <t>171 HUDSON AVE</t>
  </si>
  <si>
    <t>GREEN ISLAND</t>
  </si>
  <si>
    <t>GREENBURGH CSD</t>
  </si>
  <si>
    <t>475 W HARTSDALE AVE</t>
  </si>
  <si>
    <t>HARTSDALE</t>
  </si>
  <si>
    <t>GREENE CSD</t>
  </si>
  <si>
    <t>40 S CANAL ST</t>
  </si>
  <si>
    <t>GREENE</t>
  </si>
  <si>
    <t>GREENPORT UFSD</t>
  </si>
  <si>
    <t>720 FRONT ST</t>
  </si>
  <si>
    <t>GREENPORT</t>
  </si>
  <si>
    <t>GREENVILLE CSD</t>
  </si>
  <si>
    <t>RT 81</t>
  </si>
  <si>
    <t>GREENVILLE</t>
  </si>
  <si>
    <t>GREENWICH CSD</t>
  </si>
  <si>
    <t>GRAY AVE</t>
  </si>
  <si>
    <t>GREENWICH</t>
  </si>
  <si>
    <t>GREENWOOD CSD</t>
  </si>
  <si>
    <t>GREENWOOD</t>
  </si>
  <si>
    <t>GREENWOOD LAKE UFSD</t>
  </si>
  <si>
    <t>80 WATERSTONE RD</t>
  </si>
  <si>
    <t>GREENWOOD LAKE</t>
  </si>
  <si>
    <t>SPRINGVILLE-GRIFFITH INST CSD</t>
  </si>
  <si>
    <t>307 NEWMAN ST</t>
  </si>
  <si>
    <t>SPRINGVILLE</t>
  </si>
  <si>
    <t>GROTON CSD</t>
  </si>
  <si>
    <t>400 PERU RD</t>
  </si>
  <si>
    <t>GROTON</t>
  </si>
  <si>
    <t>GUILDERLAND CSD</t>
  </si>
  <si>
    <t>6076 STATE FARM RD</t>
  </si>
  <si>
    <t>GUILDERLAND</t>
  </si>
  <si>
    <t>HADLEY-LUZERNE CSD</t>
  </si>
  <si>
    <t>27 BEN ROSA PARK</t>
  </si>
  <si>
    <t>LAKE LUZERNE</t>
  </si>
  <si>
    <t>HALDANE CSD</t>
  </si>
  <si>
    <t>10 CRAIGSIDE DR</t>
  </si>
  <si>
    <t>COLD SPRING</t>
  </si>
  <si>
    <t>HALF HOLLOW HILLS CSD</t>
  </si>
  <si>
    <t>525 HALF HOLLOW RD</t>
  </si>
  <si>
    <t>DIX HILLS</t>
  </si>
  <si>
    <t>HAMBURG CSD</t>
  </si>
  <si>
    <t>5305 ABBOTT RD</t>
  </si>
  <si>
    <t>HAMILTON CSD</t>
  </si>
  <si>
    <t>W KENDRICK AVE</t>
  </si>
  <si>
    <t>HAMILTON</t>
  </si>
  <si>
    <t>HAMMOND CSD</t>
  </si>
  <si>
    <t>51 S MAIN ST</t>
  </si>
  <si>
    <t>HAMMOND</t>
  </si>
  <si>
    <t>HAMMONDSPORT CSD</t>
  </si>
  <si>
    <t>8272 MAIN ST EXT.</t>
  </si>
  <si>
    <t>HAMMONDSPORT</t>
  </si>
  <si>
    <t>HAMPTON BAYS UFSD</t>
  </si>
  <si>
    <t>86 E ARGONNE RD</t>
  </si>
  <si>
    <t>HAMPTON BAYS</t>
  </si>
  <si>
    <t>HANCOCK CSD</t>
  </si>
  <si>
    <t>16 READ ST</t>
  </si>
  <si>
    <t>HANCOCK</t>
  </si>
  <si>
    <t>HANNIBAL CSD</t>
  </si>
  <si>
    <t>1051 AUBURN ST</t>
  </si>
  <si>
    <t>HANNIBAL</t>
  </si>
  <si>
    <t>HARBORFIELDS CSD</t>
  </si>
  <si>
    <t>2 OLDFIELD RD</t>
  </si>
  <si>
    <t>HARPURSVILLE CSD</t>
  </si>
  <si>
    <t>P O BOX 147</t>
  </si>
  <si>
    <t>HARPURSVILLE</t>
  </si>
  <si>
    <t>HARRISON CSD</t>
  </si>
  <si>
    <t>50 UNION AVE</t>
  </si>
  <si>
    <t>HARRISON</t>
  </si>
  <si>
    <t>HARRISVILLE CSD</t>
  </si>
  <si>
    <t>MILL ST</t>
  </si>
  <si>
    <t>HARRISVILLE</t>
  </si>
  <si>
    <t>HARTFORD CSD</t>
  </si>
  <si>
    <t>4704 STATE RT 149</t>
  </si>
  <si>
    <t>HARTFORD</t>
  </si>
  <si>
    <t>HASTINGS-ON-HUDSON UFSD</t>
  </si>
  <si>
    <t>27 FARRAGUT AVE</t>
  </si>
  <si>
    <t>HAUPPAUGE UFSD</t>
  </si>
  <si>
    <t>600 TOWN LINE RD</t>
  </si>
  <si>
    <t>HAUPPAUGE</t>
  </si>
  <si>
    <t>HAVERSTRAW-STONY POINT CSD (NO</t>
  </si>
  <si>
    <t>65 CHAPEL ST</t>
  </si>
  <si>
    <t>GARNERVILLE</t>
  </si>
  <si>
    <t>HAWTHORNE-CEDAR KNOLLS UFSD</t>
  </si>
  <si>
    <t>226 LINDA AVE</t>
  </si>
  <si>
    <t>HAWTHORNE</t>
  </si>
  <si>
    <t>1,3</t>
  </si>
  <si>
    <t>HEMPSTEAD UFSD</t>
  </si>
  <si>
    <t>185 PENINSULA BLVD</t>
  </si>
  <si>
    <t>HEMPSTEAD</t>
  </si>
  <si>
    <t>HENDRICK HUDSON CSD</t>
  </si>
  <si>
    <t>61 TROLLEY RD</t>
  </si>
  <si>
    <t>MONTROSE</t>
  </si>
  <si>
    <t>HERKIMER CSD</t>
  </si>
  <si>
    <t>801 W GERMAN ST</t>
  </si>
  <si>
    <t>HERKIMER</t>
  </si>
  <si>
    <t>HERMON-DEKALB CSD</t>
  </si>
  <si>
    <t>709 E DEKALB RD</t>
  </si>
  <si>
    <t>DEKALB JUNCTION</t>
  </si>
  <si>
    <t>HERRICKS UFSD</t>
  </si>
  <si>
    <t>99 SHELTER ROCK RD</t>
  </si>
  <si>
    <t>NEW HYDE PARK</t>
  </si>
  <si>
    <t>HEUVELTON CSD</t>
  </si>
  <si>
    <t>87 WASHINGTON ST</t>
  </si>
  <si>
    <t>HEUVELTON</t>
  </si>
  <si>
    <t>HICKSVILLE UFSD</t>
  </si>
  <si>
    <t>200 DIVISION AVE</t>
  </si>
  <si>
    <t>HICKSVILLE</t>
  </si>
  <si>
    <t>HIGHLAND CSD</t>
  </si>
  <si>
    <t>320 PANCAKE HOLLOW RD</t>
  </si>
  <si>
    <t>HIGHLAND</t>
  </si>
  <si>
    <t>HIGHLAND FALLS CSD</t>
  </si>
  <si>
    <t>21 MORGAN RD</t>
  </si>
  <si>
    <t>FORT MONTGOMERY</t>
  </si>
  <si>
    <t>HILTON CSD</t>
  </si>
  <si>
    <t>225 WEST AVE</t>
  </si>
  <si>
    <t>HILTON</t>
  </si>
  <si>
    <t>HINSDALE CSD</t>
  </si>
  <si>
    <t>3701 MAIN ST</t>
  </si>
  <si>
    <t>HINSDALE</t>
  </si>
  <si>
    <t>HOLLAND CSD</t>
  </si>
  <si>
    <t>103 CANADA ST</t>
  </si>
  <si>
    <t>HOLLAND</t>
  </si>
  <si>
    <t>HOLLAND PATENT CSD</t>
  </si>
  <si>
    <t>9601 MAIN ST</t>
  </si>
  <si>
    <t>HOLLAND PATENT</t>
  </si>
  <si>
    <t>HOLLEY CSD</t>
  </si>
  <si>
    <t>3800 N MAIN ST</t>
  </si>
  <si>
    <t>HOLLEY</t>
  </si>
  <si>
    <t>8,N</t>
  </si>
  <si>
    <t>HOMER CSD</t>
  </si>
  <si>
    <t>80 S WEST ST</t>
  </si>
  <si>
    <t>HOMER</t>
  </si>
  <si>
    <t>HONEOYE CSD</t>
  </si>
  <si>
    <t>78 E MAIN ST</t>
  </si>
  <si>
    <t>HONEOYE</t>
  </si>
  <si>
    <t>HONEOYE FALLS-LIMA CSD</t>
  </si>
  <si>
    <t>20 CHURCH ST</t>
  </si>
  <si>
    <t>HONEOYE FALLS</t>
  </si>
  <si>
    <t>HOOSIC VALLEY CSD</t>
  </si>
  <si>
    <t>RT 40</t>
  </si>
  <si>
    <t>SCHAGHTICOKE</t>
  </si>
  <si>
    <t>HOOSICK FALLS CSD</t>
  </si>
  <si>
    <t>21187 NY RT 22</t>
  </si>
  <si>
    <t>HOOSICK FALLS</t>
  </si>
  <si>
    <t>HORNELL CITY SD</t>
  </si>
  <si>
    <t>14 ALLEN ST</t>
  </si>
  <si>
    <t>HORNELL</t>
  </si>
  <si>
    <t>HORSEHEADS CSD</t>
  </si>
  <si>
    <t>ONE RAIDER LN</t>
  </si>
  <si>
    <t>HORSEHEADS</t>
  </si>
  <si>
    <t>SACKETS HARBOR CSD</t>
  </si>
  <si>
    <t>BROAD ST</t>
  </si>
  <si>
    <t>SACKETS HARBOR</t>
  </si>
  <si>
    <t>HUDSON CITY SD</t>
  </si>
  <si>
    <t>621 STATE RT 23B</t>
  </si>
  <si>
    <t>HUDSON</t>
  </si>
  <si>
    <t>HUDSON FALLS CSD</t>
  </si>
  <si>
    <t>P.O. BOX 710</t>
  </si>
  <si>
    <t>HUDSON FALLS</t>
  </si>
  <si>
    <t>GEORGE JUNIOR REPUBLIC UFSD</t>
  </si>
  <si>
    <t>218 FREEVILLE RD</t>
  </si>
  <si>
    <t>FREEVILLE</t>
  </si>
  <si>
    <t>HUNTER-TANNERSVILLE CSD</t>
  </si>
  <si>
    <t>TANNERSVILLE</t>
  </si>
  <si>
    <t>HUNTINGTON UFSD</t>
  </si>
  <si>
    <t>140 WOODHULL RD</t>
  </si>
  <si>
    <t>HUNTINGTON</t>
  </si>
  <si>
    <t>HYDE PARK CSD</t>
  </si>
  <si>
    <t>HAVILAND RD</t>
  </si>
  <si>
    <t>HYDE PARK</t>
  </si>
  <si>
    <t>KINDERHOOK CSD</t>
  </si>
  <si>
    <t>2910 RT 9</t>
  </si>
  <si>
    <t>VALATIE</t>
  </si>
  <si>
    <t>ILION CSD</t>
  </si>
  <si>
    <t>WEBER AVE</t>
  </si>
  <si>
    <t>ILION</t>
  </si>
  <si>
    <t>INDIAN LAKE CSD</t>
  </si>
  <si>
    <t>28 W MAIN ST</t>
  </si>
  <si>
    <t>INDIAN LAKE</t>
  </si>
  <si>
    <t>INDIAN RIVER CSD</t>
  </si>
  <si>
    <t>32735-B  CNTY RTE. 29</t>
  </si>
  <si>
    <t>PHILADELPHIA</t>
  </si>
  <si>
    <t>INLET COMN SD</t>
  </si>
  <si>
    <t>OLD FORGE</t>
  </si>
  <si>
    <t>IROQUOIS CSD</t>
  </si>
  <si>
    <t>2111 GIRDLE RD</t>
  </si>
  <si>
    <t>ELMA</t>
  </si>
  <si>
    <t>WEST IRONDEQUOIT CSD</t>
  </si>
  <si>
    <t>370 COOPER RD</t>
  </si>
  <si>
    <t>HOPEVALE UFSD AT HAMBURG</t>
  </si>
  <si>
    <t>3780 HOWARD RD</t>
  </si>
  <si>
    <t>IRVINGTON UFSD</t>
  </si>
  <si>
    <t>40 N BROADWAY</t>
  </si>
  <si>
    <t>ISLAND PARK UFSD</t>
  </si>
  <si>
    <t>150 TRAFALGAR BLVD</t>
  </si>
  <si>
    <t>ISLAND PARK</t>
  </si>
  <si>
    <t>ISLAND TREES UFSD</t>
  </si>
  <si>
    <t>100 OWL PL</t>
  </si>
  <si>
    <t>LEVITTOWN</t>
  </si>
  <si>
    <t>ISLIP UFSD</t>
  </si>
  <si>
    <t>ISLIP</t>
  </si>
  <si>
    <t>ITHACA CITY SD</t>
  </si>
  <si>
    <t>400 LAKE ST</t>
  </si>
  <si>
    <t>ITHACA</t>
  </si>
  <si>
    <t>5,6,7</t>
  </si>
  <si>
    <t>JAMESTOWN CITY SD</t>
  </si>
  <si>
    <t>200 E FOURTH ST</t>
  </si>
  <si>
    <t>JAMESTOWN</t>
  </si>
  <si>
    <t>JEFFERSON CSD</t>
  </si>
  <si>
    <t>MAIN ST RR2 BOX 101</t>
  </si>
  <si>
    <t>JEFFERSON</t>
  </si>
  <si>
    <t>BROOKHAVEN-COMSEWOGUE UFSD</t>
  </si>
  <si>
    <t>290 NORWOOD AVE</t>
  </si>
  <si>
    <t>PORT JEFFERSON STA</t>
  </si>
  <si>
    <t>JERICHO UFSD</t>
  </si>
  <si>
    <t>99 CEDAR SWAMP RD</t>
  </si>
  <si>
    <t>JERICHO</t>
  </si>
  <si>
    <t>JOHNSBURG CSD</t>
  </si>
  <si>
    <t>NORTH CREEK</t>
  </si>
  <si>
    <t>JOHNSON CITY CSD</t>
  </si>
  <si>
    <t>666 REYNOLDS RD</t>
  </si>
  <si>
    <t>JOHNSON CITY</t>
  </si>
  <si>
    <t>JOHNSTOWN CITY SD</t>
  </si>
  <si>
    <t>2 WRIGHT DR STE 101</t>
  </si>
  <si>
    <t>JOHNSTOWN</t>
  </si>
  <si>
    <t>JORDAN-ELBRIDGE CSD</t>
  </si>
  <si>
    <t>CHAPPELL ST</t>
  </si>
  <si>
    <t>JORDAN</t>
  </si>
  <si>
    <t>KATONAH-LEWISBORO UFSD</t>
  </si>
  <si>
    <t>ONE SHADY LANE RT 123</t>
  </si>
  <si>
    <t>SOUTH SALEM</t>
  </si>
  <si>
    <t>KEENE CSD</t>
  </si>
  <si>
    <t>MARKET ST</t>
  </si>
  <si>
    <t>KEENE VALLEY</t>
  </si>
  <si>
    <t>AUSABLE VALLEY CSD</t>
  </si>
  <si>
    <t>1273 RT 9 N</t>
  </si>
  <si>
    <t>CLINTONVILLE</t>
  </si>
  <si>
    <t>KENDALL CSD</t>
  </si>
  <si>
    <t>1932 KENDALL RD</t>
  </si>
  <si>
    <t>KENDALL</t>
  </si>
  <si>
    <t>KENMORE-TONAWANDA UFSD</t>
  </si>
  <si>
    <t>1500 COLVIN BLVD</t>
  </si>
  <si>
    <t>KINGS PARK CSD</t>
  </si>
  <si>
    <t>101 CHURCH ST</t>
  </si>
  <si>
    <t>KINGS PARK</t>
  </si>
  <si>
    <t>KINGSTON CITY SD</t>
  </si>
  <si>
    <t>61 CROWN ST</t>
  </si>
  <si>
    <t>KINGSTON</t>
  </si>
  <si>
    <t>LA FARGEVILLE CSD</t>
  </si>
  <si>
    <t>20503 SUNRISE AVE</t>
  </si>
  <si>
    <t>LA FARGEVILLE</t>
  </si>
  <si>
    <t>LA FAYETTE CSD</t>
  </si>
  <si>
    <t>5955 RT 20 W</t>
  </si>
  <si>
    <t>LAFAYETTE</t>
  </si>
  <si>
    <t>LACKAWANNA CITY SD</t>
  </si>
  <si>
    <t>550 MARTIN RD</t>
  </si>
  <si>
    <t>LACKAWANNA</t>
  </si>
  <si>
    <t>LAKE GEORGE CSD</t>
  </si>
  <si>
    <t>381 CANADA ST</t>
  </si>
  <si>
    <t>LAKE GEORGE</t>
  </si>
  <si>
    <t>LAKE PLACID CSD</t>
  </si>
  <si>
    <t>23 CUMMINS RD</t>
  </si>
  <si>
    <t>LAKE PLACID</t>
  </si>
  <si>
    <t>LAKE PLEASANT CSD</t>
  </si>
  <si>
    <t>ELM LAKE RD</t>
  </si>
  <si>
    <t>SPECULATOR</t>
  </si>
  <si>
    <t>EVANS-BRANT CSD (LAKE SHORE)</t>
  </si>
  <si>
    <t>8855 ERIE RD</t>
  </si>
  <si>
    <t>ANGOLA</t>
  </si>
  <si>
    <t>LAKELAND CSD</t>
  </si>
  <si>
    <t>1086 MAIN ST</t>
  </si>
  <si>
    <t>SHRUB OAK</t>
  </si>
  <si>
    <t>EDWIN GOULD ACADEMY-RAMAPO UFS</t>
  </si>
  <si>
    <t>675 CHESTNUT RIDGE RD</t>
  </si>
  <si>
    <t>CHESTNUT RIDGE</t>
  </si>
  <si>
    <t>LANCASTER CSD</t>
  </si>
  <si>
    <t>177 CENTRAL AVE</t>
  </si>
  <si>
    <t>LANCASTER</t>
  </si>
  <si>
    <t>LANSING CSD</t>
  </si>
  <si>
    <t>264 RIDGE RD</t>
  </si>
  <si>
    <t>LANSING</t>
  </si>
  <si>
    <t>LANSINGBURGH CSD</t>
  </si>
  <si>
    <t>576 FIFTH AVE</t>
  </si>
  <si>
    <t>LAURENS CSD</t>
  </si>
  <si>
    <t>55 MAIN ST</t>
  </si>
  <si>
    <t>LAURENS</t>
  </si>
  <si>
    <t>LAWRENCE UFSD</t>
  </si>
  <si>
    <t>195 BROADWAY</t>
  </si>
  <si>
    <t>LAWRENCE</t>
  </si>
  <si>
    <t>LE ROY CSD</t>
  </si>
  <si>
    <t>2-6 TRIGON PARK</t>
  </si>
  <si>
    <t>LE ROY</t>
  </si>
  <si>
    <t>NORTH WARREN CSD</t>
  </si>
  <si>
    <t>6110 STATE RT 8</t>
  </si>
  <si>
    <t>CHESTERTOWN</t>
  </si>
  <si>
    <t>NORTH ROSE-WOLCOTT CSD</t>
  </si>
  <si>
    <t>11669 SLTER-COLVIN RD</t>
  </si>
  <si>
    <t>WOLCOTT</t>
  </si>
  <si>
    <t>LETCHWORTH CSD</t>
  </si>
  <si>
    <t>5550 SCHOOL RD</t>
  </si>
  <si>
    <t>GAINESVILLE</t>
  </si>
  <si>
    <t>LEVITTOWN UFSD</t>
  </si>
  <si>
    <t>ABBEY LN</t>
  </si>
  <si>
    <t>LEWISTON-PORTER CSD</t>
  </si>
  <si>
    <t>4061 CREEK RD</t>
  </si>
  <si>
    <t>YOUNGSTOWN</t>
  </si>
  <si>
    <t>LIBERTY CSD</t>
  </si>
  <si>
    <t>115 BUCKLEY ST</t>
  </si>
  <si>
    <t>LIBERTY</t>
  </si>
  <si>
    <t>LINDENHURST UFSD</t>
  </si>
  <si>
    <t>350 DANIEL ST</t>
  </si>
  <si>
    <t>LINDENHURST</t>
  </si>
  <si>
    <t>LITTLE FLOWER UFSD</t>
  </si>
  <si>
    <t>N WADING RIVER RD</t>
  </si>
  <si>
    <t>WADING RIVER</t>
  </si>
  <si>
    <t>LISBON CSD</t>
  </si>
  <si>
    <t>6866 COUNTY RT 10</t>
  </si>
  <si>
    <t>LISBON</t>
  </si>
  <si>
    <t>LITTLE FALLS CITY SD</t>
  </si>
  <si>
    <t>15 PETRIE ST</t>
  </si>
  <si>
    <t>LITTLE FALLS</t>
  </si>
  <si>
    <t>LITTLE VALLEY CSD</t>
  </si>
  <si>
    <t>207 ROCK CITY ST</t>
  </si>
  <si>
    <t>LITTLE VALLEY</t>
  </si>
  <si>
    <t>LIVERPOOL CSD</t>
  </si>
  <si>
    <t>800 FOURTH ST</t>
  </si>
  <si>
    <t>LIVERPOOL</t>
  </si>
  <si>
    <t>LIVINGSTON MANOR CSD</t>
  </si>
  <si>
    <t>19 SCHOOL ST</t>
  </si>
  <si>
    <t>LIVINGSTON MANOR</t>
  </si>
  <si>
    <t>LIVONIA CSD</t>
  </si>
  <si>
    <t>6 PUPPY LN</t>
  </si>
  <si>
    <t>LIVONIA</t>
  </si>
  <si>
    <t>LOCKPORT CITY SD</t>
  </si>
  <si>
    <t>130 BEATTIE AVE</t>
  </si>
  <si>
    <t>LOCKPORT</t>
  </si>
  <si>
    <t>LOCUST VALLEY CSD</t>
  </si>
  <si>
    <t>HORSE HOLLOW RD</t>
  </si>
  <si>
    <t>LOCUST VALLEY</t>
  </si>
  <si>
    <t>LONG BEACH CITY SD</t>
  </si>
  <si>
    <t>235 LIDO BLVD</t>
  </si>
  <si>
    <t>LONG BEACH</t>
  </si>
  <si>
    <t>LONG LAKE CSD</t>
  </si>
  <si>
    <t>SCHOOL ST</t>
  </si>
  <si>
    <t>LONG LAKE</t>
  </si>
  <si>
    <t>LOWVILLE ACAD &amp; CSD</t>
  </si>
  <si>
    <t>7668 STATE ST</t>
  </si>
  <si>
    <t>LOWVILLE</t>
  </si>
  <si>
    <t>LYME CSD</t>
  </si>
  <si>
    <t>11868 ACADEMY ST</t>
  </si>
  <si>
    <t>CHAUMONT</t>
  </si>
  <si>
    <t>LYNBROOK UFSD</t>
  </si>
  <si>
    <t>111 ATLANTIC AVE</t>
  </si>
  <si>
    <t>LYNBROOK</t>
  </si>
  <si>
    <t>LYNCOURT UFSD</t>
  </si>
  <si>
    <t>2709 COURT ST</t>
  </si>
  <si>
    <t>LYNDONVILLE CSD</t>
  </si>
  <si>
    <t>25 HOUSEL AVE</t>
  </si>
  <si>
    <t>LYNDONVILLE</t>
  </si>
  <si>
    <t>LYONS CSD</t>
  </si>
  <si>
    <t>9 LAWRENCE ST</t>
  </si>
  <si>
    <t>LYONS</t>
  </si>
  <si>
    <t>MADISON CSD</t>
  </si>
  <si>
    <t>7303 RT 20</t>
  </si>
  <si>
    <t>MADISON</t>
  </si>
  <si>
    <t>MADRID-WADDINGTON CSD</t>
  </si>
  <si>
    <t>2582 STATE HWY 345</t>
  </si>
  <si>
    <t>MADRID</t>
  </si>
  <si>
    <t>MAHOPAC CSD</t>
  </si>
  <si>
    <t>178 EAST LAKE BLVD</t>
  </si>
  <si>
    <t>MAHOPAC</t>
  </si>
  <si>
    <t>MAINE-ENDWELL CSD</t>
  </si>
  <si>
    <t>712 FARM-TO-MARKET RD</t>
  </si>
  <si>
    <t>ENDWELL</t>
  </si>
  <si>
    <t>MALONE CSD</t>
  </si>
  <si>
    <t>80 WEST ST</t>
  </si>
  <si>
    <t>MALONE</t>
  </si>
  <si>
    <t>6,N</t>
  </si>
  <si>
    <t>MALVERNE UFSD</t>
  </si>
  <si>
    <t>301 WICKS LN</t>
  </si>
  <si>
    <t>MALVERNE</t>
  </si>
  <si>
    <t>MAMARONECK UFSD</t>
  </si>
  <si>
    <t>1000 W BOSTON POST RD</t>
  </si>
  <si>
    <t>MAMARONECK</t>
  </si>
  <si>
    <t>MANHASSET UFSD</t>
  </si>
  <si>
    <t>200 MEMORIAL PL</t>
  </si>
  <si>
    <t>MANHASSET</t>
  </si>
  <si>
    <t>FAYETTEVILLE-MANLIUS CSD</t>
  </si>
  <si>
    <t>8199 E SENECA TPKE</t>
  </si>
  <si>
    <t>MANLIUS</t>
  </si>
  <si>
    <t>MAPLEWOOD COMN SD</t>
  </si>
  <si>
    <t>32 COHOES RD</t>
  </si>
  <si>
    <t>WATERVLIET</t>
  </si>
  <si>
    <t>MARATHON CSD</t>
  </si>
  <si>
    <t>1 E MAIN ST</t>
  </si>
  <si>
    <t>MARATHON</t>
  </si>
  <si>
    <t>MARCELLUS CSD</t>
  </si>
  <si>
    <t>2 REED PKY</t>
  </si>
  <si>
    <t>MARCELLUS</t>
  </si>
  <si>
    <t>MARGARETVILLE CSD</t>
  </si>
  <si>
    <t>MARGARETVILLE</t>
  </si>
  <si>
    <t>MARION CSD</t>
  </si>
  <si>
    <t>4034 WARNER RD</t>
  </si>
  <si>
    <t>MARION</t>
  </si>
  <si>
    <t>MARLBORO CSD</t>
  </si>
  <si>
    <t>50 CROSS RD</t>
  </si>
  <si>
    <t>MARLBORO</t>
  </si>
  <si>
    <t>3,6,7</t>
  </si>
  <si>
    <t>CHEEKTOWAGA-MARYVALE UFSD</t>
  </si>
  <si>
    <t>1050 MARYVALE DR</t>
  </si>
  <si>
    <t>MASSAPEQUA UFSD</t>
  </si>
  <si>
    <t>4925 MERRICK RD</t>
  </si>
  <si>
    <t>MASSAPEQUA</t>
  </si>
  <si>
    <t>MASSENA CSD</t>
  </si>
  <si>
    <t>84 NIGHTENGALE AVE</t>
  </si>
  <si>
    <t>MASSENA</t>
  </si>
  <si>
    <t>WILLIAM FLOYD UFSD</t>
  </si>
  <si>
    <t>240 MASTIC BEACH RD</t>
  </si>
  <si>
    <t>MASTIC BEACH</t>
  </si>
  <si>
    <t>MAYFIELD CSD</t>
  </si>
  <si>
    <t>27 SCHOOL ST</t>
  </si>
  <si>
    <t>MAYFIELD</t>
  </si>
  <si>
    <t>MCGRAW CSD</t>
  </si>
  <si>
    <t>10 W ACAD ST-PO BX556</t>
  </si>
  <si>
    <t>MCGRAW</t>
  </si>
  <si>
    <t>MECHANICVILLE CITY SD</t>
  </si>
  <si>
    <t>10 N MAIN ST</t>
  </si>
  <si>
    <t>MECHANICVILLE</t>
  </si>
  <si>
    <t>MEDINA CSD</t>
  </si>
  <si>
    <t>1016 GWINN ST</t>
  </si>
  <si>
    <t>MEDINA</t>
  </si>
  <si>
    <t>MENANDS UFSD</t>
  </si>
  <si>
    <t>WARDS LN</t>
  </si>
  <si>
    <t>MENANDS</t>
  </si>
  <si>
    <t>BELLMORE-MERRICK CENTRAL HS DI</t>
  </si>
  <si>
    <t>1260 MEADOWBROOK RD</t>
  </si>
  <si>
    <t>NORTH MERRICK</t>
  </si>
  <si>
    <t>MERRICK UFSD</t>
  </si>
  <si>
    <t>21 BABYLON RD</t>
  </si>
  <si>
    <t>MERRICK</t>
  </si>
  <si>
    <t>MEXICO CSD</t>
  </si>
  <si>
    <t>40 ACADEMY ST</t>
  </si>
  <si>
    <t>MEXICO</t>
  </si>
  <si>
    <t>MIDDLE COUNTRY CSD</t>
  </si>
  <si>
    <t>8 43RD ST-ADM CTR</t>
  </si>
  <si>
    <t>CENTEREACH</t>
  </si>
  <si>
    <t>LONGWOOD CSD</t>
  </si>
  <si>
    <t>35 YAPHNK-MID ISL RD</t>
  </si>
  <si>
    <t>MIDDLE ISLAND</t>
  </si>
  <si>
    <t>MIDDLEBURGH CSD</t>
  </si>
  <si>
    <t>181 MAIN ST</t>
  </si>
  <si>
    <t>MIDDLEBURGH</t>
  </si>
  <si>
    <t>MIDDLETOWN CITY SD</t>
  </si>
  <si>
    <t>223 WISNER AVE EXT</t>
  </si>
  <si>
    <t>MIDDLETOWN</t>
  </si>
  <si>
    <t>MILFORD CSD</t>
  </si>
  <si>
    <t>42 W MAIN ST</t>
  </si>
  <si>
    <t>MILFORD</t>
  </si>
  <si>
    <t>MILLBROOK CSD</t>
  </si>
  <si>
    <t>THORNE BUILDING-MAPLE</t>
  </si>
  <si>
    <t>MILLBROOK</t>
  </si>
  <si>
    <t>MILLER PLACE UFSD</t>
  </si>
  <si>
    <t>191 N COUNTRY RD</t>
  </si>
  <si>
    <t>MILLER PLACE</t>
  </si>
  <si>
    <t>MINEOLA UFSD</t>
  </si>
  <si>
    <t>200 EMORY RD</t>
  </si>
  <si>
    <t>MINEOLA</t>
  </si>
  <si>
    <t>MINERVA CSD</t>
  </si>
  <si>
    <t>COUNTY RT. 29</t>
  </si>
  <si>
    <t>OLMSTEDVILLE</t>
  </si>
  <si>
    <t>MINISINK VALLEY CSD</t>
  </si>
  <si>
    <t>RT 6</t>
  </si>
  <si>
    <t>SLATE HILL</t>
  </si>
  <si>
    <t>MOHAWK CSD</t>
  </si>
  <si>
    <t>28 GROVE ST</t>
  </si>
  <si>
    <t>MOHAWK</t>
  </si>
  <si>
    <t>MONROE-WOODBURY CSD</t>
  </si>
  <si>
    <t>278 RT 32 EDUC CTR</t>
  </si>
  <si>
    <t>CENTRAL VALLEY</t>
  </si>
  <si>
    <t>3,8,N</t>
  </si>
  <si>
    <t>VALLEY CSD (MONTGOMERY)</t>
  </si>
  <si>
    <t>944 STATE RT 17K</t>
  </si>
  <si>
    <t>MONTGOMERY</t>
  </si>
  <si>
    <t>MONTAUK UFSD</t>
  </si>
  <si>
    <t>50 S DORSET RD</t>
  </si>
  <si>
    <t>MONTAUK</t>
  </si>
  <si>
    <t>MONTICELLO CSD</t>
  </si>
  <si>
    <t>295 FORESTBURGH RD</t>
  </si>
  <si>
    <t>MONTICELLO</t>
  </si>
  <si>
    <t>MORAVIA CSD</t>
  </si>
  <si>
    <t>68 S MAIN ST</t>
  </si>
  <si>
    <t>MORAVIA</t>
  </si>
  <si>
    <t>MORIAH CSD</t>
  </si>
  <si>
    <t>H C R  1 BOX 7A</t>
  </si>
  <si>
    <t>PORT HENRY</t>
  </si>
  <si>
    <t>MORRIS CSD</t>
  </si>
  <si>
    <t>65 W MAIN ST</t>
  </si>
  <si>
    <t>MORRIS</t>
  </si>
  <si>
    <t>MORRISTOWN CSD</t>
  </si>
  <si>
    <t>408 GOUVERNEUR ST</t>
  </si>
  <si>
    <t>MORRISTOWN</t>
  </si>
  <si>
    <t>MORRISVILLE-EATON CSD</t>
  </si>
  <si>
    <t>CAMBRIDGE AVE</t>
  </si>
  <si>
    <t>MORRISVILLE</t>
  </si>
  <si>
    <t>BEDFORD CSD</t>
  </si>
  <si>
    <t>FOX LN CAMPUS</t>
  </si>
  <si>
    <t>MOUNT KISCO</t>
  </si>
  <si>
    <t>MT MORRIS CSD</t>
  </si>
  <si>
    <t>30 BONADONNA AVE</t>
  </si>
  <si>
    <t>MOUNT MORRIS</t>
  </si>
  <si>
    <t>MT SINAI UFSD</t>
  </si>
  <si>
    <t>N COUNTRY RD</t>
  </si>
  <si>
    <t>MOUNT SINAI</t>
  </si>
  <si>
    <t>MT VERNON CITY SD</t>
  </si>
  <si>
    <t>165 N COLUMBUS AVE</t>
  </si>
  <si>
    <t>MOUNT VERNON</t>
  </si>
  <si>
    <t>MT PLEASANT CSD</t>
  </si>
  <si>
    <t>WESTLAKE DR</t>
  </si>
  <si>
    <t>THORNWOOD</t>
  </si>
  <si>
    <t>MT PLEASANT-BLYTHEDALE UFSD</t>
  </si>
  <si>
    <t>95 BRADHURST AVE</t>
  </si>
  <si>
    <t>VALHALLA</t>
  </si>
  <si>
    <t>NANUET UFSD</t>
  </si>
  <si>
    <t>NANUET</t>
  </si>
  <si>
    <t>NAPLES CSD</t>
  </si>
  <si>
    <t>136 N MAIN ST</t>
  </si>
  <si>
    <t>NAPLES</t>
  </si>
  <si>
    <t>CLARKSTOWN CSD</t>
  </si>
  <si>
    <t>62 OLD MIDDLETOWN RD</t>
  </si>
  <si>
    <t>NEW CITY</t>
  </si>
  <si>
    <t>NEW HARTFORD CSD</t>
  </si>
  <si>
    <t>33 OXFORD RD</t>
  </si>
  <si>
    <t>NEW HARTFORD</t>
  </si>
  <si>
    <t>NEW HYDE PARK-GARDEN CITY PARK</t>
  </si>
  <si>
    <t>1950 HILLSIDE AVE</t>
  </si>
  <si>
    <t>NEW LEBANON CSD</t>
  </si>
  <si>
    <t>RT 20</t>
  </si>
  <si>
    <t>WEST LEBANON</t>
  </si>
  <si>
    <t>NEW PALTZ CSD</t>
  </si>
  <si>
    <t>196 MAIN ST</t>
  </si>
  <si>
    <t>NEW PALTZ</t>
  </si>
  <si>
    <t>NEW ROCHELLE CITY SD</t>
  </si>
  <si>
    <t>515 NORTH AVE</t>
  </si>
  <si>
    <t>NEW ROCHELLE</t>
  </si>
  <si>
    <t>NEW SUFFOLK COMN SD</t>
  </si>
  <si>
    <t>5TH ST</t>
  </si>
  <si>
    <t>NEW SUFFOLK</t>
  </si>
  <si>
    <t>NEW YORK CITY PUBLIC SCHOOLS</t>
  </si>
  <si>
    <t>110 LIVINGSTON ST</t>
  </si>
  <si>
    <t>BROOKLYN</t>
  </si>
  <si>
    <t>1,3,N</t>
  </si>
  <si>
    <t>NY MILLS UFSD</t>
  </si>
  <si>
    <t>1 MARAUDER BLVD</t>
  </si>
  <si>
    <t>NEW YORK MILLS</t>
  </si>
  <si>
    <t>NEWARK CSD</t>
  </si>
  <si>
    <t>100 E MILLER ST</t>
  </si>
  <si>
    <t>NEWARK</t>
  </si>
  <si>
    <t>NEWARK VALLEY CSD</t>
  </si>
  <si>
    <t>79 WHIG ST</t>
  </si>
  <si>
    <t>NEWARK VALLEY</t>
  </si>
  <si>
    <t>NEWBURGH CITY SD</t>
  </si>
  <si>
    <t>124 GRAND ST</t>
  </si>
  <si>
    <t>NEWBURGH</t>
  </si>
  <si>
    <t>2,3,8</t>
  </si>
  <si>
    <t>NEWCOMB CSD</t>
  </si>
  <si>
    <t>RT 28 N</t>
  </si>
  <si>
    <t>NEWCOMB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</si>
</sst>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\l"/>
    <numFmt numFmtId="165" formatCode="_(* #,##0_);_(* \(#,##0\);_(* &quot;-&quot;??_);_(@_)"/>
    <numFmt numFmtId="166" formatCode="00"/>
    <numFmt numFmtId="167" formatCode="0000"/>
    <numFmt numFmtId="168" formatCode="0.0"/>
  </numFmts>
  <fonts count="3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165" fontId="0" fillId="0" borderId="0" xfId="15" applyNumberFormat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left" wrapText="1"/>
    </xf>
    <xf numFmtId="166" fontId="1" fillId="2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textRotation="90" wrapText="1"/>
    </xf>
    <xf numFmtId="167" fontId="1" fillId="2" borderId="1" xfId="0" applyNumberFormat="1" applyFont="1" applyFill="1" applyBorder="1" applyAlignment="1">
      <alignment horizontal="left" textRotation="90" wrapText="1"/>
    </xf>
    <xf numFmtId="0" fontId="1" fillId="2" borderId="2" xfId="0" applyFont="1" applyFill="1" applyBorder="1" applyAlignment="1">
      <alignment horizontal="left" textRotation="75" wrapText="1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165" fontId="1" fillId="0" borderId="2" xfId="15" applyNumberFormat="1" applyFont="1" applyFill="1" applyBorder="1" applyAlignment="1" applyProtection="1">
      <alignment horizontal="left" textRotation="75" wrapText="1"/>
      <protection locked="0"/>
    </xf>
    <xf numFmtId="0" fontId="1" fillId="0" borderId="2" xfId="0" applyFont="1" applyBorder="1" applyAlignment="1" applyProtection="1">
      <alignment horizontal="left" textRotation="75" wrapText="1"/>
      <protection locked="0"/>
    </xf>
    <xf numFmtId="0" fontId="0" fillId="0" borderId="0" xfId="0" applyBorder="1" applyAlignment="1">
      <alignment horizontal="right" textRotation="90"/>
    </xf>
    <xf numFmtId="0" fontId="1" fillId="2" borderId="3" xfId="0" applyNumberFormat="1" applyFont="1" applyFill="1" applyBorder="1" applyAlignment="1">
      <alignment horizontal="center"/>
    </xf>
    <xf numFmtId="0" fontId="1" fillId="0" borderId="3" xfId="0" applyNumberFormat="1" applyFont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0" fillId="0" borderId="2" xfId="0" applyBorder="1" applyAlignment="1">
      <alignment horizontal="left"/>
    </xf>
    <xf numFmtId="1" fontId="0" fillId="0" borderId="2" xfId="0" applyNumberFormat="1" applyBorder="1" applyAlignment="1">
      <alignment horizontal="left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0" fontId="0" fillId="0" borderId="2" xfId="0" applyBorder="1" applyAlignment="1">
      <alignment horizontal="center"/>
    </xf>
    <xf numFmtId="0" fontId="2" fillId="0" borderId="0" xfId="19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168" fontId="0" fillId="0" borderId="2" xfId="0" applyNumberFormat="1" applyBorder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2" fillId="0" borderId="0" xfId="19" applyAlignment="1">
      <alignment horizontal="center"/>
      <protection/>
    </xf>
    <xf numFmtId="0" fontId="0" fillId="3" borderId="2" xfId="0" applyFill="1" applyBorder="1" applyAlignment="1">
      <alignment horizontal="center"/>
    </xf>
    <xf numFmtId="0" fontId="2" fillId="3" borderId="5" xfId="19" applyFill="1" applyBorder="1" applyAlignment="1">
      <alignment horizontal="center"/>
      <protection/>
    </xf>
    <xf numFmtId="0" fontId="0" fillId="3" borderId="6" xfId="0" applyFill="1" applyBorder="1" applyAlignment="1">
      <alignment horizontal="center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0" xfId="0" applyFill="1" applyAlignment="1">
      <alignment horizontal="center"/>
    </xf>
    <xf numFmtId="0" fontId="2" fillId="0" borderId="7" xfId="19" applyBorder="1" applyAlignment="1">
      <alignment horizontal="center"/>
      <protection/>
    </xf>
    <xf numFmtId="0" fontId="2" fillId="0" borderId="7" xfId="19" applyFont="1" applyBorder="1" applyAlignment="1">
      <alignment horizontal="center"/>
      <protection/>
    </xf>
    <xf numFmtId="0" fontId="2" fillId="0" borderId="0" xfId="19" applyFont="1" applyBorder="1" applyAlignment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165" fontId="0" fillId="0" borderId="0" xfId="15" applyNumberFormat="1" applyFont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2" fillId="3" borderId="0" xfId="19" applyFill="1" applyAlignment="1">
      <alignment horizontal="center"/>
      <protection/>
    </xf>
    <xf numFmtId="0" fontId="2" fillId="3" borderId="0" xfId="19" applyFill="1" applyBorder="1" applyAlignment="1">
      <alignment horizontal="center"/>
      <protection/>
    </xf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2" borderId="0" xfId="0" applyFill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1" fontId="0" fillId="0" borderId="4" xfId="0" applyNumberFormat="1" applyBorder="1" applyAlignment="1">
      <alignment horizontal="left"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168" fontId="0" fillId="0" borderId="4" xfId="0" applyNumberFormat="1" applyBorder="1" applyAlignment="1">
      <alignment horizontal="center"/>
    </xf>
    <xf numFmtId="0" fontId="0" fillId="0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2" fillId="0" borderId="0" xfId="19" applyFont="1" applyAlignment="1">
      <alignment horizontal="center"/>
      <protection/>
    </xf>
    <xf numFmtId="0" fontId="0" fillId="3" borderId="2" xfId="0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2" fillId="3" borderId="0" xfId="19" applyFont="1" applyFill="1" applyBorder="1" applyAlignment="1">
      <alignment horizontal="center"/>
      <protection/>
    </xf>
    <xf numFmtId="165" fontId="0" fillId="0" borderId="0" xfId="15" applyNumberFormat="1" applyFont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2" fillId="0" borderId="2" xfId="19" applyBorder="1" applyAlignment="1">
      <alignment horizontal="center"/>
      <protection/>
    </xf>
    <xf numFmtId="0" fontId="0" fillId="0" borderId="8" xfId="0" applyBorder="1" applyAlignment="1">
      <alignment horizontal="center"/>
    </xf>
    <xf numFmtId="0" fontId="0" fillId="0" borderId="8" xfId="0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2" fillId="0" borderId="2" xfId="19" applyFont="1" applyBorder="1" applyAlignment="1">
      <alignment horizontal="center"/>
      <protection/>
    </xf>
    <xf numFmtId="1" fontId="0" fillId="0" borderId="2" xfId="0" applyNumberFormat="1" applyBorder="1" applyAlignment="1">
      <alignment horizontal="center"/>
    </xf>
    <xf numFmtId="165" fontId="0" fillId="0" borderId="2" xfId="15" applyNumberFormat="1" applyFont="1" applyBorder="1" applyAlignment="1" applyProtection="1">
      <alignment horizontal="left"/>
      <protection locked="0"/>
    </xf>
    <xf numFmtId="0" fontId="2" fillId="3" borderId="2" xfId="19" applyFill="1" applyBorder="1" applyAlignment="1">
      <alignment horizontal="center"/>
      <protection/>
    </xf>
    <xf numFmtId="165" fontId="0" fillId="0" borderId="2" xfId="15" applyNumberFormat="1" applyFont="1" applyBorder="1" applyAlignment="1" applyProtection="1">
      <alignment horizontal="center"/>
      <protection locked="0"/>
    </xf>
    <xf numFmtId="165" fontId="0" fillId="0" borderId="0" xfId="15" applyNumberFormat="1" applyBorder="1" applyAlignment="1" applyProtection="1">
      <alignment/>
      <protection locked="0"/>
    </xf>
    <xf numFmtId="165" fontId="0" fillId="0" borderId="0" xfId="15" applyNumberFormat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168" fontId="0" fillId="0" borderId="0" xfId="0" applyNumberForma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7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57421875" style="86" customWidth="1"/>
    <col min="2" max="2" width="12.28125" style="86" customWidth="1"/>
    <col min="3" max="3" width="23.00390625" style="0" customWidth="1"/>
    <col min="4" max="4" width="8.7109375" style="0" hidden="1" customWidth="1"/>
    <col min="5" max="8" width="9.140625" style="0" hidden="1" customWidth="1"/>
    <col min="9" max="9" width="6.7109375" style="0" customWidth="1"/>
    <col min="10" max="10" width="8.421875" style="0" customWidth="1"/>
    <col min="11" max="11" width="6.140625" style="4" customWidth="1"/>
    <col min="12" max="12" width="8.00390625" style="4" customWidth="1"/>
    <col min="13" max="13" width="7.7109375" style="0" customWidth="1"/>
    <col min="14" max="14" width="6.8515625" style="4" customWidth="1"/>
    <col min="15" max="15" width="8.57421875" style="0" hidden="1" customWidth="1"/>
    <col min="16" max="16" width="8.421875" style="0" customWidth="1"/>
    <col min="17" max="17" width="8.57421875" style="0" customWidth="1"/>
    <col min="18" max="18" width="7.140625" style="0" customWidth="1"/>
    <col min="22" max="23" width="9.140625" style="4" customWidth="1"/>
    <col min="24" max="36" width="0" style="0" hidden="1" customWidth="1"/>
  </cols>
  <sheetData>
    <row r="1" spans="1:19" ht="12.75">
      <c r="A1" s="1" t="s">
        <v>835</v>
      </c>
      <c r="B1" s="2"/>
      <c r="G1" s="3"/>
      <c r="I1" s="4"/>
      <c r="J1" s="4"/>
      <c r="K1" s="5"/>
      <c r="L1" s="6"/>
      <c r="M1" s="5"/>
      <c r="N1" s="7"/>
      <c r="O1" s="7"/>
      <c r="P1" s="4"/>
      <c r="Q1" s="4"/>
      <c r="R1" s="4"/>
      <c r="S1" s="7"/>
    </row>
    <row r="2" spans="1:19" ht="12.75">
      <c r="A2" s="1" t="s">
        <v>836</v>
      </c>
      <c r="B2" s="2"/>
      <c r="G2" s="3"/>
      <c r="I2" s="4"/>
      <c r="J2" s="4"/>
      <c r="K2" s="5"/>
      <c r="L2" s="6"/>
      <c r="M2" s="5"/>
      <c r="N2" s="7"/>
      <c r="O2" s="7"/>
      <c r="P2" s="4"/>
      <c r="Q2" s="4"/>
      <c r="R2" s="4"/>
      <c r="S2" s="7"/>
    </row>
    <row r="3" spans="1:36" ht="150" customHeight="1">
      <c r="A3" s="8" t="s">
        <v>837</v>
      </c>
      <c r="B3" s="9" t="s">
        <v>838</v>
      </c>
      <c r="C3" s="8" t="s">
        <v>839</v>
      </c>
      <c r="D3" s="10" t="s">
        <v>840</v>
      </c>
      <c r="E3" s="10" t="s">
        <v>841</v>
      </c>
      <c r="F3" s="10" t="s">
        <v>842</v>
      </c>
      <c r="G3" s="11" t="s">
        <v>843</v>
      </c>
      <c r="H3" s="10" t="s">
        <v>844</v>
      </c>
      <c r="I3" s="12" t="s">
        <v>845</v>
      </c>
      <c r="J3" s="12" t="s">
        <v>846</v>
      </c>
      <c r="K3" s="13" t="s">
        <v>847</v>
      </c>
      <c r="L3" s="14" t="s">
        <v>848</v>
      </c>
      <c r="M3" s="13" t="s">
        <v>849</v>
      </c>
      <c r="N3" s="13" t="s">
        <v>850</v>
      </c>
      <c r="O3" s="13" t="s">
        <v>851</v>
      </c>
      <c r="P3" s="12" t="s">
        <v>852</v>
      </c>
      <c r="Q3" s="12" t="s">
        <v>853</v>
      </c>
      <c r="R3" s="12" t="s">
        <v>854</v>
      </c>
      <c r="S3" s="13" t="s">
        <v>855</v>
      </c>
      <c r="T3" s="15" t="s">
        <v>856</v>
      </c>
      <c r="U3" s="15" t="s">
        <v>857</v>
      </c>
      <c r="V3" s="15" t="s">
        <v>858</v>
      </c>
      <c r="W3" s="15" t="s">
        <v>859</v>
      </c>
      <c r="X3" s="16" t="s">
        <v>860</v>
      </c>
      <c r="Y3" s="16" t="s">
        <v>861</v>
      </c>
      <c r="Z3" s="16" t="s">
        <v>862</v>
      </c>
      <c r="AA3" s="16" t="s">
        <v>863</v>
      </c>
      <c r="AB3" s="16" t="s">
        <v>864</v>
      </c>
      <c r="AC3" s="16" t="s">
        <v>865</v>
      </c>
      <c r="AD3" s="16" t="s">
        <v>866</v>
      </c>
      <c r="AE3" s="16" t="s">
        <v>867</v>
      </c>
      <c r="AF3" s="16" t="s">
        <v>868</v>
      </c>
      <c r="AG3" s="16" t="s">
        <v>869</v>
      </c>
      <c r="AH3" s="16" t="s">
        <v>870</v>
      </c>
      <c r="AI3" s="16" t="s">
        <v>871</v>
      </c>
      <c r="AJ3" s="16" t="s">
        <v>872</v>
      </c>
    </row>
    <row r="4" spans="1:36" ht="12.75">
      <c r="A4" s="17">
        <v>1</v>
      </c>
      <c r="B4" s="17">
        <v>2</v>
      </c>
      <c r="C4" s="17">
        <v>3</v>
      </c>
      <c r="D4" s="17"/>
      <c r="E4" s="17"/>
      <c r="F4" s="17"/>
      <c r="G4" s="17"/>
      <c r="H4" s="17"/>
      <c r="I4" s="17">
        <v>4</v>
      </c>
      <c r="J4" s="17">
        <v>5</v>
      </c>
      <c r="K4" s="18">
        <v>6</v>
      </c>
      <c r="L4" s="18">
        <v>7</v>
      </c>
      <c r="M4" s="18">
        <v>8</v>
      </c>
      <c r="N4" s="19">
        <v>9</v>
      </c>
      <c r="O4" s="19">
        <v>10</v>
      </c>
      <c r="P4" s="17">
        <v>11</v>
      </c>
      <c r="Q4" s="17">
        <v>12</v>
      </c>
      <c r="R4" s="17">
        <v>13</v>
      </c>
      <c r="S4" s="19">
        <v>14</v>
      </c>
      <c r="T4" s="18">
        <v>15</v>
      </c>
      <c r="U4" s="18">
        <v>16</v>
      </c>
      <c r="V4" s="18">
        <v>17</v>
      </c>
      <c r="W4" s="18">
        <v>18</v>
      </c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1"/>
      <c r="AI4" s="21"/>
      <c r="AJ4" s="21"/>
    </row>
    <row r="5" spans="1:36" ht="12.75">
      <c r="A5" s="22">
        <v>3600001</v>
      </c>
      <c r="B5" s="23">
        <v>211003040000</v>
      </c>
      <c r="C5" s="24" t="s">
        <v>873</v>
      </c>
      <c r="D5" s="24" t="s">
        <v>874</v>
      </c>
      <c r="E5" s="24" t="s">
        <v>875</v>
      </c>
      <c r="F5" s="24">
        <v>13329</v>
      </c>
      <c r="G5" s="25">
        <v>1298</v>
      </c>
      <c r="H5" s="24">
        <v>3154293155</v>
      </c>
      <c r="I5" s="26">
        <v>8</v>
      </c>
      <c r="J5" s="26" t="s">
        <v>876</v>
      </c>
      <c r="K5" s="27" t="s">
        <v>877</v>
      </c>
      <c r="L5" s="28">
        <v>981</v>
      </c>
      <c r="M5" s="29" t="s">
        <v>878</v>
      </c>
      <c r="N5" s="28" t="s">
        <v>877</v>
      </c>
      <c r="O5" s="30"/>
      <c r="P5" s="31">
        <v>29.693637077769047</v>
      </c>
      <c r="Q5" s="26" t="str">
        <f aca="true" t="shared" si="0" ref="Q5:Q25">IF(P5&lt;20,"NO","YES")</f>
        <v>YES</v>
      </c>
      <c r="R5" s="26" t="s">
        <v>876</v>
      </c>
      <c r="S5" s="32" t="s">
        <v>879</v>
      </c>
      <c r="T5">
        <v>7072</v>
      </c>
      <c r="U5">
        <v>5455</v>
      </c>
      <c r="V5" s="4">
        <v>7489</v>
      </c>
      <c r="W5" s="33">
        <v>45758</v>
      </c>
      <c r="X5" s="34">
        <f aca="true" t="shared" si="1" ref="X5:X68">IF(OR(J5="YES",K5="YES"),1,0)</f>
        <v>1</v>
      </c>
      <c r="Y5" s="34">
        <f aca="true" t="shared" si="2" ref="Y5:Y68">IF(OR(L5&lt;600,M5="YES"),1,0)</f>
        <v>0</v>
      </c>
      <c r="Z5" s="34">
        <f aca="true" t="shared" si="3" ref="Z5:Z68">IF(AND(X5=1,Y5=1),"ELIGIBLE",0)</f>
        <v>0</v>
      </c>
      <c r="AA5" s="34">
        <f>IF(AND(Z5="ELIGIBLE",N5="Y"),"OKAY",0)</f>
        <v>0</v>
      </c>
      <c r="AB5" s="34">
        <f aca="true" t="shared" si="4" ref="AB5:AB68">IF(AND(P5&gt;=20,Q5="YES"),1,0)</f>
        <v>1</v>
      </c>
      <c r="AC5" s="34">
        <f aca="true" t="shared" si="5" ref="AC5:AC68">IF(R5="YES",1,0)</f>
        <v>1</v>
      </c>
      <c r="AD5" s="34" t="str">
        <f aca="true" t="shared" si="6" ref="AD5:AD68">IF(AND(AB5=1,AC5=1),"CHECK",0)</f>
        <v>CHECK</v>
      </c>
      <c r="AE5" s="34">
        <f aca="true" t="shared" si="7" ref="AE5:AE68">IF(AND(Z5="ELIGIBLE",AD5="CHECK"),"SRSA",0)</f>
        <v>0</v>
      </c>
      <c r="AF5" s="34" t="str">
        <f aca="true" t="shared" si="8" ref="AF5:AF68">IF(AND(AD5="CHECK",AE5=0),"RLISP",0)</f>
        <v>RLISP</v>
      </c>
      <c r="AG5" s="34">
        <f aca="true" t="shared" si="9" ref="AG5:AG68">IF(AND(AA5="OKAY",AF5="RLISP"),"NO",0)</f>
        <v>0</v>
      </c>
      <c r="AH5">
        <f aca="true" t="shared" si="10" ref="AH5:AH68">IF(AND(OR(X5=0,Y5=0),(N5="YES")),"TROUBLE",0)</f>
        <v>0</v>
      </c>
      <c r="AI5">
        <f aca="true" t="shared" si="11" ref="AI5:AI68">IF(AND(OR(AB5=0,AC5=0),(S5="YES")),"TROUBLE",0)</f>
        <v>0</v>
      </c>
      <c r="AJ5">
        <v>0</v>
      </c>
    </row>
    <row r="6" spans="1:36" ht="12.75">
      <c r="A6" s="22">
        <v>3600002</v>
      </c>
      <c r="B6" s="23">
        <v>411603040000</v>
      </c>
      <c r="C6" s="24" t="s">
        <v>880</v>
      </c>
      <c r="D6" s="24" t="s">
        <v>881</v>
      </c>
      <c r="E6" s="24" t="s">
        <v>882</v>
      </c>
      <c r="F6" s="24">
        <v>13456</v>
      </c>
      <c r="G6" s="25">
        <v>1000</v>
      </c>
      <c r="H6" s="24">
        <v>3158396311</v>
      </c>
      <c r="I6" s="26" t="s">
        <v>883</v>
      </c>
      <c r="J6" s="26" t="s">
        <v>878</v>
      </c>
      <c r="K6" s="27" t="s">
        <v>877</v>
      </c>
      <c r="L6" s="28">
        <v>1340</v>
      </c>
      <c r="M6" s="29" t="s">
        <v>878</v>
      </c>
      <c r="N6" s="4" t="s">
        <v>877</v>
      </c>
      <c r="O6" s="30"/>
      <c r="P6" s="31">
        <v>8.628659476117104</v>
      </c>
      <c r="Q6" s="26" t="str">
        <f t="shared" si="0"/>
        <v>NO</v>
      </c>
      <c r="R6" s="26" t="s">
        <v>878</v>
      </c>
      <c r="S6" s="30" t="s">
        <v>877</v>
      </c>
      <c r="T6">
        <v>5649</v>
      </c>
      <c r="U6">
        <v>7584</v>
      </c>
      <c r="V6" s="4">
        <v>2065</v>
      </c>
      <c r="W6" s="33">
        <v>23920</v>
      </c>
      <c r="X6" s="34">
        <f t="shared" si="1"/>
        <v>0</v>
      </c>
      <c r="Y6" s="34">
        <f t="shared" si="2"/>
        <v>0</v>
      </c>
      <c r="Z6" s="34">
        <f t="shared" si="3"/>
        <v>0</v>
      </c>
      <c r="AA6" s="34">
        <f aca="true" t="shared" si="12" ref="AA6:AA69">IF(AND(Z6="ELIGIBLE",N6="Y"),"OKAY",0)</f>
        <v>0</v>
      </c>
      <c r="AB6" s="34">
        <f t="shared" si="4"/>
        <v>0</v>
      </c>
      <c r="AC6" s="34">
        <f t="shared" si="5"/>
        <v>0</v>
      </c>
      <c r="AD6" s="34">
        <f t="shared" si="6"/>
        <v>0</v>
      </c>
      <c r="AE6" s="34">
        <f t="shared" si="7"/>
        <v>0</v>
      </c>
      <c r="AF6" s="34">
        <f t="shared" si="8"/>
        <v>0</v>
      </c>
      <c r="AG6" s="34">
        <f t="shared" si="9"/>
        <v>0</v>
      </c>
      <c r="AH6">
        <f t="shared" si="10"/>
        <v>0</v>
      </c>
      <c r="AI6">
        <f t="shared" si="11"/>
        <v>0</v>
      </c>
      <c r="AJ6">
        <v>0</v>
      </c>
    </row>
    <row r="7" spans="1:36" ht="12.75">
      <c r="A7" s="22">
        <v>3600003</v>
      </c>
      <c r="B7" s="23">
        <v>513102040000</v>
      </c>
      <c r="C7" s="24" t="s">
        <v>884</v>
      </c>
      <c r="D7" s="24" t="s">
        <v>885</v>
      </c>
      <c r="E7" s="24" t="s">
        <v>886</v>
      </c>
      <c r="F7" s="24">
        <v>13684</v>
      </c>
      <c r="G7" s="25">
        <v>630</v>
      </c>
      <c r="H7" s="24">
        <v>3155628326</v>
      </c>
      <c r="I7" s="26">
        <v>7</v>
      </c>
      <c r="J7" s="26" t="s">
        <v>876</v>
      </c>
      <c r="K7" s="27" t="s">
        <v>879</v>
      </c>
      <c r="L7" s="28">
        <v>814</v>
      </c>
      <c r="M7" s="29" t="s">
        <v>878</v>
      </c>
      <c r="N7" s="28" t="s">
        <v>877</v>
      </c>
      <c r="O7" s="30"/>
      <c r="P7" s="31">
        <v>31.917631917631915</v>
      </c>
      <c r="Q7" s="26" t="str">
        <f t="shared" si="0"/>
        <v>YES</v>
      </c>
      <c r="R7" s="26" t="s">
        <v>876</v>
      </c>
      <c r="S7" s="32" t="s">
        <v>879</v>
      </c>
      <c r="T7">
        <v>5570</v>
      </c>
      <c r="U7">
        <v>4624</v>
      </c>
      <c r="V7" s="4">
        <v>5462</v>
      </c>
      <c r="W7" s="33">
        <v>34411</v>
      </c>
      <c r="X7" s="34">
        <f t="shared" si="1"/>
        <v>1</v>
      </c>
      <c r="Y7" s="34">
        <f t="shared" si="2"/>
        <v>0</v>
      </c>
      <c r="Z7" s="34">
        <f t="shared" si="3"/>
        <v>0</v>
      </c>
      <c r="AA7" s="34">
        <f t="shared" si="12"/>
        <v>0</v>
      </c>
      <c r="AB7" s="34">
        <f t="shared" si="4"/>
        <v>1</v>
      </c>
      <c r="AC7" s="34">
        <f t="shared" si="5"/>
        <v>1</v>
      </c>
      <c r="AD7" s="34" t="str">
        <f t="shared" si="6"/>
        <v>CHECK</v>
      </c>
      <c r="AE7" s="34">
        <f t="shared" si="7"/>
        <v>0</v>
      </c>
      <c r="AF7" s="34" t="str">
        <f t="shared" si="8"/>
        <v>RLISP</v>
      </c>
      <c r="AG7" s="34">
        <f t="shared" si="9"/>
        <v>0</v>
      </c>
      <c r="AH7">
        <f t="shared" si="10"/>
        <v>0</v>
      </c>
      <c r="AI7">
        <f t="shared" si="11"/>
        <v>0</v>
      </c>
      <c r="AJ7">
        <v>0</v>
      </c>
    </row>
    <row r="8" spans="1:36" ht="12.75">
      <c r="A8" s="22">
        <v>3600004</v>
      </c>
      <c r="B8" s="23">
        <v>530515060000</v>
      </c>
      <c r="C8" s="24" t="s">
        <v>887</v>
      </c>
      <c r="D8" s="24" t="s">
        <v>888</v>
      </c>
      <c r="E8" s="24" t="s">
        <v>889</v>
      </c>
      <c r="F8" s="24">
        <v>12303</v>
      </c>
      <c r="G8" s="25">
        <v>4400</v>
      </c>
      <c r="H8" s="24">
        <v>5183568200</v>
      </c>
      <c r="I8" s="26">
        <v>4</v>
      </c>
      <c r="J8" s="26" t="s">
        <v>878</v>
      </c>
      <c r="K8" s="27" t="s">
        <v>877</v>
      </c>
      <c r="L8" s="28">
        <v>3108</v>
      </c>
      <c r="M8" s="29" t="s">
        <v>878</v>
      </c>
      <c r="N8" s="4" t="s">
        <v>877</v>
      </c>
      <c r="O8" s="30"/>
      <c r="P8" s="31">
        <v>12.756689483509644</v>
      </c>
      <c r="Q8" s="26" t="str">
        <f t="shared" si="0"/>
        <v>NO</v>
      </c>
      <c r="R8" s="26" t="s">
        <v>878</v>
      </c>
      <c r="S8" s="30" t="s">
        <v>877</v>
      </c>
      <c r="T8">
        <v>14103</v>
      </c>
      <c r="U8">
        <v>17374</v>
      </c>
      <c r="V8" s="4">
        <v>6745</v>
      </c>
      <c r="W8" s="33">
        <v>64682</v>
      </c>
      <c r="X8" s="34">
        <f t="shared" si="1"/>
        <v>0</v>
      </c>
      <c r="Y8" s="34">
        <f t="shared" si="2"/>
        <v>0</v>
      </c>
      <c r="Z8" s="34">
        <f t="shared" si="3"/>
        <v>0</v>
      </c>
      <c r="AA8" s="34">
        <f t="shared" si="12"/>
        <v>0</v>
      </c>
      <c r="AB8" s="34">
        <f t="shared" si="4"/>
        <v>0</v>
      </c>
      <c r="AC8" s="34">
        <f t="shared" si="5"/>
        <v>0</v>
      </c>
      <c r="AD8" s="34">
        <f t="shared" si="6"/>
        <v>0</v>
      </c>
      <c r="AE8" s="34">
        <f t="shared" si="7"/>
        <v>0</v>
      </c>
      <c r="AF8" s="34">
        <f t="shared" si="8"/>
        <v>0</v>
      </c>
      <c r="AG8" s="34">
        <f t="shared" si="9"/>
        <v>0</v>
      </c>
      <c r="AH8">
        <f t="shared" si="10"/>
        <v>0</v>
      </c>
      <c r="AI8">
        <f t="shared" si="11"/>
        <v>0</v>
      </c>
      <c r="AJ8">
        <v>0</v>
      </c>
    </row>
    <row r="9" spans="1:36" ht="12.75">
      <c r="A9" s="22">
        <v>3600005</v>
      </c>
      <c r="B9" s="23">
        <v>171102040000</v>
      </c>
      <c r="C9" s="24" t="s">
        <v>890</v>
      </c>
      <c r="D9" s="24" t="s">
        <v>891</v>
      </c>
      <c r="E9" s="24" t="s">
        <v>892</v>
      </c>
      <c r="F9" s="24">
        <v>12025</v>
      </c>
      <c r="G9" s="25">
        <v>9997</v>
      </c>
      <c r="H9" s="24">
        <v>5189542500</v>
      </c>
      <c r="I9" s="26" t="s">
        <v>893</v>
      </c>
      <c r="J9" s="26" t="s">
        <v>878</v>
      </c>
      <c r="K9" s="27" t="s">
        <v>879</v>
      </c>
      <c r="L9" s="28">
        <v>1816</v>
      </c>
      <c r="M9" s="29" t="s">
        <v>878</v>
      </c>
      <c r="N9" s="4" t="s">
        <v>877</v>
      </c>
      <c r="O9" s="30"/>
      <c r="P9" s="31">
        <v>12.857791912766924</v>
      </c>
      <c r="Q9" s="26" t="str">
        <f t="shared" si="0"/>
        <v>NO</v>
      </c>
      <c r="R9" s="26" t="s">
        <v>878</v>
      </c>
      <c r="S9" s="30" t="s">
        <v>877</v>
      </c>
      <c r="T9">
        <v>8439</v>
      </c>
      <c r="U9">
        <v>10368</v>
      </c>
      <c r="V9" s="4">
        <v>4605</v>
      </c>
      <c r="W9" s="33">
        <v>41642</v>
      </c>
      <c r="X9" s="34">
        <f t="shared" si="1"/>
        <v>0</v>
      </c>
      <c r="Y9" s="34">
        <f t="shared" si="2"/>
        <v>0</v>
      </c>
      <c r="Z9" s="34">
        <f t="shared" si="3"/>
        <v>0</v>
      </c>
      <c r="AA9" s="34">
        <f t="shared" si="12"/>
        <v>0</v>
      </c>
      <c r="AB9" s="34">
        <f t="shared" si="4"/>
        <v>0</v>
      </c>
      <c r="AC9" s="34">
        <f t="shared" si="5"/>
        <v>0</v>
      </c>
      <c r="AD9" s="34">
        <f t="shared" si="6"/>
        <v>0</v>
      </c>
      <c r="AE9" s="34">
        <f t="shared" si="7"/>
        <v>0</v>
      </c>
      <c r="AF9" s="34">
        <f t="shared" si="8"/>
        <v>0</v>
      </c>
      <c r="AG9" s="34">
        <f t="shared" si="9"/>
        <v>0</v>
      </c>
      <c r="AH9">
        <f t="shared" si="10"/>
        <v>0</v>
      </c>
      <c r="AI9">
        <f t="shared" si="11"/>
        <v>0</v>
      </c>
      <c r="AJ9">
        <v>0</v>
      </c>
    </row>
    <row r="10" spans="1:36" ht="12.75">
      <c r="A10" s="22">
        <v>3600006</v>
      </c>
      <c r="B10" s="23">
        <v>472202040000</v>
      </c>
      <c r="C10" s="24" t="s">
        <v>894</v>
      </c>
      <c r="D10" s="24" t="s">
        <v>895</v>
      </c>
      <c r="E10" s="24" t="s">
        <v>896</v>
      </c>
      <c r="F10" s="24">
        <v>13320</v>
      </c>
      <c r="G10" s="25">
        <v>485</v>
      </c>
      <c r="H10" s="24">
        <v>6072649332</v>
      </c>
      <c r="I10" s="26">
        <v>7</v>
      </c>
      <c r="J10" s="26" t="s">
        <v>876</v>
      </c>
      <c r="K10" s="35" t="s">
        <v>879</v>
      </c>
      <c r="L10" s="4">
        <v>682</v>
      </c>
      <c r="M10" s="29" t="s">
        <v>878</v>
      </c>
      <c r="N10" s="28" t="s">
        <v>877</v>
      </c>
      <c r="O10" s="30"/>
      <c r="P10" s="31">
        <v>24.25968109339408</v>
      </c>
      <c r="Q10" s="26" t="str">
        <f t="shared" si="0"/>
        <v>YES</v>
      </c>
      <c r="R10" s="26" t="s">
        <v>876</v>
      </c>
      <c r="S10" s="32" t="s">
        <v>879</v>
      </c>
      <c r="T10">
        <v>4355</v>
      </c>
      <c r="U10">
        <v>4010</v>
      </c>
      <c r="V10" s="4">
        <v>3788</v>
      </c>
      <c r="W10" s="33">
        <v>25641</v>
      </c>
      <c r="X10" s="34">
        <f t="shared" si="1"/>
        <v>1</v>
      </c>
      <c r="Y10" s="34">
        <f t="shared" si="2"/>
        <v>0</v>
      </c>
      <c r="Z10" s="34">
        <f t="shared" si="3"/>
        <v>0</v>
      </c>
      <c r="AA10" s="34">
        <f t="shared" si="12"/>
        <v>0</v>
      </c>
      <c r="AB10" s="34">
        <f t="shared" si="4"/>
        <v>1</v>
      </c>
      <c r="AC10" s="34">
        <f t="shared" si="5"/>
        <v>1</v>
      </c>
      <c r="AD10" s="34" t="str">
        <f t="shared" si="6"/>
        <v>CHECK</v>
      </c>
      <c r="AE10" s="34">
        <f t="shared" si="7"/>
        <v>0</v>
      </c>
      <c r="AF10" s="34" t="str">
        <f t="shared" si="8"/>
        <v>RLISP</v>
      </c>
      <c r="AG10" s="34">
        <f t="shared" si="9"/>
        <v>0</v>
      </c>
      <c r="AH10">
        <f t="shared" si="10"/>
        <v>0</v>
      </c>
      <c r="AI10">
        <f t="shared" si="11"/>
        <v>0</v>
      </c>
      <c r="AJ10">
        <v>0</v>
      </c>
    </row>
    <row r="11" spans="1:36" ht="12.75">
      <c r="A11" s="22">
        <v>3600007</v>
      </c>
      <c r="B11" s="23">
        <v>572702040000</v>
      </c>
      <c r="C11" s="24" t="s">
        <v>897</v>
      </c>
      <c r="D11" s="24" t="s">
        <v>898</v>
      </c>
      <c r="E11" s="24" t="s">
        <v>899</v>
      </c>
      <c r="F11" s="24">
        <v>14855</v>
      </c>
      <c r="G11" s="25">
        <v>81</v>
      </c>
      <c r="H11" s="24">
        <v>6077923675</v>
      </c>
      <c r="I11" s="26" t="s">
        <v>900</v>
      </c>
      <c r="J11" s="36" t="s">
        <v>878</v>
      </c>
      <c r="K11" s="37" t="s">
        <v>879</v>
      </c>
      <c r="L11" s="38">
        <v>553</v>
      </c>
      <c r="M11" s="39" t="s">
        <v>878</v>
      </c>
      <c r="N11" s="40" t="s">
        <v>877</v>
      </c>
      <c r="O11" s="30"/>
      <c r="P11" s="31">
        <v>50.70785070785071</v>
      </c>
      <c r="Q11" s="26" t="str">
        <f t="shared" si="0"/>
        <v>YES</v>
      </c>
      <c r="R11" s="26" t="s">
        <v>876</v>
      </c>
      <c r="S11" s="32" t="s">
        <v>879</v>
      </c>
      <c r="T11">
        <v>5867</v>
      </c>
      <c r="U11">
        <v>2991</v>
      </c>
      <c r="V11" s="4">
        <v>9344</v>
      </c>
      <c r="W11" s="33">
        <v>44307</v>
      </c>
      <c r="X11" s="34">
        <f t="shared" si="1"/>
        <v>0</v>
      </c>
      <c r="Y11" s="34">
        <f t="shared" si="2"/>
        <v>1</v>
      </c>
      <c r="Z11" s="34">
        <f t="shared" si="3"/>
        <v>0</v>
      </c>
      <c r="AA11" s="34">
        <f t="shared" si="12"/>
        <v>0</v>
      </c>
      <c r="AB11" s="34">
        <f t="shared" si="4"/>
        <v>1</v>
      </c>
      <c r="AC11" s="34">
        <f t="shared" si="5"/>
        <v>1</v>
      </c>
      <c r="AD11" s="34" t="str">
        <f t="shared" si="6"/>
        <v>CHECK</v>
      </c>
      <c r="AE11" s="34">
        <f t="shared" si="7"/>
        <v>0</v>
      </c>
      <c r="AF11" s="34" t="str">
        <f t="shared" si="8"/>
        <v>RLISP</v>
      </c>
      <c r="AG11" s="34">
        <f t="shared" si="9"/>
        <v>0</v>
      </c>
      <c r="AH11">
        <f t="shared" si="10"/>
        <v>0</v>
      </c>
      <c r="AI11">
        <f t="shared" si="11"/>
        <v>0</v>
      </c>
      <c r="AJ11">
        <v>0</v>
      </c>
    </row>
    <row r="12" spans="1:36" ht="12.75">
      <c r="A12" s="22">
        <v>3600008</v>
      </c>
      <c r="B12" s="23">
        <v>580235060000</v>
      </c>
      <c r="C12" s="24" t="s">
        <v>901</v>
      </c>
      <c r="D12" s="24" t="s">
        <v>902</v>
      </c>
      <c r="E12" s="24" t="s">
        <v>903</v>
      </c>
      <c r="F12" s="24">
        <v>11772</v>
      </c>
      <c r="G12" s="25">
        <v>5598</v>
      </c>
      <c r="H12" s="24">
        <v>6312864310</v>
      </c>
      <c r="I12" s="26">
        <v>3</v>
      </c>
      <c r="J12" s="26" t="s">
        <v>878</v>
      </c>
      <c r="K12" s="41" t="s">
        <v>877</v>
      </c>
      <c r="L12" s="26">
        <v>4313</v>
      </c>
      <c r="M12" s="29" t="s">
        <v>878</v>
      </c>
      <c r="N12" s="40" t="s">
        <v>877</v>
      </c>
      <c r="O12" s="30"/>
      <c r="P12" s="31">
        <v>22.148239004731032</v>
      </c>
      <c r="Q12" s="26" t="str">
        <f t="shared" si="0"/>
        <v>YES</v>
      </c>
      <c r="R12" s="26" t="s">
        <v>878</v>
      </c>
      <c r="S12" s="30" t="s">
        <v>877</v>
      </c>
      <c r="T12">
        <v>26286</v>
      </c>
      <c r="U12">
        <v>22464</v>
      </c>
      <c r="V12" s="4">
        <v>24580</v>
      </c>
      <c r="W12" s="33">
        <v>162467</v>
      </c>
      <c r="X12" s="34">
        <f t="shared" si="1"/>
        <v>0</v>
      </c>
      <c r="Y12" s="34">
        <f t="shared" si="2"/>
        <v>0</v>
      </c>
      <c r="Z12" s="34">
        <f t="shared" si="3"/>
        <v>0</v>
      </c>
      <c r="AA12" s="34">
        <f t="shared" si="12"/>
        <v>0</v>
      </c>
      <c r="AB12" s="34">
        <f t="shared" si="4"/>
        <v>1</v>
      </c>
      <c r="AC12" s="34">
        <f t="shared" si="5"/>
        <v>0</v>
      </c>
      <c r="AD12" s="34">
        <f t="shared" si="6"/>
        <v>0</v>
      </c>
      <c r="AE12" s="34">
        <f t="shared" si="7"/>
        <v>0</v>
      </c>
      <c r="AF12" s="34">
        <f t="shared" si="8"/>
        <v>0</v>
      </c>
      <c r="AG12" s="34">
        <f t="shared" si="9"/>
        <v>0</v>
      </c>
      <c r="AH12">
        <f t="shared" si="10"/>
        <v>0</v>
      </c>
      <c r="AI12">
        <f t="shared" si="11"/>
        <v>0</v>
      </c>
      <c r="AJ12">
        <v>0</v>
      </c>
    </row>
    <row r="13" spans="1:36" ht="12.75">
      <c r="A13" s="22">
        <v>3600009</v>
      </c>
      <c r="B13" s="23">
        <v>91402060000</v>
      </c>
      <c r="C13" s="24" t="s">
        <v>904</v>
      </c>
      <c r="D13" s="24" t="s">
        <v>905</v>
      </c>
      <c r="E13" s="24" t="s">
        <v>906</v>
      </c>
      <c r="F13" s="24">
        <v>12981</v>
      </c>
      <c r="G13" s="25">
        <v>8</v>
      </c>
      <c r="H13" s="24">
        <v>5184927451</v>
      </c>
      <c r="I13" s="26" t="s">
        <v>900</v>
      </c>
      <c r="J13" s="26" t="s">
        <v>878</v>
      </c>
      <c r="K13" s="42" t="s">
        <v>879</v>
      </c>
      <c r="L13" s="26">
        <v>1898</v>
      </c>
      <c r="M13" s="29" t="s">
        <v>878</v>
      </c>
      <c r="N13" s="28" t="s">
        <v>877</v>
      </c>
      <c r="O13" s="30"/>
      <c r="P13" s="31">
        <v>24.541398116013884</v>
      </c>
      <c r="Q13" s="26" t="str">
        <f t="shared" si="0"/>
        <v>YES</v>
      </c>
      <c r="R13" s="26" t="s">
        <v>876</v>
      </c>
      <c r="S13" s="32" t="s">
        <v>879</v>
      </c>
      <c r="T13">
        <v>11454</v>
      </c>
      <c r="U13">
        <v>10880</v>
      </c>
      <c r="V13" s="4">
        <v>9217</v>
      </c>
      <c r="W13" s="33">
        <v>64797</v>
      </c>
      <c r="X13" s="34">
        <f t="shared" si="1"/>
        <v>0</v>
      </c>
      <c r="Y13" s="34">
        <f t="shared" si="2"/>
        <v>0</v>
      </c>
      <c r="Z13" s="34">
        <f t="shared" si="3"/>
        <v>0</v>
      </c>
      <c r="AA13" s="34">
        <f t="shared" si="12"/>
        <v>0</v>
      </c>
      <c r="AB13" s="34">
        <f t="shared" si="4"/>
        <v>1</v>
      </c>
      <c r="AC13" s="34">
        <f t="shared" si="5"/>
        <v>1</v>
      </c>
      <c r="AD13" s="34" t="str">
        <f t="shared" si="6"/>
        <v>CHECK</v>
      </c>
      <c r="AE13" s="34">
        <f t="shared" si="7"/>
        <v>0</v>
      </c>
      <c r="AF13" s="34" t="str">
        <f t="shared" si="8"/>
        <v>RLISP</v>
      </c>
      <c r="AG13" s="34">
        <f t="shared" si="9"/>
        <v>0</v>
      </c>
      <c r="AH13">
        <f t="shared" si="10"/>
        <v>0</v>
      </c>
      <c r="AI13">
        <f t="shared" si="11"/>
        <v>0</v>
      </c>
      <c r="AJ13">
        <v>0</v>
      </c>
    </row>
    <row r="14" spans="1:36" ht="12.75">
      <c r="A14" s="22">
        <v>3600010</v>
      </c>
      <c r="B14" s="23">
        <v>541102060000</v>
      </c>
      <c r="C14" s="24" t="s">
        <v>907</v>
      </c>
      <c r="D14" s="24" t="s">
        <v>908</v>
      </c>
      <c r="E14" s="24" t="s">
        <v>909</v>
      </c>
      <c r="F14" s="24">
        <v>12043</v>
      </c>
      <c r="G14" s="25">
        <v>1099</v>
      </c>
      <c r="H14" s="24">
        <v>5182344032</v>
      </c>
      <c r="I14" s="26" t="s">
        <v>883</v>
      </c>
      <c r="J14" s="26" t="s">
        <v>878</v>
      </c>
      <c r="K14" s="41" t="s">
        <v>877</v>
      </c>
      <c r="L14" s="26">
        <v>2091</v>
      </c>
      <c r="M14" s="29" t="s">
        <v>878</v>
      </c>
      <c r="N14" s="28" t="s">
        <v>877</v>
      </c>
      <c r="O14" s="30"/>
      <c r="P14" s="31">
        <v>22.456279809220987</v>
      </c>
      <c r="Q14" s="26" t="str">
        <f t="shared" si="0"/>
        <v>YES</v>
      </c>
      <c r="R14" s="26" t="s">
        <v>878</v>
      </c>
      <c r="S14" s="30" t="s">
        <v>877</v>
      </c>
      <c r="T14">
        <v>12657</v>
      </c>
      <c r="U14">
        <v>12000</v>
      </c>
      <c r="V14" s="4">
        <v>10284</v>
      </c>
      <c r="W14" s="33">
        <v>73131</v>
      </c>
      <c r="X14" s="34">
        <f t="shared" si="1"/>
        <v>0</v>
      </c>
      <c r="Y14" s="34">
        <f t="shared" si="2"/>
        <v>0</v>
      </c>
      <c r="Z14" s="34">
        <f t="shared" si="3"/>
        <v>0</v>
      </c>
      <c r="AA14" s="34">
        <f t="shared" si="12"/>
        <v>0</v>
      </c>
      <c r="AB14" s="34">
        <f t="shared" si="4"/>
        <v>1</v>
      </c>
      <c r="AC14" s="34">
        <f t="shared" si="5"/>
        <v>0</v>
      </c>
      <c r="AD14" s="34">
        <f t="shared" si="6"/>
        <v>0</v>
      </c>
      <c r="AE14" s="34">
        <f t="shared" si="7"/>
        <v>0</v>
      </c>
      <c r="AF14" s="34">
        <f t="shared" si="8"/>
        <v>0</v>
      </c>
      <c r="AG14" s="34">
        <f t="shared" si="9"/>
        <v>0</v>
      </c>
      <c r="AH14">
        <f t="shared" si="10"/>
        <v>0</v>
      </c>
      <c r="AI14">
        <f t="shared" si="11"/>
        <v>0</v>
      </c>
      <c r="AJ14">
        <v>0</v>
      </c>
    </row>
    <row r="15" spans="1:36" ht="12.75">
      <c r="A15" s="22">
        <v>3600011</v>
      </c>
      <c r="B15" s="23">
        <v>573002040000</v>
      </c>
      <c r="C15" s="24" t="s">
        <v>910</v>
      </c>
      <c r="D15" s="24" t="s">
        <v>911</v>
      </c>
      <c r="E15" s="24" t="s">
        <v>912</v>
      </c>
      <c r="F15" s="24">
        <v>14572</v>
      </c>
      <c r="G15" s="25">
        <v>9404</v>
      </c>
      <c r="H15" s="24">
        <v>7167282211</v>
      </c>
      <c r="I15" s="26" t="s">
        <v>900</v>
      </c>
      <c r="J15" s="26" t="s">
        <v>878</v>
      </c>
      <c r="K15" s="27" t="s">
        <v>879</v>
      </c>
      <c r="L15" s="28">
        <v>1842</v>
      </c>
      <c r="M15" s="29" t="s">
        <v>878</v>
      </c>
      <c r="N15" s="40" t="s">
        <v>877</v>
      </c>
      <c r="O15" s="30"/>
      <c r="P15" s="31">
        <v>17.271474506201194</v>
      </c>
      <c r="Q15" s="26" t="str">
        <f t="shared" si="0"/>
        <v>NO</v>
      </c>
      <c r="R15" s="26" t="s">
        <v>876</v>
      </c>
      <c r="S15" s="30" t="s">
        <v>877</v>
      </c>
      <c r="T15">
        <v>9822</v>
      </c>
      <c r="U15">
        <v>10626</v>
      </c>
      <c r="V15" s="4">
        <v>6310</v>
      </c>
      <c r="W15" s="33">
        <v>51096</v>
      </c>
      <c r="X15" s="34">
        <f t="shared" si="1"/>
        <v>0</v>
      </c>
      <c r="Y15" s="34">
        <f t="shared" si="2"/>
        <v>0</v>
      </c>
      <c r="Z15" s="34">
        <f t="shared" si="3"/>
        <v>0</v>
      </c>
      <c r="AA15" s="34">
        <f t="shared" si="12"/>
        <v>0</v>
      </c>
      <c r="AB15" s="34">
        <f t="shared" si="4"/>
        <v>0</v>
      </c>
      <c r="AC15" s="34">
        <f t="shared" si="5"/>
        <v>1</v>
      </c>
      <c r="AD15" s="34">
        <f t="shared" si="6"/>
        <v>0</v>
      </c>
      <c r="AE15" s="34">
        <f t="shared" si="7"/>
        <v>0</v>
      </c>
      <c r="AF15" s="34">
        <f t="shared" si="8"/>
        <v>0</v>
      </c>
      <c r="AG15" s="34">
        <f t="shared" si="9"/>
        <v>0</v>
      </c>
      <c r="AH15">
        <f t="shared" si="10"/>
        <v>0</v>
      </c>
      <c r="AI15">
        <f t="shared" si="11"/>
        <v>0</v>
      </c>
      <c r="AJ15">
        <v>0</v>
      </c>
    </row>
    <row r="16" spans="1:36" ht="12.75">
      <c r="A16" s="22">
        <v>3600012</v>
      </c>
      <c r="B16" s="23">
        <v>22902040000</v>
      </c>
      <c r="C16" s="24" t="s">
        <v>913</v>
      </c>
      <c r="D16" s="24" t="s">
        <v>914</v>
      </c>
      <c r="E16" s="24" t="s">
        <v>915</v>
      </c>
      <c r="F16" s="24">
        <v>14715</v>
      </c>
      <c r="G16" s="25">
        <v>1235</v>
      </c>
      <c r="H16" s="24">
        <v>7169282561</v>
      </c>
      <c r="I16" s="26">
        <v>7</v>
      </c>
      <c r="J16" s="26" t="s">
        <v>876</v>
      </c>
      <c r="K16" s="28" t="s">
        <v>879</v>
      </c>
      <c r="L16" s="28">
        <v>913</v>
      </c>
      <c r="M16" s="29" t="s">
        <v>878</v>
      </c>
      <c r="N16" s="28" t="s">
        <v>877</v>
      </c>
      <c r="O16" s="30"/>
      <c r="P16" s="31">
        <v>34.46843853820598</v>
      </c>
      <c r="Q16" s="26" t="str">
        <f t="shared" si="0"/>
        <v>YES</v>
      </c>
      <c r="R16" s="26" t="s">
        <v>876</v>
      </c>
      <c r="S16" s="32" t="s">
        <v>879</v>
      </c>
      <c r="T16">
        <v>7394</v>
      </c>
      <c r="U16">
        <v>5298</v>
      </c>
      <c r="V16" s="4">
        <v>8485</v>
      </c>
      <c r="W16" s="33">
        <v>49401</v>
      </c>
      <c r="X16" s="34">
        <f t="shared" si="1"/>
        <v>1</v>
      </c>
      <c r="Y16" s="34">
        <f t="shared" si="2"/>
        <v>0</v>
      </c>
      <c r="Z16" s="34">
        <f t="shared" si="3"/>
        <v>0</v>
      </c>
      <c r="AA16" s="34">
        <f t="shared" si="12"/>
        <v>0</v>
      </c>
      <c r="AB16" s="34">
        <f t="shared" si="4"/>
        <v>1</v>
      </c>
      <c r="AC16" s="34">
        <f t="shared" si="5"/>
        <v>1</v>
      </c>
      <c r="AD16" s="34" t="str">
        <f t="shared" si="6"/>
        <v>CHECK</v>
      </c>
      <c r="AE16" s="34">
        <f t="shared" si="7"/>
        <v>0</v>
      </c>
      <c r="AF16" s="34" t="str">
        <f t="shared" si="8"/>
        <v>RLISP</v>
      </c>
      <c r="AG16" s="34">
        <f t="shared" si="9"/>
        <v>0</v>
      </c>
      <c r="AH16">
        <f t="shared" si="10"/>
        <v>0</v>
      </c>
      <c r="AI16">
        <f t="shared" si="11"/>
        <v>0</v>
      </c>
      <c r="AJ16">
        <v>0</v>
      </c>
    </row>
    <row r="17" spans="1:36" ht="12.75">
      <c r="A17" s="22">
        <v>3600013</v>
      </c>
      <c r="B17" s="23">
        <v>251400010000</v>
      </c>
      <c r="C17" s="24" t="s">
        <v>916</v>
      </c>
      <c r="D17" s="24" t="s">
        <v>917</v>
      </c>
      <c r="E17" s="24" t="s">
        <v>918</v>
      </c>
      <c r="F17" s="24">
        <v>13421</v>
      </c>
      <c r="G17" s="25">
        <v>327</v>
      </c>
      <c r="H17" s="24">
        <v>3153632550</v>
      </c>
      <c r="I17" s="26" t="s">
        <v>883</v>
      </c>
      <c r="J17" s="26" t="s">
        <v>878</v>
      </c>
      <c r="K17" s="27" t="s">
        <v>877</v>
      </c>
      <c r="L17" s="28">
        <v>2479</v>
      </c>
      <c r="M17" s="29" t="s">
        <v>878</v>
      </c>
      <c r="N17" s="28" t="s">
        <v>877</v>
      </c>
      <c r="O17" s="30"/>
      <c r="P17" s="31">
        <v>20.055229547808075</v>
      </c>
      <c r="Q17" s="26" t="str">
        <f t="shared" si="0"/>
        <v>YES</v>
      </c>
      <c r="R17" s="26" t="s">
        <v>878</v>
      </c>
      <c r="S17" s="30" t="s">
        <v>877</v>
      </c>
      <c r="T17">
        <v>14381</v>
      </c>
      <c r="U17">
        <v>14535</v>
      </c>
      <c r="V17" s="4">
        <v>10472</v>
      </c>
      <c r="W17" s="33">
        <v>78403</v>
      </c>
      <c r="X17" s="34">
        <f t="shared" si="1"/>
        <v>0</v>
      </c>
      <c r="Y17" s="34">
        <f t="shared" si="2"/>
        <v>0</v>
      </c>
      <c r="Z17" s="34">
        <f t="shared" si="3"/>
        <v>0</v>
      </c>
      <c r="AA17" s="34">
        <f t="shared" si="12"/>
        <v>0</v>
      </c>
      <c r="AB17" s="34">
        <f t="shared" si="4"/>
        <v>1</v>
      </c>
      <c r="AC17" s="34">
        <f t="shared" si="5"/>
        <v>0</v>
      </c>
      <c r="AD17" s="34">
        <f t="shared" si="6"/>
        <v>0</v>
      </c>
      <c r="AE17" s="34">
        <f t="shared" si="7"/>
        <v>0</v>
      </c>
      <c r="AF17" s="34">
        <f t="shared" si="8"/>
        <v>0</v>
      </c>
      <c r="AG17" s="34">
        <f t="shared" si="9"/>
        <v>0</v>
      </c>
      <c r="AH17">
        <f t="shared" si="10"/>
        <v>0</v>
      </c>
      <c r="AI17">
        <f t="shared" si="11"/>
        <v>0</v>
      </c>
      <c r="AJ17">
        <v>0</v>
      </c>
    </row>
    <row r="18" spans="1:36" ht="12.75">
      <c r="A18" s="22">
        <v>3600014</v>
      </c>
      <c r="B18" s="23">
        <v>561006060000</v>
      </c>
      <c r="C18" s="24" t="s">
        <v>919</v>
      </c>
      <c r="D18" s="24" t="s">
        <v>920</v>
      </c>
      <c r="E18" s="24" t="s">
        <v>921</v>
      </c>
      <c r="F18" s="24">
        <v>13165</v>
      </c>
      <c r="G18" s="25">
        <v>1397</v>
      </c>
      <c r="H18" s="24">
        <v>3155391500</v>
      </c>
      <c r="I18" s="26">
        <v>6</v>
      </c>
      <c r="J18" s="26" t="s">
        <v>878</v>
      </c>
      <c r="K18" s="27" t="s">
        <v>879</v>
      </c>
      <c r="L18" s="28">
        <v>1884</v>
      </c>
      <c r="M18" s="29" t="s">
        <v>878</v>
      </c>
      <c r="N18" s="28" t="s">
        <v>877</v>
      </c>
      <c r="O18" s="30"/>
      <c r="P18" s="31">
        <v>20.654121863799283</v>
      </c>
      <c r="Q18" s="26" t="str">
        <f t="shared" si="0"/>
        <v>YES</v>
      </c>
      <c r="R18" s="26" t="s">
        <v>876</v>
      </c>
      <c r="S18" s="32" t="s">
        <v>879</v>
      </c>
      <c r="T18">
        <v>10752</v>
      </c>
      <c r="U18">
        <v>11072</v>
      </c>
      <c r="V18" s="4">
        <v>7735</v>
      </c>
      <c r="W18" s="33">
        <v>58539</v>
      </c>
      <c r="X18" s="34">
        <f t="shared" si="1"/>
        <v>0</v>
      </c>
      <c r="Y18" s="34">
        <f t="shared" si="2"/>
        <v>0</v>
      </c>
      <c r="Z18" s="34">
        <f t="shared" si="3"/>
        <v>0</v>
      </c>
      <c r="AA18" s="34">
        <f t="shared" si="12"/>
        <v>0</v>
      </c>
      <c r="AB18" s="34">
        <f t="shared" si="4"/>
        <v>1</v>
      </c>
      <c r="AC18" s="34">
        <f t="shared" si="5"/>
        <v>1</v>
      </c>
      <c r="AD18" s="34" t="str">
        <f t="shared" si="6"/>
        <v>CHECK</v>
      </c>
      <c r="AE18" s="34">
        <f t="shared" si="7"/>
        <v>0</v>
      </c>
      <c r="AF18" s="34" t="str">
        <f t="shared" si="8"/>
        <v>RLISP</v>
      </c>
      <c r="AG18" s="34">
        <f t="shared" si="9"/>
        <v>0</v>
      </c>
      <c r="AH18">
        <f t="shared" si="10"/>
        <v>0</v>
      </c>
      <c r="AI18">
        <f t="shared" si="11"/>
        <v>0</v>
      </c>
      <c r="AJ18">
        <v>0</v>
      </c>
    </row>
    <row r="19" spans="1:36" ht="12.75">
      <c r="A19" s="22">
        <v>3600015</v>
      </c>
      <c r="B19" s="23">
        <v>40302060000</v>
      </c>
      <c r="C19" s="24" t="s">
        <v>922</v>
      </c>
      <c r="D19" s="24" t="s">
        <v>923</v>
      </c>
      <c r="E19" s="24" t="s">
        <v>924</v>
      </c>
      <c r="F19" s="24">
        <v>14706</v>
      </c>
      <c r="G19" s="25">
        <v>1015</v>
      </c>
      <c r="H19" s="24">
        <v>7163730061</v>
      </c>
      <c r="I19" s="26" t="s">
        <v>900</v>
      </c>
      <c r="J19" s="26" t="s">
        <v>878</v>
      </c>
      <c r="K19" s="43" t="s">
        <v>879</v>
      </c>
      <c r="L19" s="28">
        <v>1462</v>
      </c>
      <c r="M19" s="29" t="s">
        <v>878</v>
      </c>
      <c r="N19" s="4" t="s">
        <v>877</v>
      </c>
      <c r="O19" s="44"/>
      <c r="P19" s="31">
        <v>11.515151515151516</v>
      </c>
      <c r="Q19" s="26" t="str">
        <f t="shared" si="0"/>
        <v>NO</v>
      </c>
      <c r="R19" s="26" t="s">
        <v>876</v>
      </c>
      <c r="S19" s="30" t="s">
        <v>877</v>
      </c>
      <c r="T19">
        <v>6954</v>
      </c>
      <c r="U19">
        <v>8137</v>
      </c>
      <c r="V19" s="4">
        <v>3778</v>
      </c>
      <c r="W19" s="33">
        <v>33984</v>
      </c>
      <c r="X19" s="34">
        <f t="shared" si="1"/>
        <v>0</v>
      </c>
      <c r="Y19" s="34">
        <f t="shared" si="2"/>
        <v>0</v>
      </c>
      <c r="Z19" s="34">
        <f t="shared" si="3"/>
        <v>0</v>
      </c>
      <c r="AA19" s="34">
        <f t="shared" si="12"/>
        <v>0</v>
      </c>
      <c r="AB19" s="34">
        <f t="shared" si="4"/>
        <v>0</v>
      </c>
      <c r="AC19" s="34">
        <f t="shared" si="5"/>
        <v>1</v>
      </c>
      <c r="AD19" s="34">
        <f t="shared" si="6"/>
        <v>0</v>
      </c>
      <c r="AE19" s="34">
        <f t="shared" si="7"/>
        <v>0</v>
      </c>
      <c r="AF19" s="34">
        <f t="shared" si="8"/>
        <v>0</v>
      </c>
      <c r="AG19" s="34">
        <f t="shared" si="9"/>
        <v>0</v>
      </c>
      <c r="AH19">
        <f t="shared" si="10"/>
        <v>0</v>
      </c>
      <c r="AI19">
        <f t="shared" si="11"/>
        <v>0</v>
      </c>
      <c r="AJ19">
        <v>0</v>
      </c>
    </row>
    <row r="20" spans="1:36" ht="12.75">
      <c r="A20" s="22">
        <v>3600016</v>
      </c>
      <c r="B20" s="23">
        <v>491302060000</v>
      </c>
      <c r="C20" s="24" t="s">
        <v>925</v>
      </c>
      <c r="D20" s="24" t="s">
        <v>926</v>
      </c>
      <c r="E20" s="24" t="s">
        <v>927</v>
      </c>
      <c r="F20" s="24">
        <v>12018</v>
      </c>
      <c r="G20" s="25">
        <v>9798</v>
      </c>
      <c r="H20" s="24">
        <v>5186747055</v>
      </c>
      <c r="I20" s="26" t="s">
        <v>883</v>
      </c>
      <c r="J20" s="26" t="s">
        <v>878</v>
      </c>
      <c r="K20" s="27" t="s">
        <v>877</v>
      </c>
      <c r="L20" s="28">
        <v>3282</v>
      </c>
      <c r="M20" s="29" t="s">
        <v>878</v>
      </c>
      <c r="N20" s="4" t="s">
        <v>877</v>
      </c>
      <c r="O20" s="30"/>
      <c r="P20" s="31">
        <v>6.117781589479702</v>
      </c>
      <c r="Q20" s="26" t="str">
        <f t="shared" si="0"/>
        <v>NO</v>
      </c>
      <c r="R20" s="26" t="s">
        <v>878</v>
      </c>
      <c r="S20" s="30" t="s">
        <v>877</v>
      </c>
      <c r="T20">
        <v>12857</v>
      </c>
      <c r="U20">
        <v>18312</v>
      </c>
      <c r="V20" s="4">
        <v>3691</v>
      </c>
      <c r="W20" s="33">
        <v>50092</v>
      </c>
      <c r="X20" s="34">
        <f t="shared" si="1"/>
        <v>0</v>
      </c>
      <c r="Y20" s="34">
        <f t="shared" si="2"/>
        <v>0</v>
      </c>
      <c r="Z20" s="34">
        <f t="shared" si="3"/>
        <v>0</v>
      </c>
      <c r="AA20" s="34">
        <f t="shared" si="12"/>
        <v>0</v>
      </c>
      <c r="AB20" s="34">
        <f t="shared" si="4"/>
        <v>0</v>
      </c>
      <c r="AC20" s="34">
        <f t="shared" si="5"/>
        <v>0</v>
      </c>
      <c r="AD20" s="34">
        <f t="shared" si="6"/>
        <v>0</v>
      </c>
      <c r="AE20" s="34">
        <f t="shared" si="7"/>
        <v>0</v>
      </c>
      <c r="AF20" s="34">
        <f t="shared" si="8"/>
        <v>0</v>
      </c>
      <c r="AG20" s="34">
        <f t="shared" si="9"/>
        <v>0</v>
      </c>
      <c r="AH20">
        <f t="shared" si="10"/>
        <v>0</v>
      </c>
      <c r="AI20">
        <f t="shared" si="11"/>
        <v>0</v>
      </c>
      <c r="AJ20">
        <v>0</v>
      </c>
    </row>
    <row r="21" spans="1:36" ht="12.75">
      <c r="A21" s="22">
        <v>3600017</v>
      </c>
      <c r="B21" s="23">
        <v>20702040000</v>
      </c>
      <c r="C21" s="24" t="s">
        <v>928</v>
      </c>
      <c r="D21" s="24" t="s">
        <v>929</v>
      </c>
      <c r="E21" s="24" t="s">
        <v>930</v>
      </c>
      <c r="F21" s="24">
        <v>14813</v>
      </c>
      <c r="G21" s="25">
        <v>1096</v>
      </c>
      <c r="H21" s="24">
        <v>7162687630</v>
      </c>
      <c r="I21" s="26">
        <v>7</v>
      </c>
      <c r="J21" s="26" t="s">
        <v>876</v>
      </c>
      <c r="K21" s="28" t="s">
        <v>879</v>
      </c>
      <c r="L21" s="28">
        <v>693</v>
      </c>
      <c r="M21" s="29" t="s">
        <v>878</v>
      </c>
      <c r="N21" s="28" t="s">
        <v>877</v>
      </c>
      <c r="O21" s="7"/>
      <c r="P21" s="31">
        <v>26.96759259259259</v>
      </c>
      <c r="Q21" s="26" t="str">
        <f t="shared" si="0"/>
        <v>YES</v>
      </c>
      <c r="R21" s="26" t="s">
        <v>876</v>
      </c>
      <c r="S21" s="32" t="s">
        <v>879</v>
      </c>
      <c r="T21">
        <v>4688</v>
      </c>
      <c r="U21">
        <v>3894</v>
      </c>
      <c r="V21" s="4">
        <v>4669</v>
      </c>
      <c r="W21" s="33">
        <v>29390</v>
      </c>
      <c r="X21" s="34">
        <f t="shared" si="1"/>
        <v>1</v>
      </c>
      <c r="Y21" s="34">
        <f t="shared" si="2"/>
        <v>0</v>
      </c>
      <c r="Z21" s="34">
        <f t="shared" si="3"/>
        <v>0</v>
      </c>
      <c r="AA21" s="34">
        <f t="shared" si="12"/>
        <v>0</v>
      </c>
      <c r="AB21" s="34">
        <f t="shared" si="4"/>
        <v>1</v>
      </c>
      <c r="AC21" s="34">
        <f t="shared" si="5"/>
        <v>1</v>
      </c>
      <c r="AD21" s="34" t="str">
        <f t="shared" si="6"/>
        <v>CHECK</v>
      </c>
      <c r="AE21" s="34">
        <f t="shared" si="7"/>
        <v>0</v>
      </c>
      <c r="AF21" s="34" t="str">
        <f t="shared" si="8"/>
        <v>RLISP</v>
      </c>
      <c r="AG21" s="34">
        <f t="shared" si="9"/>
        <v>0</v>
      </c>
      <c r="AH21">
        <f t="shared" si="10"/>
        <v>0</v>
      </c>
      <c r="AI21">
        <f t="shared" si="11"/>
        <v>0</v>
      </c>
      <c r="AJ21">
        <v>0</v>
      </c>
    </row>
    <row r="22" spans="1:36" ht="12.75">
      <c r="A22" s="22">
        <v>3600018</v>
      </c>
      <c r="B22" s="23">
        <v>60503040000</v>
      </c>
      <c r="C22" s="24" t="s">
        <v>931</v>
      </c>
      <c r="D22" s="24" t="s">
        <v>932</v>
      </c>
      <c r="E22" s="24" t="s">
        <v>933</v>
      </c>
      <c r="F22" s="24">
        <v>14757</v>
      </c>
      <c r="G22" s="25">
        <v>1098</v>
      </c>
      <c r="H22" s="24">
        <v>7167539305</v>
      </c>
      <c r="I22" s="26">
        <v>8</v>
      </c>
      <c r="J22" s="26" t="s">
        <v>876</v>
      </c>
      <c r="K22" s="43" t="s">
        <v>877</v>
      </c>
      <c r="L22" s="28">
        <v>984</v>
      </c>
      <c r="M22" s="29" t="s">
        <v>878</v>
      </c>
      <c r="N22" s="28" t="s">
        <v>877</v>
      </c>
      <c r="O22" s="7"/>
      <c r="P22" s="31">
        <v>19.733555370524563</v>
      </c>
      <c r="Q22" s="26" t="str">
        <f t="shared" si="0"/>
        <v>NO</v>
      </c>
      <c r="R22" s="26" t="s">
        <v>876</v>
      </c>
      <c r="S22" s="30" t="s">
        <v>877</v>
      </c>
      <c r="T22">
        <v>5797</v>
      </c>
      <c r="U22">
        <v>5536</v>
      </c>
      <c r="V22" s="4">
        <v>4876</v>
      </c>
      <c r="W22" s="33">
        <v>34312</v>
      </c>
      <c r="X22" s="34">
        <f t="shared" si="1"/>
        <v>1</v>
      </c>
      <c r="Y22" s="34">
        <f t="shared" si="2"/>
        <v>0</v>
      </c>
      <c r="Z22" s="34">
        <f t="shared" si="3"/>
        <v>0</v>
      </c>
      <c r="AA22" s="34">
        <f t="shared" si="12"/>
        <v>0</v>
      </c>
      <c r="AB22" s="34">
        <f t="shared" si="4"/>
        <v>0</v>
      </c>
      <c r="AC22" s="34">
        <f t="shared" si="5"/>
        <v>1</v>
      </c>
      <c r="AD22" s="34">
        <f t="shared" si="6"/>
        <v>0</v>
      </c>
      <c r="AE22" s="34">
        <f t="shared" si="7"/>
        <v>0</v>
      </c>
      <c r="AF22" s="34">
        <f t="shared" si="8"/>
        <v>0</v>
      </c>
      <c r="AG22" s="34">
        <f t="shared" si="9"/>
        <v>0</v>
      </c>
      <c r="AH22">
        <f t="shared" si="10"/>
        <v>0</v>
      </c>
      <c r="AI22">
        <f t="shared" si="11"/>
        <v>0</v>
      </c>
      <c r="AJ22">
        <v>0</v>
      </c>
    </row>
    <row r="23" spans="1:36" ht="12.75">
      <c r="A23" s="22">
        <v>3600019</v>
      </c>
      <c r="B23" s="23">
        <v>81003040000</v>
      </c>
      <c r="C23" s="24" t="s">
        <v>934</v>
      </c>
      <c r="D23" s="24" t="s">
        <v>935</v>
      </c>
      <c r="E23" s="24" t="s">
        <v>936</v>
      </c>
      <c r="F23" s="24">
        <v>13411</v>
      </c>
      <c r="G23" s="25">
        <v>606</v>
      </c>
      <c r="H23" s="24">
        <v>6078476075</v>
      </c>
      <c r="I23" s="26" t="s">
        <v>900</v>
      </c>
      <c r="J23" s="26" t="s">
        <v>878</v>
      </c>
      <c r="K23" s="43" t="s">
        <v>879</v>
      </c>
      <c r="L23" s="28">
        <v>1004</v>
      </c>
      <c r="M23" s="29" t="s">
        <v>878</v>
      </c>
      <c r="N23" s="28" t="s">
        <v>877</v>
      </c>
      <c r="O23" s="7"/>
      <c r="P23" s="31">
        <v>28.44752818733738</v>
      </c>
      <c r="Q23" s="26" t="str">
        <f t="shared" si="0"/>
        <v>YES</v>
      </c>
      <c r="R23" s="26" t="s">
        <v>876</v>
      </c>
      <c r="S23" s="32" t="s">
        <v>879</v>
      </c>
      <c r="T23">
        <v>6270</v>
      </c>
      <c r="U23">
        <v>5060</v>
      </c>
      <c r="V23" s="4">
        <v>6301</v>
      </c>
      <c r="W23" s="33">
        <v>40043</v>
      </c>
      <c r="X23" s="34">
        <f t="shared" si="1"/>
        <v>0</v>
      </c>
      <c r="Y23" s="34">
        <f t="shared" si="2"/>
        <v>0</v>
      </c>
      <c r="Z23" s="34">
        <f t="shared" si="3"/>
        <v>0</v>
      </c>
      <c r="AA23" s="34">
        <f t="shared" si="12"/>
        <v>0</v>
      </c>
      <c r="AB23" s="34">
        <f t="shared" si="4"/>
        <v>1</v>
      </c>
      <c r="AC23" s="34">
        <f t="shared" si="5"/>
        <v>1</v>
      </c>
      <c r="AD23" s="34" t="str">
        <f t="shared" si="6"/>
        <v>CHECK</v>
      </c>
      <c r="AE23" s="34">
        <f t="shared" si="7"/>
        <v>0</v>
      </c>
      <c r="AF23" s="34" t="str">
        <f t="shared" si="8"/>
        <v>RLISP</v>
      </c>
      <c r="AG23" s="34">
        <f t="shared" si="9"/>
        <v>0</v>
      </c>
      <c r="AH23">
        <f t="shared" si="10"/>
        <v>0</v>
      </c>
      <c r="AI23">
        <f t="shared" si="11"/>
        <v>0</v>
      </c>
      <c r="AJ23">
        <v>0</v>
      </c>
    </row>
    <row r="24" spans="1:36" ht="12.75">
      <c r="A24" s="22">
        <v>3600020</v>
      </c>
      <c r="B24" s="23">
        <v>570603040000</v>
      </c>
      <c r="C24" s="24" t="s">
        <v>937</v>
      </c>
      <c r="D24" s="24" t="s">
        <v>938</v>
      </c>
      <c r="E24" s="24" t="s">
        <v>939</v>
      </c>
      <c r="F24" s="24">
        <v>14821</v>
      </c>
      <c r="G24" s="25">
        <v>9518</v>
      </c>
      <c r="H24" s="24">
        <v>6075274548</v>
      </c>
      <c r="I24" s="26" t="s">
        <v>900</v>
      </c>
      <c r="J24" s="26" t="s">
        <v>878</v>
      </c>
      <c r="K24" s="27" t="s">
        <v>879</v>
      </c>
      <c r="L24" s="4">
        <v>1188</v>
      </c>
      <c r="M24" s="29" t="s">
        <v>878</v>
      </c>
      <c r="N24" s="28" t="s">
        <v>877</v>
      </c>
      <c r="O24" s="30"/>
      <c r="P24" s="31">
        <v>25.68</v>
      </c>
      <c r="Q24" s="26" t="str">
        <f t="shared" si="0"/>
        <v>YES</v>
      </c>
      <c r="R24" s="26" t="s">
        <v>876</v>
      </c>
      <c r="S24" s="32" t="s">
        <v>879</v>
      </c>
      <c r="T24">
        <v>7005</v>
      </c>
      <c r="U24">
        <v>6403</v>
      </c>
      <c r="V24" s="4">
        <v>5974</v>
      </c>
      <c r="W24" s="33">
        <v>41266</v>
      </c>
      <c r="X24" s="34">
        <f t="shared" si="1"/>
        <v>0</v>
      </c>
      <c r="Y24" s="34">
        <f t="shared" si="2"/>
        <v>0</v>
      </c>
      <c r="Z24" s="34">
        <f t="shared" si="3"/>
        <v>0</v>
      </c>
      <c r="AA24" s="34">
        <f t="shared" si="12"/>
        <v>0</v>
      </c>
      <c r="AB24" s="34">
        <f t="shared" si="4"/>
        <v>1</v>
      </c>
      <c r="AC24" s="34">
        <f t="shared" si="5"/>
        <v>1</v>
      </c>
      <c r="AD24" s="34" t="str">
        <f t="shared" si="6"/>
        <v>CHECK</v>
      </c>
      <c r="AE24" s="34">
        <f t="shared" si="7"/>
        <v>0</v>
      </c>
      <c r="AF24" s="34" t="str">
        <f t="shared" si="8"/>
        <v>RLISP</v>
      </c>
      <c r="AG24" s="34">
        <f t="shared" si="9"/>
        <v>0</v>
      </c>
      <c r="AH24">
        <f t="shared" si="10"/>
        <v>0</v>
      </c>
      <c r="AI24">
        <f t="shared" si="11"/>
        <v>0</v>
      </c>
      <c r="AJ24">
        <v>0</v>
      </c>
    </row>
    <row r="25" spans="1:36" ht="12.75">
      <c r="A25" s="22">
        <v>3600021</v>
      </c>
      <c r="B25" s="23">
        <v>581012020000</v>
      </c>
      <c r="C25" s="24" t="s">
        <v>940</v>
      </c>
      <c r="D25" s="24" t="s">
        <v>941</v>
      </c>
      <c r="E25" s="24" t="s">
        <v>942</v>
      </c>
      <c r="F25" s="24">
        <v>11952</v>
      </c>
      <c r="G25" s="25">
        <v>987</v>
      </c>
      <c r="H25" s="24">
        <v>6312988460</v>
      </c>
      <c r="I25" s="26">
        <v>3</v>
      </c>
      <c r="J25" s="26" t="s">
        <v>878</v>
      </c>
      <c r="K25" s="27" t="s">
        <v>877</v>
      </c>
      <c r="L25" s="28">
        <v>1420</v>
      </c>
      <c r="M25" s="29" t="s">
        <v>878</v>
      </c>
      <c r="N25" s="45" t="s">
        <v>877</v>
      </c>
      <c r="O25" s="44"/>
      <c r="P25" s="31">
        <v>13.037974683544304</v>
      </c>
      <c r="Q25" s="26" t="str">
        <f t="shared" si="0"/>
        <v>NO</v>
      </c>
      <c r="R25" s="26" t="s">
        <v>878</v>
      </c>
      <c r="S25" s="30" t="s">
        <v>877</v>
      </c>
      <c r="T25">
        <v>6973</v>
      </c>
      <c r="U25">
        <v>8279</v>
      </c>
      <c r="V25" s="4">
        <v>3663</v>
      </c>
      <c r="W25" s="33">
        <v>32896</v>
      </c>
      <c r="X25" s="34">
        <f t="shared" si="1"/>
        <v>0</v>
      </c>
      <c r="Y25" s="34">
        <f t="shared" si="2"/>
        <v>0</v>
      </c>
      <c r="Z25" s="34">
        <f t="shared" si="3"/>
        <v>0</v>
      </c>
      <c r="AA25" s="34">
        <f t="shared" si="12"/>
        <v>0</v>
      </c>
      <c r="AB25" s="34">
        <f t="shared" si="4"/>
        <v>0</v>
      </c>
      <c r="AC25" s="34">
        <f t="shared" si="5"/>
        <v>0</v>
      </c>
      <c r="AD25" s="34">
        <f t="shared" si="6"/>
        <v>0</v>
      </c>
      <c r="AE25" s="34">
        <f t="shared" si="7"/>
        <v>0</v>
      </c>
      <c r="AF25" s="34">
        <f t="shared" si="8"/>
        <v>0</v>
      </c>
      <c r="AG25" s="34">
        <f t="shared" si="9"/>
        <v>0</v>
      </c>
      <c r="AH25">
        <f t="shared" si="10"/>
        <v>0</v>
      </c>
      <c r="AI25">
        <f t="shared" si="11"/>
        <v>0</v>
      </c>
      <c r="AJ25">
        <v>0</v>
      </c>
    </row>
    <row r="26" spans="1:36" ht="12.75">
      <c r="A26" s="22">
        <v>3600022</v>
      </c>
      <c r="B26" s="23">
        <v>580251070000</v>
      </c>
      <c r="C26" s="24" t="s">
        <v>943</v>
      </c>
      <c r="D26" s="24" t="s">
        <v>944</v>
      </c>
      <c r="E26" s="24" t="s">
        <v>945</v>
      </c>
      <c r="F26" s="24">
        <v>11941</v>
      </c>
      <c r="G26" s="25" t="s">
        <v>946</v>
      </c>
      <c r="H26" s="24">
        <v>6313250800</v>
      </c>
      <c r="I26" s="26">
        <v>3</v>
      </c>
      <c r="J26" s="26" t="s">
        <v>878</v>
      </c>
      <c r="K26" s="35" t="s">
        <v>877</v>
      </c>
      <c r="L26" s="4">
        <v>966</v>
      </c>
      <c r="M26" s="29" t="s">
        <v>878</v>
      </c>
      <c r="N26" s="45" t="s">
        <v>877</v>
      </c>
      <c r="O26" s="30"/>
      <c r="P26" s="31" t="s">
        <v>947</v>
      </c>
      <c r="Q26" s="31" t="s">
        <v>947</v>
      </c>
      <c r="R26" s="26" t="s">
        <v>878</v>
      </c>
      <c r="S26" s="30" t="s">
        <v>877</v>
      </c>
      <c r="T26">
        <v>3467</v>
      </c>
      <c r="U26">
        <v>4745</v>
      </c>
      <c r="V26" s="4">
        <v>1223</v>
      </c>
      <c r="W26" s="33">
        <v>13706</v>
      </c>
      <c r="X26" s="34">
        <f t="shared" si="1"/>
        <v>0</v>
      </c>
      <c r="Y26" s="34">
        <f t="shared" si="2"/>
        <v>0</v>
      </c>
      <c r="Z26" s="34">
        <f t="shared" si="3"/>
        <v>0</v>
      </c>
      <c r="AA26" s="34">
        <f t="shared" si="12"/>
        <v>0</v>
      </c>
      <c r="AB26" s="34">
        <f t="shared" si="4"/>
        <v>0</v>
      </c>
      <c r="AC26" s="34">
        <f t="shared" si="5"/>
        <v>0</v>
      </c>
      <c r="AD26" s="34">
        <f t="shared" si="6"/>
        <v>0</v>
      </c>
      <c r="AE26" s="34">
        <f t="shared" si="7"/>
        <v>0</v>
      </c>
      <c r="AF26" s="34">
        <f t="shared" si="8"/>
        <v>0</v>
      </c>
      <c r="AG26" s="34">
        <f t="shared" si="9"/>
        <v>0</v>
      </c>
      <c r="AH26">
        <f t="shared" si="10"/>
        <v>0</v>
      </c>
      <c r="AI26">
        <f t="shared" si="11"/>
        <v>0</v>
      </c>
      <c r="AJ26">
        <v>0</v>
      </c>
    </row>
    <row r="27" spans="1:36" ht="12.75">
      <c r="A27" s="22">
        <v>3600023</v>
      </c>
      <c r="B27" s="23">
        <v>591502040000</v>
      </c>
      <c r="C27" s="24" t="s">
        <v>948</v>
      </c>
      <c r="D27" s="24" t="s">
        <v>949</v>
      </c>
      <c r="E27" s="24" t="s">
        <v>950</v>
      </c>
      <c r="F27" s="24">
        <v>12748</v>
      </c>
      <c r="G27" s="25">
        <v>308</v>
      </c>
      <c r="H27" s="24">
        <v>9144824610</v>
      </c>
      <c r="I27" s="26" t="s">
        <v>900</v>
      </c>
      <c r="J27" s="26" t="s">
        <v>878</v>
      </c>
      <c r="K27" s="35" t="s">
        <v>879</v>
      </c>
      <c r="L27" s="4">
        <v>1613</v>
      </c>
      <c r="M27" s="29" t="s">
        <v>878</v>
      </c>
      <c r="N27" s="40" t="s">
        <v>877</v>
      </c>
      <c r="O27" s="7"/>
      <c r="P27" s="31" t="s">
        <v>947</v>
      </c>
      <c r="Q27" s="31" t="s">
        <v>947</v>
      </c>
      <c r="R27" s="26" t="s">
        <v>876</v>
      </c>
      <c r="S27" s="30" t="s">
        <v>877</v>
      </c>
      <c r="T27">
        <v>11573</v>
      </c>
      <c r="U27">
        <v>9125</v>
      </c>
      <c r="V27" s="4">
        <v>12073</v>
      </c>
      <c r="W27" s="33">
        <v>74078</v>
      </c>
      <c r="X27" s="34">
        <f t="shared" si="1"/>
        <v>0</v>
      </c>
      <c r="Y27" s="34">
        <f t="shared" si="2"/>
        <v>0</v>
      </c>
      <c r="Z27" s="34">
        <f t="shared" si="3"/>
        <v>0</v>
      </c>
      <c r="AA27" s="34">
        <f t="shared" si="12"/>
        <v>0</v>
      </c>
      <c r="AB27" s="34">
        <f t="shared" si="4"/>
        <v>0</v>
      </c>
      <c r="AC27" s="34">
        <f t="shared" si="5"/>
        <v>1</v>
      </c>
      <c r="AD27" s="34">
        <f t="shared" si="6"/>
        <v>0</v>
      </c>
      <c r="AE27" s="34">
        <f t="shared" si="7"/>
        <v>0</v>
      </c>
      <c r="AF27" s="34">
        <f t="shared" si="8"/>
        <v>0</v>
      </c>
      <c r="AG27" s="34">
        <f t="shared" si="9"/>
        <v>0</v>
      </c>
      <c r="AH27">
        <f t="shared" si="10"/>
        <v>0</v>
      </c>
      <c r="AI27">
        <f t="shared" si="11"/>
        <v>0</v>
      </c>
      <c r="AJ27">
        <v>0</v>
      </c>
    </row>
    <row r="28" spans="1:36" ht="12.75">
      <c r="A28" s="22">
        <v>3602300</v>
      </c>
      <c r="B28" s="23">
        <v>660413020000</v>
      </c>
      <c r="C28" s="24" t="s">
        <v>951</v>
      </c>
      <c r="D28" s="24" t="s">
        <v>952</v>
      </c>
      <c r="E28" s="24" t="s">
        <v>953</v>
      </c>
      <c r="F28" s="24">
        <v>10533</v>
      </c>
      <c r="G28" s="25">
        <v>1254</v>
      </c>
      <c r="H28" s="24">
        <v>9145917428</v>
      </c>
      <c r="I28" s="26">
        <v>3</v>
      </c>
      <c r="J28" s="26" t="s">
        <v>878</v>
      </c>
      <c r="K28" s="46"/>
      <c r="L28" s="47" t="s">
        <v>954</v>
      </c>
      <c r="M28" s="29"/>
      <c r="N28" s="44"/>
      <c r="O28" s="30"/>
      <c r="P28" s="31" t="s">
        <v>947</v>
      </c>
      <c r="Q28" s="31" t="s">
        <v>947</v>
      </c>
      <c r="R28" s="26" t="s">
        <v>878</v>
      </c>
      <c r="S28" s="48" t="s">
        <v>955</v>
      </c>
      <c r="X28" s="34">
        <f t="shared" si="1"/>
        <v>0</v>
      </c>
      <c r="Y28" s="34">
        <f t="shared" si="2"/>
        <v>0</v>
      </c>
      <c r="Z28" s="34">
        <f t="shared" si="3"/>
        <v>0</v>
      </c>
      <c r="AA28" s="34">
        <f t="shared" si="12"/>
        <v>0</v>
      </c>
      <c r="AB28" s="34">
        <f t="shared" si="4"/>
        <v>0</v>
      </c>
      <c r="AC28" s="34">
        <f t="shared" si="5"/>
        <v>0</v>
      </c>
      <c r="AD28" s="34">
        <f t="shared" si="6"/>
        <v>0</v>
      </c>
      <c r="AE28" s="34">
        <f t="shared" si="7"/>
        <v>0</v>
      </c>
      <c r="AF28" s="34">
        <f t="shared" si="8"/>
        <v>0</v>
      </c>
      <c r="AG28" s="34">
        <f t="shared" si="9"/>
        <v>0</v>
      </c>
      <c r="AH28">
        <f t="shared" si="10"/>
        <v>0</v>
      </c>
      <c r="AI28">
        <f t="shared" si="11"/>
        <v>0</v>
      </c>
      <c r="AJ28">
        <v>0</v>
      </c>
    </row>
    <row r="29" spans="1:36" ht="12.75">
      <c r="A29" s="22">
        <v>3602310</v>
      </c>
      <c r="B29" s="23">
        <v>630918080000</v>
      </c>
      <c r="C29" s="24" t="s">
        <v>956</v>
      </c>
      <c r="D29" s="24" t="s">
        <v>957</v>
      </c>
      <c r="E29" s="24" t="s">
        <v>958</v>
      </c>
      <c r="F29" s="24">
        <v>12801</v>
      </c>
      <c r="G29" s="25">
        <v>3758</v>
      </c>
      <c r="H29" s="24">
        <v>5187922557</v>
      </c>
      <c r="I29" s="26">
        <v>2</v>
      </c>
      <c r="J29" s="36" t="s">
        <v>878</v>
      </c>
      <c r="K29" s="49" t="s">
        <v>877</v>
      </c>
      <c r="L29" s="40">
        <v>174</v>
      </c>
      <c r="M29" s="39" t="s">
        <v>878</v>
      </c>
      <c r="N29" s="28" t="s">
        <v>877</v>
      </c>
      <c r="O29" s="30"/>
      <c r="P29" s="31">
        <v>28.387096774193548</v>
      </c>
      <c r="Q29" s="26" t="str">
        <f aca="true" t="shared" si="13" ref="Q29:Q92">IF(P29&lt;20,"NO","YES")</f>
        <v>YES</v>
      </c>
      <c r="R29" s="26" t="s">
        <v>878</v>
      </c>
      <c r="S29" s="30" t="s">
        <v>877</v>
      </c>
      <c r="T29">
        <v>1363</v>
      </c>
      <c r="U29">
        <v>958</v>
      </c>
      <c r="V29" s="4">
        <v>1594</v>
      </c>
      <c r="W29" s="33">
        <v>9161</v>
      </c>
      <c r="X29" s="34">
        <f t="shared" si="1"/>
        <v>0</v>
      </c>
      <c r="Y29" s="34">
        <f t="shared" si="2"/>
        <v>1</v>
      </c>
      <c r="Z29" s="34">
        <f t="shared" si="3"/>
        <v>0</v>
      </c>
      <c r="AA29" s="34">
        <f t="shared" si="12"/>
        <v>0</v>
      </c>
      <c r="AB29" s="34">
        <f t="shared" si="4"/>
        <v>1</v>
      </c>
      <c r="AC29" s="34">
        <f t="shared" si="5"/>
        <v>0</v>
      </c>
      <c r="AD29" s="34">
        <f t="shared" si="6"/>
        <v>0</v>
      </c>
      <c r="AE29" s="34">
        <f t="shared" si="7"/>
        <v>0</v>
      </c>
      <c r="AF29" s="34">
        <f t="shared" si="8"/>
        <v>0</v>
      </c>
      <c r="AG29" s="34">
        <f t="shared" si="9"/>
        <v>0</v>
      </c>
      <c r="AH29">
        <f t="shared" si="10"/>
        <v>0</v>
      </c>
      <c r="AI29">
        <f t="shared" si="11"/>
        <v>0</v>
      </c>
      <c r="AJ29">
        <v>0</v>
      </c>
    </row>
    <row r="30" spans="1:36" ht="12.75">
      <c r="A30" s="22">
        <v>3602340</v>
      </c>
      <c r="B30" s="23">
        <v>220101040000</v>
      </c>
      <c r="C30" s="24" t="s">
        <v>959</v>
      </c>
      <c r="D30" s="24" t="s">
        <v>960</v>
      </c>
      <c r="E30" s="24" t="s">
        <v>961</v>
      </c>
      <c r="F30" s="24">
        <v>13606</v>
      </c>
      <c r="G30" s="25">
        <v>10</v>
      </c>
      <c r="H30" s="24">
        <v>3155836104</v>
      </c>
      <c r="I30" s="26">
        <v>7</v>
      </c>
      <c r="J30" s="26" t="s">
        <v>876</v>
      </c>
      <c r="K30" s="27" t="s">
        <v>879</v>
      </c>
      <c r="L30" s="28">
        <v>1971</v>
      </c>
      <c r="M30" s="29" t="s">
        <v>878</v>
      </c>
      <c r="N30" s="28" t="s">
        <v>877</v>
      </c>
      <c r="O30" s="30"/>
      <c r="P30" s="31">
        <v>19.683257918552037</v>
      </c>
      <c r="Q30" s="26" t="str">
        <f t="shared" si="13"/>
        <v>NO</v>
      </c>
      <c r="R30" s="26" t="s">
        <v>876</v>
      </c>
      <c r="S30" s="30" t="s">
        <v>877</v>
      </c>
      <c r="T30">
        <v>10564</v>
      </c>
      <c r="U30">
        <v>10743</v>
      </c>
      <c r="V30" s="4">
        <v>7615</v>
      </c>
      <c r="W30" s="33">
        <v>58295</v>
      </c>
      <c r="X30" s="34">
        <f t="shared" si="1"/>
        <v>1</v>
      </c>
      <c r="Y30" s="34">
        <f t="shared" si="2"/>
        <v>0</v>
      </c>
      <c r="Z30" s="34">
        <f t="shared" si="3"/>
        <v>0</v>
      </c>
      <c r="AA30" s="34">
        <f t="shared" si="12"/>
        <v>0</v>
      </c>
      <c r="AB30" s="34">
        <f t="shared" si="4"/>
        <v>0</v>
      </c>
      <c r="AC30" s="34">
        <f t="shared" si="5"/>
        <v>1</v>
      </c>
      <c r="AD30" s="34">
        <f t="shared" si="6"/>
        <v>0</v>
      </c>
      <c r="AE30" s="34">
        <f t="shared" si="7"/>
        <v>0</v>
      </c>
      <c r="AF30" s="34">
        <f t="shared" si="8"/>
        <v>0</v>
      </c>
      <c r="AG30" s="34">
        <f t="shared" si="9"/>
        <v>0</v>
      </c>
      <c r="AH30">
        <f t="shared" si="10"/>
        <v>0</v>
      </c>
      <c r="AI30">
        <f t="shared" si="11"/>
        <v>0</v>
      </c>
      <c r="AJ30">
        <v>0</v>
      </c>
    </row>
    <row r="31" spans="1:36" ht="12.75">
      <c r="A31" s="22">
        <v>3602370</v>
      </c>
      <c r="B31" s="23">
        <v>570101040000</v>
      </c>
      <c r="C31" s="24" t="s">
        <v>962</v>
      </c>
      <c r="D31" s="24" t="s">
        <v>963</v>
      </c>
      <c r="E31" s="24" t="s">
        <v>964</v>
      </c>
      <c r="F31" s="24">
        <v>14801</v>
      </c>
      <c r="G31" s="25">
        <v>1398</v>
      </c>
      <c r="H31" s="24">
        <v>6073592244</v>
      </c>
      <c r="I31" s="26">
        <v>7</v>
      </c>
      <c r="J31" s="26" t="s">
        <v>876</v>
      </c>
      <c r="K31" s="35" t="s">
        <v>879</v>
      </c>
      <c r="L31" s="4">
        <v>1230</v>
      </c>
      <c r="M31" s="29" t="s">
        <v>878</v>
      </c>
      <c r="N31" s="28" t="s">
        <v>877</v>
      </c>
      <c r="O31" s="30"/>
      <c r="P31" s="31">
        <v>41.55844155844156</v>
      </c>
      <c r="Q31" s="26" t="str">
        <f t="shared" si="13"/>
        <v>YES</v>
      </c>
      <c r="R31" s="26" t="s">
        <v>876</v>
      </c>
      <c r="S31" s="32" t="s">
        <v>879</v>
      </c>
      <c r="T31">
        <v>10840</v>
      </c>
      <c r="U31">
        <v>12576</v>
      </c>
      <c r="V31" s="4">
        <v>14366</v>
      </c>
      <c r="W31" s="33">
        <v>77240</v>
      </c>
      <c r="X31" s="34">
        <f t="shared" si="1"/>
        <v>1</v>
      </c>
      <c r="Y31" s="34">
        <f t="shared" si="2"/>
        <v>0</v>
      </c>
      <c r="Z31" s="34">
        <f t="shared" si="3"/>
        <v>0</v>
      </c>
      <c r="AA31" s="34">
        <f t="shared" si="12"/>
        <v>0</v>
      </c>
      <c r="AB31" s="34">
        <f t="shared" si="4"/>
        <v>1</v>
      </c>
      <c r="AC31" s="34">
        <f t="shared" si="5"/>
        <v>1</v>
      </c>
      <c r="AD31" s="34" t="str">
        <f t="shared" si="6"/>
        <v>CHECK</v>
      </c>
      <c r="AE31" s="34">
        <f t="shared" si="7"/>
        <v>0</v>
      </c>
      <c r="AF31" s="34" t="str">
        <f t="shared" si="8"/>
        <v>RLISP</v>
      </c>
      <c r="AG31" s="34">
        <f t="shared" si="9"/>
        <v>0</v>
      </c>
      <c r="AH31">
        <f t="shared" si="10"/>
        <v>0</v>
      </c>
      <c r="AI31">
        <f t="shared" si="11"/>
        <v>0</v>
      </c>
      <c r="AJ31">
        <v>0</v>
      </c>
    </row>
    <row r="32" spans="1:36" ht="12.75">
      <c r="A32" s="22">
        <v>3602400</v>
      </c>
      <c r="B32" s="23">
        <v>80101040000</v>
      </c>
      <c r="C32" s="24" t="s">
        <v>965</v>
      </c>
      <c r="D32" s="24" t="s">
        <v>966</v>
      </c>
      <c r="E32" s="24" t="s">
        <v>967</v>
      </c>
      <c r="F32" s="24">
        <v>13730</v>
      </c>
      <c r="G32" s="25">
        <v>5</v>
      </c>
      <c r="H32" s="24">
        <v>6076398229</v>
      </c>
      <c r="I32" s="26">
        <v>7</v>
      </c>
      <c r="J32" s="26" t="s">
        <v>876</v>
      </c>
      <c r="K32" s="43" t="s">
        <v>879</v>
      </c>
      <c r="L32" s="28">
        <v>715</v>
      </c>
      <c r="M32" s="29" t="s">
        <v>878</v>
      </c>
      <c r="N32" s="28" t="s">
        <v>877</v>
      </c>
      <c r="O32" s="30"/>
      <c r="P32" s="31">
        <v>18.75746714456392</v>
      </c>
      <c r="Q32" s="26" t="str">
        <f t="shared" si="13"/>
        <v>NO</v>
      </c>
      <c r="R32" s="26" t="s">
        <v>876</v>
      </c>
      <c r="S32" s="30" t="s">
        <v>877</v>
      </c>
      <c r="T32">
        <v>3922</v>
      </c>
      <c r="U32">
        <v>3995</v>
      </c>
      <c r="V32" s="4">
        <v>2938</v>
      </c>
      <c r="W32" s="33">
        <v>21607</v>
      </c>
      <c r="X32" s="34">
        <f t="shared" si="1"/>
        <v>1</v>
      </c>
      <c r="Y32" s="34">
        <f t="shared" si="2"/>
        <v>0</v>
      </c>
      <c r="Z32" s="34">
        <f t="shared" si="3"/>
        <v>0</v>
      </c>
      <c r="AA32" s="34">
        <f t="shared" si="12"/>
        <v>0</v>
      </c>
      <c r="AB32" s="34">
        <f t="shared" si="4"/>
        <v>0</v>
      </c>
      <c r="AC32" s="34">
        <f t="shared" si="5"/>
        <v>1</v>
      </c>
      <c r="AD32" s="34">
        <f t="shared" si="6"/>
        <v>0</v>
      </c>
      <c r="AE32" s="34">
        <f t="shared" si="7"/>
        <v>0</v>
      </c>
      <c r="AF32" s="34">
        <f t="shared" si="8"/>
        <v>0</v>
      </c>
      <c r="AG32" s="34">
        <f t="shared" si="9"/>
        <v>0</v>
      </c>
      <c r="AH32">
        <f t="shared" si="10"/>
        <v>0</v>
      </c>
      <c r="AI32">
        <f t="shared" si="11"/>
        <v>0</v>
      </c>
      <c r="AJ32">
        <v>0</v>
      </c>
    </row>
    <row r="33" spans="1:36" ht="12.75">
      <c r="A33" s="22">
        <v>3602430</v>
      </c>
      <c r="B33" s="23">
        <v>142101040000</v>
      </c>
      <c r="C33" s="24" t="s">
        <v>968</v>
      </c>
      <c r="D33" s="24" t="s">
        <v>969</v>
      </c>
      <c r="E33" s="24" t="s">
        <v>970</v>
      </c>
      <c r="F33" s="24">
        <v>14001</v>
      </c>
      <c r="G33" s="25">
        <v>1197</v>
      </c>
      <c r="H33" s="24">
        <v>7165425532</v>
      </c>
      <c r="I33" s="26">
        <v>3</v>
      </c>
      <c r="J33" s="26" t="s">
        <v>878</v>
      </c>
      <c r="K33" s="35" t="s">
        <v>877</v>
      </c>
      <c r="L33" s="4">
        <v>1650</v>
      </c>
      <c r="M33" s="29" t="s">
        <v>878</v>
      </c>
      <c r="N33" s="4" t="s">
        <v>877</v>
      </c>
      <c r="O33" s="30"/>
      <c r="P33" s="31">
        <v>9.03990024937656</v>
      </c>
      <c r="Q33" s="26" t="str">
        <f t="shared" si="13"/>
        <v>NO</v>
      </c>
      <c r="R33" s="26" t="s">
        <v>878</v>
      </c>
      <c r="S33" s="30" t="s">
        <v>877</v>
      </c>
      <c r="T33">
        <v>7313</v>
      </c>
      <c r="U33">
        <v>9759</v>
      </c>
      <c r="V33" s="4">
        <v>2730</v>
      </c>
      <c r="W33" s="33">
        <v>29229</v>
      </c>
      <c r="X33" s="34">
        <f t="shared" si="1"/>
        <v>0</v>
      </c>
      <c r="Y33" s="34">
        <f t="shared" si="2"/>
        <v>0</v>
      </c>
      <c r="Z33" s="34">
        <f t="shared" si="3"/>
        <v>0</v>
      </c>
      <c r="AA33" s="34">
        <f t="shared" si="12"/>
        <v>0</v>
      </c>
      <c r="AB33" s="34">
        <f t="shared" si="4"/>
        <v>0</v>
      </c>
      <c r="AC33" s="34">
        <f t="shared" si="5"/>
        <v>0</v>
      </c>
      <c r="AD33" s="34">
        <f t="shared" si="6"/>
        <v>0</v>
      </c>
      <c r="AE33" s="34">
        <f t="shared" si="7"/>
        <v>0</v>
      </c>
      <c r="AF33" s="34">
        <f t="shared" si="8"/>
        <v>0</v>
      </c>
      <c r="AG33" s="34">
        <f t="shared" si="9"/>
        <v>0</v>
      </c>
      <c r="AH33">
        <f t="shared" si="10"/>
        <v>0</v>
      </c>
      <c r="AI33">
        <f t="shared" si="11"/>
        <v>0</v>
      </c>
      <c r="AJ33">
        <v>0</v>
      </c>
    </row>
    <row r="34" spans="1:36" ht="12.75">
      <c r="A34" s="22">
        <v>3602460</v>
      </c>
      <c r="B34" s="23">
        <v>10100010000</v>
      </c>
      <c r="C34" s="24" t="s">
        <v>971</v>
      </c>
      <c r="D34" s="24" t="s">
        <v>972</v>
      </c>
      <c r="E34" s="24" t="s">
        <v>973</v>
      </c>
      <c r="F34" s="24">
        <v>12207</v>
      </c>
      <c r="G34" s="25">
        <v>1099</v>
      </c>
      <c r="H34" s="24">
        <v>5184627200</v>
      </c>
      <c r="I34" s="26" t="s">
        <v>974</v>
      </c>
      <c r="J34" s="26" t="s">
        <v>878</v>
      </c>
      <c r="K34" s="4" t="s">
        <v>877</v>
      </c>
      <c r="L34" s="4">
        <v>10046</v>
      </c>
      <c r="M34" s="29" t="s">
        <v>878</v>
      </c>
      <c r="N34" s="4" t="s">
        <v>877</v>
      </c>
      <c r="O34" s="30"/>
      <c r="P34" s="31">
        <v>35.45660849831756</v>
      </c>
      <c r="Q34" s="26" t="str">
        <f t="shared" si="13"/>
        <v>YES</v>
      </c>
      <c r="R34" s="26" t="s">
        <v>878</v>
      </c>
      <c r="S34" s="30" t="s">
        <v>877</v>
      </c>
      <c r="T34">
        <v>89173</v>
      </c>
      <c r="U34">
        <v>133421</v>
      </c>
      <c r="V34" s="4">
        <v>90857</v>
      </c>
      <c r="W34" s="33">
        <v>537785</v>
      </c>
      <c r="X34" s="34">
        <f t="shared" si="1"/>
        <v>0</v>
      </c>
      <c r="Y34" s="34">
        <f t="shared" si="2"/>
        <v>0</v>
      </c>
      <c r="Z34" s="34">
        <f t="shared" si="3"/>
        <v>0</v>
      </c>
      <c r="AA34" s="34">
        <f t="shared" si="12"/>
        <v>0</v>
      </c>
      <c r="AB34" s="34">
        <f t="shared" si="4"/>
        <v>1</v>
      </c>
      <c r="AC34" s="34">
        <f t="shared" si="5"/>
        <v>0</v>
      </c>
      <c r="AD34" s="34">
        <f t="shared" si="6"/>
        <v>0</v>
      </c>
      <c r="AE34" s="34">
        <f t="shared" si="7"/>
        <v>0</v>
      </c>
      <c r="AF34" s="34">
        <f t="shared" si="8"/>
        <v>0</v>
      </c>
      <c r="AG34" s="34">
        <f t="shared" si="9"/>
        <v>0</v>
      </c>
      <c r="AH34">
        <f t="shared" si="10"/>
        <v>0</v>
      </c>
      <c r="AI34">
        <f t="shared" si="11"/>
        <v>0</v>
      </c>
      <c r="AJ34">
        <v>0</v>
      </c>
    </row>
    <row r="35" spans="1:36" ht="12.75">
      <c r="A35" s="22">
        <v>3602520</v>
      </c>
      <c r="B35" s="23">
        <v>450101060000</v>
      </c>
      <c r="C35" s="24" t="s">
        <v>975</v>
      </c>
      <c r="D35" s="24" t="s">
        <v>976</v>
      </c>
      <c r="E35" s="24" t="s">
        <v>977</v>
      </c>
      <c r="F35" s="24">
        <v>14411</v>
      </c>
      <c r="G35" s="25">
        <v>1697</v>
      </c>
      <c r="H35" s="24">
        <v>7165892050</v>
      </c>
      <c r="I35" s="26">
        <v>4</v>
      </c>
      <c r="J35" s="26" t="s">
        <v>878</v>
      </c>
      <c r="K35" s="27" t="s">
        <v>877</v>
      </c>
      <c r="L35" s="28">
        <v>2573</v>
      </c>
      <c r="M35" s="29" t="s">
        <v>878</v>
      </c>
      <c r="N35" s="4" t="s">
        <v>877</v>
      </c>
      <c r="O35" s="30"/>
      <c r="P35" s="31">
        <v>18.09009009009009</v>
      </c>
      <c r="Q35" s="26" t="str">
        <f t="shared" si="13"/>
        <v>NO</v>
      </c>
      <c r="R35" s="26" t="s">
        <v>878</v>
      </c>
      <c r="S35" s="30" t="s">
        <v>877</v>
      </c>
      <c r="T35">
        <v>12878</v>
      </c>
      <c r="U35">
        <v>13744</v>
      </c>
      <c r="V35" s="4">
        <v>8622</v>
      </c>
      <c r="W35" s="33">
        <v>69453</v>
      </c>
      <c r="X35" s="34">
        <f t="shared" si="1"/>
        <v>0</v>
      </c>
      <c r="Y35" s="34">
        <f t="shared" si="2"/>
        <v>0</v>
      </c>
      <c r="Z35" s="34">
        <f t="shared" si="3"/>
        <v>0</v>
      </c>
      <c r="AA35" s="34">
        <f t="shared" si="12"/>
        <v>0</v>
      </c>
      <c r="AB35" s="34">
        <f t="shared" si="4"/>
        <v>0</v>
      </c>
      <c r="AC35" s="34">
        <f t="shared" si="5"/>
        <v>0</v>
      </c>
      <c r="AD35" s="34">
        <f t="shared" si="6"/>
        <v>0</v>
      </c>
      <c r="AE35" s="34">
        <f t="shared" si="7"/>
        <v>0</v>
      </c>
      <c r="AF35" s="34">
        <f t="shared" si="8"/>
        <v>0</v>
      </c>
      <c r="AG35" s="34">
        <f t="shared" si="9"/>
        <v>0</v>
      </c>
      <c r="AH35">
        <f t="shared" si="10"/>
        <v>0</v>
      </c>
      <c r="AI35">
        <f t="shared" si="11"/>
        <v>0</v>
      </c>
      <c r="AJ35">
        <v>0</v>
      </c>
    </row>
    <row r="36" spans="1:36" ht="12.75">
      <c r="A36" s="22">
        <v>3602550</v>
      </c>
      <c r="B36" s="23">
        <v>140101060000</v>
      </c>
      <c r="C36" s="24" t="s">
        <v>978</v>
      </c>
      <c r="D36" s="24" t="s">
        <v>979</v>
      </c>
      <c r="E36" s="24" t="s">
        <v>980</v>
      </c>
      <c r="F36" s="24">
        <v>14004</v>
      </c>
      <c r="G36" s="25">
        <v>1099</v>
      </c>
      <c r="H36" s="24">
        <v>7169379116</v>
      </c>
      <c r="I36" s="26" t="s">
        <v>981</v>
      </c>
      <c r="J36" s="26" t="s">
        <v>878</v>
      </c>
      <c r="K36" s="27" t="s">
        <v>877</v>
      </c>
      <c r="L36" s="28">
        <v>1981</v>
      </c>
      <c r="M36" s="29" t="s">
        <v>878</v>
      </c>
      <c r="N36" s="4" t="s">
        <v>877</v>
      </c>
      <c r="O36" s="30"/>
      <c r="P36" s="31">
        <v>6.368563685636857</v>
      </c>
      <c r="Q36" s="26" t="str">
        <f t="shared" si="13"/>
        <v>NO</v>
      </c>
      <c r="R36" s="26" t="s">
        <v>878</v>
      </c>
      <c r="S36" s="30" t="s">
        <v>877</v>
      </c>
      <c r="T36">
        <v>8198</v>
      </c>
      <c r="U36">
        <v>11407</v>
      </c>
      <c r="V36" s="4">
        <v>2618</v>
      </c>
      <c r="W36" s="33">
        <v>32323</v>
      </c>
      <c r="X36" s="34">
        <f t="shared" si="1"/>
        <v>0</v>
      </c>
      <c r="Y36" s="34">
        <f t="shared" si="2"/>
        <v>0</v>
      </c>
      <c r="Z36" s="34">
        <f t="shared" si="3"/>
        <v>0</v>
      </c>
      <c r="AA36" s="34">
        <f t="shared" si="12"/>
        <v>0</v>
      </c>
      <c r="AB36" s="34">
        <f t="shared" si="4"/>
        <v>0</v>
      </c>
      <c r="AC36" s="34">
        <f t="shared" si="5"/>
        <v>0</v>
      </c>
      <c r="AD36" s="34">
        <f t="shared" si="6"/>
        <v>0</v>
      </c>
      <c r="AE36" s="34">
        <f t="shared" si="7"/>
        <v>0</v>
      </c>
      <c r="AF36" s="34">
        <f t="shared" si="8"/>
        <v>0</v>
      </c>
      <c r="AG36" s="34">
        <f t="shared" si="9"/>
        <v>0</v>
      </c>
      <c r="AH36">
        <f t="shared" si="10"/>
        <v>0</v>
      </c>
      <c r="AI36">
        <f t="shared" si="11"/>
        <v>0</v>
      </c>
      <c r="AJ36">
        <v>0</v>
      </c>
    </row>
    <row r="37" spans="1:36" ht="12.75">
      <c r="A37" s="22">
        <v>3602580</v>
      </c>
      <c r="B37" s="23">
        <v>180202040000</v>
      </c>
      <c r="C37" s="24" t="s">
        <v>982</v>
      </c>
      <c r="D37" s="24" t="s">
        <v>983</v>
      </c>
      <c r="E37" s="24" t="s">
        <v>984</v>
      </c>
      <c r="F37" s="24">
        <v>14005</v>
      </c>
      <c r="G37" s="25">
        <v>9769</v>
      </c>
      <c r="H37" s="24">
        <v>7165911551</v>
      </c>
      <c r="I37" s="26">
        <v>8</v>
      </c>
      <c r="J37" s="26" t="s">
        <v>876</v>
      </c>
      <c r="K37" s="27" t="s">
        <v>877</v>
      </c>
      <c r="L37" s="28">
        <v>1026</v>
      </c>
      <c r="M37" s="29" t="s">
        <v>878</v>
      </c>
      <c r="N37" s="28" t="s">
        <v>877</v>
      </c>
      <c r="O37" s="30"/>
      <c r="P37" s="31">
        <v>12.431941923774954</v>
      </c>
      <c r="Q37" s="26" t="str">
        <f t="shared" si="13"/>
        <v>NO</v>
      </c>
      <c r="R37" s="26" t="s">
        <v>876</v>
      </c>
      <c r="S37" s="30" t="s">
        <v>877</v>
      </c>
      <c r="T37">
        <v>4588</v>
      </c>
      <c r="U37">
        <v>5653</v>
      </c>
      <c r="V37" s="4">
        <v>2179</v>
      </c>
      <c r="W37" s="33">
        <v>21654</v>
      </c>
      <c r="X37" s="34">
        <f t="shared" si="1"/>
        <v>1</v>
      </c>
      <c r="Y37" s="34">
        <f t="shared" si="2"/>
        <v>0</v>
      </c>
      <c r="Z37" s="34">
        <f t="shared" si="3"/>
        <v>0</v>
      </c>
      <c r="AA37" s="34">
        <f t="shared" si="12"/>
        <v>0</v>
      </c>
      <c r="AB37" s="34">
        <f t="shared" si="4"/>
        <v>0</v>
      </c>
      <c r="AC37" s="34">
        <f t="shared" si="5"/>
        <v>1</v>
      </c>
      <c r="AD37" s="34">
        <f t="shared" si="6"/>
        <v>0</v>
      </c>
      <c r="AE37" s="34">
        <f t="shared" si="7"/>
        <v>0</v>
      </c>
      <c r="AF37" s="34">
        <f t="shared" si="8"/>
        <v>0</v>
      </c>
      <c r="AG37" s="34">
        <f t="shared" si="9"/>
        <v>0</v>
      </c>
      <c r="AH37">
        <f t="shared" si="10"/>
        <v>0</v>
      </c>
      <c r="AI37">
        <f t="shared" si="11"/>
        <v>0</v>
      </c>
      <c r="AJ37">
        <v>0</v>
      </c>
    </row>
    <row r="38" spans="1:36" ht="12.75">
      <c r="A38" s="22">
        <v>3602670</v>
      </c>
      <c r="B38" s="23">
        <v>220202040000</v>
      </c>
      <c r="C38" s="24" t="s">
        <v>985</v>
      </c>
      <c r="D38" s="24" t="s">
        <v>986</v>
      </c>
      <c r="E38" s="24" t="s">
        <v>987</v>
      </c>
      <c r="F38" s="24">
        <v>13607</v>
      </c>
      <c r="G38" s="25">
        <v>1699</v>
      </c>
      <c r="H38" s="24">
        <v>3154829971</v>
      </c>
      <c r="I38" s="26">
        <v>7</v>
      </c>
      <c r="J38" s="26" t="s">
        <v>876</v>
      </c>
      <c r="K38" s="27" t="s">
        <v>879</v>
      </c>
      <c r="L38" s="28">
        <v>657</v>
      </c>
      <c r="M38" s="29" t="s">
        <v>878</v>
      </c>
      <c r="N38" s="28" t="s">
        <v>877</v>
      </c>
      <c r="O38" s="30"/>
      <c r="P38" s="31">
        <v>13.456090651558073</v>
      </c>
      <c r="Q38" s="26" t="str">
        <f t="shared" si="13"/>
        <v>NO</v>
      </c>
      <c r="R38" s="26" t="s">
        <v>876</v>
      </c>
      <c r="S38" s="30" t="s">
        <v>877</v>
      </c>
      <c r="T38">
        <v>3073</v>
      </c>
      <c r="U38">
        <v>3670</v>
      </c>
      <c r="V38" s="4">
        <v>1733</v>
      </c>
      <c r="W38" s="33">
        <v>14825</v>
      </c>
      <c r="X38" s="34">
        <f t="shared" si="1"/>
        <v>1</v>
      </c>
      <c r="Y38" s="34">
        <f t="shared" si="2"/>
        <v>0</v>
      </c>
      <c r="Z38" s="34">
        <f t="shared" si="3"/>
        <v>0</v>
      </c>
      <c r="AA38" s="34">
        <f t="shared" si="12"/>
        <v>0</v>
      </c>
      <c r="AB38" s="34">
        <f t="shared" si="4"/>
        <v>0</v>
      </c>
      <c r="AC38" s="34">
        <f t="shared" si="5"/>
        <v>1</v>
      </c>
      <c r="AD38" s="34">
        <f t="shared" si="6"/>
        <v>0</v>
      </c>
      <c r="AE38" s="34">
        <f t="shared" si="7"/>
        <v>0</v>
      </c>
      <c r="AF38" s="34">
        <f t="shared" si="8"/>
        <v>0</v>
      </c>
      <c r="AG38" s="34">
        <f t="shared" si="9"/>
        <v>0</v>
      </c>
      <c r="AH38">
        <f t="shared" si="10"/>
        <v>0</v>
      </c>
      <c r="AI38">
        <f t="shared" si="11"/>
        <v>0</v>
      </c>
      <c r="AJ38">
        <v>0</v>
      </c>
    </row>
    <row r="39" spans="1:36" ht="12.75">
      <c r="A39" s="22">
        <v>3602700</v>
      </c>
      <c r="B39" s="23">
        <v>20101040000</v>
      </c>
      <c r="C39" s="24" t="s">
        <v>988</v>
      </c>
      <c r="D39" s="24" t="s">
        <v>989</v>
      </c>
      <c r="E39" s="24" t="s">
        <v>990</v>
      </c>
      <c r="F39" s="24">
        <v>14804</v>
      </c>
      <c r="G39" s="25">
        <v>9716</v>
      </c>
      <c r="H39" s="24">
        <v>6072762981</v>
      </c>
      <c r="I39" s="26">
        <v>7</v>
      </c>
      <c r="J39" s="26" t="s">
        <v>876</v>
      </c>
      <c r="K39" s="28" t="s">
        <v>879</v>
      </c>
      <c r="L39" s="28">
        <v>722</v>
      </c>
      <c r="M39" s="29" t="s">
        <v>878</v>
      </c>
      <c r="N39" s="28" t="s">
        <v>877</v>
      </c>
      <c r="O39" s="30"/>
      <c r="P39" s="31">
        <v>20.98159509202454</v>
      </c>
      <c r="Q39" s="26" t="str">
        <f t="shared" si="13"/>
        <v>YES</v>
      </c>
      <c r="R39" s="26" t="s">
        <v>876</v>
      </c>
      <c r="S39" s="32" t="s">
        <v>879</v>
      </c>
      <c r="T39">
        <v>4046</v>
      </c>
      <c r="U39">
        <v>3909</v>
      </c>
      <c r="V39" s="4">
        <v>3295</v>
      </c>
      <c r="W39" s="33">
        <v>23086</v>
      </c>
      <c r="X39" s="34">
        <f t="shared" si="1"/>
        <v>1</v>
      </c>
      <c r="Y39" s="34">
        <f t="shared" si="2"/>
        <v>0</v>
      </c>
      <c r="Z39" s="34">
        <f t="shared" si="3"/>
        <v>0</v>
      </c>
      <c r="AA39" s="34">
        <f t="shared" si="12"/>
        <v>0</v>
      </c>
      <c r="AB39" s="34">
        <f t="shared" si="4"/>
        <v>1</v>
      </c>
      <c r="AC39" s="34">
        <f t="shared" si="5"/>
        <v>1</v>
      </c>
      <c r="AD39" s="34" t="str">
        <f t="shared" si="6"/>
        <v>CHECK</v>
      </c>
      <c r="AE39" s="34">
        <f t="shared" si="7"/>
        <v>0</v>
      </c>
      <c r="AF39" s="34" t="str">
        <f t="shared" si="8"/>
        <v>RLISP</v>
      </c>
      <c r="AG39" s="34">
        <f t="shared" si="9"/>
        <v>0</v>
      </c>
      <c r="AH39">
        <f t="shared" si="10"/>
        <v>0</v>
      </c>
      <c r="AI39">
        <f t="shared" si="11"/>
        <v>0</v>
      </c>
      <c r="AJ39">
        <v>0</v>
      </c>
    </row>
    <row r="40" spans="1:36" ht="12.75">
      <c r="A40" s="22">
        <v>3602730</v>
      </c>
      <c r="B40" s="23">
        <v>31701060000</v>
      </c>
      <c r="C40" s="24" t="s">
        <v>991</v>
      </c>
      <c r="D40" s="24" t="s">
        <v>992</v>
      </c>
      <c r="E40" s="24" t="s">
        <v>993</v>
      </c>
      <c r="F40" s="24">
        <v>13865</v>
      </c>
      <c r="G40" s="25">
        <v>4134</v>
      </c>
      <c r="H40" s="24">
        <v>6076558216</v>
      </c>
      <c r="I40" s="26" t="s">
        <v>883</v>
      </c>
      <c r="J40" s="26" t="s">
        <v>878</v>
      </c>
      <c r="K40" s="28" t="s">
        <v>877</v>
      </c>
      <c r="L40" s="28">
        <v>2013</v>
      </c>
      <c r="M40" s="29" t="s">
        <v>878</v>
      </c>
      <c r="N40" s="28" t="s">
        <v>877</v>
      </c>
      <c r="O40" s="30"/>
      <c r="P40" s="31">
        <v>16.65043816942551</v>
      </c>
      <c r="Q40" s="26" t="str">
        <f t="shared" si="13"/>
        <v>NO</v>
      </c>
      <c r="R40" s="26" t="s">
        <v>878</v>
      </c>
      <c r="S40" s="30" t="s">
        <v>877</v>
      </c>
      <c r="T40">
        <v>9891</v>
      </c>
      <c r="U40">
        <v>10834</v>
      </c>
      <c r="V40" s="4">
        <v>6202</v>
      </c>
      <c r="W40" s="33">
        <v>51360</v>
      </c>
      <c r="X40" s="34">
        <f t="shared" si="1"/>
        <v>0</v>
      </c>
      <c r="Y40" s="34">
        <f t="shared" si="2"/>
        <v>0</v>
      </c>
      <c r="Z40" s="34">
        <f t="shared" si="3"/>
        <v>0</v>
      </c>
      <c r="AA40" s="34">
        <f t="shared" si="12"/>
        <v>0</v>
      </c>
      <c r="AB40" s="34">
        <f t="shared" si="4"/>
        <v>0</v>
      </c>
      <c r="AC40" s="34">
        <f t="shared" si="5"/>
        <v>0</v>
      </c>
      <c r="AD40" s="34">
        <f t="shared" si="6"/>
        <v>0</v>
      </c>
      <c r="AE40" s="34">
        <f t="shared" si="7"/>
        <v>0</v>
      </c>
      <c r="AF40" s="34">
        <f t="shared" si="8"/>
        <v>0</v>
      </c>
      <c r="AG40" s="34">
        <f t="shared" si="9"/>
        <v>0</v>
      </c>
      <c r="AH40">
        <f t="shared" si="10"/>
        <v>0</v>
      </c>
      <c r="AI40">
        <f t="shared" si="11"/>
        <v>0</v>
      </c>
      <c r="AJ40">
        <v>0</v>
      </c>
    </row>
    <row r="41" spans="1:36" ht="12.75">
      <c r="A41" s="22">
        <v>3602820</v>
      </c>
      <c r="B41" s="23">
        <v>460102040000</v>
      </c>
      <c r="C41" s="24" t="s">
        <v>994</v>
      </c>
      <c r="D41" s="24" t="s">
        <v>995</v>
      </c>
      <c r="E41" s="24" t="s">
        <v>996</v>
      </c>
      <c r="F41" s="24">
        <v>13131</v>
      </c>
      <c r="G41" s="25">
        <v>97</v>
      </c>
      <c r="H41" s="24">
        <v>3156257298</v>
      </c>
      <c r="I41" s="26">
        <v>8</v>
      </c>
      <c r="J41" s="26" t="s">
        <v>876</v>
      </c>
      <c r="K41" s="35" t="s">
        <v>877</v>
      </c>
      <c r="L41" s="4">
        <v>1683</v>
      </c>
      <c r="M41" s="29" t="s">
        <v>878</v>
      </c>
      <c r="N41" s="28" t="s">
        <v>877</v>
      </c>
      <c r="O41" s="30"/>
      <c r="P41" s="31">
        <v>20.305676855895197</v>
      </c>
      <c r="Q41" s="26" t="str">
        <f t="shared" si="13"/>
        <v>YES</v>
      </c>
      <c r="R41" s="26" t="s">
        <v>876</v>
      </c>
      <c r="S41" s="32" t="s">
        <v>879</v>
      </c>
      <c r="T41">
        <v>9121</v>
      </c>
      <c r="U41">
        <v>9125</v>
      </c>
      <c r="V41" s="4">
        <v>6749</v>
      </c>
      <c r="W41" s="33">
        <v>51151</v>
      </c>
      <c r="X41" s="34">
        <f t="shared" si="1"/>
        <v>1</v>
      </c>
      <c r="Y41" s="34">
        <f t="shared" si="2"/>
        <v>0</v>
      </c>
      <c r="Z41" s="34">
        <f t="shared" si="3"/>
        <v>0</v>
      </c>
      <c r="AA41" s="34">
        <f t="shared" si="12"/>
        <v>0</v>
      </c>
      <c r="AB41" s="34">
        <f t="shared" si="4"/>
        <v>1</v>
      </c>
      <c r="AC41" s="34">
        <f t="shared" si="5"/>
        <v>1</v>
      </c>
      <c r="AD41" s="34" t="str">
        <f t="shared" si="6"/>
        <v>CHECK</v>
      </c>
      <c r="AE41" s="34">
        <f t="shared" si="7"/>
        <v>0</v>
      </c>
      <c r="AF41" s="34" t="str">
        <f t="shared" si="8"/>
        <v>RLISP</v>
      </c>
      <c r="AG41" s="34">
        <f t="shared" si="9"/>
        <v>0</v>
      </c>
      <c r="AH41">
        <f t="shared" si="10"/>
        <v>0</v>
      </c>
      <c r="AI41">
        <f t="shared" si="11"/>
        <v>0</v>
      </c>
      <c r="AJ41">
        <v>0</v>
      </c>
    </row>
    <row r="42" spans="1:36" ht="12.75">
      <c r="A42" s="22">
        <v>3602880</v>
      </c>
      <c r="B42" s="23">
        <v>580303020000</v>
      </c>
      <c r="C42" s="24" t="s">
        <v>997</v>
      </c>
      <c r="D42" s="24" t="s">
        <v>998</v>
      </c>
      <c r="E42" s="24" t="s">
        <v>999</v>
      </c>
      <c r="F42" s="24">
        <v>11930</v>
      </c>
      <c r="G42" s="25">
        <v>7062</v>
      </c>
      <c r="H42" s="24">
        <v>6312673572</v>
      </c>
      <c r="I42" s="26">
        <v>3</v>
      </c>
      <c r="J42" s="36" t="s">
        <v>878</v>
      </c>
      <c r="K42" s="50" t="s">
        <v>877</v>
      </c>
      <c r="L42" s="45">
        <v>110</v>
      </c>
      <c r="M42" s="39" t="s">
        <v>878</v>
      </c>
      <c r="N42" s="40" t="s">
        <v>877</v>
      </c>
      <c r="O42" s="44"/>
      <c r="P42" s="31">
        <v>8.411214953271028</v>
      </c>
      <c r="Q42" s="26" t="str">
        <f t="shared" si="13"/>
        <v>NO</v>
      </c>
      <c r="R42" s="26" t="s">
        <v>878</v>
      </c>
      <c r="S42" s="30" t="s">
        <v>877</v>
      </c>
      <c r="T42">
        <v>473</v>
      </c>
      <c r="U42">
        <v>649</v>
      </c>
      <c r="V42" s="4">
        <v>154</v>
      </c>
      <c r="W42" s="33">
        <v>1986</v>
      </c>
      <c r="X42" s="34">
        <f t="shared" si="1"/>
        <v>0</v>
      </c>
      <c r="Y42" s="34">
        <f t="shared" si="2"/>
        <v>1</v>
      </c>
      <c r="Z42" s="34">
        <f t="shared" si="3"/>
        <v>0</v>
      </c>
      <c r="AA42" s="34">
        <f t="shared" si="12"/>
        <v>0</v>
      </c>
      <c r="AB42" s="34">
        <f t="shared" si="4"/>
        <v>0</v>
      </c>
      <c r="AC42" s="34">
        <f t="shared" si="5"/>
        <v>0</v>
      </c>
      <c r="AD42" s="34">
        <f t="shared" si="6"/>
        <v>0</v>
      </c>
      <c r="AE42" s="34">
        <f t="shared" si="7"/>
        <v>0</v>
      </c>
      <c r="AF42" s="34">
        <f t="shared" si="8"/>
        <v>0</v>
      </c>
      <c r="AG42" s="34">
        <f t="shared" si="9"/>
        <v>0</v>
      </c>
      <c r="AH42">
        <f t="shared" si="10"/>
        <v>0</v>
      </c>
      <c r="AI42">
        <f t="shared" si="11"/>
        <v>0</v>
      </c>
      <c r="AJ42">
        <v>0</v>
      </c>
    </row>
    <row r="43" spans="1:36" ht="12.75">
      <c r="A43" s="22">
        <v>3602920</v>
      </c>
      <c r="B43" s="23">
        <v>140201060000</v>
      </c>
      <c r="C43" s="24" t="s">
        <v>1000</v>
      </c>
      <c r="D43" s="24" t="s">
        <v>1001</v>
      </c>
      <c r="E43" s="24" t="s">
        <v>1002</v>
      </c>
      <c r="F43" s="24">
        <v>14226</v>
      </c>
      <c r="G43" s="25">
        <v>4398</v>
      </c>
      <c r="H43" s="24">
        <v>7168363000</v>
      </c>
      <c r="I43" s="26">
        <v>3</v>
      </c>
      <c r="J43" s="26" t="s">
        <v>878</v>
      </c>
      <c r="K43" s="35" t="s">
        <v>877</v>
      </c>
      <c r="L43" s="4">
        <v>3039</v>
      </c>
      <c r="M43" s="29" t="s">
        <v>878</v>
      </c>
      <c r="N43" s="4" t="s">
        <v>877</v>
      </c>
      <c r="O43" s="30"/>
      <c r="P43" s="31">
        <v>5.223673242567379</v>
      </c>
      <c r="Q43" s="26" t="str">
        <f t="shared" si="13"/>
        <v>NO</v>
      </c>
      <c r="R43" s="26" t="s">
        <v>878</v>
      </c>
      <c r="S43" s="30" t="s">
        <v>877</v>
      </c>
      <c r="T43">
        <v>15684</v>
      </c>
      <c r="U43">
        <v>23270</v>
      </c>
      <c r="V43" s="4">
        <v>3667</v>
      </c>
      <c r="W43" s="33">
        <v>46636</v>
      </c>
      <c r="X43" s="34">
        <f t="shared" si="1"/>
        <v>0</v>
      </c>
      <c r="Y43" s="34">
        <f t="shared" si="2"/>
        <v>0</v>
      </c>
      <c r="Z43" s="34">
        <f t="shared" si="3"/>
        <v>0</v>
      </c>
      <c r="AA43" s="34">
        <f t="shared" si="12"/>
        <v>0</v>
      </c>
      <c r="AB43" s="34">
        <f t="shared" si="4"/>
        <v>0</v>
      </c>
      <c r="AC43" s="34">
        <f t="shared" si="5"/>
        <v>0</v>
      </c>
      <c r="AD43" s="34">
        <f t="shared" si="6"/>
        <v>0</v>
      </c>
      <c r="AE43" s="34">
        <f t="shared" si="7"/>
        <v>0</v>
      </c>
      <c r="AF43" s="34">
        <f t="shared" si="8"/>
        <v>0</v>
      </c>
      <c r="AG43" s="34">
        <f t="shared" si="9"/>
        <v>0</v>
      </c>
      <c r="AH43">
        <f t="shared" si="10"/>
        <v>0</v>
      </c>
      <c r="AI43">
        <f t="shared" si="11"/>
        <v>0</v>
      </c>
      <c r="AJ43">
        <v>0</v>
      </c>
    </row>
    <row r="44" spans="1:36" ht="12.75">
      <c r="A44" s="22">
        <v>3602940</v>
      </c>
      <c r="B44" s="23">
        <v>580106030000</v>
      </c>
      <c r="C44" s="24" t="s">
        <v>1003</v>
      </c>
      <c r="D44" s="24" t="s">
        <v>1004</v>
      </c>
      <c r="E44" s="24" t="s">
        <v>1005</v>
      </c>
      <c r="F44" s="24">
        <v>11701</v>
      </c>
      <c r="G44" s="25">
        <v>3195</v>
      </c>
      <c r="H44" s="24">
        <v>6315986507</v>
      </c>
      <c r="I44" s="26">
        <v>3</v>
      </c>
      <c r="J44" s="26" t="s">
        <v>878</v>
      </c>
      <c r="K44" s="27" t="s">
        <v>877</v>
      </c>
      <c r="L44" s="28">
        <v>2998</v>
      </c>
      <c r="M44" s="29" t="s">
        <v>878</v>
      </c>
      <c r="N44" s="45" t="s">
        <v>877</v>
      </c>
      <c r="O44" s="30"/>
      <c r="P44" s="31">
        <v>10.731827111984282</v>
      </c>
      <c r="Q44" s="26" t="str">
        <f t="shared" si="13"/>
        <v>NO</v>
      </c>
      <c r="R44" s="26" t="s">
        <v>878</v>
      </c>
      <c r="S44" s="30" t="s">
        <v>877</v>
      </c>
      <c r="T44">
        <v>15698</v>
      </c>
      <c r="U44">
        <v>19321</v>
      </c>
      <c r="V44" s="4">
        <v>7516</v>
      </c>
      <c r="W44" s="33">
        <v>67874</v>
      </c>
      <c r="X44" s="34">
        <f t="shared" si="1"/>
        <v>0</v>
      </c>
      <c r="Y44" s="34">
        <f t="shared" si="2"/>
        <v>0</v>
      </c>
      <c r="Z44" s="34">
        <f t="shared" si="3"/>
        <v>0</v>
      </c>
      <c r="AA44" s="34">
        <f t="shared" si="12"/>
        <v>0</v>
      </c>
      <c r="AB44" s="34">
        <f t="shared" si="4"/>
        <v>0</v>
      </c>
      <c r="AC44" s="34">
        <f t="shared" si="5"/>
        <v>0</v>
      </c>
      <c r="AD44" s="34">
        <f t="shared" si="6"/>
        <v>0</v>
      </c>
      <c r="AE44" s="34">
        <f t="shared" si="7"/>
        <v>0</v>
      </c>
      <c r="AF44" s="34">
        <f t="shared" si="8"/>
        <v>0</v>
      </c>
      <c r="AG44" s="34">
        <f t="shared" si="9"/>
        <v>0</v>
      </c>
      <c r="AH44">
        <f t="shared" si="10"/>
        <v>0</v>
      </c>
      <c r="AI44">
        <f t="shared" si="11"/>
        <v>0</v>
      </c>
      <c r="AJ44">
        <v>0</v>
      </c>
    </row>
    <row r="45" spans="1:36" ht="12.75">
      <c r="A45" s="22">
        <v>3602970</v>
      </c>
      <c r="B45" s="23">
        <v>270100010000</v>
      </c>
      <c r="C45" s="24" t="s">
        <v>1006</v>
      </c>
      <c r="D45" s="24" t="s">
        <v>1007</v>
      </c>
      <c r="E45" s="24" t="s">
        <v>1008</v>
      </c>
      <c r="F45" s="24">
        <v>12010</v>
      </c>
      <c r="G45" s="25">
        <v>670</v>
      </c>
      <c r="H45" s="24">
        <v>5188435217</v>
      </c>
      <c r="I45" s="26">
        <v>4</v>
      </c>
      <c r="J45" s="26" t="s">
        <v>878</v>
      </c>
      <c r="K45" s="27" t="s">
        <v>877</v>
      </c>
      <c r="L45" s="28">
        <v>3280</v>
      </c>
      <c r="M45" s="29" t="s">
        <v>878</v>
      </c>
      <c r="N45" s="28" t="s">
        <v>877</v>
      </c>
      <c r="O45" s="30"/>
      <c r="P45" s="31">
        <v>22.664657770124837</v>
      </c>
      <c r="Q45" s="26" t="str">
        <f t="shared" si="13"/>
        <v>YES</v>
      </c>
      <c r="R45" s="26" t="s">
        <v>878</v>
      </c>
      <c r="S45" s="30" t="s">
        <v>877</v>
      </c>
      <c r="T45">
        <v>22383</v>
      </c>
      <c r="U45">
        <v>21151</v>
      </c>
      <c r="V45" s="4">
        <v>18171</v>
      </c>
      <c r="W45" s="33">
        <v>126451</v>
      </c>
      <c r="X45" s="34">
        <f t="shared" si="1"/>
        <v>0</v>
      </c>
      <c r="Y45" s="34">
        <f t="shared" si="2"/>
        <v>0</v>
      </c>
      <c r="Z45" s="34">
        <f t="shared" si="3"/>
        <v>0</v>
      </c>
      <c r="AA45" s="34">
        <f t="shared" si="12"/>
        <v>0</v>
      </c>
      <c r="AB45" s="34">
        <f t="shared" si="4"/>
        <v>1</v>
      </c>
      <c r="AC45" s="34">
        <f t="shared" si="5"/>
        <v>0</v>
      </c>
      <c r="AD45" s="34">
        <f t="shared" si="6"/>
        <v>0</v>
      </c>
      <c r="AE45" s="34">
        <f t="shared" si="7"/>
        <v>0</v>
      </c>
      <c r="AF45" s="34">
        <f t="shared" si="8"/>
        <v>0</v>
      </c>
      <c r="AG45" s="34">
        <f t="shared" si="9"/>
        <v>0</v>
      </c>
      <c r="AH45">
        <f t="shared" si="10"/>
        <v>0</v>
      </c>
      <c r="AI45">
        <f t="shared" si="11"/>
        <v>0</v>
      </c>
      <c r="AJ45">
        <v>0</v>
      </c>
    </row>
    <row r="46" spans="1:36" ht="12.75">
      <c r="A46" s="51">
        <v>3603000</v>
      </c>
      <c r="B46" s="52">
        <v>120102040000</v>
      </c>
      <c r="C46" s="53" t="s">
        <v>1009</v>
      </c>
      <c r="D46" s="53" t="s">
        <v>1010</v>
      </c>
      <c r="E46" s="53" t="s">
        <v>1011</v>
      </c>
      <c r="F46" s="53">
        <v>13731</v>
      </c>
      <c r="G46" s="54">
        <v>248</v>
      </c>
      <c r="H46" s="53">
        <v>9146763167</v>
      </c>
      <c r="I46" s="28">
        <v>7</v>
      </c>
      <c r="J46" s="28" t="s">
        <v>876</v>
      </c>
      <c r="K46" s="43" t="s">
        <v>879</v>
      </c>
      <c r="L46" s="28">
        <v>148</v>
      </c>
      <c r="M46" s="29" t="s">
        <v>878</v>
      </c>
      <c r="N46" s="55" t="s">
        <v>879</v>
      </c>
      <c r="O46" s="55" t="s">
        <v>879</v>
      </c>
      <c r="P46" s="56">
        <v>21.31979695431472</v>
      </c>
      <c r="Q46" s="28" t="str">
        <f t="shared" si="13"/>
        <v>YES</v>
      </c>
      <c r="R46" s="28" t="s">
        <v>876</v>
      </c>
      <c r="S46" s="30" t="s">
        <v>877</v>
      </c>
      <c r="T46">
        <v>1023</v>
      </c>
      <c r="U46">
        <v>953</v>
      </c>
      <c r="V46" s="4">
        <v>947</v>
      </c>
      <c r="W46" s="33">
        <v>5979</v>
      </c>
      <c r="X46" s="34">
        <f t="shared" si="1"/>
        <v>1</v>
      </c>
      <c r="Y46" s="34">
        <f t="shared" si="2"/>
        <v>1</v>
      </c>
      <c r="Z46" s="34" t="str">
        <f t="shared" si="3"/>
        <v>ELIGIBLE</v>
      </c>
      <c r="AA46" s="34" t="str">
        <f t="shared" si="12"/>
        <v>OKAY</v>
      </c>
      <c r="AB46" s="34">
        <f t="shared" si="4"/>
        <v>1</v>
      </c>
      <c r="AC46" s="34">
        <f t="shared" si="5"/>
        <v>1</v>
      </c>
      <c r="AD46" s="34" t="str">
        <f t="shared" si="6"/>
        <v>CHECK</v>
      </c>
      <c r="AE46" s="34" t="str">
        <f t="shared" si="7"/>
        <v>SRSA</v>
      </c>
      <c r="AF46" s="34">
        <f t="shared" si="8"/>
        <v>0</v>
      </c>
      <c r="AG46" s="34">
        <f t="shared" si="9"/>
        <v>0</v>
      </c>
      <c r="AH46">
        <f t="shared" si="10"/>
        <v>0</v>
      </c>
      <c r="AI46">
        <f t="shared" si="11"/>
        <v>0</v>
      </c>
      <c r="AJ46">
        <v>0</v>
      </c>
    </row>
    <row r="47" spans="1:36" ht="12.75">
      <c r="A47" s="57">
        <v>3603030</v>
      </c>
      <c r="B47" s="58">
        <v>20601040000</v>
      </c>
      <c r="C47" s="59" t="s">
        <v>1012</v>
      </c>
      <c r="D47" s="59" t="s">
        <v>1013</v>
      </c>
      <c r="E47" s="59" t="s">
        <v>1014</v>
      </c>
      <c r="F47" s="59">
        <v>14806</v>
      </c>
      <c r="G47" s="60">
        <v>508</v>
      </c>
      <c r="H47" s="59">
        <v>6074788491</v>
      </c>
      <c r="I47" s="61">
        <v>7</v>
      </c>
      <c r="J47" s="61" t="s">
        <v>876</v>
      </c>
      <c r="K47" s="28" t="s">
        <v>879</v>
      </c>
      <c r="L47" s="28">
        <v>379</v>
      </c>
      <c r="M47" s="29" t="s">
        <v>878</v>
      </c>
      <c r="N47" s="62" t="s">
        <v>879</v>
      </c>
      <c r="O47" s="63" t="s">
        <v>879</v>
      </c>
      <c r="P47" s="64">
        <v>21.22905027932961</v>
      </c>
      <c r="Q47" s="61" t="str">
        <f t="shared" si="13"/>
        <v>YES</v>
      </c>
      <c r="R47" s="61" t="s">
        <v>876</v>
      </c>
      <c r="S47" s="65" t="s">
        <v>877</v>
      </c>
      <c r="T47">
        <v>2409</v>
      </c>
      <c r="U47">
        <v>2104</v>
      </c>
      <c r="V47" s="4">
        <v>2359</v>
      </c>
      <c r="W47" s="33">
        <v>14514</v>
      </c>
      <c r="X47" s="34">
        <f t="shared" si="1"/>
        <v>1</v>
      </c>
      <c r="Y47" s="34">
        <f t="shared" si="2"/>
        <v>1</v>
      </c>
      <c r="Z47" s="34" t="str">
        <f t="shared" si="3"/>
        <v>ELIGIBLE</v>
      </c>
      <c r="AA47" s="34" t="str">
        <f t="shared" si="12"/>
        <v>OKAY</v>
      </c>
      <c r="AB47" s="34">
        <f t="shared" si="4"/>
        <v>1</v>
      </c>
      <c r="AC47" s="34">
        <f t="shared" si="5"/>
        <v>1</v>
      </c>
      <c r="AD47" s="34" t="str">
        <f t="shared" si="6"/>
        <v>CHECK</v>
      </c>
      <c r="AE47" s="34" t="str">
        <f t="shared" si="7"/>
        <v>SRSA</v>
      </c>
      <c r="AF47" s="34">
        <f t="shared" si="8"/>
        <v>0</v>
      </c>
      <c r="AG47" s="34">
        <f t="shared" si="9"/>
        <v>0</v>
      </c>
      <c r="AH47">
        <f t="shared" si="10"/>
        <v>0</v>
      </c>
      <c r="AI47">
        <f t="shared" si="11"/>
        <v>0</v>
      </c>
      <c r="AJ47">
        <v>0</v>
      </c>
    </row>
    <row r="48" spans="1:36" ht="12.75">
      <c r="A48" s="22">
        <v>3603060</v>
      </c>
      <c r="B48" s="23">
        <v>470901040000</v>
      </c>
      <c r="C48" s="24" t="s">
        <v>1015</v>
      </c>
      <c r="D48" s="24" t="s">
        <v>1016</v>
      </c>
      <c r="E48" s="24" t="s">
        <v>1017</v>
      </c>
      <c r="F48" s="24">
        <v>12155</v>
      </c>
      <c r="G48" s="25">
        <v>8</v>
      </c>
      <c r="H48" s="24">
        <v>6076385530</v>
      </c>
      <c r="I48" s="26">
        <v>7</v>
      </c>
      <c r="J48" s="26" t="s">
        <v>876</v>
      </c>
      <c r="K48" s="27" t="s">
        <v>879</v>
      </c>
      <c r="L48" s="28">
        <v>401</v>
      </c>
      <c r="M48" s="29" t="s">
        <v>878</v>
      </c>
      <c r="N48" s="55" t="s">
        <v>879</v>
      </c>
      <c r="O48" s="66" t="s">
        <v>879</v>
      </c>
      <c r="P48" s="31">
        <v>16.777041942604857</v>
      </c>
      <c r="Q48" s="26" t="str">
        <f t="shared" si="13"/>
        <v>NO</v>
      </c>
      <c r="R48" s="26" t="s">
        <v>876</v>
      </c>
      <c r="S48" s="30" t="s">
        <v>877</v>
      </c>
      <c r="T48">
        <v>2054</v>
      </c>
      <c r="U48">
        <v>2226</v>
      </c>
      <c r="V48" s="4">
        <v>1493</v>
      </c>
      <c r="W48" s="33">
        <v>10729</v>
      </c>
      <c r="X48" s="34">
        <f t="shared" si="1"/>
        <v>1</v>
      </c>
      <c r="Y48" s="34">
        <f t="shared" si="2"/>
        <v>1</v>
      </c>
      <c r="Z48" s="34" t="str">
        <f t="shared" si="3"/>
        <v>ELIGIBLE</v>
      </c>
      <c r="AA48" s="34" t="str">
        <f t="shared" si="12"/>
        <v>OKAY</v>
      </c>
      <c r="AB48" s="34">
        <f t="shared" si="4"/>
        <v>0</v>
      </c>
      <c r="AC48" s="34">
        <f t="shared" si="5"/>
        <v>1</v>
      </c>
      <c r="AD48" s="34">
        <f t="shared" si="6"/>
        <v>0</v>
      </c>
      <c r="AE48" s="34">
        <f t="shared" si="7"/>
        <v>0</v>
      </c>
      <c r="AF48" s="34">
        <f t="shared" si="8"/>
        <v>0</v>
      </c>
      <c r="AG48" s="34">
        <f t="shared" si="9"/>
        <v>0</v>
      </c>
      <c r="AH48">
        <f t="shared" si="10"/>
        <v>0</v>
      </c>
      <c r="AI48">
        <f t="shared" si="11"/>
        <v>0</v>
      </c>
      <c r="AJ48">
        <v>0</v>
      </c>
    </row>
    <row r="49" spans="1:36" ht="12.75">
      <c r="A49" s="22">
        <v>3603180</v>
      </c>
      <c r="B49" s="23">
        <v>660405030000</v>
      </c>
      <c r="C49" s="24" t="s">
        <v>1018</v>
      </c>
      <c r="D49" s="24" t="s">
        <v>1019</v>
      </c>
      <c r="E49" s="24" t="s">
        <v>1020</v>
      </c>
      <c r="F49" s="24">
        <v>10502</v>
      </c>
      <c r="G49" s="25">
        <v>1410</v>
      </c>
      <c r="H49" s="24">
        <v>9146936300</v>
      </c>
      <c r="I49" s="26">
        <v>3</v>
      </c>
      <c r="J49" s="26" t="s">
        <v>878</v>
      </c>
      <c r="K49" s="27" t="s">
        <v>877</v>
      </c>
      <c r="L49" s="28">
        <v>2037</v>
      </c>
      <c r="M49" s="29" t="s">
        <v>878</v>
      </c>
      <c r="N49" s="4" t="s">
        <v>877</v>
      </c>
      <c r="O49" s="30"/>
      <c r="P49" s="31">
        <v>3.5496394897393237</v>
      </c>
      <c r="Q49" s="26" t="str">
        <f t="shared" si="13"/>
        <v>NO</v>
      </c>
      <c r="R49" s="26" t="s">
        <v>878</v>
      </c>
      <c r="S49" s="30" t="s">
        <v>877</v>
      </c>
      <c r="T49">
        <v>6444</v>
      </c>
      <c r="U49">
        <v>9987</v>
      </c>
      <c r="V49" s="4">
        <v>1119</v>
      </c>
      <c r="W49" s="33">
        <v>22331</v>
      </c>
      <c r="X49" s="34">
        <f t="shared" si="1"/>
        <v>0</v>
      </c>
      <c r="Y49" s="34">
        <f t="shared" si="2"/>
        <v>0</v>
      </c>
      <c r="Z49" s="34">
        <f t="shared" si="3"/>
        <v>0</v>
      </c>
      <c r="AA49" s="34">
        <f t="shared" si="12"/>
        <v>0</v>
      </c>
      <c r="AB49" s="34">
        <f t="shared" si="4"/>
        <v>0</v>
      </c>
      <c r="AC49" s="34">
        <f t="shared" si="5"/>
        <v>0</v>
      </c>
      <c r="AD49" s="34">
        <f t="shared" si="6"/>
        <v>0</v>
      </c>
      <c r="AE49" s="34">
        <f t="shared" si="7"/>
        <v>0</v>
      </c>
      <c r="AF49" s="34">
        <f t="shared" si="8"/>
        <v>0</v>
      </c>
      <c r="AG49" s="34">
        <f t="shared" si="9"/>
        <v>0</v>
      </c>
      <c r="AH49">
        <f t="shared" si="10"/>
        <v>0</v>
      </c>
      <c r="AI49">
        <f t="shared" si="11"/>
        <v>0</v>
      </c>
      <c r="AJ49">
        <v>0</v>
      </c>
    </row>
    <row r="50" spans="1:36" ht="12.75">
      <c r="A50" s="22">
        <v>3603210</v>
      </c>
      <c r="B50" s="23">
        <v>640101040000</v>
      </c>
      <c r="C50" s="24" t="s">
        <v>1021</v>
      </c>
      <c r="D50" s="24" t="s">
        <v>1022</v>
      </c>
      <c r="E50" s="24" t="s">
        <v>1023</v>
      </c>
      <c r="F50" s="24">
        <v>12809</v>
      </c>
      <c r="G50" s="25">
        <v>67</v>
      </c>
      <c r="H50" s="24">
        <v>5186388243</v>
      </c>
      <c r="I50" s="26">
        <v>8</v>
      </c>
      <c r="J50" s="26" t="s">
        <v>876</v>
      </c>
      <c r="K50" s="27" t="s">
        <v>877</v>
      </c>
      <c r="L50" s="28">
        <v>760</v>
      </c>
      <c r="M50" s="29" t="s">
        <v>878</v>
      </c>
      <c r="N50" s="28" t="s">
        <v>877</v>
      </c>
      <c r="O50" s="30"/>
      <c r="P50" s="31">
        <v>19.558823529411764</v>
      </c>
      <c r="Q50" s="26" t="str">
        <f t="shared" si="13"/>
        <v>NO</v>
      </c>
      <c r="R50" s="26" t="s">
        <v>876</v>
      </c>
      <c r="S50" s="30" t="s">
        <v>877</v>
      </c>
      <c r="T50">
        <v>3632</v>
      </c>
      <c r="U50">
        <v>4035</v>
      </c>
      <c r="V50" s="4">
        <v>2334</v>
      </c>
      <c r="W50" s="33">
        <v>18773</v>
      </c>
      <c r="X50" s="34">
        <f t="shared" si="1"/>
        <v>1</v>
      </c>
      <c r="Y50" s="34">
        <f t="shared" si="2"/>
        <v>0</v>
      </c>
      <c r="Z50" s="34">
        <f t="shared" si="3"/>
        <v>0</v>
      </c>
      <c r="AA50" s="34">
        <f t="shared" si="12"/>
        <v>0</v>
      </c>
      <c r="AB50" s="34">
        <f t="shared" si="4"/>
        <v>0</v>
      </c>
      <c r="AC50" s="34">
        <f t="shared" si="5"/>
        <v>1</v>
      </c>
      <c r="AD50" s="34">
        <f t="shared" si="6"/>
        <v>0</v>
      </c>
      <c r="AE50" s="34">
        <f t="shared" si="7"/>
        <v>0</v>
      </c>
      <c r="AF50" s="34">
        <f t="shared" si="8"/>
        <v>0</v>
      </c>
      <c r="AG50" s="34">
        <f t="shared" si="9"/>
        <v>0</v>
      </c>
      <c r="AH50">
        <f t="shared" si="10"/>
        <v>0</v>
      </c>
      <c r="AI50">
        <f t="shared" si="11"/>
        <v>0</v>
      </c>
      <c r="AJ50">
        <v>0</v>
      </c>
    </row>
    <row r="51" spans="1:36" ht="12.75">
      <c r="A51" s="22">
        <v>3603240</v>
      </c>
      <c r="B51" s="23">
        <v>571901040000</v>
      </c>
      <c r="C51" s="24" t="s">
        <v>1024</v>
      </c>
      <c r="D51" s="24" t="s">
        <v>1025</v>
      </c>
      <c r="E51" s="24" t="s">
        <v>1026</v>
      </c>
      <c r="F51" s="24">
        <v>14807</v>
      </c>
      <c r="G51" s="25">
        <v>70</v>
      </c>
      <c r="H51" s="24">
        <v>6072957471</v>
      </c>
      <c r="I51" s="26">
        <v>7</v>
      </c>
      <c r="J51" s="26" t="s">
        <v>876</v>
      </c>
      <c r="K51" s="27" t="s">
        <v>879</v>
      </c>
      <c r="L51" s="28">
        <v>622</v>
      </c>
      <c r="M51" s="29" t="s">
        <v>878</v>
      </c>
      <c r="N51" s="28" t="s">
        <v>877</v>
      </c>
      <c r="O51" s="30"/>
      <c r="P51" s="31">
        <v>15.49053356282272</v>
      </c>
      <c r="Q51" s="26" t="str">
        <f t="shared" si="13"/>
        <v>NO</v>
      </c>
      <c r="R51" s="26" t="s">
        <v>876</v>
      </c>
      <c r="S51" s="30" t="s">
        <v>877</v>
      </c>
      <c r="T51">
        <v>2801</v>
      </c>
      <c r="U51">
        <v>3240</v>
      </c>
      <c r="V51" s="4">
        <v>1724</v>
      </c>
      <c r="W51" s="33">
        <v>13828</v>
      </c>
      <c r="X51" s="34">
        <f t="shared" si="1"/>
        <v>1</v>
      </c>
      <c r="Y51" s="34">
        <f t="shared" si="2"/>
        <v>0</v>
      </c>
      <c r="Z51" s="34">
        <f t="shared" si="3"/>
        <v>0</v>
      </c>
      <c r="AA51" s="34">
        <f t="shared" si="12"/>
        <v>0</v>
      </c>
      <c r="AB51" s="34">
        <f t="shared" si="4"/>
        <v>0</v>
      </c>
      <c r="AC51" s="34">
        <f t="shared" si="5"/>
        <v>1</v>
      </c>
      <c r="AD51" s="34">
        <f t="shared" si="6"/>
        <v>0</v>
      </c>
      <c r="AE51" s="34">
        <f t="shared" si="7"/>
        <v>0</v>
      </c>
      <c r="AF51" s="34">
        <f t="shared" si="8"/>
        <v>0</v>
      </c>
      <c r="AG51" s="34">
        <f t="shared" si="9"/>
        <v>0</v>
      </c>
      <c r="AH51">
        <f t="shared" si="10"/>
        <v>0</v>
      </c>
      <c r="AI51">
        <f t="shared" si="11"/>
        <v>0</v>
      </c>
      <c r="AJ51">
        <v>0</v>
      </c>
    </row>
    <row r="52" spans="1:36" ht="12.75">
      <c r="A52" s="22">
        <v>3603270</v>
      </c>
      <c r="B52" s="23">
        <v>131601060000</v>
      </c>
      <c r="C52" s="24" t="s">
        <v>1027</v>
      </c>
      <c r="D52" s="24" t="s">
        <v>1028</v>
      </c>
      <c r="E52" s="24" t="s">
        <v>1029</v>
      </c>
      <c r="F52" s="24">
        <v>12603</v>
      </c>
      <c r="G52" s="25">
        <v>6426</v>
      </c>
      <c r="H52" s="24">
        <v>9144864450</v>
      </c>
      <c r="I52" s="26" t="s">
        <v>981</v>
      </c>
      <c r="J52" s="26" t="s">
        <v>878</v>
      </c>
      <c r="K52" s="43" t="s">
        <v>877</v>
      </c>
      <c r="L52" s="28">
        <v>8702</v>
      </c>
      <c r="M52" s="29" t="s">
        <v>878</v>
      </c>
      <c r="N52" s="4" t="s">
        <v>877</v>
      </c>
      <c r="O52" s="30"/>
      <c r="P52" s="31">
        <v>10.214030915576695</v>
      </c>
      <c r="Q52" s="26" t="str">
        <f t="shared" si="13"/>
        <v>NO</v>
      </c>
      <c r="R52" s="26" t="s">
        <v>878</v>
      </c>
      <c r="S52" s="30" t="s">
        <v>877</v>
      </c>
      <c r="T52">
        <v>39473</v>
      </c>
      <c r="U52">
        <v>54291</v>
      </c>
      <c r="V52" s="4">
        <v>13212</v>
      </c>
      <c r="W52" s="33">
        <v>149666</v>
      </c>
      <c r="X52" s="34">
        <f t="shared" si="1"/>
        <v>0</v>
      </c>
      <c r="Y52" s="34">
        <f t="shared" si="2"/>
        <v>0</v>
      </c>
      <c r="Z52" s="34">
        <f t="shared" si="3"/>
        <v>0</v>
      </c>
      <c r="AA52" s="34">
        <f t="shared" si="12"/>
        <v>0</v>
      </c>
      <c r="AB52" s="34">
        <f t="shared" si="4"/>
        <v>0</v>
      </c>
      <c r="AC52" s="34">
        <f t="shared" si="5"/>
        <v>0</v>
      </c>
      <c r="AD52" s="34">
        <f t="shared" si="6"/>
        <v>0</v>
      </c>
      <c r="AE52" s="34">
        <f t="shared" si="7"/>
        <v>0</v>
      </c>
      <c r="AF52" s="34">
        <f t="shared" si="8"/>
        <v>0</v>
      </c>
      <c r="AG52" s="34">
        <f t="shared" si="9"/>
        <v>0</v>
      </c>
      <c r="AH52">
        <f t="shared" si="10"/>
        <v>0</v>
      </c>
      <c r="AI52">
        <f t="shared" si="11"/>
        <v>0</v>
      </c>
      <c r="AJ52">
        <v>0</v>
      </c>
    </row>
    <row r="53" spans="1:36" ht="12.75">
      <c r="A53" s="22">
        <v>3603420</v>
      </c>
      <c r="B53" s="23">
        <v>670201060000</v>
      </c>
      <c r="C53" s="24" t="s">
        <v>1030</v>
      </c>
      <c r="D53" s="24" t="s">
        <v>1031</v>
      </c>
      <c r="E53" s="24" t="s">
        <v>1032</v>
      </c>
      <c r="F53" s="24">
        <v>14011</v>
      </c>
      <c r="G53" s="25">
        <v>9699</v>
      </c>
      <c r="H53" s="24">
        <v>7165910400</v>
      </c>
      <c r="I53" s="26" t="s">
        <v>900</v>
      </c>
      <c r="J53" s="26" t="s">
        <v>878</v>
      </c>
      <c r="K53" s="27" t="s">
        <v>879</v>
      </c>
      <c r="L53" s="28">
        <v>1803</v>
      </c>
      <c r="M53" s="29" t="s">
        <v>878</v>
      </c>
      <c r="N53" s="4" t="s">
        <v>877</v>
      </c>
      <c r="O53" s="30"/>
      <c r="P53" s="31">
        <v>12.132186509732911</v>
      </c>
      <c r="Q53" s="26" t="str">
        <f t="shared" si="13"/>
        <v>NO</v>
      </c>
      <c r="R53" s="26" t="s">
        <v>876</v>
      </c>
      <c r="S53" s="30" t="s">
        <v>877</v>
      </c>
      <c r="T53">
        <v>8833</v>
      </c>
      <c r="U53">
        <v>10383</v>
      </c>
      <c r="V53" s="4">
        <v>4746</v>
      </c>
      <c r="W53" s="33">
        <v>42485</v>
      </c>
      <c r="X53" s="34">
        <f t="shared" si="1"/>
        <v>0</v>
      </c>
      <c r="Y53" s="34">
        <f t="shared" si="2"/>
        <v>0</v>
      </c>
      <c r="Z53" s="34">
        <f t="shared" si="3"/>
        <v>0</v>
      </c>
      <c r="AA53" s="34">
        <f t="shared" si="12"/>
        <v>0</v>
      </c>
      <c r="AB53" s="34">
        <f t="shared" si="4"/>
        <v>0</v>
      </c>
      <c r="AC53" s="34">
        <f t="shared" si="5"/>
        <v>1</v>
      </c>
      <c r="AD53" s="34">
        <f t="shared" si="6"/>
        <v>0</v>
      </c>
      <c r="AE53" s="34">
        <f t="shared" si="7"/>
        <v>0</v>
      </c>
      <c r="AF53" s="34">
        <f t="shared" si="8"/>
        <v>0</v>
      </c>
      <c r="AG53" s="34">
        <f t="shared" si="9"/>
        <v>0</v>
      </c>
      <c r="AH53">
        <f t="shared" si="10"/>
        <v>0</v>
      </c>
      <c r="AI53">
        <f t="shared" si="11"/>
        <v>0</v>
      </c>
      <c r="AJ53">
        <v>0</v>
      </c>
    </row>
    <row r="54" spans="1:36" ht="12.75">
      <c r="A54" s="22">
        <v>3603480</v>
      </c>
      <c r="B54" s="23">
        <v>50100010000</v>
      </c>
      <c r="C54" s="24" t="s">
        <v>1033</v>
      </c>
      <c r="D54" s="24" t="s">
        <v>1034</v>
      </c>
      <c r="E54" s="24" t="s">
        <v>1035</v>
      </c>
      <c r="F54" s="24">
        <v>13021</v>
      </c>
      <c r="G54" s="25">
        <v>4698</v>
      </c>
      <c r="H54" s="24">
        <v>3152558835</v>
      </c>
      <c r="I54" s="26">
        <v>2</v>
      </c>
      <c r="J54" s="26" t="s">
        <v>878</v>
      </c>
      <c r="K54" s="67" t="s">
        <v>877</v>
      </c>
      <c r="L54" s="4">
        <v>4636</v>
      </c>
      <c r="M54" s="29" t="s">
        <v>878</v>
      </c>
      <c r="N54" s="4" t="s">
        <v>877</v>
      </c>
      <c r="O54" s="30"/>
      <c r="P54" s="31">
        <v>21.17138000309071</v>
      </c>
      <c r="Q54" s="26" t="str">
        <f t="shared" si="13"/>
        <v>YES</v>
      </c>
      <c r="R54" s="26" t="s">
        <v>878</v>
      </c>
      <c r="S54" s="30" t="s">
        <v>877</v>
      </c>
      <c r="T54">
        <v>31520</v>
      </c>
      <c r="U54">
        <v>29348</v>
      </c>
      <c r="V54" s="4">
        <v>26159</v>
      </c>
      <c r="W54" s="33">
        <v>180695</v>
      </c>
      <c r="X54" s="34">
        <f t="shared" si="1"/>
        <v>0</v>
      </c>
      <c r="Y54" s="34">
        <f t="shared" si="2"/>
        <v>0</v>
      </c>
      <c r="Z54" s="34">
        <f t="shared" si="3"/>
        <v>0</v>
      </c>
      <c r="AA54" s="34">
        <f t="shared" si="12"/>
        <v>0</v>
      </c>
      <c r="AB54" s="34">
        <f t="shared" si="4"/>
        <v>1</v>
      </c>
      <c r="AC54" s="34">
        <f t="shared" si="5"/>
        <v>0</v>
      </c>
      <c r="AD54" s="34">
        <f t="shared" si="6"/>
        <v>0</v>
      </c>
      <c r="AE54" s="34">
        <f t="shared" si="7"/>
        <v>0</v>
      </c>
      <c r="AF54" s="34">
        <f t="shared" si="8"/>
        <v>0</v>
      </c>
      <c r="AG54" s="34">
        <f t="shared" si="9"/>
        <v>0</v>
      </c>
      <c r="AH54">
        <f t="shared" si="10"/>
        <v>0</v>
      </c>
      <c r="AI54">
        <f t="shared" si="11"/>
        <v>0</v>
      </c>
      <c r="AJ54">
        <v>0</v>
      </c>
    </row>
    <row r="55" spans="1:36" ht="12.75">
      <c r="A55" s="22">
        <v>3603630</v>
      </c>
      <c r="B55" s="23">
        <v>570201040000</v>
      </c>
      <c r="C55" s="24" t="s">
        <v>1036</v>
      </c>
      <c r="D55" s="24" t="s">
        <v>1037</v>
      </c>
      <c r="E55" s="24" t="s">
        <v>1038</v>
      </c>
      <c r="F55" s="24">
        <v>14809</v>
      </c>
      <c r="G55" s="25">
        <v>517</v>
      </c>
      <c r="H55" s="24">
        <v>6075662221</v>
      </c>
      <c r="I55" s="26">
        <v>7</v>
      </c>
      <c r="J55" s="26" t="s">
        <v>876</v>
      </c>
      <c r="K55" s="35" t="s">
        <v>879</v>
      </c>
      <c r="L55" s="4">
        <v>699</v>
      </c>
      <c r="M55" s="29" t="s">
        <v>878</v>
      </c>
      <c r="N55" s="28" t="s">
        <v>877</v>
      </c>
      <c r="O55" s="30"/>
      <c r="P55" s="31">
        <v>27.560050568900124</v>
      </c>
      <c r="Q55" s="26" t="str">
        <f t="shared" si="13"/>
        <v>YES</v>
      </c>
      <c r="R55" s="26" t="s">
        <v>876</v>
      </c>
      <c r="S55" s="32" t="s">
        <v>879</v>
      </c>
      <c r="T55">
        <v>4447</v>
      </c>
      <c r="U55">
        <v>3757</v>
      </c>
      <c r="V55" s="4">
        <v>4353</v>
      </c>
      <c r="W55" s="33">
        <v>27366</v>
      </c>
      <c r="X55" s="34">
        <f t="shared" si="1"/>
        <v>1</v>
      </c>
      <c r="Y55" s="34">
        <f t="shared" si="2"/>
        <v>0</v>
      </c>
      <c r="Z55" s="34">
        <f t="shared" si="3"/>
        <v>0</v>
      </c>
      <c r="AA55" s="34">
        <f t="shared" si="12"/>
        <v>0</v>
      </c>
      <c r="AB55" s="34">
        <f t="shared" si="4"/>
        <v>1</v>
      </c>
      <c r="AC55" s="34">
        <f t="shared" si="5"/>
        <v>1</v>
      </c>
      <c r="AD55" s="34" t="str">
        <f t="shared" si="6"/>
        <v>CHECK</v>
      </c>
      <c r="AE55" s="34">
        <f t="shared" si="7"/>
        <v>0</v>
      </c>
      <c r="AF55" s="34" t="str">
        <f t="shared" si="8"/>
        <v>RLISP</v>
      </c>
      <c r="AG55" s="34">
        <f t="shared" si="9"/>
        <v>0</v>
      </c>
      <c r="AH55">
        <f t="shared" si="10"/>
        <v>0</v>
      </c>
      <c r="AI55">
        <f t="shared" si="11"/>
        <v>0</v>
      </c>
      <c r="AJ55">
        <v>0</v>
      </c>
    </row>
    <row r="56" spans="1:36" ht="12.75">
      <c r="A56" s="22">
        <v>3603660</v>
      </c>
      <c r="B56" s="23">
        <v>240101040000</v>
      </c>
      <c r="C56" s="24" t="s">
        <v>1039</v>
      </c>
      <c r="D56" s="24" t="s">
        <v>1040</v>
      </c>
      <c r="E56" s="24" t="s">
        <v>1041</v>
      </c>
      <c r="F56" s="24">
        <v>14414</v>
      </c>
      <c r="G56" s="25">
        <v>1495</v>
      </c>
      <c r="H56" s="24">
        <v>7162262455</v>
      </c>
      <c r="I56" s="26">
        <v>4</v>
      </c>
      <c r="J56" s="26" t="s">
        <v>878</v>
      </c>
      <c r="K56" s="27" t="s">
        <v>877</v>
      </c>
      <c r="L56" s="28">
        <v>1126</v>
      </c>
      <c r="M56" s="29" t="s">
        <v>878</v>
      </c>
      <c r="N56" s="28" t="s">
        <v>877</v>
      </c>
      <c r="O56" s="30"/>
      <c r="P56" s="31">
        <v>8.97338403041825</v>
      </c>
      <c r="Q56" s="26" t="str">
        <f t="shared" si="13"/>
        <v>NO</v>
      </c>
      <c r="R56" s="26" t="s">
        <v>878</v>
      </c>
      <c r="S56" s="30" t="s">
        <v>877</v>
      </c>
      <c r="T56">
        <v>4862</v>
      </c>
      <c r="U56">
        <v>6520</v>
      </c>
      <c r="V56" s="4">
        <v>1783</v>
      </c>
      <c r="W56" s="33">
        <v>20015</v>
      </c>
      <c r="X56" s="34">
        <f t="shared" si="1"/>
        <v>0</v>
      </c>
      <c r="Y56" s="34">
        <f t="shared" si="2"/>
        <v>0</v>
      </c>
      <c r="Z56" s="34">
        <f t="shared" si="3"/>
        <v>0</v>
      </c>
      <c r="AA56" s="34">
        <f t="shared" si="12"/>
        <v>0</v>
      </c>
      <c r="AB56" s="34">
        <f t="shared" si="4"/>
        <v>0</v>
      </c>
      <c r="AC56" s="34">
        <f t="shared" si="5"/>
        <v>0</v>
      </c>
      <c r="AD56" s="34">
        <f t="shared" si="6"/>
        <v>0</v>
      </c>
      <c r="AE56" s="34">
        <f t="shared" si="7"/>
        <v>0</v>
      </c>
      <c r="AF56" s="34">
        <f t="shared" si="8"/>
        <v>0</v>
      </c>
      <c r="AG56" s="34">
        <f t="shared" si="9"/>
        <v>0</v>
      </c>
      <c r="AH56">
        <f t="shared" si="10"/>
        <v>0</v>
      </c>
      <c r="AI56">
        <f t="shared" si="11"/>
        <v>0</v>
      </c>
      <c r="AJ56">
        <v>0</v>
      </c>
    </row>
    <row r="57" spans="1:36" ht="12.75">
      <c r="A57" s="22">
        <v>3603720</v>
      </c>
      <c r="B57" s="23">
        <v>580101030000</v>
      </c>
      <c r="C57" s="24" t="s">
        <v>1042</v>
      </c>
      <c r="D57" s="24" t="s">
        <v>1043</v>
      </c>
      <c r="E57" s="24" t="s">
        <v>1044</v>
      </c>
      <c r="F57" s="24">
        <v>11702</v>
      </c>
      <c r="G57" s="25">
        <v>2221</v>
      </c>
      <c r="H57" s="24">
        <v>6316615810</v>
      </c>
      <c r="I57" s="26">
        <v>3</v>
      </c>
      <c r="J57" s="26" t="s">
        <v>878</v>
      </c>
      <c r="K57" s="27" t="s">
        <v>877</v>
      </c>
      <c r="L57" s="28">
        <v>1932</v>
      </c>
      <c r="M57" s="29" t="s">
        <v>878</v>
      </c>
      <c r="N57" s="40" t="s">
        <v>877</v>
      </c>
      <c r="O57" s="30"/>
      <c r="P57" s="31">
        <v>5.263157894736842</v>
      </c>
      <c r="Q57" s="26" t="str">
        <f t="shared" si="13"/>
        <v>NO</v>
      </c>
      <c r="R57" s="26" t="s">
        <v>878</v>
      </c>
      <c r="S57" s="30" t="s">
        <v>877</v>
      </c>
      <c r="T57">
        <v>6944</v>
      </c>
      <c r="U57">
        <v>10226</v>
      </c>
      <c r="V57" s="4">
        <v>1686</v>
      </c>
      <c r="W57" s="33">
        <v>25390</v>
      </c>
      <c r="X57" s="34">
        <f t="shared" si="1"/>
        <v>0</v>
      </c>
      <c r="Y57" s="34">
        <f t="shared" si="2"/>
        <v>0</v>
      </c>
      <c r="Z57" s="34">
        <f t="shared" si="3"/>
        <v>0</v>
      </c>
      <c r="AA57" s="34">
        <f t="shared" si="12"/>
        <v>0</v>
      </c>
      <c r="AB57" s="34">
        <f t="shared" si="4"/>
        <v>0</v>
      </c>
      <c r="AC57" s="34">
        <f t="shared" si="5"/>
        <v>0</v>
      </c>
      <c r="AD57" s="34">
        <f t="shared" si="6"/>
        <v>0</v>
      </c>
      <c r="AE57" s="34">
        <f t="shared" si="7"/>
        <v>0</v>
      </c>
      <c r="AF57" s="34">
        <f t="shared" si="8"/>
        <v>0</v>
      </c>
      <c r="AG57" s="34">
        <f t="shared" si="9"/>
        <v>0</v>
      </c>
      <c r="AH57">
        <f t="shared" si="10"/>
        <v>0</v>
      </c>
      <c r="AI57">
        <f t="shared" si="11"/>
        <v>0</v>
      </c>
      <c r="AJ57">
        <v>0</v>
      </c>
    </row>
    <row r="58" spans="1:36" ht="12.75">
      <c r="A58" s="22">
        <v>3603810</v>
      </c>
      <c r="B58" s="23">
        <v>80201040000</v>
      </c>
      <c r="C58" s="24" t="s">
        <v>1045</v>
      </c>
      <c r="D58" s="24" t="s">
        <v>1046</v>
      </c>
      <c r="E58" s="24" t="s">
        <v>1047</v>
      </c>
      <c r="F58" s="24">
        <v>13733</v>
      </c>
      <c r="G58" s="25">
        <v>1097</v>
      </c>
      <c r="H58" s="24">
        <v>6079676321</v>
      </c>
      <c r="I58" s="26" t="s">
        <v>900</v>
      </c>
      <c r="J58" s="26" t="s">
        <v>878</v>
      </c>
      <c r="K58" s="43" t="s">
        <v>879</v>
      </c>
      <c r="L58" s="28">
        <v>1020</v>
      </c>
      <c r="M58" s="29" t="s">
        <v>878</v>
      </c>
      <c r="N58" s="28" t="s">
        <v>877</v>
      </c>
      <c r="O58" s="30"/>
      <c r="P58" s="31">
        <v>20.52505966587112</v>
      </c>
      <c r="Q58" s="26" t="str">
        <f t="shared" si="13"/>
        <v>YES</v>
      </c>
      <c r="R58" s="26" t="s">
        <v>876</v>
      </c>
      <c r="S58" s="32" t="s">
        <v>879</v>
      </c>
      <c r="T58">
        <v>5937</v>
      </c>
      <c r="U58">
        <v>5587</v>
      </c>
      <c r="V58" s="4">
        <v>4837</v>
      </c>
      <c r="W58" s="33">
        <v>34593</v>
      </c>
      <c r="X58" s="34">
        <f t="shared" si="1"/>
        <v>0</v>
      </c>
      <c r="Y58" s="34">
        <f t="shared" si="2"/>
        <v>0</v>
      </c>
      <c r="Z58" s="34">
        <f t="shared" si="3"/>
        <v>0</v>
      </c>
      <c r="AA58" s="34">
        <f t="shared" si="12"/>
        <v>0</v>
      </c>
      <c r="AB58" s="34">
        <f t="shared" si="4"/>
        <v>1</v>
      </c>
      <c r="AC58" s="34">
        <f t="shared" si="5"/>
        <v>1</v>
      </c>
      <c r="AD58" s="34" t="str">
        <f t="shared" si="6"/>
        <v>CHECK</v>
      </c>
      <c r="AE58" s="34">
        <f t="shared" si="7"/>
        <v>0</v>
      </c>
      <c r="AF58" s="34" t="str">
        <f t="shared" si="8"/>
        <v>RLISP</v>
      </c>
      <c r="AG58" s="34">
        <f t="shared" si="9"/>
        <v>0</v>
      </c>
      <c r="AH58">
        <f t="shared" si="10"/>
        <v>0</v>
      </c>
      <c r="AI58">
        <f t="shared" si="11"/>
        <v>0</v>
      </c>
      <c r="AJ58">
        <v>0</v>
      </c>
    </row>
    <row r="59" spans="1:36" ht="12.75">
      <c r="A59" s="22">
        <v>3603840</v>
      </c>
      <c r="B59" s="23">
        <v>280210030000</v>
      </c>
      <c r="C59" s="24" t="s">
        <v>1048</v>
      </c>
      <c r="D59" s="24" t="s">
        <v>1049</v>
      </c>
      <c r="E59" s="24" t="s">
        <v>1050</v>
      </c>
      <c r="F59" s="24">
        <v>11510</v>
      </c>
      <c r="G59" s="25">
        <v>4798</v>
      </c>
      <c r="H59" s="24">
        <v>5163779271</v>
      </c>
      <c r="I59" s="26">
        <v>3</v>
      </c>
      <c r="J59" s="26" t="s">
        <v>878</v>
      </c>
      <c r="K59" s="35" t="s">
        <v>877</v>
      </c>
      <c r="L59" s="4">
        <v>4953</v>
      </c>
      <c r="M59" s="29" t="s">
        <v>878</v>
      </c>
      <c r="N59" s="4" t="s">
        <v>877</v>
      </c>
      <c r="O59" s="30"/>
      <c r="P59" s="31">
        <v>3.722084367245657</v>
      </c>
      <c r="Q59" s="26" t="str">
        <f t="shared" si="13"/>
        <v>NO</v>
      </c>
      <c r="R59" s="26" t="s">
        <v>878</v>
      </c>
      <c r="S59" s="30" t="s">
        <v>877</v>
      </c>
      <c r="T59">
        <v>18329</v>
      </c>
      <c r="U59">
        <v>28324</v>
      </c>
      <c r="V59" s="4">
        <v>3293</v>
      </c>
      <c r="W59" s="33">
        <v>60415</v>
      </c>
      <c r="X59" s="34">
        <f t="shared" si="1"/>
        <v>0</v>
      </c>
      <c r="Y59" s="34">
        <f t="shared" si="2"/>
        <v>0</v>
      </c>
      <c r="Z59" s="34">
        <f t="shared" si="3"/>
        <v>0</v>
      </c>
      <c r="AA59" s="34">
        <f t="shared" si="12"/>
        <v>0</v>
      </c>
      <c r="AB59" s="34">
        <f t="shared" si="4"/>
        <v>0</v>
      </c>
      <c r="AC59" s="34">
        <f t="shared" si="5"/>
        <v>0</v>
      </c>
      <c r="AD59" s="34">
        <f t="shared" si="6"/>
        <v>0</v>
      </c>
      <c r="AE59" s="34">
        <f t="shared" si="7"/>
        <v>0</v>
      </c>
      <c r="AF59" s="34">
        <f t="shared" si="8"/>
        <v>0</v>
      </c>
      <c r="AG59" s="34">
        <f t="shared" si="9"/>
        <v>0</v>
      </c>
      <c r="AH59">
        <f t="shared" si="10"/>
        <v>0</v>
      </c>
      <c r="AI59">
        <f t="shared" si="11"/>
        <v>0</v>
      </c>
      <c r="AJ59">
        <v>0</v>
      </c>
    </row>
    <row r="60" spans="1:36" ht="12.75">
      <c r="A60" s="22">
        <v>3603870</v>
      </c>
      <c r="B60" s="23">
        <v>420901060000</v>
      </c>
      <c r="C60" s="24" t="s">
        <v>1051</v>
      </c>
      <c r="D60" s="24" t="s">
        <v>1052</v>
      </c>
      <c r="E60" s="24" t="s">
        <v>1053</v>
      </c>
      <c r="F60" s="24">
        <v>13027</v>
      </c>
      <c r="G60" s="25">
        <v>2480</v>
      </c>
      <c r="H60" s="24">
        <v>3156386043</v>
      </c>
      <c r="I60" s="26" t="s">
        <v>883</v>
      </c>
      <c r="J60" s="26" t="s">
        <v>878</v>
      </c>
      <c r="K60" s="27" t="s">
        <v>877</v>
      </c>
      <c r="L60" s="28">
        <v>5324</v>
      </c>
      <c r="M60" s="29" t="s">
        <v>878</v>
      </c>
      <c r="N60" s="4" t="s">
        <v>877</v>
      </c>
      <c r="O60" s="30"/>
      <c r="P60" s="31">
        <v>5.9920765929349615</v>
      </c>
      <c r="Q60" s="26" t="str">
        <f t="shared" si="13"/>
        <v>NO</v>
      </c>
      <c r="R60" s="26" t="s">
        <v>878</v>
      </c>
      <c r="S60" s="30" t="s">
        <v>877</v>
      </c>
      <c r="T60">
        <v>21768</v>
      </c>
      <c r="U60">
        <v>30920</v>
      </c>
      <c r="V60" s="4">
        <v>6490</v>
      </c>
      <c r="W60" s="33">
        <v>85282</v>
      </c>
      <c r="X60" s="34">
        <f t="shared" si="1"/>
        <v>0</v>
      </c>
      <c r="Y60" s="34">
        <f t="shared" si="2"/>
        <v>0</v>
      </c>
      <c r="Z60" s="34">
        <f t="shared" si="3"/>
        <v>0</v>
      </c>
      <c r="AA60" s="34">
        <f t="shared" si="12"/>
        <v>0</v>
      </c>
      <c r="AB60" s="34">
        <f t="shared" si="4"/>
        <v>0</v>
      </c>
      <c r="AC60" s="34">
        <f t="shared" si="5"/>
        <v>0</v>
      </c>
      <c r="AD60" s="34">
        <f t="shared" si="6"/>
        <v>0</v>
      </c>
      <c r="AE60" s="34">
        <f t="shared" si="7"/>
        <v>0</v>
      </c>
      <c r="AF60" s="34">
        <f t="shared" si="8"/>
        <v>0</v>
      </c>
      <c r="AG60" s="34">
        <f t="shared" si="9"/>
        <v>0</v>
      </c>
      <c r="AH60">
        <f t="shared" si="10"/>
        <v>0</v>
      </c>
      <c r="AI60">
        <f t="shared" si="11"/>
        <v>0</v>
      </c>
      <c r="AJ60">
        <v>0</v>
      </c>
    </row>
    <row r="61" spans="1:36" ht="12.75">
      <c r="A61" s="22">
        <v>3603930</v>
      </c>
      <c r="B61" s="23">
        <v>521301060000</v>
      </c>
      <c r="C61" s="24" t="s">
        <v>1054</v>
      </c>
      <c r="D61" s="24" t="s">
        <v>1055</v>
      </c>
      <c r="E61" s="24" t="s">
        <v>1056</v>
      </c>
      <c r="F61" s="24">
        <v>12020</v>
      </c>
      <c r="G61" s="25">
        <v>1599</v>
      </c>
      <c r="H61" s="24">
        <v>5188847195</v>
      </c>
      <c r="I61" s="26" t="s">
        <v>883</v>
      </c>
      <c r="J61" s="26" t="s">
        <v>878</v>
      </c>
      <c r="K61" s="27" t="s">
        <v>877</v>
      </c>
      <c r="L61" s="28">
        <v>3957</v>
      </c>
      <c r="M61" s="29" t="s">
        <v>878</v>
      </c>
      <c r="N61" s="4" t="s">
        <v>877</v>
      </c>
      <c r="O61" s="30"/>
      <c r="P61" s="31">
        <v>11.050545094152627</v>
      </c>
      <c r="Q61" s="26" t="str">
        <f t="shared" si="13"/>
        <v>NO</v>
      </c>
      <c r="R61" s="26" t="s">
        <v>878</v>
      </c>
      <c r="S61" s="30" t="s">
        <v>877</v>
      </c>
      <c r="T61">
        <v>17080</v>
      </c>
      <c r="U61">
        <v>22114</v>
      </c>
      <c r="V61" s="4">
        <v>7056</v>
      </c>
      <c r="W61" s="33">
        <v>74470</v>
      </c>
      <c r="X61" s="34">
        <f t="shared" si="1"/>
        <v>0</v>
      </c>
      <c r="Y61" s="34">
        <f t="shared" si="2"/>
        <v>0</v>
      </c>
      <c r="Z61" s="34">
        <f t="shared" si="3"/>
        <v>0</v>
      </c>
      <c r="AA61" s="34">
        <f t="shared" si="12"/>
        <v>0</v>
      </c>
      <c r="AB61" s="34">
        <f t="shared" si="4"/>
        <v>0</v>
      </c>
      <c r="AC61" s="34">
        <f t="shared" si="5"/>
        <v>0</v>
      </c>
      <c r="AD61" s="34">
        <f t="shared" si="6"/>
        <v>0</v>
      </c>
      <c r="AE61" s="34">
        <f t="shared" si="7"/>
        <v>0</v>
      </c>
      <c r="AF61" s="34">
        <f t="shared" si="8"/>
        <v>0</v>
      </c>
      <c r="AG61" s="34">
        <f t="shared" si="9"/>
        <v>0</v>
      </c>
      <c r="AH61">
        <f t="shared" si="10"/>
        <v>0</v>
      </c>
      <c r="AI61">
        <f t="shared" si="11"/>
        <v>0</v>
      </c>
      <c r="AJ61">
        <v>0</v>
      </c>
    </row>
    <row r="62" spans="1:36" ht="12.75">
      <c r="A62" s="22">
        <v>3603960</v>
      </c>
      <c r="B62" s="23">
        <v>401301040000</v>
      </c>
      <c r="C62" s="24" t="s">
        <v>1057</v>
      </c>
      <c r="D62" s="24" t="s">
        <v>1058</v>
      </c>
      <c r="E62" s="24" t="s">
        <v>1059</v>
      </c>
      <c r="F62" s="24">
        <v>14012</v>
      </c>
      <c r="G62" s="25">
        <v>328</v>
      </c>
      <c r="H62" s="24">
        <v>7167953832</v>
      </c>
      <c r="I62" s="26">
        <v>8</v>
      </c>
      <c r="J62" s="26" t="s">
        <v>876</v>
      </c>
      <c r="K62" s="27" t="s">
        <v>877</v>
      </c>
      <c r="L62" s="28">
        <v>1057</v>
      </c>
      <c r="M62" s="29" t="s">
        <v>878</v>
      </c>
      <c r="N62" s="28" t="s">
        <v>877</v>
      </c>
      <c r="O62" s="30"/>
      <c r="P62" s="31">
        <v>16.10968294772922</v>
      </c>
      <c r="Q62" s="26" t="str">
        <f t="shared" si="13"/>
        <v>NO</v>
      </c>
      <c r="R62" s="26" t="s">
        <v>876</v>
      </c>
      <c r="S62" s="30" t="s">
        <v>877</v>
      </c>
      <c r="T62">
        <v>5563</v>
      </c>
      <c r="U62">
        <v>5937</v>
      </c>
      <c r="V62" s="4">
        <v>3666</v>
      </c>
      <c r="W62" s="33">
        <v>29710</v>
      </c>
      <c r="X62" s="34">
        <f t="shared" si="1"/>
        <v>1</v>
      </c>
      <c r="Y62" s="34">
        <f t="shared" si="2"/>
        <v>0</v>
      </c>
      <c r="Z62" s="34">
        <f t="shared" si="3"/>
        <v>0</v>
      </c>
      <c r="AA62" s="34">
        <f t="shared" si="12"/>
        <v>0</v>
      </c>
      <c r="AB62" s="34">
        <f t="shared" si="4"/>
        <v>0</v>
      </c>
      <c r="AC62" s="34">
        <f t="shared" si="5"/>
        <v>1</v>
      </c>
      <c r="AD62" s="34">
        <f t="shared" si="6"/>
        <v>0</v>
      </c>
      <c r="AE62" s="34">
        <f t="shared" si="7"/>
        <v>0</v>
      </c>
      <c r="AF62" s="34">
        <f t="shared" si="8"/>
        <v>0</v>
      </c>
      <c r="AG62" s="34">
        <f t="shared" si="9"/>
        <v>0</v>
      </c>
      <c r="AH62">
        <f t="shared" si="10"/>
        <v>0</v>
      </c>
      <c r="AI62">
        <f t="shared" si="11"/>
        <v>0</v>
      </c>
      <c r="AJ62">
        <v>0</v>
      </c>
    </row>
    <row r="63" spans="1:36" ht="12.75">
      <c r="A63" s="22">
        <v>3603990</v>
      </c>
      <c r="B63" s="23">
        <v>180300010000</v>
      </c>
      <c r="C63" s="24" t="s">
        <v>1060</v>
      </c>
      <c r="D63" s="24" t="s">
        <v>1061</v>
      </c>
      <c r="E63" s="24" t="s">
        <v>1062</v>
      </c>
      <c r="F63" s="24">
        <v>14021</v>
      </c>
      <c r="G63" s="25">
        <v>677</v>
      </c>
      <c r="H63" s="24">
        <v>7163448217</v>
      </c>
      <c r="I63" s="26">
        <v>4</v>
      </c>
      <c r="J63" s="26" t="s">
        <v>878</v>
      </c>
      <c r="K63" s="27" t="s">
        <v>877</v>
      </c>
      <c r="L63" s="28">
        <v>2699</v>
      </c>
      <c r="M63" s="29" t="s">
        <v>878</v>
      </c>
      <c r="N63" s="28" t="s">
        <v>877</v>
      </c>
      <c r="O63" s="30"/>
      <c r="P63" s="31">
        <v>18.246512951892967</v>
      </c>
      <c r="Q63" s="26" t="str">
        <f t="shared" si="13"/>
        <v>NO</v>
      </c>
      <c r="R63" s="26" t="s">
        <v>878</v>
      </c>
      <c r="S63" s="30" t="s">
        <v>877</v>
      </c>
      <c r="T63">
        <v>16824</v>
      </c>
      <c r="U63">
        <v>18631</v>
      </c>
      <c r="V63" s="4">
        <v>10319</v>
      </c>
      <c r="W63" s="33">
        <v>81000</v>
      </c>
      <c r="X63" s="34">
        <f t="shared" si="1"/>
        <v>0</v>
      </c>
      <c r="Y63" s="34">
        <f t="shared" si="2"/>
        <v>0</v>
      </c>
      <c r="Z63" s="34">
        <f t="shared" si="3"/>
        <v>0</v>
      </c>
      <c r="AA63" s="34">
        <f t="shared" si="12"/>
        <v>0</v>
      </c>
      <c r="AB63" s="34">
        <f t="shared" si="4"/>
        <v>0</v>
      </c>
      <c r="AC63" s="34">
        <f t="shared" si="5"/>
        <v>0</v>
      </c>
      <c r="AD63" s="34">
        <f t="shared" si="6"/>
        <v>0</v>
      </c>
      <c r="AE63" s="34">
        <f t="shared" si="7"/>
        <v>0</v>
      </c>
      <c r="AF63" s="34">
        <f t="shared" si="8"/>
        <v>0</v>
      </c>
      <c r="AG63" s="34">
        <f t="shared" si="9"/>
        <v>0</v>
      </c>
      <c r="AH63">
        <f t="shared" si="10"/>
        <v>0</v>
      </c>
      <c r="AI63">
        <f t="shared" si="11"/>
        <v>0</v>
      </c>
      <c r="AJ63">
        <v>0</v>
      </c>
    </row>
    <row r="64" spans="1:36" ht="12.75">
      <c r="A64" s="22">
        <v>3604050</v>
      </c>
      <c r="B64" s="23">
        <v>570302060000</v>
      </c>
      <c r="C64" s="24" t="s">
        <v>1063</v>
      </c>
      <c r="D64" s="24" t="s">
        <v>1064</v>
      </c>
      <c r="E64" s="24" t="s">
        <v>1065</v>
      </c>
      <c r="F64" s="24">
        <v>14810</v>
      </c>
      <c r="G64" s="25">
        <v>1107</v>
      </c>
      <c r="H64" s="24">
        <v>6077763301</v>
      </c>
      <c r="I64" s="26">
        <v>6</v>
      </c>
      <c r="J64" s="26" t="s">
        <v>878</v>
      </c>
      <c r="K64" s="27" t="s">
        <v>879</v>
      </c>
      <c r="L64" s="28">
        <v>1969</v>
      </c>
      <c r="M64" s="29" t="s">
        <v>878</v>
      </c>
      <c r="N64" s="28" t="s">
        <v>877</v>
      </c>
      <c r="O64" s="30"/>
      <c r="P64" s="31">
        <v>21.875</v>
      </c>
      <c r="Q64" s="26" t="str">
        <f t="shared" si="13"/>
        <v>YES</v>
      </c>
      <c r="R64" s="26" t="s">
        <v>876</v>
      </c>
      <c r="S64" s="32" t="s">
        <v>879</v>
      </c>
      <c r="T64">
        <v>11191</v>
      </c>
      <c r="U64">
        <v>11047</v>
      </c>
      <c r="V64" s="4">
        <v>8573</v>
      </c>
      <c r="W64" s="33">
        <v>63421</v>
      </c>
      <c r="X64" s="34">
        <f t="shared" si="1"/>
        <v>0</v>
      </c>
      <c r="Y64" s="34">
        <f t="shared" si="2"/>
        <v>0</v>
      </c>
      <c r="Z64" s="34">
        <f t="shared" si="3"/>
        <v>0</v>
      </c>
      <c r="AA64" s="34">
        <f t="shared" si="12"/>
        <v>0</v>
      </c>
      <c r="AB64" s="34">
        <f t="shared" si="4"/>
        <v>1</v>
      </c>
      <c r="AC64" s="34">
        <f t="shared" si="5"/>
        <v>1</v>
      </c>
      <c r="AD64" s="34" t="str">
        <f t="shared" si="6"/>
        <v>CHECK</v>
      </c>
      <c r="AE64" s="34">
        <f t="shared" si="7"/>
        <v>0</v>
      </c>
      <c r="AF64" s="34" t="str">
        <f t="shared" si="8"/>
        <v>RLISP</v>
      </c>
      <c r="AG64" s="34">
        <f t="shared" si="9"/>
        <v>0</v>
      </c>
      <c r="AH64">
        <f t="shared" si="10"/>
        <v>0</v>
      </c>
      <c r="AI64">
        <f t="shared" si="11"/>
        <v>0</v>
      </c>
      <c r="AJ64">
        <v>0</v>
      </c>
    </row>
    <row r="65" spans="1:36" ht="12.75">
      <c r="A65" s="22">
        <v>3604080</v>
      </c>
      <c r="B65" s="23">
        <v>580501030000</v>
      </c>
      <c r="C65" s="24" t="s">
        <v>1066</v>
      </c>
      <c r="D65" s="24" t="s">
        <v>1067</v>
      </c>
      <c r="E65" s="24" t="s">
        <v>1068</v>
      </c>
      <c r="F65" s="24">
        <v>11706</v>
      </c>
      <c r="G65" s="25">
        <v>6696</v>
      </c>
      <c r="H65" s="24">
        <v>6319681117</v>
      </c>
      <c r="I65" s="26">
        <v>3</v>
      </c>
      <c r="J65" s="26" t="s">
        <v>878</v>
      </c>
      <c r="K65" s="27" t="s">
        <v>877</v>
      </c>
      <c r="L65" s="28">
        <v>5218</v>
      </c>
      <c r="M65" s="29" t="s">
        <v>878</v>
      </c>
      <c r="N65" s="40" t="s">
        <v>877</v>
      </c>
      <c r="O65" s="30"/>
      <c r="P65" s="31">
        <v>17.165026495079484</v>
      </c>
      <c r="Q65" s="26" t="str">
        <f t="shared" si="13"/>
        <v>NO</v>
      </c>
      <c r="R65" s="26" t="s">
        <v>878</v>
      </c>
      <c r="S65" s="30" t="s">
        <v>877</v>
      </c>
      <c r="T65">
        <v>26516</v>
      </c>
      <c r="U65">
        <v>30672</v>
      </c>
      <c r="V65" s="4">
        <v>16145</v>
      </c>
      <c r="W65" s="33">
        <v>131977</v>
      </c>
      <c r="X65" s="34">
        <f t="shared" si="1"/>
        <v>0</v>
      </c>
      <c r="Y65" s="34">
        <f t="shared" si="2"/>
        <v>0</v>
      </c>
      <c r="Z65" s="34">
        <f t="shared" si="3"/>
        <v>0</v>
      </c>
      <c r="AA65" s="34">
        <f t="shared" si="12"/>
        <v>0</v>
      </c>
      <c r="AB65" s="34">
        <f t="shared" si="4"/>
        <v>0</v>
      </c>
      <c r="AC65" s="34">
        <f t="shared" si="5"/>
        <v>0</v>
      </c>
      <c r="AD65" s="34">
        <f t="shared" si="6"/>
        <v>0</v>
      </c>
      <c r="AE65" s="34">
        <f t="shared" si="7"/>
        <v>0</v>
      </c>
      <c r="AF65" s="34">
        <f t="shared" si="8"/>
        <v>0</v>
      </c>
      <c r="AG65" s="34">
        <f t="shared" si="9"/>
        <v>0</v>
      </c>
      <c r="AH65">
        <f t="shared" si="10"/>
        <v>0</v>
      </c>
      <c r="AI65">
        <f t="shared" si="11"/>
        <v>0</v>
      </c>
      <c r="AJ65">
        <v>0</v>
      </c>
    </row>
    <row r="66" spans="1:36" ht="12.75">
      <c r="A66" s="22">
        <v>3604110</v>
      </c>
      <c r="B66" s="23">
        <v>580505020000</v>
      </c>
      <c r="C66" s="24" t="s">
        <v>1069</v>
      </c>
      <c r="D66" s="24" t="s">
        <v>1070</v>
      </c>
      <c r="E66" s="24" t="s">
        <v>1071</v>
      </c>
      <c r="F66" s="24">
        <v>11705</v>
      </c>
      <c r="G66" s="25">
        <v>1799</v>
      </c>
      <c r="H66" s="24">
        <v>6314727860</v>
      </c>
      <c r="I66" s="26">
        <v>3</v>
      </c>
      <c r="J66" s="26" t="s">
        <v>878</v>
      </c>
      <c r="K66" s="35" t="s">
        <v>877</v>
      </c>
      <c r="L66" s="4">
        <v>2240</v>
      </c>
      <c r="M66" s="29" t="s">
        <v>878</v>
      </c>
      <c r="N66" s="40" t="s">
        <v>877</v>
      </c>
      <c r="O66" s="44"/>
      <c r="P66" s="31">
        <v>5.567451820128479</v>
      </c>
      <c r="Q66" s="26" t="str">
        <f t="shared" si="13"/>
        <v>NO</v>
      </c>
      <c r="R66" s="26" t="s">
        <v>878</v>
      </c>
      <c r="S66" s="30" t="s">
        <v>877</v>
      </c>
      <c r="T66">
        <v>7790</v>
      </c>
      <c r="U66">
        <v>11153</v>
      </c>
      <c r="V66" s="4">
        <v>2181</v>
      </c>
      <c r="W66" s="33">
        <v>30691</v>
      </c>
      <c r="X66" s="34">
        <f t="shared" si="1"/>
        <v>0</v>
      </c>
      <c r="Y66" s="34">
        <f t="shared" si="2"/>
        <v>0</v>
      </c>
      <c r="Z66" s="34">
        <f t="shared" si="3"/>
        <v>0</v>
      </c>
      <c r="AA66" s="34">
        <f t="shared" si="12"/>
        <v>0</v>
      </c>
      <c r="AB66" s="34">
        <f t="shared" si="4"/>
        <v>0</v>
      </c>
      <c r="AC66" s="34">
        <f t="shared" si="5"/>
        <v>0</v>
      </c>
      <c r="AD66" s="34">
        <f t="shared" si="6"/>
        <v>0</v>
      </c>
      <c r="AE66" s="34">
        <f t="shared" si="7"/>
        <v>0</v>
      </c>
      <c r="AF66" s="34">
        <f t="shared" si="8"/>
        <v>0</v>
      </c>
      <c r="AG66" s="34">
        <f t="shared" si="9"/>
        <v>0</v>
      </c>
      <c r="AH66">
        <f t="shared" si="10"/>
        <v>0</v>
      </c>
      <c r="AI66">
        <f t="shared" si="11"/>
        <v>0</v>
      </c>
      <c r="AJ66">
        <v>0</v>
      </c>
    </row>
    <row r="67" spans="1:36" ht="12.75">
      <c r="A67" s="22">
        <v>3604140</v>
      </c>
      <c r="B67" s="23">
        <v>130200010000</v>
      </c>
      <c r="C67" s="24" t="s">
        <v>1072</v>
      </c>
      <c r="D67" s="24" t="s">
        <v>1073</v>
      </c>
      <c r="E67" s="24" t="s">
        <v>1074</v>
      </c>
      <c r="F67" s="24">
        <v>12508</v>
      </c>
      <c r="G67" s="25">
        <v>3994</v>
      </c>
      <c r="H67" s="24">
        <v>9148386900</v>
      </c>
      <c r="I67" s="26">
        <v>3</v>
      </c>
      <c r="J67" s="26" t="s">
        <v>878</v>
      </c>
      <c r="K67" s="43" t="s">
        <v>877</v>
      </c>
      <c r="L67" s="28">
        <v>2780</v>
      </c>
      <c r="M67" s="29" t="s">
        <v>878</v>
      </c>
      <c r="N67" s="4" t="s">
        <v>877</v>
      </c>
      <c r="O67" s="30"/>
      <c r="P67" s="31">
        <v>18.609994256174613</v>
      </c>
      <c r="Q67" s="26" t="str">
        <f t="shared" si="13"/>
        <v>NO</v>
      </c>
      <c r="R67" s="26" t="s">
        <v>878</v>
      </c>
      <c r="S67" s="30" t="s">
        <v>877</v>
      </c>
      <c r="T67">
        <v>16326</v>
      </c>
      <c r="U67">
        <v>17394</v>
      </c>
      <c r="V67" s="4">
        <v>10804</v>
      </c>
      <c r="W67" s="33">
        <v>85692</v>
      </c>
      <c r="X67" s="34">
        <f t="shared" si="1"/>
        <v>0</v>
      </c>
      <c r="Y67" s="34">
        <f t="shared" si="2"/>
        <v>0</v>
      </c>
      <c r="Z67" s="34">
        <f t="shared" si="3"/>
        <v>0</v>
      </c>
      <c r="AA67" s="34">
        <f t="shared" si="12"/>
        <v>0</v>
      </c>
      <c r="AB67" s="34">
        <f t="shared" si="4"/>
        <v>0</v>
      </c>
      <c r="AC67" s="34">
        <f t="shared" si="5"/>
        <v>0</v>
      </c>
      <c r="AD67" s="34">
        <f t="shared" si="6"/>
        <v>0</v>
      </c>
      <c r="AE67" s="34">
        <f t="shared" si="7"/>
        <v>0</v>
      </c>
      <c r="AF67" s="34">
        <f t="shared" si="8"/>
        <v>0</v>
      </c>
      <c r="AG67" s="34">
        <f t="shared" si="9"/>
        <v>0</v>
      </c>
      <c r="AH67">
        <f t="shared" si="10"/>
        <v>0</v>
      </c>
      <c r="AI67">
        <f t="shared" si="11"/>
        <v>0</v>
      </c>
      <c r="AJ67">
        <v>0</v>
      </c>
    </row>
    <row r="68" spans="1:36" ht="12.75">
      <c r="A68" s="22">
        <v>3604200</v>
      </c>
      <c r="B68" s="23">
        <v>231301040000</v>
      </c>
      <c r="C68" s="24" t="s">
        <v>1075</v>
      </c>
      <c r="D68" s="24" t="s">
        <v>1076</v>
      </c>
      <c r="E68" s="24" t="s">
        <v>1077</v>
      </c>
      <c r="F68" s="24">
        <v>13305</v>
      </c>
      <c r="G68" s="25">
        <v>179</v>
      </c>
      <c r="H68" s="24">
        <v>3153461211</v>
      </c>
      <c r="I68" s="26">
        <v>6</v>
      </c>
      <c r="J68" s="26" t="s">
        <v>878</v>
      </c>
      <c r="K68" s="27" t="s">
        <v>879</v>
      </c>
      <c r="L68" s="28">
        <v>1086</v>
      </c>
      <c r="M68" s="29" t="s">
        <v>878</v>
      </c>
      <c r="N68" s="28" t="s">
        <v>877</v>
      </c>
      <c r="O68" s="30"/>
      <c r="P68" s="31">
        <v>19.29567131327953</v>
      </c>
      <c r="Q68" s="26" t="str">
        <f t="shared" si="13"/>
        <v>NO</v>
      </c>
      <c r="R68" s="26" t="s">
        <v>876</v>
      </c>
      <c r="S68" s="30" t="s">
        <v>877</v>
      </c>
      <c r="T68">
        <v>6469</v>
      </c>
      <c r="U68">
        <v>6317</v>
      </c>
      <c r="V68" s="4">
        <v>5022</v>
      </c>
      <c r="W68" s="33">
        <v>36137</v>
      </c>
      <c r="X68" s="34">
        <f t="shared" si="1"/>
        <v>0</v>
      </c>
      <c r="Y68" s="34">
        <f t="shared" si="2"/>
        <v>0</v>
      </c>
      <c r="Z68" s="34">
        <f t="shared" si="3"/>
        <v>0</v>
      </c>
      <c r="AA68" s="34">
        <f t="shared" si="12"/>
        <v>0</v>
      </c>
      <c r="AB68" s="34">
        <f t="shared" si="4"/>
        <v>0</v>
      </c>
      <c r="AC68" s="34">
        <f t="shared" si="5"/>
        <v>1</v>
      </c>
      <c r="AD68" s="34">
        <f t="shared" si="6"/>
        <v>0</v>
      </c>
      <c r="AE68" s="34">
        <f t="shared" si="7"/>
        <v>0</v>
      </c>
      <c r="AF68" s="34">
        <f t="shared" si="8"/>
        <v>0</v>
      </c>
      <c r="AG68" s="34">
        <f t="shared" si="9"/>
        <v>0</v>
      </c>
      <c r="AH68">
        <f t="shared" si="10"/>
        <v>0</v>
      </c>
      <c r="AI68">
        <f t="shared" si="11"/>
        <v>0</v>
      </c>
      <c r="AJ68">
        <v>0</v>
      </c>
    </row>
    <row r="69" spans="1:36" ht="12.75">
      <c r="A69" s="22">
        <v>3604290</v>
      </c>
      <c r="B69" s="23">
        <v>90301060000</v>
      </c>
      <c r="C69" s="24" t="s">
        <v>1078</v>
      </c>
      <c r="D69" s="24" t="s">
        <v>1079</v>
      </c>
      <c r="E69" s="24" t="s">
        <v>1080</v>
      </c>
      <c r="F69" s="24">
        <v>12901</v>
      </c>
      <c r="G69" s="25">
        <v>829</v>
      </c>
      <c r="H69" s="24">
        <v>5185638250</v>
      </c>
      <c r="I69" s="26" t="s">
        <v>900</v>
      </c>
      <c r="J69" s="26" t="s">
        <v>878</v>
      </c>
      <c r="K69" s="67" t="s">
        <v>879</v>
      </c>
      <c r="L69" s="4">
        <v>2018</v>
      </c>
      <c r="M69" s="29" t="s">
        <v>878</v>
      </c>
      <c r="N69" s="4" t="s">
        <v>877</v>
      </c>
      <c r="O69" s="30"/>
      <c r="P69" s="31">
        <v>17.90499390986602</v>
      </c>
      <c r="Q69" s="26" t="str">
        <f t="shared" si="13"/>
        <v>NO</v>
      </c>
      <c r="R69" s="26" t="s">
        <v>876</v>
      </c>
      <c r="S69" s="68" t="s">
        <v>877</v>
      </c>
      <c r="T69">
        <v>11053</v>
      </c>
      <c r="U69">
        <v>11224</v>
      </c>
      <c r="V69" s="4">
        <v>7979</v>
      </c>
      <c r="W69" s="33">
        <v>60943</v>
      </c>
      <c r="X69" s="34">
        <f aca="true" t="shared" si="14" ref="X69:X132">IF(OR(J69="YES",K69="YES"),1,0)</f>
        <v>0</v>
      </c>
      <c r="Y69" s="34">
        <f aca="true" t="shared" si="15" ref="Y69:Y132">IF(OR(L69&lt;600,M69="YES"),1,0)</f>
        <v>0</v>
      </c>
      <c r="Z69" s="34">
        <f>IF(AND(X69=1,Y69=1),"ELIGIBLE",0)</f>
        <v>0</v>
      </c>
      <c r="AA69" s="34">
        <f t="shared" si="12"/>
        <v>0</v>
      </c>
      <c r="AB69" s="34">
        <f aca="true" t="shared" si="16" ref="AB69:AB132">IF(AND(P69&gt;=20,Q69="YES"),1,0)</f>
        <v>0</v>
      </c>
      <c r="AC69" s="34">
        <f aca="true" t="shared" si="17" ref="AC69:AC132">IF(R69="YES",1,0)</f>
        <v>1</v>
      </c>
      <c r="AD69" s="34">
        <f>IF(AND(AB69=1,AC69=1),"CHECK",0)</f>
        <v>0</v>
      </c>
      <c r="AE69" s="34">
        <f>IF(AND(Z69="ELIGIBLE",AD69="CHECK"),"SRSA",0)</f>
        <v>0</v>
      </c>
      <c r="AF69" s="34">
        <f>IF(AND(AD69="CHECK",AE69=0),"RLISP",0)</f>
        <v>0</v>
      </c>
      <c r="AG69" s="34">
        <f>IF(AND(AA69="OKAY",AF69="RLISP"),"NO",0)</f>
        <v>0</v>
      </c>
      <c r="AH69">
        <f aca="true" t="shared" si="18" ref="AH69:AH132">IF(AND(OR(X69=0,Y69=0),(N69="YES")),"TROUBLE",0)</f>
        <v>0</v>
      </c>
      <c r="AI69">
        <f aca="true" t="shared" si="19" ref="AI69:AI132">IF(AND(OR(AB69=0,AC69=0),(S69="YES")),"TROUBLE",0)</f>
        <v>0</v>
      </c>
      <c r="AJ69">
        <v>0</v>
      </c>
    </row>
    <row r="70" spans="1:36" ht="12.75">
      <c r="A70" s="22">
        <v>3604350</v>
      </c>
      <c r="B70" s="23">
        <v>20801040000</v>
      </c>
      <c r="C70" s="24" t="s">
        <v>1081</v>
      </c>
      <c r="D70" s="24" t="s">
        <v>1082</v>
      </c>
      <c r="E70" s="24" t="s">
        <v>1083</v>
      </c>
      <c r="F70" s="24">
        <v>14711</v>
      </c>
      <c r="G70" s="25">
        <v>336</v>
      </c>
      <c r="H70" s="24">
        <v>7163652646</v>
      </c>
      <c r="I70" s="26">
        <v>7</v>
      </c>
      <c r="J70" s="26" t="s">
        <v>876</v>
      </c>
      <c r="K70" s="4" t="s">
        <v>879</v>
      </c>
      <c r="L70" s="4">
        <v>480</v>
      </c>
      <c r="M70" s="29" t="s">
        <v>878</v>
      </c>
      <c r="N70" s="69" t="s">
        <v>879</v>
      </c>
      <c r="O70" s="66" t="s">
        <v>879</v>
      </c>
      <c r="P70" s="31">
        <v>30.677290836653388</v>
      </c>
      <c r="Q70" s="26" t="str">
        <f t="shared" si="13"/>
        <v>YES</v>
      </c>
      <c r="R70" s="26" t="s">
        <v>876</v>
      </c>
      <c r="S70" s="30" t="s">
        <v>877</v>
      </c>
      <c r="T70">
        <v>3063</v>
      </c>
      <c r="U70">
        <v>2672</v>
      </c>
      <c r="V70" s="4">
        <v>3180</v>
      </c>
      <c r="W70" s="33">
        <v>19295</v>
      </c>
      <c r="X70" s="34">
        <f t="shared" si="14"/>
        <v>1</v>
      </c>
      <c r="Y70" s="34">
        <f t="shared" si="15"/>
        <v>1</v>
      </c>
      <c r="Z70" s="34" t="str">
        <f aca="true" t="shared" si="20" ref="Z70:Z133">IF(AND(X70=1,Y70=1),"ELIGIBLE",0)</f>
        <v>ELIGIBLE</v>
      </c>
      <c r="AA70" s="34" t="str">
        <f aca="true" t="shared" si="21" ref="AA70:AA133">IF(AND(Z70="ELIGIBLE",N70="Y"),"OKAY",0)</f>
        <v>OKAY</v>
      </c>
      <c r="AB70" s="34">
        <f t="shared" si="16"/>
        <v>1</v>
      </c>
      <c r="AC70" s="34">
        <f t="shared" si="17"/>
        <v>1</v>
      </c>
      <c r="AD70" s="34" t="str">
        <f aca="true" t="shared" si="22" ref="AD70:AD133">IF(AND(AB70=1,AC70=1),"CHECK",0)</f>
        <v>CHECK</v>
      </c>
      <c r="AE70" s="34" t="str">
        <f aca="true" t="shared" si="23" ref="AE70:AE133">IF(AND(Z70="ELIGIBLE",AD70="CHECK"),"SRSA",0)</f>
        <v>SRSA</v>
      </c>
      <c r="AF70" s="34">
        <f aca="true" t="shared" si="24" ref="AF70:AF133">IF(AND(AD70="CHECK",AE70=0),"RLISP",0)</f>
        <v>0</v>
      </c>
      <c r="AG70" s="34">
        <f aca="true" t="shared" si="25" ref="AG70:AG133">IF(AND(AA70="OKAY",AF70="RLISP"),"NO",0)</f>
        <v>0</v>
      </c>
      <c r="AH70">
        <f t="shared" si="18"/>
        <v>0</v>
      </c>
      <c r="AI70">
        <f t="shared" si="19"/>
        <v>0</v>
      </c>
      <c r="AJ70">
        <v>0</v>
      </c>
    </row>
    <row r="71" spans="1:36" ht="12.75">
      <c r="A71" s="22">
        <v>3604370</v>
      </c>
      <c r="B71" s="23">
        <v>220909040000</v>
      </c>
      <c r="C71" s="24" t="s">
        <v>1084</v>
      </c>
      <c r="D71" s="24" t="s">
        <v>1085</v>
      </c>
      <c r="E71" s="24" t="s">
        <v>1086</v>
      </c>
      <c r="F71" s="24">
        <v>13611</v>
      </c>
      <c r="G71" s="25">
        <v>158</v>
      </c>
      <c r="H71" s="24">
        <v>3158465411</v>
      </c>
      <c r="I71" s="26">
        <v>6</v>
      </c>
      <c r="J71" s="26" t="s">
        <v>878</v>
      </c>
      <c r="K71" s="27" t="s">
        <v>879</v>
      </c>
      <c r="L71" s="28">
        <v>605</v>
      </c>
      <c r="M71" s="29" t="s">
        <v>878</v>
      </c>
      <c r="N71" s="28" t="s">
        <v>877</v>
      </c>
      <c r="O71" s="44"/>
      <c r="P71" s="31">
        <v>40.520984081041966</v>
      </c>
      <c r="Q71" s="26" t="str">
        <f t="shared" si="13"/>
        <v>YES</v>
      </c>
      <c r="R71" s="26" t="s">
        <v>876</v>
      </c>
      <c r="S71" s="32" t="s">
        <v>879</v>
      </c>
      <c r="T71">
        <v>4675</v>
      </c>
      <c r="U71">
        <v>3199</v>
      </c>
      <c r="V71" s="4">
        <v>5794</v>
      </c>
      <c r="W71" s="33">
        <v>31740</v>
      </c>
      <c r="X71" s="34">
        <f t="shared" si="14"/>
        <v>0</v>
      </c>
      <c r="Y71" s="34">
        <f t="shared" si="15"/>
        <v>0</v>
      </c>
      <c r="Z71" s="34">
        <f t="shared" si="20"/>
        <v>0</v>
      </c>
      <c r="AA71" s="34">
        <f t="shared" si="21"/>
        <v>0</v>
      </c>
      <c r="AB71" s="34">
        <f t="shared" si="16"/>
        <v>1</v>
      </c>
      <c r="AC71" s="34">
        <f t="shared" si="17"/>
        <v>1</v>
      </c>
      <c r="AD71" s="34" t="str">
        <f t="shared" si="22"/>
        <v>CHECK</v>
      </c>
      <c r="AE71" s="34">
        <f t="shared" si="23"/>
        <v>0</v>
      </c>
      <c r="AF71" s="34" t="str">
        <f t="shared" si="24"/>
        <v>RLISP</v>
      </c>
      <c r="AG71" s="34">
        <f t="shared" si="25"/>
        <v>0</v>
      </c>
      <c r="AH71">
        <f t="shared" si="18"/>
        <v>0</v>
      </c>
      <c r="AI71">
        <f t="shared" si="19"/>
        <v>0</v>
      </c>
      <c r="AJ71">
        <v>0</v>
      </c>
    </row>
    <row r="72" spans="1:36" ht="12.75">
      <c r="A72" s="22">
        <v>3604410</v>
      </c>
      <c r="B72" s="23">
        <v>280207020000</v>
      </c>
      <c r="C72" s="24" t="s">
        <v>1087</v>
      </c>
      <c r="D72" s="24" t="s">
        <v>1088</v>
      </c>
      <c r="E72" s="24" t="s">
        <v>1089</v>
      </c>
      <c r="F72" s="24">
        <v>11710</v>
      </c>
      <c r="G72" s="25">
        <v>5099</v>
      </c>
      <c r="H72" s="24">
        <v>5166792909</v>
      </c>
      <c r="I72" s="26">
        <v>3</v>
      </c>
      <c r="J72" s="26" t="s">
        <v>878</v>
      </c>
      <c r="K72" s="35" t="s">
        <v>877</v>
      </c>
      <c r="L72" s="4">
        <v>1163</v>
      </c>
      <c r="M72" s="29" t="s">
        <v>878</v>
      </c>
      <c r="N72" s="4" t="s">
        <v>877</v>
      </c>
      <c r="O72" s="30"/>
      <c r="P72" s="31">
        <v>12.61335531739489</v>
      </c>
      <c r="Q72" s="26" t="str">
        <f t="shared" si="13"/>
        <v>NO</v>
      </c>
      <c r="R72" s="26" t="s">
        <v>878</v>
      </c>
      <c r="S72" s="30" t="s">
        <v>877</v>
      </c>
      <c r="T72">
        <v>6503</v>
      </c>
      <c r="U72">
        <v>9004</v>
      </c>
      <c r="V72" s="4">
        <v>2402</v>
      </c>
      <c r="W72" s="33">
        <v>24079</v>
      </c>
      <c r="X72" s="34">
        <f t="shared" si="14"/>
        <v>0</v>
      </c>
      <c r="Y72" s="34">
        <f t="shared" si="15"/>
        <v>0</v>
      </c>
      <c r="Z72" s="34">
        <f t="shared" si="20"/>
        <v>0</v>
      </c>
      <c r="AA72" s="34">
        <f t="shared" si="21"/>
        <v>0</v>
      </c>
      <c r="AB72" s="34">
        <f t="shared" si="16"/>
        <v>0</v>
      </c>
      <c r="AC72" s="34">
        <f t="shared" si="17"/>
        <v>0</v>
      </c>
      <c r="AD72" s="34">
        <f t="shared" si="22"/>
        <v>0</v>
      </c>
      <c r="AE72" s="34">
        <f t="shared" si="23"/>
        <v>0</v>
      </c>
      <c r="AF72" s="34">
        <f t="shared" si="24"/>
        <v>0</v>
      </c>
      <c r="AG72" s="34">
        <f t="shared" si="25"/>
        <v>0</v>
      </c>
      <c r="AH72">
        <f t="shared" si="18"/>
        <v>0</v>
      </c>
      <c r="AI72">
        <f t="shared" si="19"/>
        <v>0</v>
      </c>
      <c r="AJ72">
        <v>0</v>
      </c>
    </row>
    <row r="73" spans="1:36" ht="12.75">
      <c r="A73" s="22">
        <v>3604530</v>
      </c>
      <c r="B73" s="23">
        <v>61001040000</v>
      </c>
      <c r="C73" s="24" t="s">
        <v>1090</v>
      </c>
      <c r="D73" s="24" t="s">
        <v>1091</v>
      </c>
      <c r="E73" s="24" t="s">
        <v>1092</v>
      </c>
      <c r="F73" s="24">
        <v>14712</v>
      </c>
      <c r="G73" s="25">
        <v>468</v>
      </c>
      <c r="H73" s="24">
        <v>7163862375</v>
      </c>
      <c r="I73" s="26">
        <v>8</v>
      </c>
      <c r="J73" s="26" t="s">
        <v>876</v>
      </c>
      <c r="K73" s="43" t="s">
        <v>877</v>
      </c>
      <c r="L73" s="28">
        <v>864</v>
      </c>
      <c r="M73" s="29" t="s">
        <v>878</v>
      </c>
      <c r="N73" s="28" t="s">
        <v>877</v>
      </c>
      <c r="O73" s="30"/>
      <c r="P73" s="31">
        <v>12.048192771084338</v>
      </c>
      <c r="Q73" s="26" t="str">
        <f t="shared" si="13"/>
        <v>NO</v>
      </c>
      <c r="R73" s="26" t="s">
        <v>876</v>
      </c>
      <c r="S73" s="30" t="s">
        <v>877</v>
      </c>
      <c r="T73">
        <v>3894</v>
      </c>
      <c r="U73">
        <v>4684</v>
      </c>
      <c r="V73" s="4">
        <v>2026</v>
      </c>
      <c r="W73" s="33">
        <v>18519</v>
      </c>
      <c r="X73" s="34">
        <f t="shared" si="14"/>
        <v>1</v>
      </c>
      <c r="Y73" s="34">
        <f t="shared" si="15"/>
        <v>0</v>
      </c>
      <c r="Z73" s="34">
        <f t="shared" si="20"/>
        <v>0</v>
      </c>
      <c r="AA73" s="34">
        <f t="shared" si="21"/>
        <v>0</v>
      </c>
      <c r="AB73" s="34">
        <f t="shared" si="16"/>
        <v>0</v>
      </c>
      <c r="AC73" s="34">
        <f t="shared" si="17"/>
        <v>1</v>
      </c>
      <c r="AD73" s="34">
        <f t="shared" si="22"/>
        <v>0</v>
      </c>
      <c r="AE73" s="34">
        <f t="shared" si="23"/>
        <v>0</v>
      </c>
      <c r="AF73" s="34">
        <f t="shared" si="24"/>
        <v>0</v>
      </c>
      <c r="AG73" s="34">
        <f t="shared" si="25"/>
        <v>0</v>
      </c>
      <c r="AH73">
        <f t="shared" si="18"/>
        <v>0</v>
      </c>
      <c r="AI73">
        <f t="shared" si="19"/>
        <v>0</v>
      </c>
      <c r="AJ73">
        <v>0</v>
      </c>
    </row>
    <row r="74" spans="1:36" ht="12.75">
      <c r="A74" s="22">
        <v>3604590</v>
      </c>
      <c r="B74" s="23">
        <v>100308020000</v>
      </c>
      <c r="C74" s="24" t="s">
        <v>1093</v>
      </c>
      <c r="D74" s="24" t="s">
        <v>1094</v>
      </c>
      <c r="E74" s="24" t="s">
        <v>1095</v>
      </c>
      <c r="F74" s="24">
        <v>12029</v>
      </c>
      <c r="G74" s="25">
        <v>370</v>
      </c>
      <c r="H74" s="24">
        <v>5187813500</v>
      </c>
      <c r="I74" s="26">
        <v>7</v>
      </c>
      <c r="J74" s="26" t="s">
        <v>876</v>
      </c>
      <c r="K74" s="46"/>
      <c r="L74" s="47" t="s">
        <v>954</v>
      </c>
      <c r="M74" s="29"/>
      <c r="N74" s="7"/>
      <c r="O74" s="30"/>
      <c r="P74" s="31">
        <v>16.331096196868007</v>
      </c>
      <c r="Q74" s="26" t="str">
        <f t="shared" si="13"/>
        <v>NO</v>
      </c>
      <c r="R74" s="26" t="s">
        <v>876</v>
      </c>
      <c r="S74" s="48" t="s">
        <v>955</v>
      </c>
      <c r="X74" s="34">
        <f t="shared" si="14"/>
        <v>1</v>
      </c>
      <c r="Y74" s="34">
        <f t="shared" si="15"/>
        <v>0</v>
      </c>
      <c r="Z74" s="34">
        <f t="shared" si="20"/>
        <v>0</v>
      </c>
      <c r="AA74" s="34">
        <f t="shared" si="21"/>
        <v>0</v>
      </c>
      <c r="AB74" s="34">
        <f t="shared" si="16"/>
        <v>0</v>
      </c>
      <c r="AC74" s="34">
        <f t="shared" si="17"/>
        <v>1</v>
      </c>
      <c r="AD74" s="34">
        <f t="shared" si="22"/>
        <v>0</v>
      </c>
      <c r="AE74" s="34">
        <f t="shared" si="23"/>
        <v>0</v>
      </c>
      <c r="AF74" s="34">
        <f t="shared" si="24"/>
        <v>0</v>
      </c>
      <c r="AG74" s="34">
        <f t="shared" si="25"/>
        <v>0</v>
      </c>
      <c r="AH74">
        <f t="shared" si="18"/>
        <v>0</v>
      </c>
      <c r="AI74">
        <f t="shared" si="19"/>
        <v>0</v>
      </c>
      <c r="AJ74">
        <v>0</v>
      </c>
    </row>
    <row r="75" spans="1:36" ht="12.75">
      <c r="A75" s="22">
        <v>3604620</v>
      </c>
      <c r="B75" s="23">
        <v>490101040000</v>
      </c>
      <c r="C75" s="24" t="s">
        <v>1096</v>
      </c>
      <c r="D75" s="24" t="s">
        <v>1097</v>
      </c>
      <c r="E75" s="24" t="s">
        <v>1098</v>
      </c>
      <c r="F75" s="24">
        <v>12022</v>
      </c>
      <c r="G75" s="25">
        <v>259</v>
      </c>
      <c r="H75" s="24">
        <v>5186582690</v>
      </c>
      <c r="I75" s="26" t="s">
        <v>883</v>
      </c>
      <c r="J75" s="26" t="s">
        <v>878</v>
      </c>
      <c r="K75" s="35" t="s">
        <v>877</v>
      </c>
      <c r="L75" s="4">
        <v>1057</v>
      </c>
      <c r="M75" s="29" t="s">
        <v>878</v>
      </c>
      <c r="N75" s="28" t="s">
        <v>877</v>
      </c>
      <c r="O75" s="30"/>
      <c r="P75" s="31">
        <v>23.50925291295408</v>
      </c>
      <c r="Q75" s="26" t="str">
        <f t="shared" si="13"/>
        <v>YES</v>
      </c>
      <c r="R75" s="26" t="s">
        <v>878</v>
      </c>
      <c r="S75" s="30" t="s">
        <v>877</v>
      </c>
      <c r="T75">
        <v>5788</v>
      </c>
      <c r="U75">
        <v>5916</v>
      </c>
      <c r="V75" s="4">
        <v>4122</v>
      </c>
      <c r="W75" s="33">
        <v>32019</v>
      </c>
      <c r="X75" s="34">
        <f t="shared" si="14"/>
        <v>0</v>
      </c>
      <c r="Y75" s="34">
        <f t="shared" si="15"/>
        <v>0</v>
      </c>
      <c r="Z75" s="34">
        <f t="shared" si="20"/>
        <v>0</v>
      </c>
      <c r="AA75" s="34">
        <f t="shared" si="21"/>
        <v>0</v>
      </c>
      <c r="AB75" s="34">
        <f t="shared" si="16"/>
        <v>1</v>
      </c>
      <c r="AC75" s="34">
        <f t="shared" si="17"/>
        <v>0</v>
      </c>
      <c r="AD75" s="34">
        <f t="shared" si="22"/>
        <v>0</v>
      </c>
      <c r="AE75" s="34">
        <f t="shared" si="23"/>
        <v>0</v>
      </c>
      <c r="AF75" s="34">
        <f t="shared" si="24"/>
        <v>0</v>
      </c>
      <c r="AG75" s="34">
        <f t="shared" si="25"/>
        <v>0</v>
      </c>
      <c r="AH75">
        <f t="shared" si="18"/>
        <v>0</v>
      </c>
      <c r="AI75">
        <f t="shared" si="19"/>
        <v>0</v>
      </c>
      <c r="AJ75">
        <v>0</v>
      </c>
    </row>
    <row r="76" spans="1:36" ht="12.75">
      <c r="A76" s="22">
        <v>3604650</v>
      </c>
      <c r="B76" s="23">
        <v>10201040000</v>
      </c>
      <c r="C76" s="24" t="s">
        <v>1099</v>
      </c>
      <c r="D76" s="24" t="s">
        <v>1100</v>
      </c>
      <c r="E76" s="24" t="s">
        <v>1101</v>
      </c>
      <c r="F76" s="24">
        <v>12023</v>
      </c>
      <c r="G76" s="25">
        <v>2926</v>
      </c>
      <c r="H76" s="24">
        <v>5188721293</v>
      </c>
      <c r="I76" s="26">
        <v>8</v>
      </c>
      <c r="J76" s="26" t="s">
        <v>876</v>
      </c>
      <c r="K76" s="4" t="s">
        <v>877</v>
      </c>
      <c r="L76" s="4">
        <v>1140</v>
      </c>
      <c r="M76" s="29" t="s">
        <v>878</v>
      </c>
      <c r="N76" s="28" t="s">
        <v>877</v>
      </c>
      <c r="O76" s="7"/>
      <c r="P76" s="31">
        <v>4.537017941843679</v>
      </c>
      <c r="Q76" s="26" t="str">
        <f t="shared" si="13"/>
        <v>NO</v>
      </c>
      <c r="R76" s="26" t="s">
        <v>876</v>
      </c>
      <c r="S76" s="30" t="s">
        <v>877</v>
      </c>
      <c r="T76">
        <v>7297</v>
      </c>
      <c r="U76">
        <v>6388</v>
      </c>
      <c r="V76" s="4">
        <v>6595</v>
      </c>
      <c r="W76" s="33">
        <v>44062</v>
      </c>
      <c r="X76" s="34">
        <f t="shared" si="14"/>
        <v>1</v>
      </c>
      <c r="Y76" s="34">
        <f t="shared" si="15"/>
        <v>0</v>
      </c>
      <c r="Z76" s="34">
        <f t="shared" si="20"/>
        <v>0</v>
      </c>
      <c r="AA76" s="34">
        <f t="shared" si="21"/>
        <v>0</v>
      </c>
      <c r="AB76" s="34">
        <f t="shared" si="16"/>
        <v>0</v>
      </c>
      <c r="AC76" s="34">
        <f t="shared" si="17"/>
        <v>1</v>
      </c>
      <c r="AD76" s="34">
        <f t="shared" si="22"/>
        <v>0</v>
      </c>
      <c r="AE76" s="34">
        <f t="shared" si="23"/>
        <v>0</v>
      </c>
      <c r="AF76" s="34">
        <f t="shared" si="24"/>
        <v>0</v>
      </c>
      <c r="AG76" s="34">
        <f t="shared" si="25"/>
        <v>0</v>
      </c>
      <c r="AH76">
        <f t="shared" si="18"/>
        <v>0</v>
      </c>
      <c r="AI76">
        <f t="shared" si="19"/>
        <v>0</v>
      </c>
      <c r="AJ76">
        <v>0</v>
      </c>
    </row>
    <row r="77" spans="1:36" ht="12.75">
      <c r="A77" s="22">
        <v>3604710</v>
      </c>
      <c r="B77" s="23">
        <v>10306060000</v>
      </c>
      <c r="C77" s="24" t="s">
        <v>1102</v>
      </c>
      <c r="D77" s="24" t="s">
        <v>1103</v>
      </c>
      <c r="E77" s="24" t="s">
        <v>1104</v>
      </c>
      <c r="F77" s="24">
        <v>12054</v>
      </c>
      <c r="G77" s="25">
        <v>3297</v>
      </c>
      <c r="H77" s="24">
        <v>5184397098</v>
      </c>
      <c r="I77" s="26" t="s">
        <v>883</v>
      </c>
      <c r="J77" s="26" t="s">
        <v>878</v>
      </c>
      <c r="K77" s="28" t="s">
        <v>877</v>
      </c>
      <c r="L77" s="28">
        <v>4563</v>
      </c>
      <c r="M77" s="29" t="s">
        <v>878</v>
      </c>
      <c r="N77" s="4" t="s">
        <v>877</v>
      </c>
      <c r="O77" s="7"/>
      <c r="P77" s="31">
        <v>10.24894924021985</v>
      </c>
      <c r="Q77" s="26" t="str">
        <f t="shared" si="13"/>
        <v>NO</v>
      </c>
      <c r="R77" s="26" t="s">
        <v>878</v>
      </c>
      <c r="S77" s="30" t="s">
        <v>877</v>
      </c>
      <c r="T77">
        <v>17176</v>
      </c>
      <c r="U77">
        <v>25972</v>
      </c>
      <c r="V77" s="4">
        <v>3590</v>
      </c>
      <c r="W77" s="33">
        <v>59301</v>
      </c>
      <c r="X77" s="34">
        <f t="shared" si="14"/>
        <v>0</v>
      </c>
      <c r="Y77" s="34">
        <f t="shared" si="15"/>
        <v>0</v>
      </c>
      <c r="Z77" s="34">
        <f t="shared" si="20"/>
        <v>0</v>
      </c>
      <c r="AA77" s="34">
        <f t="shared" si="21"/>
        <v>0</v>
      </c>
      <c r="AB77" s="34">
        <f t="shared" si="16"/>
        <v>0</v>
      </c>
      <c r="AC77" s="34">
        <f t="shared" si="17"/>
        <v>0</v>
      </c>
      <c r="AD77" s="34">
        <f t="shared" si="22"/>
        <v>0</v>
      </c>
      <c r="AE77" s="34">
        <f t="shared" si="23"/>
        <v>0</v>
      </c>
      <c r="AF77" s="34">
        <f t="shared" si="24"/>
        <v>0</v>
      </c>
      <c r="AG77" s="34">
        <f t="shared" si="25"/>
        <v>0</v>
      </c>
      <c r="AH77">
        <f t="shared" si="18"/>
        <v>0</v>
      </c>
      <c r="AI77">
        <f t="shared" si="19"/>
        <v>0</v>
      </c>
      <c r="AJ77">
        <v>0</v>
      </c>
    </row>
    <row r="78" spans="1:36" ht="12.75">
      <c r="A78" s="22">
        <v>3604740</v>
      </c>
      <c r="B78" s="23">
        <v>280521030000</v>
      </c>
      <c r="C78" s="24" t="s">
        <v>1105</v>
      </c>
      <c r="D78" s="24" t="s">
        <v>1106</v>
      </c>
      <c r="E78" s="24" t="s">
        <v>1107</v>
      </c>
      <c r="F78" s="24">
        <v>11714</v>
      </c>
      <c r="G78" s="25">
        <v>1595</v>
      </c>
      <c r="H78" s="24">
        <v>5167333700</v>
      </c>
      <c r="I78" s="26">
        <v>3</v>
      </c>
      <c r="J78" s="26" t="s">
        <v>878</v>
      </c>
      <c r="K78" s="27" t="s">
        <v>877</v>
      </c>
      <c r="L78" s="28">
        <v>2677</v>
      </c>
      <c r="M78" s="29" t="s">
        <v>878</v>
      </c>
      <c r="N78" s="4" t="s">
        <v>877</v>
      </c>
      <c r="O78" s="30"/>
      <c r="P78" s="31">
        <v>18.274111675126903</v>
      </c>
      <c r="Q78" s="26" t="str">
        <f t="shared" si="13"/>
        <v>NO</v>
      </c>
      <c r="R78" s="26" t="s">
        <v>878</v>
      </c>
      <c r="S78" s="30" t="s">
        <v>877</v>
      </c>
      <c r="T78">
        <v>12079</v>
      </c>
      <c r="U78">
        <v>15615</v>
      </c>
      <c r="V78" s="4">
        <v>5013</v>
      </c>
      <c r="W78" s="33">
        <v>51722</v>
      </c>
      <c r="X78" s="34">
        <f t="shared" si="14"/>
        <v>0</v>
      </c>
      <c r="Y78" s="34">
        <f t="shared" si="15"/>
        <v>0</v>
      </c>
      <c r="Z78" s="34">
        <f t="shared" si="20"/>
        <v>0</v>
      </c>
      <c r="AA78" s="34">
        <f t="shared" si="21"/>
        <v>0</v>
      </c>
      <c r="AB78" s="34">
        <f t="shared" si="16"/>
        <v>0</v>
      </c>
      <c r="AC78" s="34">
        <f t="shared" si="17"/>
        <v>0</v>
      </c>
      <c r="AD78" s="34">
        <f t="shared" si="22"/>
        <v>0</v>
      </c>
      <c r="AE78" s="34">
        <f t="shared" si="23"/>
        <v>0</v>
      </c>
      <c r="AF78" s="34">
        <f t="shared" si="24"/>
        <v>0</v>
      </c>
      <c r="AG78" s="34">
        <f t="shared" si="25"/>
        <v>0</v>
      </c>
      <c r="AH78">
        <f t="shared" si="18"/>
        <v>0</v>
      </c>
      <c r="AI78">
        <f t="shared" si="19"/>
        <v>0</v>
      </c>
      <c r="AJ78">
        <v>0</v>
      </c>
    </row>
    <row r="79" spans="1:36" ht="12.75">
      <c r="A79" s="22">
        <v>3604757</v>
      </c>
      <c r="B79" s="23">
        <v>470202040000</v>
      </c>
      <c r="C79" s="24" t="s">
        <v>1108</v>
      </c>
      <c r="D79" s="24" t="s">
        <v>1109</v>
      </c>
      <c r="E79" s="24" t="s">
        <v>1110</v>
      </c>
      <c r="F79" s="24">
        <v>13776</v>
      </c>
      <c r="G79" s="25">
        <v>1104</v>
      </c>
      <c r="H79" s="24">
        <v>6077832207</v>
      </c>
      <c r="I79" s="26">
        <v>7</v>
      </c>
      <c r="J79" s="26" t="s">
        <v>876</v>
      </c>
      <c r="K79" s="27" t="s">
        <v>879</v>
      </c>
      <c r="L79" s="28">
        <v>572</v>
      </c>
      <c r="M79" s="29" t="s">
        <v>878</v>
      </c>
      <c r="N79" s="55" t="s">
        <v>879</v>
      </c>
      <c r="O79" s="66" t="s">
        <v>879</v>
      </c>
      <c r="P79" s="31">
        <v>87.29296066252587</v>
      </c>
      <c r="Q79" s="26" t="str">
        <f t="shared" si="13"/>
        <v>YES</v>
      </c>
      <c r="R79" s="26" t="s">
        <v>876</v>
      </c>
      <c r="S79" s="30" t="s">
        <v>877</v>
      </c>
      <c r="T79">
        <v>3030</v>
      </c>
      <c r="U79">
        <v>3290</v>
      </c>
      <c r="V79" s="4">
        <v>2103</v>
      </c>
      <c r="W79" s="33">
        <v>15798</v>
      </c>
      <c r="X79" s="34">
        <f t="shared" si="14"/>
        <v>1</v>
      </c>
      <c r="Y79" s="34">
        <f t="shared" si="15"/>
        <v>1</v>
      </c>
      <c r="Z79" s="34" t="str">
        <f t="shared" si="20"/>
        <v>ELIGIBLE</v>
      </c>
      <c r="AA79" s="34" t="str">
        <f t="shared" si="21"/>
        <v>OKAY</v>
      </c>
      <c r="AB79" s="34">
        <f t="shared" si="16"/>
        <v>1</v>
      </c>
      <c r="AC79" s="34">
        <f t="shared" si="17"/>
        <v>1</v>
      </c>
      <c r="AD79" s="34" t="str">
        <f t="shared" si="22"/>
        <v>CHECK</v>
      </c>
      <c r="AE79" s="34" t="str">
        <f t="shared" si="23"/>
        <v>SRSA</v>
      </c>
      <c r="AF79" s="34">
        <f t="shared" si="24"/>
        <v>0</v>
      </c>
      <c r="AG79" s="34">
        <f t="shared" si="25"/>
        <v>0</v>
      </c>
      <c r="AH79">
        <f t="shared" si="18"/>
        <v>0</v>
      </c>
      <c r="AI79">
        <f t="shared" si="19"/>
        <v>0</v>
      </c>
      <c r="AJ79">
        <v>0</v>
      </c>
    </row>
    <row r="80" spans="1:36" ht="12.75">
      <c r="A80" s="22">
        <v>3604758</v>
      </c>
      <c r="B80" s="23">
        <v>441202020000</v>
      </c>
      <c r="C80" s="24" t="s">
        <v>1111</v>
      </c>
      <c r="D80" s="24" t="s">
        <v>1112</v>
      </c>
      <c r="E80" s="24" t="s">
        <v>1113</v>
      </c>
      <c r="F80" s="24">
        <v>10950</v>
      </c>
      <c r="G80" s="25">
        <v>398</v>
      </c>
      <c r="H80" s="24">
        <v>9147822300</v>
      </c>
      <c r="I80" s="26">
        <v>3</v>
      </c>
      <c r="J80" s="36" t="s">
        <v>878</v>
      </c>
      <c r="K80" s="50" t="s">
        <v>877</v>
      </c>
      <c r="L80" s="45">
        <v>80</v>
      </c>
      <c r="M80" s="39" t="s">
        <v>878</v>
      </c>
      <c r="N80" s="4" t="s">
        <v>877</v>
      </c>
      <c r="O80" s="30"/>
      <c r="P80" s="31">
        <v>13.636363636363635</v>
      </c>
      <c r="Q80" s="26" t="str">
        <f t="shared" si="13"/>
        <v>NO</v>
      </c>
      <c r="R80" s="26" t="s">
        <v>878</v>
      </c>
      <c r="S80" s="30" t="s">
        <v>877</v>
      </c>
      <c r="T80">
        <v>47325</v>
      </c>
      <c r="U80">
        <v>20796</v>
      </c>
      <c r="V80" s="4">
        <v>89631</v>
      </c>
      <c r="W80" s="33">
        <v>344489</v>
      </c>
      <c r="X80" s="34">
        <f t="shared" si="14"/>
        <v>0</v>
      </c>
      <c r="Y80" s="34">
        <f t="shared" si="15"/>
        <v>1</v>
      </c>
      <c r="Z80" s="34">
        <f t="shared" si="20"/>
        <v>0</v>
      </c>
      <c r="AA80" s="34">
        <f t="shared" si="21"/>
        <v>0</v>
      </c>
      <c r="AB80" s="34">
        <f t="shared" si="16"/>
        <v>0</v>
      </c>
      <c r="AC80" s="34">
        <f t="shared" si="17"/>
        <v>0</v>
      </c>
      <c r="AD80" s="34">
        <f t="shared" si="22"/>
        <v>0</v>
      </c>
      <c r="AE80" s="34">
        <f t="shared" si="23"/>
        <v>0</v>
      </c>
      <c r="AF80" s="34">
        <f t="shared" si="24"/>
        <v>0</v>
      </c>
      <c r="AG80" s="34">
        <f t="shared" si="25"/>
        <v>0</v>
      </c>
      <c r="AH80">
        <f t="shared" si="18"/>
        <v>0</v>
      </c>
      <c r="AI80">
        <f t="shared" si="19"/>
        <v>0</v>
      </c>
      <c r="AJ80">
        <v>0</v>
      </c>
    </row>
    <row r="81" spans="1:36" ht="12.75">
      <c r="A81" s="22">
        <v>3604870</v>
      </c>
      <c r="B81" s="23">
        <v>30200010000</v>
      </c>
      <c r="C81" s="24" t="s">
        <v>1114</v>
      </c>
      <c r="D81" s="24" t="s">
        <v>1115</v>
      </c>
      <c r="E81" s="24" t="s">
        <v>1116</v>
      </c>
      <c r="F81" s="24">
        <v>13901</v>
      </c>
      <c r="G81" s="25" t="s">
        <v>946</v>
      </c>
      <c r="H81" s="24">
        <v>6077628100</v>
      </c>
      <c r="I81" s="26">
        <v>2</v>
      </c>
      <c r="J81" s="26" t="s">
        <v>878</v>
      </c>
      <c r="K81" s="28" t="s">
        <v>877</v>
      </c>
      <c r="L81" s="28">
        <v>5758</v>
      </c>
      <c r="M81" s="29" t="s">
        <v>878</v>
      </c>
      <c r="N81" s="28" t="s">
        <v>877</v>
      </c>
      <c r="O81" s="30"/>
      <c r="P81" s="31">
        <v>40.81190407396706</v>
      </c>
      <c r="Q81" s="26" t="str">
        <f t="shared" si="13"/>
        <v>YES</v>
      </c>
      <c r="R81" s="26" t="s">
        <v>878</v>
      </c>
      <c r="S81" s="30" t="s">
        <v>877</v>
      </c>
      <c r="T81">
        <v>51616</v>
      </c>
      <c r="U81">
        <v>68383</v>
      </c>
      <c r="V81" s="4">
        <v>60167</v>
      </c>
      <c r="W81" s="33">
        <v>338987</v>
      </c>
      <c r="X81" s="34">
        <f t="shared" si="14"/>
        <v>0</v>
      </c>
      <c r="Y81" s="34">
        <f t="shared" si="15"/>
        <v>0</v>
      </c>
      <c r="Z81" s="34">
        <f t="shared" si="20"/>
        <v>0</v>
      </c>
      <c r="AA81" s="34">
        <f t="shared" si="21"/>
        <v>0</v>
      </c>
      <c r="AB81" s="34">
        <f t="shared" si="16"/>
        <v>1</v>
      </c>
      <c r="AC81" s="34">
        <f t="shared" si="17"/>
        <v>0</v>
      </c>
      <c r="AD81" s="34">
        <f t="shared" si="22"/>
        <v>0</v>
      </c>
      <c r="AE81" s="34">
        <f t="shared" si="23"/>
        <v>0</v>
      </c>
      <c r="AF81" s="34">
        <f t="shared" si="24"/>
        <v>0</v>
      </c>
      <c r="AG81" s="34">
        <f t="shared" si="25"/>
        <v>0</v>
      </c>
      <c r="AH81">
        <f t="shared" si="18"/>
        <v>0</v>
      </c>
      <c r="AI81">
        <f t="shared" si="19"/>
        <v>0</v>
      </c>
      <c r="AJ81">
        <v>0</v>
      </c>
    </row>
    <row r="82" spans="1:36" ht="12.75">
      <c r="A82" s="22">
        <v>3604920</v>
      </c>
      <c r="B82" s="23">
        <v>430501040000</v>
      </c>
      <c r="C82" s="24" t="s">
        <v>1117</v>
      </c>
      <c r="D82" s="24" t="s">
        <v>1118</v>
      </c>
      <c r="E82" s="24" t="s">
        <v>1119</v>
      </c>
      <c r="F82" s="24">
        <v>14443</v>
      </c>
      <c r="G82" s="25">
        <v>98</v>
      </c>
      <c r="H82" s="24">
        <v>7166576121</v>
      </c>
      <c r="I82" s="26">
        <v>4</v>
      </c>
      <c r="J82" s="26" t="s">
        <v>878</v>
      </c>
      <c r="K82" s="27" t="s">
        <v>877</v>
      </c>
      <c r="L82" s="28">
        <v>1148</v>
      </c>
      <c r="M82" s="29" t="s">
        <v>878</v>
      </c>
      <c r="N82" s="4" t="s">
        <v>877</v>
      </c>
      <c r="O82" s="30"/>
      <c r="P82" s="31">
        <v>10.891812865497077</v>
      </c>
      <c r="Q82" s="26" t="str">
        <f t="shared" si="13"/>
        <v>NO</v>
      </c>
      <c r="R82" s="26" t="s">
        <v>878</v>
      </c>
      <c r="S82" s="30" t="s">
        <v>877</v>
      </c>
      <c r="T82">
        <v>5022</v>
      </c>
      <c r="U82">
        <v>6124</v>
      </c>
      <c r="V82" s="4">
        <v>2460</v>
      </c>
      <c r="W82" s="33">
        <v>23750</v>
      </c>
      <c r="X82" s="34">
        <f t="shared" si="14"/>
        <v>0</v>
      </c>
      <c r="Y82" s="34">
        <f t="shared" si="15"/>
        <v>0</v>
      </c>
      <c r="Z82" s="34">
        <f t="shared" si="20"/>
        <v>0</v>
      </c>
      <c r="AA82" s="34">
        <f t="shared" si="21"/>
        <v>0</v>
      </c>
      <c r="AB82" s="34">
        <f t="shared" si="16"/>
        <v>0</v>
      </c>
      <c r="AC82" s="34">
        <f t="shared" si="17"/>
        <v>0</v>
      </c>
      <c r="AD82" s="34">
        <f t="shared" si="22"/>
        <v>0</v>
      </c>
      <c r="AE82" s="34">
        <f t="shared" si="23"/>
        <v>0</v>
      </c>
      <c r="AF82" s="34">
        <f t="shared" si="24"/>
        <v>0</v>
      </c>
      <c r="AG82" s="34">
        <f t="shared" si="25"/>
        <v>0</v>
      </c>
      <c r="AH82">
        <f t="shared" si="18"/>
        <v>0</v>
      </c>
      <c r="AI82">
        <f t="shared" si="19"/>
        <v>0</v>
      </c>
      <c r="AJ82">
        <v>0</v>
      </c>
    </row>
    <row r="83" spans="1:36" ht="12.75">
      <c r="A83" s="22">
        <v>3605010</v>
      </c>
      <c r="B83" s="23">
        <v>630101040000</v>
      </c>
      <c r="C83" s="24" t="s">
        <v>1120</v>
      </c>
      <c r="D83" s="24" t="s">
        <v>1121</v>
      </c>
      <c r="E83" s="24" t="s">
        <v>1122</v>
      </c>
      <c r="F83" s="24">
        <v>12814</v>
      </c>
      <c r="G83" s="25">
        <v>120</v>
      </c>
      <c r="H83" s="24">
        <v>5186442400</v>
      </c>
      <c r="I83" s="26">
        <v>8</v>
      </c>
      <c r="J83" s="26" t="s">
        <v>876</v>
      </c>
      <c r="K83" s="35" t="s">
        <v>877</v>
      </c>
      <c r="L83" s="4">
        <v>257</v>
      </c>
      <c r="M83" s="29" t="s">
        <v>878</v>
      </c>
      <c r="N83" s="69" t="s">
        <v>879</v>
      </c>
      <c r="O83" s="66" t="s">
        <v>879</v>
      </c>
      <c r="P83" s="31">
        <v>26.61596958174905</v>
      </c>
      <c r="Q83" s="26" t="str">
        <f t="shared" si="13"/>
        <v>YES</v>
      </c>
      <c r="R83" s="26" t="s">
        <v>876</v>
      </c>
      <c r="S83" s="30" t="s">
        <v>877</v>
      </c>
      <c r="T83">
        <v>1461</v>
      </c>
      <c r="U83">
        <v>1389</v>
      </c>
      <c r="V83" s="4">
        <v>1316</v>
      </c>
      <c r="W83" s="33">
        <v>8408</v>
      </c>
      <c r="X83" s="34">
        <f t="shared" si="14"/>
        <v>1</v>
      </c>
      <c r="Y83" s="34">
        <f t="shared" si="15"/>
        <v>1</v>
      </c>
      <c r="Z83" s="34" t="str">
        <f t="shared" si="20"/>
        <v>ELIGIBLE</v>
      </c>
      <c r="AA83" s="34" t="str">
        <f t="shared" si="21"/>
        <v>OKAY</v>
      </c>
      <c r="AB83" s="34">
        <f t="shared" si="16"/>
        <v>1</v>
      </c>
      <c r="AC83" s="34">
        <f t="shared" si="17"/>
        <v>1</v>
      </c>
      <c r="AD83" s="34" t="str">
        <f t="shared" si="22"/>
        <v>CHECK</v>
      </c>
      <c r="AE83" s="34" t="str">
        <f t="shared" si="23"/>
        <v>SRSA</v>
      </c>
      <c r="AF83" s="34">
        <f t="shared" si="24"/>
        <v>0</v>
      </c>
      <c r="AG83" s="34">
        <f t="shared" si="25"/>
        <v>0</v>
      </c>
      <c r="AH83">
        <f t="shared" si="18"/>
        <v>0</v>
      </c>
      <c r="AI83">
        <f t="shared" si="19"/>
        <v>0</v>
      </c>
      <c r="AJ83">
        <v>0</v>
      </c>
    </row>
    <row r="84" spans="1:36" ht="12.75">
      <c r="A84" s="22">
        <v>3605040</v>
      </c>
      <c r="B84" s="23">
        <v>410401060000</v>
      </c>
      <c r="C84" s="24" t="s">
        <v>1123</v>
      </c>
      <c r="D84" s="24" t="s">
        <v>1124</v>
      </c>
      <c r="E84" s="24" t="s">
        <v>1125</v>
      </c>
      <c r="F84" s="24">
        <v>13309</v>
      </c>
      <c r="G84" s="25">
        <v>1200</v>
      </c>
      <c r="H84" s="24">
        <v>3159429200</v>
      </c>
      <c r="I84" s="26">
        <v>8</v>
      </c>
      <c r="J84" s="26" t="s">
        <v>876</v>
      </c>
      <c r="K84" s="27" t="s">
        <v>877</v>
      </c>
      <c r="L84" s="28">
        <v>1659</v>
      </c>
      <c r="M84" s="29" t="s">
        <v>878</v>
      </c>
      <c r="N84" s="28" t="s">
        <v>877</v>
      </c>
      <c r="O84" s="30"/>
      <c r="P84" s="31">
        <v>24.931053502482072</v>
      </c>
      <c r="Q84" s="26" t="str">
        <f t="shared" si="13"/>
        <v>YES</v>
      </c>
      <c r="R84" s="26" t="s">
        <v>876</v>
      </c>
      <c r="S84" s="32" t="s">
        <v>879</v>
      </c>
      <c r="T84">
        <v>10379</v>
      </c>
      <c r="U84">
        <v>9120</v>
      </c>
      <c r="V84" s="4">
        <v>9350</v>
      </c>
      <c r="W84" s="33">
        <v>63109</v>
      </c>
      <c r="X84" s="34">
        <f t="shared" si="14"/>
        <v>1</v>
      </c>
      <c r="Y84" s="34">
        <f t="shared" si="15"/>
        <v>0</v>
      </c>
      <c r="Z84" s="34">
        <f t="shared" si="20"/>
        <v>0</v>
      </c>
      <c r="AA84" s="34">
        <f t="shared" si="21"/>
        <v>0</v>
      </c>
      <c r="AB84" s="34">
        <f t="shared" si="16"/>
        <v>1</v>
      </c>
      <c r="AC84" s="34">
        <f t="shared" si="17"/>
        <v>1</v>
      </c>
      <c r="AD84" s="34" t="str">
        <f t="shared" si="22"/>
        <v>CHECK</v>
      </c>
      <c r="AE84" s="34">
        <f t="shared" si="23"/>
        <v>0</v>
      </c>
      <c r="AF84" s="34" t="str">
        <f t="shared" si="24"/>
        <v>RLISP</v>
      </c>
      <c r="AG84" s="34">
        <f t="shared" si="25"/>
        <v>0</v>
      </c>
      <c r="AH84">
        <f t="shared" si="18"/>
        <v>0</v>
      </c>
      <c r="AI84">
        <f t="shared" si="19"/>
        <v>0</v>
      </c>
      <c r="AJ84">
        <v>0</v>
      </c>
    </row>
    <row r="85" spans="1:36" ht="12.75">
      <c r="A85" s="22">
        <v>3605220</v>
      </c>
      <c r="B85" s="23">
        <v>570401040000</v>
      </c>
      <c r="C85" s="24" t="s">
        <v>1126</v>
      </c>
      <c r="D85" s="24" t="s">
        <v>1127</v>
      </c>
      <c r="E85" s="24" t="s">
        <v>1128</v>
      </c>
      <c r="F85" s="24">
        <v>14815</v>
      </c>
      <c r="G85" s="25">
        <v>9602</v>
      </c>
      <c r="H85" s="24">
        <v>6075834616</v>
      </c>
      <c r="I85" s="26">
        <v>7</v>
      </c>
      <c r="J85" s="26" t="s">
        <v>876</v>
      </c>
      <c r="K85" s="27" t="s">
        <v>879</v>
      </c>
      <c r="L85" s="28">
        <v>291</v>
      </c>
      <c r="M85" s="29" t="s">
        <v>878</v>
      </c>
      <c r="N85" s="55" t="s">
        <v>879</v>
      </c>
      <c r="O85" s="66" t="s">
        <v>879</v>
      </c>
      <c r="P85" s="31">
        <v>22.693266832917704</v>
      </c>
      <c r="Q85" s="26" t="str">
        <f t="shared" si="13"/>
        <v>YES</v>
      </c>
      <c r="R85" s="26" t="s">
        <v>876</v>
      </c>
      <c r="S85" s="30" t="s">
        <v>877</v>
      </c>
      <c r="T85">
        <v>1872</v>
      </c>
      <c r="U85">
        <v>1561</v>
      </c>
      <c r="V85" s="4">
        <v>1951</v>
      </c>
      <c r="W85" s="33">
        <v>11683</v>
      </c>
      <c r="X85" s="34">
        <f t="shared" si="14"/>
        <v>1</v>
      </c>
      <c r="Y85" s="34">
        <f t="shared" si="15"/>
        <v>1</v>
      </c>
      <c r="Z85" s="34" t="str">
        <f t="shared" si="20"/>
        <v>ELIGIBLE</v>
      </c>
      <c r="AA85" s="34" t="str">
        <f t="shared" si="21"/>
        <v>OKAY</v>
      </c>
      <c r="AB85" s="34">
        <f t="shared" si="16"/>
        <v>1</v>
      </c>
      <c r="AC85" s="34">
        <f t="shared" si="17"/>
        <v>1</v>
      </c>
      <c r="AD85" s="34" t="str">
        <f t="shared" si="22"/>
        <v>CHECK</v>
      </c>
      <c r="AE85" s="34" t="str">
        <f t="shared" si="23"/>
        <v>SRSA</v>
      </c>
      <c r="AF85" s="34">
        <f t="shared" si="24"/>
        <v>0</v>
      </c>
      <c r="AG85" s="34">
        <f t="shared" si="25"/>
        <v>0</v>
      </c>
      <c r="AH85">
        <f t="shared" si="18"/>
        <v>0</v>
      </c>
      <c r="AI85">
        <f t="shared" si="19"/>
        <v>0</v>
      </c>
      <c r="AJ85">
        <v>0</v>
      </c>
    </row>
    <row r="86" spans="1:36" ht="12.75">
      <c r="A86" s="22">
        <v>3605280</v>
      </c>
      <c r="B86" s="23">
        <v>580512030000</v>
      </c>
      <c r="C86" s="24" t="s">
        <v>1129</v>
      </c>
      <c r="D86" s="24" t="s">
        <v>1130</v>
      </c>
      <c r="E86" s="24" t="s">
        <v>1131</v>
      </c>
      <c r="F86" s="24">
        <v>11717</v>
      </c>
      <c r="G86" s="25">
        <v>6198</v>
      </c>
      <c r="H86" s="24">
        <v>6314342325</v>
      </c>
      <c r="I86" s="26">
        <v>3</v>
      </c>
      <c r="J86" s="26" t="s">
        <v>878</v>
      </c>
      <c r="K86" s="27" t="s">
        <v>877</v>
      </c>
      <c r="L86" s="28">
        <v>14742</v>
      </c>
      <c r="M86" s="29" t="s">
        <v>878</v>
      </c>
      <c r="N86" s="40" t="s">
        <v>877</v>
      </c>
      <c r="O86" s="30"/>
      <c r="P86" s="31">
        <v>18.509740019257833</v>
      </c>
      <c r="Q86" s="26" t="str">
        <f t="shared" si="13"/>
        <v>NO</v>
      </c>
      <c r="R86" s="26" t="s">
        <v>878</v>
      </c>
      <c r="S86" s="30" t="s">
        <v>877</v>
      </c>
      <c r="T86">
        <v>70152</v>
      </c>
      <c r="U86">
        <v>142518</v>
      </c>
      <c r="V86" s="4">
        <v>45005</v>
      </c>
      <c r="W86" s="33">
        <v>365594</v>
      </c>
      <c r="X86" s="34">
        <f t="shared" si="14"/>
        <v>0</v>
      </c>
      <c r="Y86" s="34">
        <f t="shared" si="15"/>
        <v>0</v>
      </c>
      <c r="Z86" s="34">
        <f t="shared" si="20"/>
        <v>0</v>
      </c>
      <c r="AA86" s="34">
        <f t="shared" si="21"/>
        <v>0</v>
      </c>
      <c r="AB86" s="34">
        <f t="shared" si="16"/>
        <v>0</v>
      </c>
      <c r="AC86" s="34">
        <f t="shared" si="17"/>
        <v>0</v>
      </c>
      <c r="AD86" s="34">
        <f t="shared" si="22"/>
        <v>0</v>
      </c>
      <c r="AE86" s="34">
        <f t="shared" si="23"/>
        <v>0</v>
      </c>
      <c r="AF86" s="34">
        <f t="shared" si="24"/>
        <v>0</v>
      </c>
      <c r="AG86" s="34">
        <f t="shared" si="25"/>
        <v>0</v>
      </c>
      <c r="AH86">
        <f t="shared" si="18"/>
        <v>0</v>
      </c>
      <c r="AI86">
        <f t="shared" si="19"/>
        <v>0</v>
      </c>
      <c r="AJ86">
        <v>0</v>
      </c>
    </row>
    <row r="87" spans="1:36" ht="12.75">
      <c r="A87" s="22">
        <v>3605310</v>
      </c>
      <c r="B87" s="23">
        <v>480601060000</v>
      </c>
      <c r="C87" s="24" t="s">
        <v>1132</v>
      </c>
      <c r="D87" s="24" t="s">
        <v>1133</v>
      </c>
      <c r="E87" s="24" t="s">
        <v>1134</v>
      </c>
      <c r="F87" s="24">
        <v>10509</v>
      </c>
      <c r="G87" s="25">
        <v>9956</v>
      </c>
      <c r="H87" s="24">
        <v>9142798000</v>
      </c>
      <c r="I87" s="26">
        <v>8</v>
      </c>
      <c r="J87" s="26" t="s">
        <v>876</v>
      </c>
      <c r="K87" s="27" t="s">
        <v>877</v>
      </c>
      <c r="L87" s="28">
        <v>3119</v>
      </c>
      <c r="M87" s="29" t="s">
        <v>878</v>
      </c>
      <c r="N87" s="4" t="s">
        <v>877</v>
      </c>
      <c r="O87" s="44"/>
      <c r="P87" s="31">
        <v>2.4979412572056</v>
      </c>
      <c r="Q87" s="26" t="str">
        <f t="shared" si="13"/>
        <v>NO</v>
      </c>
      <c r="R87" s="26" t="s">
        <v>876</v>
      </c>
      <c r="S87" s="30" t="s">
        <v>877</v>
      </c>
      <c r="T87">
        <v>12002</v>
      </c>
      <c r="U87">
        <v>19452</v>
      </c>
      <c r="V87" s="4">
        <v>2149</v>
      </c>
      <c r="W87" s="33">
        <v>34113</v>
      </c>
      <c r="X87" s="34">
        <f t="shared" si="14"/>
        <v>1</v>
      </c>
      <c r="Y87" s="34">
        <f t="shared" si="15"/>
        <v>0</v>
      </c>
      <c r="Z87" s="34">
        <f t="shared" si="20"/>
        <v>0</v>
      </c>
      <c r="AA87" s="34">
        <f t="shared" si="21"/>
        <v>0</v>
      </c>
      <c r="AB87" s="34">
        <f t="shared" si="16"/>
        <v>0</v>
      </c>
      <c r="AC87" s="34">
        <f t="shared" si="17"/>
        <v>1</v>
      </c>
      <c r="AD87" s="34">
        <f t="shared" si="22"/>
        <v>0</v>
      </c>
      <c r="AE87" s="34">
        <f t="shared" si="23"/>
        <v>0</v>
      </c>
      <c r="AF87" s="34">
        <f t="shared" si="24"/>
        <v>0</v>
      </c>
      <c r="AG87" s="34">
        <f t="shared" si="25"/>
        <v>0</v>
      </c>
      <c r="AH87">
        <f t="shared" si="18"/>
        <v>0</v>
      </c>
      <c r="AI87">
        <f t="shared" si="19"/>
        <v>0</v>
      </c>
      <c r="AJ87">
        <v>0</v>
      </c>
    </row>
    <row r="88" spans="1:36" ht="12.75">
      <c r="A88" s="22">
        <v>3605340</v>
      </c>
      <c r="B88" s="23">
        <v>661402020000</v>
      </c>
      <c r="C88" s="24" t="s">
        <v>1135</v>
      </c>
      <c r="D88" s="24" t="s">
        <v>1136</v>
      </c>
      <c r="E88" s="24" t="s">
        <v>1137</v>
      </c>
      <c r="F88" s="24">
        <v>10510</v>
      </c>
      <c r="G88" s="25">
        <v>2221</v>
      </c>
      <c r="H88" s="24">
        <v>9149418880</v>
      </c>
      <c r="I88" s="26">
        <v>3</v>
      </c>
      <c r="J88" s="26" t="s">
        <v>878</v>
      </c>
      <c r="K88" s="27" t="s">
        <v>877</v>
      </c>
      <c r="L88" s="28">
        <v>1437</v>
      </c>
      <c r="M88" s="29" t="s">
        <v>878</v>
      </c>
      <c r="N88" s="4" t="s">
        <v>877</v>
      </c>
      <c r="O88" s="30"/>
      <c r="P88" s="31">
        <v>2.4861878453038675</v>
      </c>
      <c r="Q88" s="26" t="str">
        <f t="shared" si="13"/>
        <v>NO</v>
      </c>
      <c r="R88" s="26" t="s">
        <v>878</v>
      </c>
      <c r="S88" s="30" t="s">
        <v>877</v>
      </c>
      <c r="T88">
        <v>5150</v>
      </c>
      <c r="U88">
        <v>8431</v>
      </c>
      <c r="V88" s="4">
        <v>932</v>
      </c>
      <c r="W88" s="33">
        <v>14057</v>
      </c>
      <c r="X88" s="34">
        <f t="shared" si="14"/>
        <v>0</v>
      </c>
      <c r="Y88" s="34">
        <f t="shared" si="15"/>
        <v>0</v>
      </c>
      <c r="Z88" s="34">
        <f t="shared" si="20"/>
        <v>0</v>
      </c>
      <c r="AA88" s="34">
        <f t="shared" si="21"/>
        <v>0</v>
      </c>
      <c r="AB88" s="34">
        <f t="shared" si="16"/>
        <v>0</v>
      </c>
      <c r="AC88" s="34">
        <f t="shared" si="17"/>
        <v>0</v>
      </c>
      <c r="AD88" s="34">
        <f t="shared" si="22"/>
        <v>0</v>
      </c>
      <c r="AE88" s="34">
        <f t="shared" si="23"/>
        <v>0</v>
      </c>
      <c r="AF88" s="34">
        <f t="shared" si="24"/>
        <v>0</v>
      </c>
      <c r="AG88" s="34">
        <f t="shared" si="25"/>
        <v>0</v>
      </c>
      <c r="AH88">
        <f t="shared" si="18"/>
        <v>0</v>
      </c>
      <c r="AI88">
        <f t="shared" si="19"/>
        <v>0</v>
      </c>
      <c r="AJ88">
        <v>0</v>
      </c>
    </row>
    <row r="89" spans="1:36" ht="12.75">
      <c r="A89" s="22">
        <v>3605370</v>
      </c>
      <c r="B89" s="23">
        <v>580909020000</v>
      </c>
      <c r="C89" s="24" t="s">
        <v>1138</v>
      </c>
      <c r="D89" s="24" t="s">
        <v>1139</v>
      </c>
      <c r="E89" s="24" t="s">
        <v>1140</v>
      </c>
      <c r="F89" s="24">
        <v>11932</v>
      </c>
      <c r="G89" s="25">
        <v>3021</v>
      </c>
      <c r="H89" s="24">
        <v>6315370271</v>
      </c>
      <c r="I89" s="26">
        <v>8</v>
      </c>
      <c r="J89" s="26" t="s">
        <v>876</v>
      </c>
      <c r="K89" s="27" t="s">
        <v>877</v>
      </c>
      <c r="L89" s="28">
        <v>135</v>
      </c>
      <c r="M89" s="29" t="s">
        <v>878</v>
      </c>
      <c r="N89" s="69" t="s">
        <v>879</v>
      </c>
      <c r="O89" s="66" t="s">
        <v>879</v>
      </c>
      <c r="P89" s="31">
        <v>15.129151291512915</v>
      </c>
      <c r="Q89" s="26" t="str">
        <f t="shared" si="13"/>
        <v>NO</v>
      </c>
      <c r="R89" s="26" t="s">
        <v>876</v>
      </c>
      <c r="S89" s="30" t="s">
        <v>877</v>
      </c>
      <c r="T89">
        <v>877</v>
      </c>
      <c r="U89">
        <v>1698</v>
      </c>
      <c r="V89" s="4">
        <v>872</v>
      </c>
      <c r="W89" s="33">
        <v>5328</v>
      </c>
      <c r="X89" s="34">
        <f t="shared" si="14"/>
        <v>1</v>
      </c>
      <c r="Y89" s="34">
        <f t="shared" si="15"/>
        <v>1</v>
      </c>
      <c r="Z89" s="34" t="str">
        <f t="shared" si="20"/>
        <v>ELIGIBLE</v>
      </c>
      <c r="AA89" s="34" t="str">
        <f t="shared" si="21"/>
        <v>OKAY</v>
      </c>
      <c r="AB89" s="34">
        <f t="shared" si="16"/>
        <v>0</v>
      </c>
      <c r="AC89" s="34">
        <f t="shared" si="17"/>
        <v>1</v>
      </c>
      <c r="AD89" s="34">
        <f t="shared" si="22"/>
        <v>0</v>
      </c>
      <c r="AE89" s="34">
        <f t="shared" si="23"/>
        <v>0</v>
      </c>
      <c r="AF89" s="34">
        <f t="shared" si="24"/>
        <v>0</v>
      </c>
      <c r="AG89" s="34">
        <f t="shared" si="25"/>
        <v>0</v>
      </c>
      <c r="AH89">
        <f t="shared" si="18"/>
        <v>0</v>
      </c>
      <c r="AI89">
        <f t="shared" si="19"/>
        <v>0</v>
      </c>
      <c r="AJ89">
        <v>0</v>
      </c>
    </row>
    <row r="90" spans="1:36" ht="12.75">
      <c r="A90" s="22">
        <v>3605460</v>
      </c>
      <c r="B90" s="23">
        <v>260101060000</v>
      </c>
      <c r="C90" s="24" t="s">
        <v>1141</v>
      </c>
      <c r="D90" s="24" t="s">
        <v>1142</v>
      </c>
      <c r="E90" s="24" t="s">
        <v>1143</v>
      </c>
      <c r="F90" s="24">
        <v>14618</v>
      </c>
      <c r="G90" s="25">
        <v>2027</v>
      </c>
      <c r="H90" s="24">
        <v>7162425080</v>
      </c>
      <c r="I90" s="26">
        <v>4</v>
      </c>
      <c r="J90" s="26" t="s">
        <v>878</v>
      </c>
      <c r="K90" s="27" t="s">
        <v>877</v>
      </c>
      <c r="L90" s="28">
        <v>3313</v>
      </c>
      <c r="M90" s="29" t="s">
        <v>878</v>
      </c>
      <c r="N90" s="28" t="s">
        <v>877</v>
      </c>
      <c r="O90" s="30"/>
      <c r="P90" s="31">
        <v>6.352520131225768</v>
      </c>
      <c r="Q90" s="26" t="str">
        <f t="shared" si="13"/>
        <v>NO</v>
      </c>
      <c r="R90" s="26" t="s">
        <v>878</v>
      </c>
      <c r="S90" s="30" t="s">
        <v>877</v>
      </c>
      <c r="T90">
        <v>18815</v>
      </c>
      <c r="U90">
        <v>28279</v>
      </c>
      <c r="V90" s="4">
        <v>4073</v>
      </c>
      <c r="W90" s="33">
        <v>51378</v>
      </c>
      <c r="X90" s="34">
        <f t="shared" si="14"/>
        <v>0</v>
      </c>
      <c r="Y90" s="34">
        <f t="shared" si="15"/>
        <v>0</v>
      </c>
      <c r="Z90" s="34">
        <f t="shared" si="20"/>
        <v>0</v>
      </c>
      <c r="AA90" s="34">
        <f t="shared" si="21"/>
        <v>0</v>
      </c>
      <c r="AB90" s="34">
        <f t="shared" si="16"/>
        <v>0</v>
      </c>
      <c r="AC90" s="34">
        <f t="shared" si="17"/>
        <v>0</v>
      </c>
      <c r="AD90" s="34">
        <f t="shared" si="22"/>
        <v>0</v>
      </c>
      <c r="AE90" s="34">
        <f t="shared" si="23"/>
        <v>0</v>
      </c>
      <c r="AF90" s="34">
        <f t="shared" si="24"/>
        <v>0</v>
      </c>
      <c r="AG90" s="34">
        <f t="shared" si="25"/>
        <v>0</v>
      </c>
      <c r="AH90">
        <f t="shared" si="18"/>
        <v>0</v>
      </c>
      <c r="AI90">
        <f t="shared" si="19"/>
        <v>0</v>
      </c>
      <c r="AJ90">
        <v>0</v>
      </c>
    </row>
    <row r="91" spans="1:36" ht="12.75">
      <c r="A91" s="22">
        <v>3605520</v>
      </c>
      <c r="B91" s="23">
        <v>490202040000</v>
      </c>
      <c r="C91" s="24" t="s">
        <v>1144</v>
      </c>
      <c r="D91" s="24" t="s">
        <v>1145</v>
      </c>
      <c r="E91" s="24" t="s">
        <v>1146</v>
      </c>
      <c r="F91" s="24">
        <v>12180</v>
      </c>
      <c r="G91" s="25">
        <v>9034</v>
      </c>
      <c r="H91" s="24">
        <v>5182794600</v>
      </c>
      <c r="I91" s="26">
        <v>2</v>
      </c>
      <c r="J91" s="26" t="s">
        <v>878</v>
      </c>
      <c r="K91" s="35" t="s">
        <v>877</v>
      </c>
      <c r="L91" s="4">
        <v>1298</v>
      </c>
      <c r="M91" s="29" t="s">
        <v>878</v>
      </c>
      <c r="N91" s="4" t="s">
        <v>877</v>
      </c>
      <c r="O91" s="30"/>
      <c r="P91" s="31">
        <v>6.657963446475196</v>
      </c>
      <c r="Q91" s="26" t="str">
        <f t="shared" si="13"/>
        <v>NO</v>
      </c>
      <c r="R91" s="26" t="s">
        <v>878</v>
      </c>
      <c r="S91" s="30" t="s">
        <v>877</v>
      </c>
      <c r="T91">
        <v>5070</v>
      </c>
      <c r="U91">
        <v>6859</v>
      </c>
      <c r="V91" s="4">
        <v>1805</v>
      </c>
      <c r="W91" s="33">
        <v>21615</v>
      </c>
      <c r="X91" s="34">
        <f t="shared" si="14"/>
        <v>0</v>
      </c>
      <c r="Y91" s="34">
        <f t="shared" si="15"/>
        <v>0</v>
      </c>
      <c r="Z91" s="34">
        <f t="shared" si="20"/>
        <v>0</v>
      </c>
      <c r="AA91" s="34">
        <f t="shared" si="21"/>
        <v>0</v>
      </c>
      <c r="AB91" s="34">
        <f t="shared" si="16"/>
        <v>0</v>
      </c>
      <c r="AC91" s="34">
        <f t="shared" si="17"/>
        <v>0</v>
      </c>
      <c r="AD91" s="34">
        <f t="shared" si="22"/>
        <v>0</v>
      </c>
      <c r="AE91" s="34">
        <f t="shared" si="23"/>
        <v>0</v>
      </c>
      <c r="AF91" s="34">
        <f t="shared" si="24"/>
        <v>0</v>
      </c>
      <c r="AG91" s="34">
        <f t="shared" si="25"/>
        <v>0</v>
      </c>
      <c r="AH91">
        <f t="shared" si="18"/>
        <v>0</v>
      </c>
      <c r="AI91">
        <f t="shared" si="19"/>
        <v>0</v>
      </c>
      <c r="AJ91">
        <v>0</v>
      </c>
    </row>
    <row r="92" spans="1:36" ht="12.75">
      <c r="A92" s="22">
        <v>3605580</v>
      </c>
      <c r="B92" s="23">
        <v>261801060000</v>
      </c>
      <c r="C92" s="24" t="s">
        <v>1147</v>
      </c>
      <c r="D92" s="24" t="s">
        <v>1148</v>
      </c>
      <c r="E92" s="24" t="s">
        <v>1149</v>
      </c>
      <c r="F92" s="24">
        <v>14420</v>
      </c>
      <c r="G92" s="25">
        <v>2296</v>
      </c>
      <c r="H92" s="24">
        <v>7166371810</v>
      </c>
      <c r="I92" s="26">
        <v>4</v>
      </c>
      <c r="J92" s="26" t="s">
        <v>878</v>
      </c>
      <c r="K92" s="27" t="s">
        <v>877</v>
      </c>
      <c r="L92" s="28">
        <v>4589</v>
      </c>
      <c r="M92" s="29" t="s">
        <v>878</v>
      </c>
      <c r="N92" s="28" t="s">
        <v>877</v>
      </c>
      <c r="O92" s="30"/>
      <c r="P92" s="31">
        <v>8.561211611274716</v>
      </c>
      <c r="Q92" s="26" t="str">
        <f t="shared" si="13"/>
        <v>NO</v>
      </c>
      <c r="R92" s="26" t="s">
        <v>878</v>
      </c>
      <c r="S92" s="30" t="s">
        <v>877</v>
      </c>
      <c r="T92">
        <v>19654</v>
      </c>
      <c r="U92">
        <v>26383</v>
      </c>
      <c r="V92" s="4">
        <v>7990</v>
      </c>
      <c r="W92" s="33">
        <v>84632</v>
      </c>
      <c r="X92" s="34">
        <f t="shared" si="14"/>
        <v>0</v>
      </c>
      <c r="Y92" s="34">
        <f t="shared" si="15"/>
        <v>0</v>
      </c>
      <c r="Z92" s="34">
        <f t="shared" si="20"/>
        <v>0</v>
      </c>
      <c r="AA92" s="34">
        <f t="shared" si="21"/>
        <v>0</v>
      </c>
      <c r="AB92" s="34">
        <f t="shared" si="16"/>
        <v>0</v>
      </c>
      <c r="AC92" s="34">
        <f t="shared" si="17"/>
        <v>0</v>
      </c>
      <c r="AD92" s="34">
        <f t="shared" si="22"/>
        <v>0</v>
      </c>
      <c r="AE92" s="34">
        <f t="shared" si="23"/>
        <v>0</v>
      </c>
      <c r="AF92" s="34">
        <f t="shared" si="24"/>
        <v>0</v>
      </c>
      <c r="AG92" s="34">
        <f t="shared" si="25"/>
        <v>0</v>
      </c>
      <c r="AH92">
        <f t="shared" si="18"/>
        <v>0</v>
      </c>
      <c r="AI92">
        <f t="shared" si="19"/>
        <v>0</v>
      </c>
      <c r="AJ92">
        <v>0</v>
      </c>
    </row>
    <row r="93" spans="1:36" ht="12.75">
      <c r="A93" s="22">
        <v>3605610</v>
      </c>
      <c r="B93" s="23">
        <v>62301040000</v>
      </c>
      <c r="C93" s="24" t="s">
        <v>1150</v>
      </c>
      <c r="D93" s="24" t="s">
        <v>1151</v>
      </c>
      <c r="E93" s="24" t="s">
        <v>1152</v>
      </c>
      <c r="F93" s="24">
        <v>14716</v>
      </c>
      <c r="G93" s="25">
        <v>9779</v>
      </c>
      <c r="H93" s="24">
        <v>7167922131</v>
      </c>
      <c r="I93" s="26">
        <v>8</v>
      </c>
      <c r="J93" s="26" t="s">
        <v>876</v>
      </c>
      <c r="K93" s="43" t="s">
        <v>877</v>
      </c>
      <c r="L93" s="28">
        <v>771</v>
      </c>
      <c r="M93" s="29" t="s">
        <v>878</v>
      </c>
      <c r="N93" s="28" t="s">
        <v>877</v>
      </c>
      <c r="O93" s="30"/>
      <c r="P93" s="31">
        <v>27.62487257900102</v>
      </c>
      <c r="Q93" s="26" t="str">
        <f aca="true" t="shared" si="26" ref="Q93:Q132">IF(P93&lt;20,"NO","YES")</f>
        <v>YES</v>
      </c>
      <c r="R93" s="26" t="s">
        <v>876</v>
      </c>
      <c r="S93" s="32" t="s">
        <v>879</v>
      </c>
      <c r="T93">
        <v>5665</v>
      </c>
      <c r="U93">
        <v>4335</v>
      </c>
      <c r="V93" s="4">
        <v>6149</v>
      </c>
      <c r="W93" s="33">
        <v>36748</v>
      </c>
      <c r="X93" s="34">
        <f t="shared" si="14"/>
        <v>1</v>
      </c>
      <c r="Y93" s="34">
        <f t="shared" si="15"/>
        <v>0</v>
      </c>
      <c r="Z93" s="34">
        <f t="shared" si="20"/>
        <v>0</v>
      </c>
      <c r="AA93" s="34">
        <f t="shared" si="21"/>
        <v>0</v>
      </c>
      <c r="AB93" s="34">
        <f t="shared" si="16"/>
        <v>1</v>
      </c>
      <c r="AC93" s="34">
        <f t="shared" si="17"/>
        <v>1</v>
      </c>
      <c r="AD93" s="34" t="str">
        <f t="shared" si="22"/>
        <v>CHECK</v>
      </c>
      <c r="AE93" s="34">
        <f t="shared" si="23"/>
        <v>0</v>
      </c>
      <c r="AF93" s="34" t="str">
        <f t="shared" si="24"/>
        <v>RLISP</v>
      </c>
      <c r="AG93" s="34">
        <f t="shared" si="25"/>
        <v>0</v>
      </c>
      <c r="AH93">
        <f t="shared" si="18"/>
        <v>0</v>
      </c>
      <c r="AI93">
        <f t="shared" si="19"/>
        <v>0</v>
      </c>
      <c r="AJ93">
        <v>0</v>
      </c>
    </row>
    <row r="94" spans="1:36" ht="12.75">
      <c r="A94" s="22">
        <v>3605640</v>
      </c>
      <c r="B94" s="23">
        <v>660303030000</v>
      </c>
      <c r="C94" s="24" t="s">
        <v>1153</v>
      </c>
      <c r="D94" s="24" t="s">
        <v>1154</v>
      </c>
      <c r="E94" s="24" t="s">
        <v>1155</v>
      </c>
      <c r="F94" s="24">
        <v>10708</v>
      </c>
      <c r="G94" s="25">
        <v>4829</v>
      </c>
      <c r="H94" s="24">
        <v>9143375600</v>
      </c>
      <c r="I94" s="26">
        <v>3</v>
      </c>
      <c r="J94" s="26" t="s">
        <v>878</v>
      </c>
      <c r="K94" s="35" t="s">
        <v>877</v>
      </c>
      <c r="L94" s="4">
        <v>1350</v>
      </c>
      <c r="M94" s="29" t="s">
        <v>878</v>
      </c>
      <c r="N94" s="4" t="s">
        <v>877</v>
      </c>
      <c r="O94" s="30"/>
      <c r="P94" s="31">
        <v>4.313725490196078</v>
      </c>
      <c r="Q94" s="26" t="str">
        <f t="shared" si="26"/>
        <v>NO</v>
      </c>
      <c r="R94" s="26" t="s">
        <v>878</v>
      </c>
      <c r="S94" s="30" t="s">
        <v>877</v>
      </c>
      <c r="T94">
        <v>5631</v>
      </c>
      <c r="U94">
        <v>8943</v>
      </c>
      <c r="V94" s="4">
        <v>988</v>
      </c>
      <c r="W94" s="33">
        <v>15317</v>
      </c>
      <c r="X94" s="34">
        <f t="shared" si="14"/>
        <v>0</v>
      </c>
      <c r="Y94" s="34">
        <f t="shared" si="15"/>
        <v>0</v>
      </c>
      <c r="Z94" s="34">
        <f t="shared" si="20"/>
        <v>0</v>
      </c>
      <c r="AA94" s="34">
        <f t="shared" si="21"/>
        <v>0</v>
      </c>
      <c r="AB94" s="34">
        <f t="shared" si="16"/>
        <v>0</v>
      </c>
      <c r="AC94" s="34">
        <f t="shared" si="17"/>
        <v>0</v>
      </c>
      <c r="AD94" s="34">
        <f t="shared" si="22"/>
        <v>0</v>
      </c>
      <c r="AE94" s="34">
        <f t="shared" si="23"/>
        <v>0</v>
      </c>
      <c r="AF94" s="34">
        <f t="shared" si="24"/>
        <v>0</v>
      </c>
      <c r="AG94" s="34">
        <f t="shared" si="25"/>
        <v>0</v>
      </c>
      <c r="AH94">
        <f t="shared" si="18"/>
        <v>0</v>
      </c>
      <c r="AI94">
        <f t="shared" si="19"/>
        <v>0</v>
      </c>
      <c r="AJ94">
        <v>0</v>
      </c>
    </row>
    <row r="95" spans="1:36" ht="12.75">
      <c r="A95" s="22">
        <v>3605670</v>
      </c>
      <c r="B95" s="23">
        <v>250109040000</v>
      </c>
      <c r="C95" s="24" t="s">
        <v>1156</v>
      </c>
      <c r="D95" s="24" t="s">
        <v>1157</v>
      </c>
      <c r="E95" s="24" t="s">
        <v>1158</v>
      </c>
      <c r="F95" s="24">
        <v>13314</v>
      </c>
      <c r="G95" s="25">
        <v>60</v>
      </c>
      <c r="H95" s="24">
        <v>3158993323</v>
      </c>
      <c r="I95" s="26">
        <v>8</v>
      </c>
      <c r="J95" s="26" t="s">
        <v>876</v>
      </c>
      <c r="K95" s="27" t="s">
        <v>877</v>
      </c>
      <c r="L95" s="28">
        <v>275</v>
      </c>
      <c r="M95" s="29" t="s">
        <v>878</v>
      </c>
      <c r="N95" s="55" t="s">
        <v>879</v>
      </c>
      <c r="O95" s="66" t="s">
        <v>879</v>
      </c>
      <c r="P95" s="31">
        <v>30.791788856304986</v>
      </c>
      <c r="Q95" s="26" t="str">
        <f t="shared" si="26"/>
        <v>YES</v>
      </c>
      <c r="R95" s="26" t="s">
        <v>876</v>
      </c>
      <c r="S95" s="30" t="s">
        <v>877</v>
      </c>
      <c r="T95">
        <v>1883</v>
      </c>
      <c r="U95">
        <v>1384</v>
      </c>
      <c r="V95" s="4">
        <v>2247</v>
      </c>
      <c r="W95" s="33">
        <v>12369</v>
      </c>
      <c r="X95" s="34">
        <f t="shared" si="14"/>
        <v>1</v>
      </c>
      <c r="Y95" s="34">
        <f t="shared" si="15"/>
        <v>1</v>
      </c>
      <c r="Z95" s="34" t="str">
        <f t="shared" si="20"/>
        <v>ELIGIBLE</v>
      </c>
      <c r="AA95" s="34" t="str">
        <f t="shared" si="21"/>
        <v>OKAY</v>
      </c>
      <c r="AB95" s="34">
        <f t="shared" si="16"/>
        <v>1</v>
      </c>
      <c r="AC95" s="34">
        <f t="shared" si="17"/>
        <v>1</v>
      </c>
      <c r="AD95" s="34" t="str">
        <f t="shared" si="22"/>
        <v>CHECK</v>
      </c>
      <c r="AE95" s="34" t="str">
        <f t="shared" si="23"/>
        <v>SRSA</v>
      </c>
      <c r="AF95" s="34">
        <f t="shared" si="24"/>
        <v>0</v>
      </c>
      <c r="AG95" s="34">
        <f t="shared" si="25"/>
        <v>0</v>
      </c>
      <c r="AH95">
        <f t="shared" si="18"/>
        <v>0</v>
      </c>
      <c r="AI95">
        <f t="shared" si="19"/>
        <v>0</v>
      </c>
      <c r="AJ95">
        <v>0</v>
      </c>
    </row>
    <row r="96" spans="1:36" ht="12.75">
      <c r="A96" s="22">
        <v>3605820</v>
      </c>
      <c r="B96" s="23">
        <v>161601040000</v>
      </c>
      <c r="C96" s="24" t="s">
        <v>1159</v>
      </c>
      <c r="D96" s="24" t="s">
        <v>1160</v>
      </c>
      <c r="E96" s="24" t="s">
        <v>1161</v>
      </c>
      <c r="F96" s="24">
        <v>12916</v>
      </c>
      <c r="G96" s="25">
        <v>309</v>
      </c>
      <c r="H96" s="24">
        <v>5185298948</v>
      </c>
      <c r="I96" s="26">
        <v>7</v>
      </c>
      <c r="J96" s="26" t="s">
        <v>876</v>
      </c>
      <c r="K96" s="27" t="s">
        <v>879</v>
      </c>
      <c r="L96" s="28">
        <v>827</v>
      </c>
      <c r="M96" s="29" t="s">
        <v>878</v>
      </c>
      <c r="N96" s="28" t="s">
        <v>877</v>
      </c>
      <c r="O96" s="30"/>
      <c r="P96" s="31">
        <v>34.55882352941176</v>
      </c>
      <c r="Q96" s="26" t="str">
        <f t="shared" si="26"/>
        <v>YES</v>
      </c>
      <c r="R96" s="26" t="s">
        <v>876</v>
      </c>
      <c r="S96" s="32" t="s">
        <v>879</v>
      </c>
      <c r="T96">
        <v>6675</v>
      </c>
      <c r="U96">
        <v>4872</v>
      </c>
      <c r="V96" s="4">
        <v>7534</v>
      </c>
      <c r="W96" s="33">
        <v>43974</v>
      </c>
      <c r="X96" s="34">
        <f t="shared" si="14"/>
        <v>1</v>
      </c>
      <c r="Y96" s="34">
        <f t="shared" si="15"/>
        <v>0</v>
      </c>
      <c r="Z96" s="34">
        <f t="shared" si="20"/>
        <v>0</v>
      </c>
      <c r="AA96" s="34">
        <f t="shared" si="21"/>
        <v>0</v>
      </c>
      <c r="AB96" s="34">
        <f t="shared" si="16"/>
        <v>1</v>
      </c>
      <c r="AC96" s="34">
        <f t="shared" si="17"/>
        <v>1</v>
      </c>
      <c r="AD96" s="34" t="str">
        <f t="shared" si="22"/>
        <v>CHECK</v>
      </c>
      <c r="AE96" s="34">
        <f t="shared" si="23"/>
        <v>0</v>
      </c>
      <c r="AF96" s="34" t="str">
        <f t="shared" si="24"/>
        <v>RLISP</v>
      </c>
      <c r="AG96" s="34">
        <f t="shared" si="25"/>
        <v>0</v>
      </c>
      <c r="AH96">
        <f t="shared" si="18"/>
        <v>0</v>
      </c>
      <c r="AI96">
        <f t="shared" si="19"/>
        <v>0</v>
      </c>
      <c r="AJ96">
        <v>0</v>
      </c>
    </row>
    <row r="97" spans="1:36" ht="12.75">
      <c r="A97" s="22">
        <v>3605850</v>
      </c>
      <c r="B97" s="23">
        <v>140600010000</v>
      </c>
      <c r="C97" s="24" t="s">
        <v>1162</v>
      </c>
      <c r="D97" s="24" t="s">
        <v>1163</v>
      </c>
      <c r="E97" s="24" t="s">
        <v>1164</v>
      </c>
      <c r="F97" s="24">
        <v>14202</v>
      </c>
      <c r="G97" s="25">
        <v>3375</v>
      </c>
      <c r="H97" s="24">
        <v>7168513575</v>
      </c>
      <c r="I97" s="26">
        <v>1</v>
      </c>
      <c r="J97" s="26" t="s">
        <v>878</v>
      </c>
      <c r="K97" s="27" t="s">
        <v>877</v>
      </c>
      <c r="L97" s="28">
        <v>39656</v>
      </c>
      <c r="M97" s="29" t="s">
        <v>878</v>
      </c>
      <c r="N97" s="4" t="s">
        <v>877</v>
      </c>
      <c r="O97" s="30"/>
      <c r="P97" s="31">
        <v>45.194344370621145</v>
      </c>
      <c r="Q97" s="26" t="str">
        <f t="shared" si="26"/>
        <v>YES</v>
      </c>
      <c r="R97" s="26" t="s">
        <v>878</v>
      </c>
      <c r="S97" s="30" t="s">
        <v>877</v>
      </c>
      <c r="T97">
        <v>462171</v>
      </c>
      <c r="U97">
        <v>515861</v>
      </c>
      <c r="V97" s="4">
        <v>635984</v>
      </c>
      <c r="W97" s="33">
        <v>3240739</v>
      </c>
      <c r="X97" s="34">
        <f t="shared" si="14"/>
        <v>0</v>
      </c>
      <c r="Y97" s="34">
        <f t="shared" si="15"/>
        <v>0</v>
      </c>
      <c r="Z97" s="34">
        <f t="shared" si="20"/>
        <v>0</v>
      </c>
      <c r="AA97" s="34">
        <f t="shared" si="21"/>
        <v>0</v>
      </c>
      <c r="AB97" s="34">
        <f t="shared" si="16"/>
        <v>1</v>
      </c>
      <c r="AC97" s="34">
        <f t="shared" si="17"/>
        <v>0</v>
      </c>
      <c r="AD97" s="34">
        <f t="shared" si="22"/>
        <v>0</v>
      </c>
      <c r="AE97" s="34">
        <f t="shared" si="23"/>
        <v>0</v>
      </c>
      <c r="AF97" s="34">
        <f t="shared" si="24"/>
        <v>0</v>
      </c>
      <c r="AG97" s="34">
        <f t="shared" si="25"/>
        <v>0</v>
      </c>
      <c r="AH97">
        <f t="shared" si="18"/>
        <v>0</v>
      </c>
      <c r="AI97">
        <f t="shared" si="19"/>
        <v>0</v>
      </c>
      <c r="AJ97">
        <v>0</v>
      </c>
    </row>
    <row r="98" spans="1:36" ht="12.75">
      <c r="A98" s="22">
        <v>3605940</v>
      </c>
      <c r="B98" s="23">
        <v>520101060000</v>
      </c>
      <c r="C98" s="24" t="s">
        <v>1165</v>
      </c>
      <c r="D98" s="24" t="s">
        <v>1166</v>
      </c>
      <c r="E98" s="24" t="s">
        <v>1167</v>
      </c>
      <c r="F98" s="24">
        <v>12302</v>
      </c>
      <c r="G98" s="25">
        <v>4398</v>
      </c>
      <c r="H98" s="24">
        <v>5183996407</v>
      </c>
      <c r="I98" s="26" t="s">
        <v>883</v>
      </c>
      <c r="J98" s="26" t="s">
        <v>878</v>
      </c>
      <c r="K98" s="27" t="s">
        <v>877</v>
      </c>
      <c r="L98" s="28">
        <v>3104</v>
      </c>
      <c r="M98" s="29" t="s">
        <v>878</v>
      </c>
      <c r="N98" s="28" t="s">
        <v>877</v>
      </c>
      <c r="O98" s="30"/>
      <c r="P98" s="31">
        <v>4.671189979123174</v>
      </c>
      <c r="Q98" s="26" t="str">
        <f t="shared" si="26"/>
        <v>NO</v>
      </c>
      <c r="R98" s="26" t="s">
        <v>878</v>
      </c>
      <c r="S98" s="30" t="s">
        <v>877</v>
      </c>
      <c r="T98">
        <v>11624</v>
      </c>
      <c r="U98">
        <v>17146</v>
      </c>
      <c r="V98" s="4">
        <v>2794</v>
      </c>
      <c r="W98" s="33">
        <v>43245</v>
      </c>
      <c r="X98" s="34">
        <f t="shared" si="14"/>
        <v>0</v>
      </c>
      <c r="Y98" s="34">
        <f t="shared" si="15"/>
        <v>0</v>
      </c>
      <c r="Z98" s="34">
        <f t="shared" si="20"/>
        <v>0</v>
      </c>
      <c r="AA98" s="34">
        <f t="shared" si="21"/>
        <v>0</v>
      </c>
      <c r="AB98" s="34">
        <f t="shared" si="16"/>
        <v>0</v>
      </c>
      <c r="AC98" s="34">
        <f t="shared" si="17"/>
        <v>0</v>
      </c>
      <c r="AD98" s="34">
        <f t="shared" si="22"/>
        <v>0</v>
      </c>
      <c r="AE98" s="34">
        <f t="shared" si="23"/>
        <v>0</v>
      </c>
      <c r="AF98" s="34">
        <f t="shared" si="24"/>
        <v>0</v>
      </c>
      <c r="AG98" s="34">
        <f t="shared" si="25"/>
        <v>0</v>
      </c>
      <c r="AH98">
        <f t="shared" si="18"/>
        <v>0</v>
      </c>
      <c r="AI98">
        <f t="shared" si="19"/>
        <v>0</v>
      </c>
      <c r="AJ98">
        <v>0</v>
      </c>
    </row>
    <row r="99" spans="1:36" ht="12.75">
      <c r="A99" s="22">
        <v>3606060</v>
      </c>
      <c r="B99" s="23">
        <v>661201060000</v>
      </c>
      <c r="C99" s="24" t="s">
        <v>1168</v>
      </c>
      <c r="D99" s="24" t="s">
        <v>1169</v>
      </c>
      <c r="E99" s="24" t="s">
        <v>1170</v>
      </c>
      <c r="F99" s="24">
        <v>10504</v>
      </c>
      <c r="G99" s="25">
        <v>2512</v>
      </c>
      <c r="H99" s="24">
        <v>9142734082</v>
      </c>
      <c r="I99" s="26" t="s">
        <v>981</v>
      </c>
      <c r="J99" s="26" t="s">
        <v>878</v>
      </c>
      <c r="K99" s="35" t="s">
        <v>877</v>
      </c>
      <c r="L99" s="4">
        <v>2486</v>
      </c>
      <c r="M99" s="29" t="s">
        <v>878</v>
      </c>
      <c r="N99" s="4" t="s">
        <v>877</v>
      </c>
      <c r="O99" s="30"/>
      <c r="P99" s="31">
        <v>4.083570750237417</v>
      </c>
      <c r="Q99" s="26" t="str">
        <f t="shared" si="26"/>
        <v>NO</v>
      </c>
      <c r="R99" s="26" t="s">
        <v>878</v>
      </c>
      <c r="S99" s="30" t="s">
        <v>877</v>
      </c>
      <c r="T99">
        <v>6755</v>
      </c>
      <c r="U99">
        <v>10094</v>
      </c>
      <c r="V99" s="4">
        <v>1508</v>
      </c>
      <c r="W99" s="33">
        <v>27186</v>
      </c>
      <c r="X99" s="34">
        <f t="shared" si="14"/>
        <v>0</v>
      </c>
      <c r="Y99" s="34">
        <f t="shared" si="15"/>
        <v>0</v>
      </c>
      <c r="Z99" s="34">
        <f t="shared" si="20"/>
        <v>0</v>
      </c>
      <c r="AA99" s="34">
        <f t="shared" si="21"/>
        <v>0</v>
      </c>
      <c r="AB99" s="34">
        <f t="shared" si="16"/>
        <v>0</v>
      </c>
      <c r="AC99" s="34">
        <f t="shared" si="17"/>
        <v>0</v>
      </c>
      <c r="AD99" s="34">
        <f t="shared" si="22"/>
        <v>0</v>
      </c>
      <c r="AE99" s="34">
        <f t="shared" si="23"/>
        <v>0</v>
      </c>
      <c r="AF99" s="34">
        <f t="shared" si="24"/>
        <v>0</v>
      </c>
      <c r="AG99" s="34">
        <f t="shared" si="25"/>
        <v>0</v>
      </c>
      <c r="AH99">
        <f t="shared" si="18"/>
        <v>0</v>
      </c>
      <c r="AI99">
        <f t="shared" si="19"/>
        <v>0</v>
      </c>
      <c r="AJ99">
        <v>0</v>
      </c>
    </row>
    <row r="100" spans="1:36" ht="12.75">
      <c r="A100" s="22">
        <v>3606090</v>
      </c>
      <c r="B100" s="23">
        <v>180701040000</v>
      </c>
      <c r="C100" s="24" t="s">
        <v>1171</v>
      </c>
      <c r="D100" s="24" t="s">
        <v>1172</v>
      </c>
      <c r="E100" s="24" t="s">
        <v>1173</v>
      </c>
      <c r="F100" s="24">
        <v>14416</v>
      </c>
      <c r="G100" s="25">
        <v>9747</v>
      </c>
      <c r="H100" s="24">
        <v>7164941220</v>
      </c>
      <c r="I100" s="26">
        <v>8</v>
      </c>
      <c r="J100" s="26" t="s">
        <v>876</v>
      </c>
      <c r="K100" s="27" t="s">
        <v>877</v>
      </c>
      <c r="L100" s="28">
        <v>1224</v>
      </c>
      <c r="M100" s="29" t="s">
        <v>878</v>
      </c>
      <c r="N100" s="28" t="s">
        <v>877</v>
      </c>
      <c r="O100" s="30"/>
      <c r="P100" s="31">
        <v>17.33238231098431</v>
      </c>
      <c r="Q100" s="26" t="str">
        <f t="shared" si="26"/>
        <v>NO</v>
      </c>
      <c r="R100" s="26" t="s">
        <v>876</v>
      </c>
      <c r="S100" s="30" t="s">
        <v>877</v>
      </c>
      <c r="T100">
        <v>6288</v>
      </c>
      <c r="U100">
        <v>6849</v>
      </c>
      <c r="V100" s="4">
        <v>3979</v>
      </c>
      <c r="W100" s="33">
        <v>32955</v>
      </c>
      <c r="X100" s="34">
        <f t="shared" si="14"/>
        <v>1</v>
      </c>
      <c r="Y100" s="34">
        <f t="shared" si="15"/>
        <v>0</v>
      </c>
      <c r="Z100" s="34">
        <f t="shared" si="20"/>
        <v>0</v>
      </c>
      <c r="AA100" s="34">
        <f t="shared" si="21"/>
        <v>0</v>
      </c>
      <c r="AB100" s="34">
        <f t="shared" si="16"/>
        <v>0</v>
      </c>
      <c r="AC100" s="34">
        <f t="shared" si="17"/>
        <v>1</v>
      </c>
      <c r="AD100" s="34">
        <f t="shared" si="22"/>
        <v>0</v>
      </c>
      <c r="AE100" s="34">
        <f t="shared" si="23"/>
        <v>0</v>
      </c>
      <c r="AF100" s="34">
        <f t="shared" si="24"/>
        <v>0</v>
      </c>
      <c r="AG100" s="34">
        <f t="shared" si="25"/>
        <v>0</v>
      </c>
      <c r="AH100">
        <f t="shared" si="18"/>
        <v>0</v>
      </c>
      <c r="AI100">
        <f t="shared" si="19"/>
        <v>0</v>
      </c>
      <c r="AJ100">
        <v>0</v>
      </c>
    </row>
    <row r="101" spans="1:36" ht="12.75">
      <c r="A101" s="22">
        <v>3606160</v>
      </c>
      <c r="B101" s="23">
        <v>190301040000</v>
      </c>
      <c r="C101" s="24" t="s">
        <v>1174</v>
      </c>
      <c r="D101" s="24" t="s">
        <v>1175</v>
      </c>
      <c r="E101" s="24" t="s">
        <v>1176</v>
      </c>
      <c r="F101" s="24">
        <v>12413</v>
      </c>
      <c r="G101" s="25">
        <v>780</v>
      </c>
      <c r="H101" s="24">
        <v>5186228534</v>
      </c>
      <c r="I101" s="26" t="s">
        <v>900</v>
      </c>
      <c r="J101" s="26" t="s">
        <v>878</v>
      </c>
      <c r="K101" s="27" t="s">
        <v>879</v>
      </c>
      <c r="L101" s="28">
        <v>1590</v>
      </c>
      <c r="M101" s="29" t="s">
        <v>878</v>
      </c>
      <c r="N101" s="28" t="s">
        <v>877</v>
      </c>
      <c r="O101" s="30"/>
      <c r="P101" s="31">
        <v>19.06474820143885</v>
      </c>
      <c r="Q101" s="26" t="str">
        <f t="shared" si="26"/>
        <v>NO</v>
      </c>
      <c r="R101" s="26" t="s">
        <v>876</v>
      </c>
      <c r="S101" s="30" t="s">
        <v>877</v>
      </c>
      <c r="T101">
        <v>8150</v>
      </c>
      <c r="U101">
        <v>8872</v>
      </c>
      <c r="V101" s="4">
        <v>5167</v>
      </c>
      <c r="W101" s="33">
        <v>42648</v>
      </c>
      <c r="X101" s="34">
        <f t="shared" si="14"/>
        <v>0</v>
      </c>
      <c r="Y101" s="34">
        <f t="shared" si="15"/>
        <v>0</v>
      </c>
      <c r="Z101" s="34">
        <f t="shared" si="20"/>
        <v>0</v>
      </c>
      <c r="AA101" s="34">
        <f t="shared" si="21"/>
        <v>0</v>
      </c>
      <c r="AB101" s="34">
        <f t="shared" si="16"/>
        <v>0</v>
      </c>
      <c r="AC101" s="34">
        <f t="shared" si="17"/>
        <v>1</v>
      </c>
      <c r="AD101" s="34">
        <f t="shared" si="22"/>
        <v>0</v>
      </c>
      <c r="AE101" s="34">
        <f t="shared" si="23"/>
        <v>0</v>
      </c>
      <c r="AF101" s="34">
        <f t="shared" si="24"/>
        <v>0</v>
      </c>
      <c r="AG101" s="34">
        <f t="shared" si="25"/>
        <v>0</v>
      </c>
      <c r="AH101">
        <f t="shared" si="18"/>
        <v>0</v>
      </c>
      <c r="AI101">
        <f t="shared" si="19"/>
        <v>0</v>
      </c>
      <c r="AJ101">
        <v>0</v>
      </c>
    </row>
    <row r="102" spans="1:36" ht="12.75">
      <c r="A102" s="22">
        <v>3606180</v>
      </c>
      <c r="B102" s="23">
        <v>240201040000</v>
      </c>
      <c r="C102" s="24" t="s">
        <v>1177</v>
      </c>
      <c r="D102" s="24" t="s">
        <v>1178</v>
      </c>
      <c r="E102" s="24" t="s">
        <v>1179</v>
      </c>
      <c r="F102" s="24">
        <v>14423</v>
      </c>
      <c r="G102" s="25">
        <v>1099</v>
      </c>
      <c r="H102" s="24">
        <v>7165383400</v>
      </c>
      <c r="I102" s="26">
        <v>8</v>
      </c>
      <c r="J102" s="26" t="s">
        <v>876</v>
      </c>
      <c r="K102" s="35" t="s">
        <v>877</v>
      </c>
      <c r="L102" s="4">
        <v>1149</v>
      </c>
      <c r="M102" s="29" t="s">
        <v>878</v>
      </c>
      <c r="N102" s="28" t="s">
        <v>877</v>
      </c>
      <c r="O102" s="30"/>
      <c r="P102" s="31">
        <v>2.501895375284306</v>
      </c>
      <c r="Q102" s="26" t="str">
        <f t="shared" si="26"/>
        <v>NO</v>
      </c>
      <c r="R102" s="26" t="s">
        <v>876</v>
      </c>
      <c r="S102" s="30" t="s">
        <v>877</v>
      </c>
      <c r="T102">
        <v>3982</v>
      </c>
      <c r="U102">
        <v>6271</v>
      </c>
      <c r="V102" s="4">
        <v>693</v>
      </c>
      <c r="W102" s="33">
        <v>13404</v>
      </c>
      <c r="X102" s="34">
        <f t="shared" si="14"/>
        <v>1</v>
      </c>
      <c r="Y102" s="34">
        <f t="shared" si="15"/>
        <v>0</v>
      </c>
      <c r="Z102" s="34">
        <f t="shared" si="20"/>
        <v>0</v>
      </c>
      <c r="AA102" s="34">
        <f t="shared" si="21"/>
        <v>0</v>
      </c>
      <c r="AB102" s="34">
        <f t="shared" si="16"/>
        <v>0</v>
      </c>
      <c r="AC102" s="34">
        <f t="shared" si="17"/>
        <v>1</v>
      </c>
      <c r="AD102" s="34">
        <f t="shared" si="22"/>
        <v>0</v>
      </c>
      <c r="AE102" s="34">
        <f t="shared" si="23"/>
        <v>0</v>
      </c>
      <c r="AF102" s="34">
        <f t="shared" si="24"/>
        <v>0</v>
      </c>
      <c r="AG102" s="34">
        <f t="shared" si="25"/>
        <v>0</v>
      </c>
      <c r="AH102">
        <f t="shared" si="18"/>
        <v>0</v>
      </c>
      <c r="AI102">
        <f t="shared" si="19"/>
        <v>0</v>
      </c>
      <c r="AJ102">
        <v>0</v>
      </c>
    </row>
    <row r="103" spans="1:36" ht="12.75">
      <c r="A103" s="22">
        <v>3606210</v>
      </c>
      <c r="B103" s="23">
        <v>641610040000</v>
      </c>
      <c r="C103" s="24" t="s">
        <v>1180</v>
      </c>
      <c r="D103" s="24" t="s">
        <v>1181</v>
      </c>
      <c r="E103" s="24" t="s">
        <v>1182</v>
      </c>
      <c r="F103" s="24">
        <v>12816</v>
      </c>
      <c r="G103" s="25">
        <v>1118</v>
      </c>
      <c r="H103" s="24">
        <v>5186772653</v>
      </c>
      <c r="I103" s="26">
        <v>8</v>
      </c>
      <c r="J103" s="26" t="s">
        <v>876</v>
      </c>
      <c r="K103" s="35" t="s">
        <v>877</v>
      </c>
      <c r="L103" s="4">
        <v>1139</v>
      </c>
      <c r="M103" s="29" t="s">
        <v>878</v>
      </c>
      <c r="N103" s="28" t="s">
        <v>877</v>
      </c>
      <c r="O103" s="30"/>
      <c r="P103" s="31">
        <v>21.461187214611872</v>
      </c>
      <c r="Q103" s="26" t="str">
        <f t="shared" si="26"/>
        <v>YES</v>
      </c>
      <c r="R103" s="26" t="s">
        <v>876</v>
      </c>
      <c r="S103" s="32" t="s">
        <v>879</v>
      </c>
      <c r="T103">
        <v>6300</v>
      </c>
      <c r="U103">
        <v>6155</v>
      </c>
      <c r="V103" s="4">
        <v>4851</v>
      </c>
      <c r="W103" s="33">
        <v>35813</v>
      </c>
      <c r="X103" s="34">
        <f t="shared" si="14"/>
        <v>1</v>
      </c>
      <c r="Y103" s="34">
        <f t="shared" si="15"/>
        <v>0</v>
      </c>
      <c r="Z103" s="34">
        <f t="shared" si="20"/>
        <v>0</v>
      </c>
      <c r="AA103" s="34">
        <f t="shared" si="21"/>
        <v>0</v>
      </c>
      <c r="AB103" s="34">
        <f t="shared" si="16"/>
        <v>1</v>
      </c>
      <c r="AC103" s="34">
        <f t="shared" si="17"/>
        <v>1</v>
      </c>
      <c r="AD103" s="34" t="str">
        <f t="shared" si="22"/>
        <v>CHECK</v>
      </c>
      <c r="AE103" s="34">
        <f t="shared" si="23"/>
        <v>0</v>
      </c>
      <c r="AF103" s="34" t="str">
        <f t="shared" si="24"/>
        <v>RLISP</v>
      </c>
      <c r="AG103" s="34">
        <f t="shared" si="25"/>
        <v>0</v>
      </c>
      <c r="AH103">
        <f t="shared" si="18"/>
        <v>0</v>
      </c>
      <c r="AI103">
        <f t="shared" si="19"/>
        <v>0</v>
      </c>
      <c r="AJ103">
        <v>0</v>
      </c>
    </row>
    <row r="104" spans="1:36" ht="12.75">
      <c r="A104" s="22">
        <v>3606240</v>
      </c>
      <c r="B104" s="23">
        <v>410601040000</v>
      </c>
      <c r="C104" s="24" t="s">
        <v>1183</v>
      </c>
      <c r="D104" s="24" t="s">
        <v>1184</v>
      </c>
      <c r="E104" s="24" t="s">
        <v>1185</v>
      </c>
      <c r="F104" s="24">
        <v>13316</v>
      </c>
      <c r="G104" s="25">
        <v>1114</v>
      </c>
      <c r="H104" s="24">
        <v>3152454075</v>
      </c>
      <c r="I104" s="26" t="s">
        <v>883</v>
      </c>
      <c r="J104" s="26" t="s">
        <v>878</v>
      </c>
      <c r="K104" s="35" t="s">
        <v>877</v>
      </c>
      <c r="L104" s="4">
        <v>2708</v>
      </c>
      <c r="M104" s="29" t="s">
        <v>878</v>
      </c>
      <c r="N104" s="4" t="s">
        <v>877</v>
      </c>
      <c r="O104" s="30"/>
      <c r="P104" s="31">
        <v>17.555313746826258</v>
      </c>
      <c r="Q104" s="26" t="str">
        <f t="shared" si="26"/>
        <v>NO</v>
      </c>
      <c r="R104" s="26" t="s">
        <v>878</v>
      </c>
      <c r="S104" s="30" t="s">
        <v>877</v>
      </c>
      <c r="T104">
        <v>14251</v>
      </c>
      <c r="U104">
        <v>14961</v>
      </c>
      <c r="V104" s="4">
        <v>9701</v>
      </c>
      <c r="W104" s="33">
        <v>77125</v>
      </c>
      <c r="X104" s="34">
        <f t="shared" si="14"/>
        <v>0</v>
      </c>
      <c r="Y104" s="34">
        <f t="shared" si="15"/>
        <v>0</v>
      </c>
      <c r="Z104" s="34">
        <f t="shared" si="20"/>
        <v>0</v>
      </c>
      <c r="AA104" s="34">
        <f t="shared" si="21"/>
        <v>0</v>
      </c>
      <c r="AB104" s="34">
        <f t="shared" si="16"/>
        <v>0</v>
      </c>
      <c r="AC104" s="34">
        <f t="shared" si="17"/>
        <v>0</v>
      </c>
      <c r="AD104" s="34">
        <f t="shared" si="22"/>
        <v>0</v>
      </c>
      <c r="AE104" s="34">
        <f t="shared" si="23"/>
        <v>0</v>
      </c>
      <c r="AF104" s="34">
        <f t="shared" si="24"/>
        <v>0</v>
      </c>
      <c r="AG104" s="34">
        <f t="shared" si="25"/>
        <v>0</v>
      </c>
      <c r="AH104">
        <f t="shared" si="18"/>
        <v>0</v>
      </c>
      <c r="AI104">
        <f t="shared" si="19"/>
        <v>0</v>
      </c>
      <c r="AJ104">
        <v>0</v>
      </c>
    </row>
    <row r="105" spans="1:36" ht="12.75">
      <c r="A105" s="22">
        <v>3606300</v>
      </c>
      <c r="B105" s="23">
        <v>270301040000</v>
      </c>
      <c r="C105" s="24" t="s">
        <v>1186</v>
      </c>
      <c r="D105" s="24" t="s">
        <v>1187</v>
      </c>
      <c r="E105" s="24" t="s">
        <v>1188</v>
      </c>
      <c r="F105" s="24">
        <v>13317</v>
      </c>
      <c r="G105" s="25">
        <v>1197</v>
      </c>
      <c r="H105" s="24">
        <v>5186734500</v>
      </c>
      <c r="I105" s="26">
        <v>8</v>
      </c>
      <c r="J105" s="26" t="s">
        <v>876</v>
      </c>
      <c r="K105" s="27" t="s">
        <v>877</v>
      </c>
      <c r="L105" s="28">
        <v>1163</v>
      </c>
      <c r="M105" s="29" t="s">
        <v>878</v>
      </c>
      <c r="N105" s="28" t="s">
        <v>877</v>
      </c>
      <c r="O105" s="30"/>
      <c r="P105" s="31">
        <v>21.959183673469386</v>
      </c>
      <c r="Q105" s="26" t="str">
        <f t="shared" si="26"/>
        <v>YES</v>
      </c>
      <c r="R105" s="26" t="s">
        <v>876</v>
      </c>
      <c r="S105" s="32" t="s">
        <v>879</v>
      </c>
      <c r="T105">
        <v>6102</v>
      </c>
      <c r="U105">
        <v>6185</v>
      </c>
      <c r="V105" s="4">
        <v>4594</v>
      </c>
      <c r="W105" s="33">
        <v>34104</v>
      </c>
      <c r="X105" s="34">
        <f t="shared" si="14"/>
        <v>1</v>
      </c>
      <c r="Y105" s="34">
        <f t="shared" si="15"/>
        <v>0</v>
      </c>
      <c r="Z105" s="34">
        <f t="shared" si="20"/>
        <v>0</v>
      </c>
      <c r="AA105" s="34">
        <f t="shared" si="21"/>
        <v>0</v>
      </c>
      <c r="AB105" s="34">
        <f t="shared" si="16"/>
        <v>1</v>
      </c>
      <c r="AC105" s="34">
        <f t="shared" si="17"/>
        <v>1</v>
      </c>
      <c r="AD105" s="34" t="str">
        <f t="shared" si="22"/>
        <v>CHECK</v>
      </c>
      <c r="AE105" s="34">
        <f t="shared" si="23"/>
        <v>0</v>
      </c>
      <c r="AF105" s="34" t="str">
        <f t="shared" si="24"/>
        <v>RLISP</v>
      </c>
      <c r="AG105" s="34">
        <f t="shared" si="25"/>
        <v>0</v>
      </c>
      <c r="AH105">
        <f t="shared" si="18"/>
        <v>0</v>
      </c>
      <c r="AI105">
        <f t="shared" si="19"/>
        <v>0</v>
      </c>
      <c r="AJ105">
        <v>0</v>
      </c>
    </row>
    <row r="106" spans="1:36" ht="12.75">
      <c r="A106" s="22">
        <v>3606330</v>
      </c>
      <c r="B106" s="23">
        <v>430300050000</v>
      </c>
      <c r="C106" s="24" t="s">
        <v>1189</v>
      </c>
      <c r="D106" s="24" t="s">
        <v>1190</v>
      </c>
      <c r="E106" s="24" t="s">
        <v>1191</v>
      </c>
      <c r="F106" s="24">
        <v>14424</v>
      </c>
      <c r="G106" s="25">
        <v>1496</v>
      </c>
      <c r="H106" s="24">
        <v>7163963700</v>
      </c>
      <c r="I106" s="26">
        <v>4</v>
      </c>
      <c r="J106" s="26" t="s">
        <v>878</v>
      </c>
      <c r="K106" s="27" t="s">
        <v>877</v>
      </c>
      <c r="L106" s="28">
        <v>4089</v>
      </c>
      <c r="M106" s="29" t="s">
        <v>878</v>
      </c>
      <c r="N106" s="4" t="s">
        <v>877</v>
      </c>
      <c r="O106" s="30"/>
      <c r="P106" s="31">
        <v>14.332939787485241</v>
      </c>
      <c r="Q106" s="26" t="str">
        <f t="shared" si="26"/>
        <v>NO</v>
      </c>
      <c r="R106" s="26" t="s">
        <v>878</v>
      </c>
      <c r="S106" s="30" t="s">
        <v>877</v>
      </c>
      <c r="T106">
        <v>18980</v>
      </c>
      <c r="U106">
        <v>22991</v>
      </c>
      <c r="V106" s="4">
        <v>9964</v>
      </c>
      <c r="W106" s="33">
        <v>90715</v>
      </c>
      <c r="X106" s="34">
        <f t="shared" si="14"/>
        <v>0</v>
      </c>
      <c r="Y106" s="34">
        <f t="shared" si="15"/>
        <v>0</v>
      </c>
      <c r="Z106" s="34">
        <f t="shared" si="20"/>
        <v>0</v>
      </c>
      <c r="AA106" s="34">
        <f t="shared" si="21"/>
        <v>0</v>
      </c>
      <c r="AB106" s="34">
        <f t="shared" si="16"/>
        <v>0</v>
      </c>
      <c r="AC106" s="34">
        <f t="shared" si="17"/>
        <v>0</v>
      </c>
      <c r="AD106" s="34">
        <f t="shared" si="22"/>
        <v>0</v>
      </c>
      <c r="AE106" s="34">
        <f t="shared" si="23"/>
        <v>0</v>
      </c>
      <c r="AF106" s="34">
        <f t="shared" si="24"/>
        <v>0</v>
      </c>
      <c r="AG106" s="34">
        <f t="shared" si="25"/>
        <v>0</v>
      </c>
      <c r="AH106">
        <f t="shared" si="18"/>
        <v>0</v>
      </c>
      <c r="AI106">
        <f t="shared" si="19"/>
        <v>0</v>
      </c>
      <c r="AJ106">
        <v>0</v>
      </c>
    </row>
    <row r="107" spans="1:36" ht="12.75">
      <c r="A107" s="22">
        <v>3606360</v>
      </c>
      <c r="B107" s="23">
        <v>21102040000</v>
      </c>
      <c r="C107" s="24" t="s">
        <v>1192</v>
      </c>
      <c r="D107" s="24" t="s">
        <v>1193</v>
      </c>
      <c r="E107" s="24" t="s">
        <v>1194</v>
      </c>
      <c r="F107" s="24">
        <v>14822</v>
      </c>
      <c r="G107" s="25">
        <v>230</v>
      </c>
      <c r="H107" s="24">
        <v>6075456421</v>
      </c>
      <c r="I107" s="26">
        <v>7</v>
      </c>
      <c r="J107" s="26" t="s">
        <v>876</v>
      </c>
      <c r="K107" s="28" t="s">
        <v>879</v>
      </c>
      <c r="L107" s="28">
        <v>317</v>
      </c>
      <c r="M107" s="29" t="s">
        <v>878</v>
      </c>
      <c r="N107" s="69" t="s">
        <v>879</v>
      </c>
      <c r="O107" s="66" t="s">
        <v>879</v>
      </c>
      <c r="P107" s="31">
        <v>10.704960835509137</v>
      </c>
      <c r="Q107" s="26" t="str">
        <f t="shared" si="26"/>
        <v>NO</v>
      </c>
      <c r="R107" s="26" t="s">
        <v>876</v>
      </c>
      <c r="S107" s="30" t="s">
        <v>877</v>
      </c>
      <c r="T107">
        <v>1434</v>
      </c>
      <c r="U107">
        <v>1754</v>
      </c>
      <c r="V107" s="4">
        <v>853</v>
      </c>
      <c r="W107" s="33">
        <v>6716</v>
      </c>
      <c r="X107" s="34">
        <f t="shared" si="14"/>
        <v>1</v>
      </c>
      <c r="Y107" s="34">
        <f t="shared" si="15"/>
        <v>1</v>
      </c>
      <c r="Z107" s="34" t="str">
        <f t="shared" si="20"/>
        <v>ELIGIBLE</v>
      </c>
      <c r="AA107" s="34" t="str">
        <f t="shared" si="21"/>
        <v>OKAY</v>
      </c>
      <c r="AB107" s="34">
        <f t="shared" si="16"/>
        <v>0</v>
      </c>
      <c r="AC107" s="34">
        <f t="shared" si="17"/>
        <v>1</v>
      </c>
      <c r="AD107" s="34">
        <f t="shared" si="22"/>
        <v>0</v>
      </c>
      <c r="AE107" s="34">
        <f t="shared" si="23"/>
        <v>0</v>
      </c>
      <c r="AF107" s="34">
        <f t="shared" si="24"/>
        <v>0</v>
      </c>
      <c r="AG107" s="34">
        <f t="shared" si="25"/>
        <v>0</v>
      </c>
      <c r="AH107">
        <f t="shared" si="18"/>
        <v>0</v>
      </c>
      <c r="AI107">
        <f t="shared" si="19"/>
        <v>0</v>
      </c>
      <c r="AJ107">
        <v>0</v>
      </c>
    </row>
    <row r="108" spans="1:36" ht="12.75">
      <c r="A108" s="22">
        <v>3606390</v>
      </c>
      <c r="B108" s="23">
        <v>250901060000</v>
      </c>
      <c r="C108" s="24" t="s">
        <v>1195</v>
      </c>
      <c r="D108" s="24" t="s">
        <v>1196</v>
      </c>
      <c r="E108" s="24" t="s">
        <v>1197</v>
      </c>
      <c r="F108" s="24">
        <v>13032</v>
      </c>
      <c r="G108" s="25">
        <v>1198</v>
      </c>
      <c r="H108" s="24">
        <v>3156972025</v>
      </c>
      <c r="I108" s="26">
        <v>4</v>
      </c>
      <c r="J108" s="26" t="s">
        <v>878</v>
      </c>
      <c r="K108" s="35" t="s">
        <v>877</v>
      </c>
      <c r="L108" s="4">
        <v>1478</v>
      </c>
      <c r="M108" s="29" t="s">
        <v>878</v>
      </c>
      <c r="N108" s="28" t="s">
        <v>877</v>
      </c>
      <c r="O108" s="30"/>
      <c r="P108" s="31">
        <v>8.289611752360965</v>
      </c>
      <c r="Q108" s="26" t="str">
        <f t="shared" si="26"/>
        <v>NO</v>
      </c>
      <c r="R108" s="26" t="s">
        <v>878</v>
      </c>
      <c r="S108" s="30" t="s">
        <v>877</v>
      </c>
      <c r="T108">
        <v>6307</v>
      </c>
      <c r="U108">
        <v>8228</v>
      </c>
      <c r="V108" s="4">
        <v>2545</v>
      </c>
      <c r="W108" s="33">
        <v>27671</v>
      </c>
      <c r="X108" s="34">
        <f t="shared" si="14"/>
        <v>0</v>
      </c>
      <c r="Y108" s="34">
        <f t="shared" si="15"/>
        <v>0</v>
      </c>
      <c r="Z108" s="34">
        <f t="shared" si="20"/>
        <v>0</v>
      </c>
      <c r="AA108" s="34">
        <f t="shared" si="21"/>
        <v>0</v>
      </c>
      <c r="AB108" s="34">
        <f t="shared" si="16"/>
        <v>0</v>
      </c>
      <c r="AC108" s="34">
        <f t="shared" si="17"/>
        <v>0</v>
      </c>
      <c r="AD108" s="34">
        <f t="shared" si="22"/>
        <v>0</v>
      </c>
      <c r="AE108" s="34">
        <f t="shared" si="23"/>
        <v>0</v>
      </c>
      <c r="AF108" s="34">
        <f t="shared" si="24"/>
        <v>0</v>
      </c>
      <c r="AG108" s="34">
        <f t="shared" si="25"/>
        <v>0</v>
      </c>
      <c r="AH108">
        <f t="shared" si="18"/>
        <v>0</v>
      </c>
      <c r="AI108">
        <f t="shared" si="19"/>
        <v>0</v>
      </c>
      <c r="AJ108">
        <v>0</v>
      </c>
    </row>
    <row r="109" spans="1:36" ht="12.75">
      <c r="A109" s="22">
        <v>3606420</v>
      </c>
      <c r="B109" s="23">
        <v>600301040000</v>
      </c>
      <c r="C109" s="24" t="s">
        <v>1198</v>
      </c>
      <c r="D109" s="24" t="s">
        <v>1199</v>
      </c>
      <c r="E109" s="24" t="s">
        <v>1200</v>
      </c>
      <c r="F109" s="24">
        <v>13743</v>
      </c>
      <c r="G109" s="25">
        <v>145</v>
      </c>
      <c r="H109" s="24">
        <v>6076595010</v>
      </c>
      <c r="I109" s="26">
        <v>8</v>
      </c>
      <c r="J109" s="26" t="s">
        <v>876</v>
      </c>
      <c r="K109" s="27" t="s">
        <v>877</v>
      </c>
      <c r="L109" s="28">
        <v>983</v>
      </c>
      <c r="M109" s="29" t="s">
        <v>878</v>
      </c>
      <c r="N109" s="40" t="s">
        <v>877</v>
      </c>
      <c r="O109" s="44"/>
      <c r="P109" s="31">
        <v>25.549450549450547</v>
      </c>
      <c r="Q109" s="26" t="str">
        <f t="shared" si="26"/>
        <v>YES</v>
      </c>
      <c r="R109" s="26" t="s">
        <v>876</v>
      </c>
      <c r="S109" s="32" t="s">
        <v>879</v>
      </c>
      <c r="T109">
        <v>6164</v>
      </c>
      <c r="U109">
        <v>5678</v>
      </c>
      <c r="V109" s="4">
        <v>5191</v>
      </c>
      <c r="W109" s="33">
        <v>36288</v>
      </c>
      <c r="X109" s="34">
        <f t="shared" si="14"/>
        <v>1</v>
      </c>
      <c r="Y109" s="34">
        <f t="shared" si="15"/>
        <v>0</v>
      </c>
      <c r="Z109" s="34">
        <f t="shared" si="20"/>
        <v>0</v>
      </c>
      <c r="AA109" s="34">
        <f t="shared" si="21"/>
        <v>0</v>
      </c>
      <c r="AB109" s="34">
        <f t="shared" si="16"/>
        <v>1</v>
      </c>
      <c r="AC109" s="34">
        <f t="shared" si="17"/>
        <v>1</v>
      </c>
      <c r="AD109" s="34" t="str">
        <f t="shared" si="22"/>
        <v>CHECK</v>
      </c>
      <c r="AE109" s="34">
        <f t="shared" si="23"/>
        <v>0</v>
      </c>
      <c r="AF109" s="34" t="str">
        <f t="shared" si="24"/>
        <v>RLISP</v>
      </c>
      <c r="AG109" s="34">
        <f t="shared" si="25"/>
        <v>0</v>
      </c>
      <c r="AH109">
        <f t="shared" si="18"/>
        <v>0</v>
      </c>
      <c r="AI109">
        <f t="shared" si="19"/>
        <v>0</v>
      </c>
      <c r="AJ109">
        <v>0</v>
      </c>
    </row>
    <row r="110" spans="1:36" ht="12.75">
      <c r="A110" s="22">
        <v>3606450</v>
      </c>
      <c r="B110" s="23">
        <v>570701040000</v>
      </c>
      <c r="C110" s="24" t="s">
        <v>1201</v>
      </c>
      <c r="D110" s="24" t="s">
        <v>1202</v>
      </c>
      <c r="E110" s="24" t="s">
        <v>1203</v>
      </c>
      <c r="F110" s="24">
        <v>14823</v>
      </c>
      <c r="G110" s="25">
        <v>1299</v>
      </c>
      <c r="H110" s="24">
        <v>6076984225</v>
      </c>
      <c r="I110" s="26">
        <v>7</v>
      </c>
      <c r="J110" s="26" t="s">
        <v>876</v>
      </c>
      <c r="K110" s="27" t="s">
        <v>879</v>
      </c>
      <c r="L110" s="28">
        <v>912</v>
      </c>
      <c r="M110" s="29" t="s">
        <v>878</v>
      </c>
      <c r="N110" s="28" t="s">
        <v>877</v>
      </c>
      <c r="O110" s="44"/>
      <c r="P110" s="31">
        <v>17.104072398190045</v>
      </c>
      <c r="Q110" s="26" t="str">
        <f t="shared" si="26"/>
        <v>NO</v>
      </c>
      <c r="R110" s="26" t="s">
        <v>876</v>
      </c>
      <c r="S110" s="30" t="s">
        <v>877</v>
      </c>
      <c r="T110">
        <v>4875</v>
      </c>
      <c r="U110">
        <v>4978</v>
      </c>
      <c r="V110" s="4">
        <v>3491</v>
      </c>
      <c r="W110" s="33">
        <v>26880</v>
      </c>
      <c r="X110" s="34">
        <f t="shared" si="14"/>
        <v>1</v>
      </c>
      <c r="Y110" s="34">
        <f t="shared" si="15"/>
        <v>0</v>
      </c>
      <c r="Z110" s="34">
        <f t="shared" si="20"/>
        <v>0</v>
      </c>
      <c r="AA110" s="34">
        <f t="shared" si="21"/>
        <v>0</v>
      </c>
      <c r="AB110" s="34">
        <f t="shared" si="16"/>
        <v>0</v>
      </c>
      <c r="AC110" s="34">
        <f t="shared" si="17"/>
        <v>1</v>
      </c>
      <c r="AD110" s="34">
        <f t="shared" si="22"/>
        <v>0</v>
      </c>
      <c r="AE110" s="34">
        <f t="shared" si="23"/>
        <v>0</v>
      </c>
      <c r="AF110" s="34">
        <f t="shared" si="24"/>
        <v>0</v>
      </c>
      <c r="AG110" s="34">
        <f t="shared" si="25"/>
        <v>0</v>
      </c>
      <c r="AH110">
        <f t="shared" si="18"/>
        <v>0</v>
      </c>
      <c r="AI110">
        <f t="shared" si="19"/>
        <v>0</v>
      </c>
      <c r="AJ110">
        <v>0</v>
      </c>
    </row>
    <row r="111" spans="1:36" ht="12.75">
      <c r="A111" s="22">
        <v>3606470</v>
      </c>
      <c r="B111" s="23">
        <v>510201060000</v>
      </c>
      <c r="C111" s="24" t="s">
        <v>1204</v>
      </c>
      <c r="D111" s="24" t="s">
        <v>1205</v>
      </c>
      <c r="E111" s="24" t="s">
        <v>1206</v>
      </c>
      <c r="F111" s="24">
        <v>13617</v>
      </c>
      <c r="G111" s="25">
        <v>1099</v>
      </c>
      <c r="H111" s="24">
        <v>3153868561</v>
      </c>
      <c r="I111" s="26">
        <v>6</v>
      </c>
      <c r="J111" s="26" t="s">
        <v>878</v>
      </c>
      <c r="K111" s="35" t="s">
        <v>879</v>
      </c>
      <c r="L111" s="4">
        <v>1496</v>
      </c>
      <c r="M111" s="29" t="s">
        <v>878</v>
      </c>
      <c r="N111" s="28" t="s">
        <v>877</v>
      </c>
      <c r="O111" s="44"/>
      <c r="P111" s="31">
        <v>21.729611384783798</v>
      </c>
      <c r="Q111" s="26" t="str">
        <f t="shared" si="26"/>
        <v>YES</v>
      </c>
      <c r="R111" s="26" t="s">
        <v>876</v>
      </c>
      <c r="S111" s="32" t="s">
        <v>879</v>
      </c>
      <c r="T111">
        <v>9963</v>
      </c>
      <c r="U111">
        <v>9308</v>
      </c>
      <c r="V111" s="4">
        <v>8225</v>
      </c>
      <c r="W111" s="33">
        <v>57258</v>
      </c>
      <c r="X111" s="34">
        <f t="shared" si="14"/>
        <v>0</v>
      </c>
      <c r="Y111" s="34">
        <f t="shared" si="15"/>
        <v>0</v>
      </c>
      <c r="Z111" s="34">
        <f t="shared" si="20"/>
        <v>0</v>
      </c>
      <c r="AA111" s="34">
        <f t="shared" si="21"/>
        <v>0</v>
      </c>
      <c r="AB111" s="34">
        <f t="shared" si="16"/>
        <v>1</v>
      </c>
      <c r="AC111" s="34">
        <f t="shared" si="17"/>
        <v>1</v>
      </c>
      <c r="AD111" s="34" t="str">
        <f t="shared" si="22"/>
        <v>CHECK</v>
      </c>
      <c r="AE111" s="34">
        <f t="shared" si="23"/>
        <v>0</v>
      </c>
      <c r="AF111" s="34" t="str">
        <f t="shared" si="24"/>
        <v>RLISP</v>
      </c>
      <c r="AG111" s="34">
        <f t="shared" si="25"/>
        <v>0</v>
      </c>
      <c r="AH111">
        <f t="shared" si="18"/>
        <v>0</v>
      </c>
      <c r="AI111">
        <f t="shared" si="19"/>
        <v>0</v>
      </c>
      <c r="AJ111">
        <v>0</v>
      </c>
    </row>
    <row r="112" spans="1:36" ht="12.75">
      <c r="A112" s="22">
        <v>3606500</v>
      </c>
      <c r="B112" s="23">
        <v>131602020000</v>
      </c>
      <c r="C112" s="24" t="s">
        <v>1207</v>
      </c>
      <c r="D112" s="24" t="s">
        <v>1208</v>
      </c>
      <c r="E112" s="24" t="s">
        <v>1029</v>
      </c>
      <c r="F112" s="24">
        <v>12603</v>
      </c>
      <c r="G112" s="25">
        <v>5028</v>
      </c>
      <c r="H112" s="24">
        <v>9144637800</v>
      </c>
      <c r="I112" s="26" t="s">
        <v>1209</v>
      </c>
      <c r="J112" s="26" t="s">
        <v>878</v>
      </c>
      <c r="K112" s="35" t="s">
        <v>877</v>
      </c>
      <c r="L112" s="4">
        <v>1708</v>
      </c>
      <c r="M112" s="29" t="s">
        <v>878</v>
      </c>
      <c r="N112" s="4" t="s">
        <v>877</v>
      </c>
      <c r="O112" s="30"/>
      <c r="P112" s="31">
        <v>2.13903743315508</v>
      </c>
      <c r="Q112" s="26" t="str">
        <f t="shared" si="26"/>
        <v>NO</v>
      </c>
      <c r="R112" s="26" t="s">
        <v>878</v>
      </c>
      <c r="S112" s="30" t="s">
        <v>877</v>
      </c>
      <c r="T112">
        <v>5292</v>
      </c>
      <c r="U112">
        <v>8613</v>
      </c>
      <c r="V112" s="4">
        <v>952</v>
      </c>
      <c r="W112" s="33">
        <v>17215</v>
      </c>
      <c r="X112" s="34">
        <f t="shared" si="14"/>
        <v>0</v>
      </c>
      <c r="Y112" s="34">
        <f t="shared" si="15"/>
        <v>0</v>
      </c>
      <c r="Z112" s="34">
        <f t="shared" si="20"/>
        <v>0</v>
      </c>
      <c r="AA112" s="34">
        <f t="shared" si="21"/>
        <v>0</v>
      </c>
      <c r="AB112" s="34">
        <f t="shared" si="16"/>
        <v>0</v>
      </c>
      <c r="AC112" s="34">
        <f t="shared" si="17"/>
        <v>0</v>
      </c>
      <c r="AD112" s="34">
        <f t="shared" si="22"/>
        <v>0</v>
      </c>
      <c r="AE112" s="34">
        <f t="shared" si="23"/>
        <v>0</v>
      </c>
      <c r="AF112" s="34">
        <f t="shared" si="24"/>
        <v>0</v>
      </c>
      <c r="AG112" s="34">
        <f t="shared" si="25"/>
        <v>0</v>
      </c>
      <c r="AH112">
        <f t="shared" si="18"/>
        <v>0</v>
      </c>
      <c r="AI112">
        <f t="shared" si="19"/>
        <v>0</v>
      </c>
      <c r="AJ112">
        <v>0</v>
      </c>
    </row>
    <row r="113" spans="1:36" ht="12.75">
      <c r="A113" s="22">
        <v>3606540</v>
      </c>
      <c r="B113" s="23">
        <v>280411030000</v>
      </c>
      <c r="C113" s="24" t="s">
        <v>1210</v>
      </c>
      <c r="D113" s="24" t="s">
        <v>1211</v>
      </c>
      <c r="E113" s="24" t="s">
        <v>1212</v>
      </c>
      <c r="F113" s="24">
        <v>11514</v>
      </c>
      <c r="G113" s="25">
        <v>1788</v>
      </c>
      <c r="H113" s="24">
        <v>5166226400</v>
      </c>
      <c r="I113" s="26">
        <v>3</v>
      </c>
      <c r="J113" s="26" t="s">
        <v>878</v>
      </c>
      <c r="K113" s="35" t="s">
        <v>877</v>
      </c>
      <c r="L113" s="4">
        <v>1475</v>
      </c>
      <c r="M113" s="29" t="s">
        <v>878</v>
      </c>
      <c r="N113" s="4" t="s">
        <v>877</v>
      </c>
      <c r="O113" s="7"/>
      <c r="P113" s="31">
        <v>10.5629348513599</v>
      </c>
      <c r="Q113" s="26" t="str">
        <f t="shared" si="26"/>
        <v>NO</v>
      </c>
      <c r="R113" s="26" t="s">
        <v>878</v>
      </c>
      <c r="S113" s="30" t="s">
        <v>877</v>
      </c>
      <c r="T113">
        <v>5965</v>
      </c>
      <c r="U113">
        <v>7569</v>
      </c>
      <c r="V113" s="4">
        <v>2619</v>
      </c>
      <c r="W113" s="33">
        <v>27281</v>
      </c>
      <c r="X113" s="34">
        <f t="shared" si="14"/>
        <v>0</v>
      </c>
      <c r="Y113" s="34">
        <f t="shared" si="15"/>
        <v>0</v>
      </c>
      <c r="Z113" s="34">
        <f t="shared" si="20"/>
        <v>0</v>
      </c>
      <c r="AA113" s="34">
        <f t="shared" si="21"/>
        <v>0</v>
      </c>
      <c r="AB113" s="34">
        <f t="shared" si="16"/>
        <v>0</v>
      </c>
      <c r="AC113" s="34">
        <f t="shared" si="17"/>
        <v>0</v>
      </c>
      <c r="AD113" s="34">
        <f t="shared" si="22"/>
        <v>0</v>
      </c>
      <c r="AE113" s="34">
        <f t="shared" si="23"/>
        <v>0</v>
      </c>
      <c r="AF113" s="34">
        <f t="shared" si="24"/>
        <v>0</v>
      </c>
      <c r="AG113" s="34">
        <f t="shared" si="25"/>
        <v>0</v>
      </c>
      <c r="AH113">
        <f t="shared" si="18"/>
        <v>0</v>
      </c>
      <c r="AI113">
        <f t="shared" si="19"/>
        <v>0</v>
      </c>
      <c r="AJ113">
        <v>0</v>
      </c>
    </row>
    <row r="114" spans="1:36" ht="12.75">
      <c r="A114" s="22">
        <v>3606570</v>
      </c>
      <c r="B114" s="23">
        <v>480102060000</v>
      </c>
      <c r="C114" s="24" t="s">
        <v>1213</v>
      </c>
      <c r="D114" s="24" t="s">
        <v>1214</v>
      </c>
      <c r="E114" s="24" t="s">
        <v>1215</v>
      </c>
      <c r="F114" s="24">
        <v>12563</v>
      </c>
      <c r="G114" s="25">
        <v>296</v>
      </c>
      <c r="H114" s="24">
        <v>9148782094</v>
      </c>
      <c r="I114" s="26" t="s">
        <v>981</v>
      </c>
      <c r="J114" s="26" t="s">
        <v>878</v>
      </c>
      <c r="K114" s="35" t="s">
        <v>877</v>
      </c>
      <c r="L114" s="4">
        <v>4487</v>
      </c>
      <c r="M114" s="29" t="s">
        <v>878</v>
      </c>
      <c r="N114" s="4" t="s">
        <v>877</v>
      </c>
      <c r="O114" s="7"/>
      <c r="P114" s="31">
        <v>10.084033613445378</v>
      </c>
      <c r="Q114" s="26" t="str">
        <f t="shared" si="26"/>
        <v>NO</v>
      </c>
      <c r="R114" s="26" t="s">
        <v>878</v>
      </c>
      <c r="S114" s="30" t="s">
        <v>877</v>
      </c>
      <c r="T114">
        <v>19506</v>
      </c>
      <c r="U114">
        <v>25637</v>
      </c>
      <c r="V114" s="4">
        <v>7675</v>
      </c>
      <c r="W114" s="33">
        <v>82472</v>
      </c>
      <c r="X114" s="34">
        <f t="shared" si="14"/>
        <v>0</v>
      </c>
      <c r="Y114" s="34">
        <f t="shared" si="15"/>
        <v>0</v>
      </c>
      <c r="Z114" s="34">
        <f t="shared" si="20"/>
        <v>0</v>
      </c>
      <c r="AA114" s="34">
        <f t="shared" si="21"/>
        <v>0</v>
      </c>
      <c r="AB114" s="34">
        <f t="shared" si="16"/>
        <v>0</v>
      </c>
      <c r="AC114" s="34">
        <f t="shared" si="17"/>
        <v>0</v>
      </c>
      <c r="AD114" s="34">
        <f t="shared" si="22"/>
        <v>0</v>
      </c>
      <c r="AE114" s="34">
        <f t="shared" si="23"/>
        <v>0</v>
      </c>
      <c r="AF114" s="34">
        <f t="shared" si="24"/>
        <v>0</v>
      </c>
      <c r="AG114" s="34">
        <f t="shared" si="25"/>
        <v>0</v>
      </c>
      <c r="AH114">
        <f t="shared" si="18"/>
        <v>0</v>
      </c>
      <c r="AI114">
        <f t="shared" si="19"/>
        <v>0</v>
      </c>
      <c r="AJ114">
        <v>0</v>
      </c>
    </row>
    <row r="115" spans="1:36" ht="12.75">
      <c r="A115" s="22">
        <v>3606630</v>
      </c>
      <c r="B115" s="23">
        <v>222201060000</v>
      </c>
      <c r="C115" s="24" t="s">
        <v>1216</v>
      </c>
      <c r="D115" s="24" t="s">
        <v>1217</v>
      </c>
      <c r="E115" s="24" t="s">
        <v>1218</v>
      </c>
      <c r="F115" s="24">
        <v>13619</v>
      </c>
      <c r="G115" s="25">
        <v>9527</v>
      </c>
      <c r="H115" s="24">
        <v>3154930510</v>
      </c>
      <c r="I115" s="26" t="s">
        <v>900</v>
      </c>
      <c r="J115" s="26" t="s">
        <v>878</v>
      </c>
      <c r="K115" s="27" t="s">
        <v>879</v>
      </c>
      <c r="L115" s="28">
        <v>2861</v>
      </c>
      <c r="M115" s="29" t="s">
        <v>878</v>
      </c>
      <c r="N115" s="28" t="s">
        <v>877</v>
      </c>
      <c r="O115" s="30"/>
      <c r="P115" s="31">
        <v>22.288812785388128</v>
      </c>
      <c r="Q115" s="26" t="str">
        <f t="shared" si="26"/>
        <v>YES</v>
      </c>
      <c r="R115" s="26" t="s">
        <v>876</v>
      </c>
      <c r="S115" s="32" t="s">
        <v>879</v>
      </c>
      <c r="T115">
        <v>17612</v>
      </c>
      <c r="U115">
        <v>31597</v>
      </c>
      <c r="V115" s="4">
        <v>14015</v>
      </c>
      <c r="W115" s="33">
        <v>99551</v>
      </c>
      <c r="X115" s="34">
        <f t="shared" si="14"/>
        <v>0</v>
      </c>
      <c r="Y115" s="34">
        <f t="shared" si="15"/>
        <v>0</v>
      </c>
      <c r="Z115" s="34">
        <f t="shared" si="20"/>
        <v>0</v>
      </c>
      <c r="AA115" s="34">
        <f t="shared" si="21"/>
        <v>0</v>
      </c>
      <c r="AB115" s="34">
        <f t="shared" si="16"/>
        <v>1</v>
      </c>
      <c r="AC115" s="34">
        <f t="shared" si="17"/>
        <v>1</v>
      </c>
      <c r="AD115" s="34" t="str">
        <f t="shared" si="22"/>
        <v>CHECK</v>
      </c>
      <c r="AE115" s="34">
        <f t="shared" si="23"/>
        <v>0</v>
      </c>
      <c r="AF115" s="34" t="str">
        <f t="shared" si="24"/>
        <v>RLISP</v>
      </c>
      <c r="AG115" s="34">
        <f t="shared" si="25"/>
        <v>0</v>
      </c>
      <c r="AH115">
        <f t="shared" si="18"/>
        <v>0</v>
      </c>
      <c r="AI115">
        <f t="shared" si="19"/>
        <v>0</v>
      </c>
      <c r="AJ115">
        <v>0</v>
      </c>
    </row>
    <row r="116" spans="1:36" ht="12.75">
      <c r="A116" s="22">
        <v>3606660</v>
      </c>
      <c r="B116" s="23">
        <v>60401040000</v>
      </c>
      <c r="C116" s="24" t="s">
        <v>1219</v>
      </c>
      <c r="D116" s="24" t="s">
        <v>1220</v>
      </c>
      <c r="E116" s="24" t="s">
        <v>1221</v>
      </c>
      <c r="F116" s="24">
        <v>14782</v>
      </c>
      <c r="G116" s="25">
        <v>540</v>
      </c>
      <c r="H116" s="24">
        <v>7169625155</v>
      </c>
      <c r="I116" s="26">
        <v>8</v>
      </c>
      <c r="J116" s="26" t="s">
        <v>876</v>
      </c>
      <c r="K116" s="43" t="s">
        <v>877</v>
      </c>
      <c r="L116" s="28">
        <v>1308</v>
      </c>
      <c r="M116" s="29" t="s">
        <v>878</v>
      </c>
      <c r="N116" s="28" t="s">
        <v>877</v>
      </c>
      <c r="O116" s="7"/>
      <c r="P116" s="31">
        <v>30.108211330362828</v>
      </c>
      <c r="Q116" s="26" t="str">
        <f t="shared" si="26"/>
        <v>YES</v>
      </c>
      <c r="R116" s="26" t="s">
        <v>876</v>
      </c>
      <c r="S116" s="32" t="s">
        <v>879</v>
      </c>
      <c r="T116">
        <v>9394</v>
      </c>
      <c r="U116">
        <v>7255</v>
      </c>
      <c r="V116" s="4">
        <v>9929</v>
      </c>
      <c r="W116" s="33">
        <v>60812</v>
      </c>
      <c r="X116" s="34">
        <f t="shared" si="14"/>
        <v>1</v>
      </c>
      <c r="Y116" s="34">
        <f t="shared" si="15"/>
        <v>0</v>
      </c>
      <c r="Z116" s="34">
        <f t="shared" si="20"/>
        <v>0</v>
      </c>
      <c r="AA116" s="34">
        <f t="shared" si="21"/>
        <v>0</v>
      </c>
      <c r="AB116" s="34">
        <f t="shared" si="16"/>
        <v>1</v>
      </c>
      <c r="AC116" s="34">
        <f t="shared" si="17"/>
        <v>1</v>
      </c>
      <c r="AD116" s="34" t="str">
        <f t="shared" si="22"/>
        <v>CHECK</v>
      </c>
      <c r="AE116" s="34">
        <f t="shared" si="23"/>
        <v>0</v>
      </c>
      <c r="AF116" s="34" t="str">
        <f t="shared" si="24"/>
        <v>RLISP</v>
      </c>
      <c r="AG116" s="34">
        <f t="shared" si="25"/>
        <v>0</v>
      </c>
      <c r="AH116">
        <f t="shared" si="18"/>
        <v>0</v>
      </c>
      <c r="AI116">
        <f t="shared" si="19"/>
        <v>0</v>
      </c>
      <c r="AJ116">
        <v>0</v>
      </c>
    </row>
    <row r="117" spans="1:36" ht="12.75">
      <c r="A117" s="22">
        <v>3606690</v>
      </c>
      <c r="B117" s="23">
        <v>50401040000</v>
      </c>
      <c r="C117" s="24" t="s">
        <v>1222</v>
      </c>
      <c r="D117" s="24" t="s">
        <v>1223</v>
      </c>
      <c r="E117" s="24" t="s">
        <v>1224</v>
      </c>
      <c r="F117" s="24">
        <v>13033</v>
      </c>
      <c r="G117" s="25">
        <v>100</v>
      </c>
      <c r="H117" s="24">
        <v>3156263439</v>
      </c>
      <c r="I117" s="26">
        <v>8</v>
      </c>
      <c r="J117" s="26" t="s">
        <v>876</v>
      </c>
      <c r="K117" s="43" t="s">
        <v>877</v>
      </c>
      <c r="L117" s="28">
        <v>1273</v>
      </c>
      <c r="M117" s="29" t="s">
        <v>878</v>
      </c>
      <c r="N117" s="4" t="s">
        <v>877</v>
      </c>
      <c r="O117" s="30"/>
      <c r="P117" s="31">
        <v>17.136659436008678</v>
      </c>
      <c r="Q117" s="26" t="str">
        <f t="shared" si="26"/>
        <v>NO</v>
      </c>
      <c r="R117" s="26" t="s">
        <v>876</v>
      </c>
      <c r="S117" s="30" t="s">
        <v>877</v>
      </c>
      <c r="T117">
        <v>6464</v>
      </c>
      <c r="U117">
        <v>6961</v>
      </c>
      <c r="V117" s="4">
        <v>4188</v>
      </c>
      <c r="W117" s="33">
        <v>34362</v>
      </c>
      <c r="X117" s="34">
        <f t="shared" si="14"/>
        <v>1</v>
      </c>
      <c r="Y117" s="34">
        <f t="shared" si="15"/>
        <v>0</v>
      </c>
      <c r="Z117" s="34">
        <f t="shared" si="20"/>
        <v>0</v>
      </c>
      <c r="AA117" s="34">
        <f t="shared" si="21"/>
        <v>0</v>
      </c>
      <c r="AB117" s="34">
        <f t="shared" si="16"/>
        <v>0</v>
      </c>
      <c r="AC117" s="34">
        <f t="shared" si="17"/>
        <v>1</v>
      </c>
      <c r="AD117" s="34">
        <f t="shared" si="22"/>
        <v>0</v>
      </c>
      <c r="AE117" s="34">
        <f t="shared" si="23"/>
        <v>0</v>
      </c>
      <c r="AF117" s="34">
        <f t="shared" si="24"/>
        <v>0</v>
      </c>
      <c r="AG117" s="34">
        <f t="shared" si="25"/>
        <v>0</v>
      </c>
      <c r="AH117">
        <f t="shared" si="18"/>
        <v>0</v>
      </c>
      <c r="AI117">
        <f t="shared" si="19"/>
        <v>0</v>
      </c>
      <c r="AJ117">
        <v>0</v>
      </c>
    </row>
    <row r="118" spans="1:36" ht="12.75">
      <c r="A118" s="22">
        <v>3606720</v>
      </c>
      <c r="B118" s="23">
        <v>190401060000</v>
      </c>
      <c r="C118" s="24" t="s">
        <v>1225</v>
      </c>
      <c r="D118" s="24" t="s">
        <v>1226</v>
      </c>
      <c r="E118" s="24" t="s">
        <v>1227</v>
      </c>
      <c r="F118" s="24">
        <v>12414</v>
      </c>
      <c r="G118" s="25">
        <v>1699</v>
      </c>
      <c r="H118" s="24">
        <v>5189434696</v>
      </c>
      <c r="I118" s="26">
        <v>6</v>
      </c>
      <c r="J118" s="26" t="s">
        <v>878</v>
      </c>
      <c r="K118" s="27" t="s">
        <v>879</v>
      </c>
      <c r="L118" s="28">
        <v>1598</v>
      </c>
      <c r="M118" s="29" t="s">
        <v>878</v>
      </c>
      <c r="N118" s="28" t="s">
        <v>877</v>
      </c>
      <c r="O118" s="44"/>
      <c r="P118" s="31">
        <v>26.96867061812024</v>
      </c>
      <c r="Q118" s="26" t="str">
        <f t="shared" si="26"/>
        <v>YES</v>
      </c>
      <c r="R118" s="26" t="s">
        <v>876</v>
      </c>
      <c r="S118" s="32" t="s">
        <v>879</v>
      </c>
      <c r="T118">
        <v>11970</v>
      </c>
      <c r="U118">
        <v>10150</v>
      </c>
      <c r="V118" s="4">
        <v>11311</v>
      </c>
      <c r="W118" s="33">
        <v>71713</v>
      </c>
      <c r="X118" s="34">
        <f t="shared" si="14"/>
        <v>0</v>
      </c>
      <c r="Y118" s="34">
        <f t="shared" si="15"/>
        <v>0</v>
      </c>
      <c r="Z118" s="34">
        <f t="shared" si="20"/>
        <v>0</v>
      </c>
      <c r="AA118" s="34">
        <f t="shared" si="21"/>
        <v>0</v>
      </c>
      <c r="AB118" s="34">
        <f t="shared" si="16"/>
        <v>1</v>
      </c>
      <c r="AC118" s="34">
        <f t="shared" si="17"/>
        <v>1</v>
      </c>
      <c r="AD118" s="34" t="str">
        <f t="shared" si="22"/>
        <v>CHECK</v>
      </c>
      <c r="AE118" s="34">
        <f t="shared" si="23"/>
        <v>0</v>
      </c>
      <c r="AF118" s="34" t="str">
        <f t="shared" si="24"/>
        <v>RLISP</v>
      </c>
      <c r="AG118" s="34">
        <f t="shared" si="25"/>
        <v>0</v>
      </c>
      <c r="AH118">
        <f t="shared" si="18"/>
        <v>0</v>
      </c>
      <c r="AI118">
        <f t="shared" si="19"/>
        <v>0</v>
      </c>
      <c r="AJ118">
        <v>0</v>
      </c>
    </row>
    <row r="119" spans="1:36" ht="12.75">
      <c r="A119" s="22">
        <v>3606750</v>
      </c>
      <c r="B119" s="23">
        <v>42301040000</v>
      </c>
      <c r="C119" s="24" t="s">
        <v>1228</v>
      </c>
      <c r="D119" s="24" t="s">
        <v>1229</v>
      </c>
      <c r="E119" s="24" t="s">
        <v>1230</v>
      </c>
      <c r="F119" s="24">
        <v>14719</v>
      </c>
      <c r="G119" s="25">
        <v>1199</v>
      </c>
      <c r="H119" s="24">
        <v>7162573144</v>
      </c>
      <c r="I119" s="26">
        <v>7</v>
      </c>
      <c r="J119" s="26" t="s">
        <v>876</v>
      </c>
      <c r="K119" s="28"/>
      <c r="L119" s="5" t="s">
        <v>1231</v>
      </c>
      <c r="M119" s="29" t="s">
        <v>878</v>
      </c>
      <c r="N119" s="44"/>
      <c r="O119" s="44"/>
      <c r="P119" s="31">
        <v>20.615384615384617</v>
      </c>
      <c r="Q119" s="26" t="str">
        <f t="shared" si="26"/>
        <v>YES</v>
      </c>
      <c r="R119" s="26" t="s">
        <v>876</v>
      </c>
      <c r="S119" s="70" t="s">
        <v>1232</v>
      </c>
      <c r="X119" s="34">
        <f t="shared" si="14"/>
        <v>1</v>
      </c>
      <c r="Y119" s="34">
        <f t="shared" si="15"/>
        <v>0</v>
      </c>
      <c r="Z119" s="34">
        <f t="shared" si="20"/>
        <v>0</v>
      </c>
      <c r="AA119" s="34">
        <f t="shared" si="21"/>
        <v>0</v>
      </c>
      <c r="AB119" s="34">
        <f t="shared" si="16"/>
        <v>1</v>
      </c>
      <c r="AC119" s="34">
        <f t="shared" si="17"/>
        <v>1</v>
      </c>
      <c r="AD119" s="34" t="str">
        <f t="shared" si="22"/>
        <v>CHECK</v>
      </c>
      <c r="AE119" s="34">
        <f t="shared" si="23"/>
        <v>0</v>
      </c>
      <c r="AF119" s="34" t="str">
        <f t="shared" si="24"/>
        <v>RLISP</v>
      </c>
      <c r="AG119" s="34">
        <f t="shared" si="25"/>
        <v>0</v>
      </c>
      <c r="AH119">
        <f t="shared" si="18"/>
        <v>0</v>
      </c>
      <c r="AI119">
        <f t="shared" si="19"/>
        <v>0</v>
      </c>
      <c r="AJ119">
        <v>0</v>
      </c>
    </row>
    <row r="120" spans="1:36" ht="12.75">
      <c r="A120" s="22">
        <v>3606780</v>
      </c>
      <c r="B120" s="23">
        <v>250201060000</v>
      </c>
      <c r="C120" s="24" t="s">
        <v>1233</v>
      </c>
      <c r="D120" s="24" t="s">
        <v>1234</v>
      </c>
      <c r="E120" s="24" t="s">
        <v>1235</v>
      </c>
      <c r="F120" s="24">
        <v>13035</v>
      </c>
      <c r="G120" s="25">
        <v>1098</v>
      </c>
      <c r="H120" s="24">
        <v>3156551317</v>
      </c>
      <c r="I120" s="26">
        <v>4</v>
      </c>
      <c r="J120" s="26" t="s">
        <v>878</v>
      </c>
      <c r="K120" s="35" t="s">
        <v>877</v>
      </c>
      <c r="L120" s="4">
        <v>1734</v>
      </c>
      <c r="M120" s="29" t="s">
        <v>878</v>
      </c>
      <c r="N120" s="28" t="s">
        <v>877</v>
      </c>
      <c r="O120" s="30"/>
      <c r="P120" s="31">
        <v>9.744658676393955</v>
      </c>
      <c r="Q120" s="26" t="str">
        <f t="shared" si="26"/>
        <v>NO</v>
      </c>
      <c r="R120" s="26" t="s">
        <v>878</v>
      </c>
      <c r="S120" s="30" t="s">
        <v>877</v>
      </c>
      <c r="T120">
        <v>7137</v>
      </c>
      <c r="U120">
        <v>9303</v>
      </c>
      <c r="V120" s="4">
        <v>2876</v>
      </c>
      <c r="W120" s="33">
        <v>31706</v>
      </c>
      <c r="X120" s="34">
        <f t="shared" si="14"/>
        <v>0</v>
      </c>
      <c r="Y120" s="34">
        <f t="shared" si="15"/>
        <v>0</v>
      </c>
      <c r="Z120" s="34">
        <f t="shared" si="20"/>
        <v>0</v>
      </c>
      <c r="AA120" s="34">
        <f t="shared" si="21"/>
        <v>0</v>
      </c>
      <c r="AB120" s="34">
        <f t="shared" si="16"/>
        <v>0</v>
      </c>
      <c r="AC120" s="34">
        <f t="shared" si="17"/>
        <v>0</v>
      </c>
      <c r="AD120" s="34">
        <f t="shared" si="22"/>
        <v>0</v>
      </c>
      <c r="AE120" s="34">
        <f t="shared" si="23"/>
        <v>0</v>
      </c>
      <c r="AF120" s="34">
        <f t="shared" si="24"/>
        <v>0</v>
      </c>
      <c r="AG120" s="34">
        <f t="shared" si="25"/>
        <v>0</v>
      </c>
      <c r="AH120">
        <f t="shared" si="18"/>
        <v>0</v>
      </c>
      <c r="AI120">
        <f t="shared" si="19"/>
        <v>0</v>
      </c>
      <c r="AJ120">
        <v>0</v>
      </c>
    </row>
    <row r="121" spans="1:36" ht="12.75">
      <c r="A121" s="22">
        <v>3606840</v>
      </c>
      <c r="B121" s="23">
        <v>580233020000</v>
      </c>
      <c r="C121" s="24" t="s">
        <v>1236</v>
      </c>
      <c r="D121" s="24" t="s">
        <v>1237</v>
      </c>
      <c r="E121" s="24" t="s">
        <v>1238</v>
      </c>
      <c r="F121" s="24">
        <v>11934</v>
      </c>
      <c r="G121" s="25">
        <v>2299</v>
      </c>
      <c r="H121" s="24">
        <v>6318780052</v>
      </c>
      <c r="I121" s="26">
        <v>3</v>
      </c>
      <c r="J121" s="26" t="s">
        <v>878</v>
      </c>
      <c r="K121" s="27" t="s">
        <v>877</v>
      </c>
      <c r="L121" s="28">
        <v>1105</v>
      </c>
      <c r="M121" s="29" t="s">
        <v>878</v>
      </c>
      <c r="N121" s="40" t="s">
        <v>877</v>
      </c>
      <c r="O121" s="30"/>
      <c r="P121" s="31">
        <v>13.333333333333334</v>
      </c>
      <c r="Q121" s="26" t="str">
        <f t="shared" si="26"/>
        <v>NO</v>
      </c>
      <c r="R121" s="26" t="s">
        <v>878</v>
      </c>
      <c r="S121" s="30" t="s">
        <v>877</v>
      </c>
      <c r="T121">
        <v>6370</v>
      </c>
      <c r="U121">
        <v>8274</v>
      </c>
      <c r="V121" s="4">
        <v>2599</v>
      </c>
      <c r="W121" s="33">
        <v>24837</v>
      </c>
      <c r="X121" s="34">
        <f t="shared" si="14"/>
        <v>0</v>
      </c>
      <c r="Y121" s="34">
        <f t="shared" si="15"/>
        <v>0</v>
      </c>
      <c r="Z121" s="34">
        <f t="shared" si="20"/>
        <v>0</v>
      </c>
      <c r="AA121" s="34">
        <f t="shared" si="21"/>
        <v>0</v>
      </c>
      <c r="AB121" s="34">
        <f t="shared" si="16"/>
        <v>0</v>
      </c>
      <c r="AC121" s="34">
        <f t="shared" si="17"/>
        <v>0</v>
      </c>
      <c r="AD121" s="34">
        <f t="shared" si="22"/>
        <v>0</v>
      </c>
      <c r="AE121" s="34">
        <f t="shared" si="23"/>
        <v>0</v>
      </c>
      <c r="AF121" s="34">
        <f t="shared" si="24"/>
        <v>0</v>
      </c>
      <c r="AG121" s="34">
        <f t="shared" si="25"/>
        <v>0</v>
      </c>
      <c r="AH121">
        <f t="shared" si="18"/>
        <v>0</v>
      </c>
      <c r="AI121">
        <f t="shared" si="19"/>
        <v>0</v>
      </c>
      <c r="AJ121">
        <v>0</v>
      </c>
    </row>
    <row r="122" spans="1:36" ht="12.75">
      <c r="A122" s="22">
        <v>3606870</v>
      </c>
      <c r="B122" s="23">
        <v>580513030000</v>
      </c>
      <c r="C122" s="24" t="s">
        <v>1239</v>
      </c>
      <c r="D122" s="24" t="s">
        <v>1240</v>
      </c>
      <c r="E122" s="24" t="s">
        <v>1241</v>
      </c>
      <c r="F122" s="24">
        <v>11722</v>
      </c>
      <c r="G122" s="25">
        <v>9027</v>
      </c>
      <c r="H122" s="24">
        <v>6313485140</v>
      </c>
      <c r="I122" s="26">
        <v>3</v>
      </c>
      <c r="J122" s="26" t="s">
        <v>878</v>
      </c>
      <c r="K122" s="27" t="s">
        <v>877</v>
      </c>
      <c r="L122" s="28">
        <v>6005</v>
      </c>
      <c r="M122" s="29" t="s">
        <v>878</v>
      </c>
      <c r="N122" s="45" t="s">
        <v>877</v>
      </c>
      <c r="O122" s="30"/>
      <c r="P122" s="31">
        <v>27.2471030378954</v>
      </c>
      <c r="Q122" s="26" t="str">
        <f t="shared" si="26"/>
        <v>YES</v>
      </c>
      <c r="R122" s="26" t="s">
        <v>878</v>
      </c>
      <c r="S122" s="30" t="s">
        <v>877</v>
      </c>
      <c r="T122">
        <v>37830</v>
      </c>
      <c r="U122">
        <v>33805</v>
      </c>
      <c r="V122" s="4">
        <v>33309</v>
      </c>
      <c r="W122" s="33">
        <v>220909</v>
      </c>
      <c r="X122" s="34">
        <f t="shared" si="14"/>
        <v>0</v>
      </c>
      <c r="Y122" s="34">
        <f t="shared" si="15"/>
        <v>0</v>
      </c>
      <c r="Z122" s="34">
        <f t="shared" si="20"/>
        <v>0</v>
      </c>
      <c r="AA122" s="34">
        <f t="shared" si="21"/>
        <v>0</v>
      </c>
      <c r="AB122" s="34">
        <f t="shared" si="16"/>
        <v>1</v>
      </c>
      <c r="AC122" s="34">
        <f t="shared" si="17"/>
        <v>0</v>
      </c>
      <c r="AD122" s="34">
        <f t="shared" si="22"/>
        <v>0</v>
      </c>
      <c r="AE122" s="34">
        <f t="shared" si="23"/>
        <v>0</v>
      </c>
      <c r="AF122" s="34">
        <f t="shared" si="24"/>
        <v>0</v>
      </c>
      <c r="AG122" s="34">
        <f t="shared" si="25"/>
        <v>0</v>
      </c>
      <c r="AH122">
        <f t="shared" si="18"/>
        <v>0</v>
      </c>
      <c r="AI122">
        <f t="shared" si="19"/>
        <v>0</v>
      </c>
      <c r="AJ122">
        <v>0</v>
      </c>
    </row>
    <row r="123" spans="1:36" ht="12.75">
      <c r="A123" s="22">
        <v>3606900</v>
      </c>
      <c r="B123" s="23">
        <v>460801060000</v>
      </c>
      <c r="C123" s="24" t="s">
        <v>1242</v>
      </c>
      <c r="D123" s="24" t="s">
        <v>1243</v>
      </c>
      <c r="E123" s="24" t="s">
        <v>1244</v>
      </c>
      <c r="F123" s="24">
        <v>13036</v>
      </c>
      <c r="G123" s="25">
        <v>3511</v>
      </c>
      <c r="H123" s="24">
        <v>3156684220</v>
      </c>
      <c r="I123" s="26" t="s">
        <v>883</v>
      </c>
      <c r="J123" s="26" t="s">
        <v>878</v>
      </c>
      <c r="K123" s="27" t="s">
        <v>877</v>
      </c>
      <c r="L123" s="28">
        <v>4639</v>
      </c>
      <c r="M123" s="29" t="s">
        <v>878</v>
      </c>
      <c r="N123" s="4" t="s">
        <v>877</v>
      </c>
      <c r="O123" s="30"/>
      <c r="P123" s="31">
        <v>15.527093596059114</v>
      </c>
      <c r="Q123" s="26" t="str">
        <f t="shared" si="26"/>
        <v>NO</v>
      </c>
      <c r="R123" s="26" t="s">
        <v>878</v>
      </c>
      <c r="S123" s="30" t="s">
        <v>877</v>
      </c>
      <c r="T123">
        <v>22735</v>
      </c>
      <c r="U123">
        <v>25541</v>
      </c>
      <c r="V123" s="4">
        <v>13536</v>
      </c>
      <c r="W123" s="33">
        <v>116505</v>
      </c>
      <c r="X123" s="34">
        <f t="shared" si="14"/>
        <v>0</v>
      </c>
      <c r="Y123" s="34">
        <f t="shared" si="15"/>
        <v>0</v>
      </c>
      <c r="Z123" s="34">
        <f t="shared" si="20"/>
        <v>0</v>
      </c>
      <c r="AA123" s="34">
        <f t="shared" si="21"/>
        <v>0</v>
      </c>
      <c r="AB123" s="34">
        <f t="shared" si="16"/>
        <v>0</v>
      </c>
      <c r="AC123" s="34">
        <f t="shared" si="17"/>
        <v>0</v>
      </c>
      <c r="AD123" s="34">
        <f t="shared" si="22"/>
        <v>0</v>
      </c>
      <c r="AE123" s="34">
        <f t="shared" si="23"/>
        <v>0</v>
      </c>
      <c r="AF123" s="34">
        <f t="shared" si="24"/>
        <v>0</v>
      </c>
      <c r="AG123" s="34">
        <f t="shared" si="25"/>
        <v>0</v>
      </c>
      <c r="AH123">
        <f t="shared" si="18"/>
        <v>0</v>
      </c>
      <c r="AI123">
        <f t="shared" si="19"/>
        <v>0</v>
      </c>
      <c r="AJ123">
        <v>0</v>
      </c>
    </row>
    <row r="124" spans="1:36" ht="12.75">
      <c r="A124" s="22">
        <v>3606990</v>
      </c>
      <c r="B124" s="23">
        <v>661004060000</v>
      </c>
      <c r="C124" s="24" t="s">
        <v>1245</v>
      </c>
      <c r="D124" s="24" t="s">
        <v>1246</v>
      </c>
      <c r="E124" s="24" t="s">
        <v>1247</v>
      </c>
      <c r="F124" s="24">
        <v>10514</v>
      </c>
      <c r="G124" s="25">
        <v>1703</v>
      </c>
      <c r="H124" s="24">
        <v>9142387200</v>
      </c>
      <c r="I124" s="26">
        <v>3</v>
      </c>
      <c r="J124" s="26" t="s">
        <v>878</v>
      </c>
      <c r="K124" s="27" t="s">
        <v>877</v>
      </c>
      <c r="L124" s="28">
        <v>3627</v>
      </c>
      <c r="M124" s="29" t="s">
        <v>878</v>
      </c>
      <c r="N124" s="4" t="s">
        <v>877</v>
      </c>
      <c r="O124" s="30"/>
      <c r="P124" s="31">
        <v>3.0048076923076925</v>
      </c>
      <c r="Q124" s="26" t="str">
        <f t="shared" si="26"/>
        <v>NO</v>
      </c>
      <c r="R124" s="26" t="s">
        <v>878</v>
      </c>
      <c r="S124" s="30" t="s">
        <v>877</v>
      </c>
      <c r="T124">
        <v>13174</v>
      </c>
      <c r="U124">
        <v>18494</v>
      </c>
      <c r="V124" s="4">
        <v>4039</v>
      </c>
      <c r="W124" s="33">
        <v>53382</v>
      </c>
      <c r="X124" s="34">
        <f t="shared" si="14"/>
        <v>0</v>
      </c>
      <c r="Y124" s="34">
        <f t="shared" si="15"/>
        <v>0</v>
      </c>
      <c r="Z124" s="34">
        <f t="shared" si="20"/>
        <v>0</v>
      </c>
      <c r="AA124" s="34">
        <f t="shared" si="21"/>
        <v>0</v>
      </c>
      <c r="AB124" s="34">
        <f t="shared" si="16"/>
        <v>0</v>
      </c>
      <c r="AC124" s="34">
        <f t="shared" si="17"/>
        <v>0</v>
      </c>
      <c r="AD124" s="34">
        <f t="shared" si="22"/>
        <v>0</v>
      </c>
      <c r="AE124" s="34">
        <f t="shared" si="23"/>
        <v>0</v>
      </c>
      <c r="AF124" s="34">
        <f t="shared" si="24"/>
        <v>0</v>
      </c>
      <c r="AG124" s="34">
        <f t="shared" si="25"/>
        <v>0</v>
      </c>
      <c r="AH124">
        <f t="shared" si="18"/>
        <v>0</v>
      </c>
      <c r="AI124">
        <f t="shared" si="19"/>
        <v>0</v>
      </c>
      <c r="AJ124">
        <v>0</v>
      </c>
    </row>
    <row r="125" spans="1:36" ht="12.75">
      <c r="A125" s="22">
        <v>3607020</v>
      </c>
      <c r="B125" s="23">
        <v>141501060000</v>
      </c>
      <c r="C125" s="24" t="s">
        <v>1248</v>
      </c>
      <c r="D125" s="24" t="s">
        <v>1249</v>
      </c>
      <c r="E125" s="24" t="s">
        <v>1250</v>
      </c>
      <c r="F125" s="24">
        <v>14072</v>
      </c>
      <c r="G125" s="25">
        <v>1460</v>
      </c>
      <c r="H125" s="24">
        <v>7167738800</v>
      </c>
      <c r="I125" s="26">
        <v>3</v>
      </c>
      <c r="J125" s="26" t="s">
        <v>878</v>
      </c>
      <c r="K125" s="35" t="s">
        <v>877</v>
      </c>
      <c r="L125" s="4">
        <v>3076</v>
      </c>
      <c r="M125" s="29" t="s">
        <v>878</v>
      </c>
      <c r="N125" s="4" t="s">
        <v>877</v>
      </c>
      <c r="O125" s="30"/>
      <c r="P125" s="31">
        <v>4.187263739459145</v>
      </c>
      <c r="Q125" s="26" t="str">
        <f t="shared" si="26"/>
        <v>NO</v>
      </c>
      <c r="R125" s="26" t="s">
        <v>878</v>
      </c>
      <c r="S125" s="30" t="s">
        <v>877</v>
      </c>
      <c r="T125">
        <v>11799</v>
      </c>
      <c r="U125">
        <v>17450</v>
      </c>
      <c r="V125" s="4">
        <v>2811</v>
      </c>
      <c r="W125" s="33">
        <v>42219</v>
      </c>
      <c r="X125" s="34">
        <f t="shared" si="14"/>
        <v>0</v>
      </c>
      <c r="Y125" s="34">
        <f t="shared" si="15"/>
        <v>0</v>
      </c>
      <c r="Z125" s="34">
        <f t="shared" si="20"/>
        <v>0</v>
      </c>
      <c r="AA125" s="34">
        <f t="shared" si="21"/>
        <v>0</v>
      </c>
      <c r="AB125" s="34">
        <f t="shared" si="16"/>
        <v>0</v>
      </c>
      <c r="AC125" s="34">
        <f t="shared" si="17"/>
        <v>0</v>
      </c>
      <c r="AD125" s="34">
        <f t="shared" si="22"/>
        <v>0</v>
      </c>
      <c r="AE125" s="34">
        <f t="shared" si="23"/>
        <v>0</v>
      </c>
      <c r="AF125" s="34">
        <f t="shared" si="24"/>
        <v>0</v>
      </c>
      <c r="AG125" s="34">
        <f t="shared" si="25"/>
        <v>0</v>
      </c>
      <c r="AH125">
        <f t="shared" si="18"/>
        <v>0</v>
      </c>
      <c r="AI125">
        <f t="shared" si="19"/>
        <v>0</v>
      </c>
      <c r="AJ125">
        <v>0</v>
      </c>
    </row>
    <row r="126" spans="1:36" ht="12.75">
      <c r="A126" s="22">
        <v>3607050</v>
      </c>
      <c r="B126" s="23">
        <v>120401040000</v>
      </c>
      <c r="C126" s="24" t="s">
        <v>1251</v>
      </c>
      <c r="D126" s="24" t="s">
        <v>1252</v>
      </c>
      <c r="E126" s="24" t="s">
        <v>1253</v>
      </c>
      <c r="F126" s="24">
        <v>13750</v>
      </c>
      <c r="G126" s="25">
        <v>202</v>
      </c>
      <c r="H126" s="24">
        <v>6072785511</v>
      </c>
      <c r="I126" s="26">
        <v>7</v>
      </c>
      <c r="J126" s="26" t="s">
        <v>876</v>
      </c>
      <c r="K126" s="43" t="s">
        <v>879</v>
      </c>
      <c r="L126" s="28">
        <v>456</v>
      </c>
      <c r="M126" s="29" t="s">
        <v>878</v>
      </c>
      <c r="N126" s="55" t="s">
        <v>879</v>
      </c>
      <c r="O126" s="66" t="s">
        <v>879</v>
      </c>
      <c r="P126" s="31">
        <v>26.883910386965375</v>
      </c>
      <c r="Q126" s="26" t="str">
        <f t="shared" si="26"/>
        <v>YES</v>
      </c>
      <c r="R126" s="26" t="s">
        <v>876</v>
      </c>
      <c r="S126" s="30" t="s">
        <v>877</v>
      </c>
      <c r="T126">
        <v>2942</v>
      </c>
      <c r="U126">
        <v>2575</v>
      </c>
      <c r="V126" s="4">
        <v>2843</v>
      </c>
      <c r="W126" s="33">
        <v>17636</v>
      </c>
      <c r="X126" s="34">
        <f t="shared" si="14"/>
        <v>1</v>
      </c>
      <c r="Y126" s="34">
        <f t="shared" si="15"/>
        <v>1</v>
      </c>
      <c r="Z126" s="34" t="str">
        <f t="shared" si="20"/>
        <v>ELIGIBLE</v>
      </c>
      <c r="AA126" s="34" t="str">
        <f t="shared" si="21"/>
        <v>OKAY</v>
      </c>
      <c r="AB126" s="34">
        <f t="shared" si="16"/>
        <v>1</v>
      </c>
      <c r="AC126" s="34">
        <f t="shared" si="17"/>
        <v>1</v>
      </c>
      <c r="AD126" s="34" t="str">
        <f t="shared" si="22"/>
        <v>CHECK</v>
      </c>
      <c r="AE126" s="34" t="str">
        <f t="shared" si="23"/>
        <v>SRSA</v>
      </c>
      <c r="AF126" s="34">
        <f t="shared" si="24"/>
        <v>0</v>
      </c>
      <c r="AG126" s="34">
        <f t="shared" si="25"/>
        <v>0</v>
      </c>
      <c r="AH126">
        <f t="shared" si="18"/>
        <v>0</v>
      </c>
      <c r="AI126">
        <f t="shared" si="19"/>
        <v>0</v>
      </c>
      <c r="AJ126">
        <v>0</v>
      </c>
    </row>
    <row r="127" spans="1:36" ht="12.75">
      <c r="A127" s="22">
        <v>3607080</v>
      </c>
      <c r="B127" s="23">
        <v>160801040000</v>
      </c>
      <c r="C127" s="24" t="s">
        <v>1254</v>
      </c>
      <c r="D127" s="24" t="s">
        <v>1255</v>
      </c>
      <c r="E127" s="24" t="s">
        <v>1256</v>
      </c>
      <c r="F127" s="24">
        <v>12920</v>
      </c>
      <c r="G127" s="25">
        <v>904</v>
      </c>
      <c r="H127" s="24">
        <v>5184976420</v>
      </c>
      <c r="I127" s="26">
        <v>7</v>
      </c>
      <c r="J127" s="26" t="s">
        <v>876</v>
      </c>
      <c r="K127" s="27" t="s">
        <v>879</v>
      </c>
      <c r="L127" s="28">
        <v>600</v>
      </c>
      <c r="M127" s="29" t="s">
        <v>878</v>
      </c>
      <c r="N127" s="28" t="s">
        <v>877</v>
      </c>
      <c r="O127" s="30"/>
      <c r="P127" s="31">
        <v>22.601626016260163</v>
      </c>
      <c r="Q127" s="26" t="str">
        <f t="shared" si="26"/>
        <v>YES</v>
      </c>
      <c r="R127" s="26" t="s">
        <v>876</v>
      </c>
      <c r="S127" s="32" t="s">
        <v>879</v>
      </c>
      <c r="T127">
        <v>3381</v>
      </c>
      <c r="U127">
        <v>3468</v>
      </c>
      <c r="V127" s="4">
        <v>2556</v>
      </c>
      <c r="W127" s="33">
        <v>18569</v>
      </c>
      <c r="X127" s="34">
        <f t="shared" si="14"/>
        <v>1</v>
      </c>
      <c r="Y127" s="34">
        <f t="shared" si="15"/>
        <v>0</v>
      </c>
      <c r="Z127" s="34">
        <f t="shared" si="20"/>
        <v>0</v>
      </c>
      <c r="AA127" s="34">
        <f t="shared" si="21"/>
        <v>0</v>
      </c>
      <c r="AB127" s="34">
        <f t="shared" si="16"/>
        <v>1</v>
      </c>
      <c r="AC127" s="34">
        <f t="shared" si="17"/>
        <v>1</v>
      </c>
      <c r="AD127" s="34" t="str">
        <f t="shared" si="22"/>
        <v>CHECK</v>
      </c>
      <c r="AE127" s="34">
        <f t="shared" si="23"/>
        <v>0</v>
      </c>
      <c r="AF127" s="34" t="str">
        <f t="shared" si="24"/>
        <v>RLISP</v>
      </c>
      <c r="AG127" s="34">
        <f t="shared" si="25"/>
        <v>0</v>
      </c>
      <c r="AH127">
        <f t="shared" si="18"/>
        <v>0</v>
      </c>
      <c r="AI127">
        <f t="shared" si="19"/>
        <v>0</v>
      </c>
      <c r="AJ127">
        <v>0</v>
      </c>
    </row>
    <row r="128" spans="1:36" ht="12.75">
      <c r="A128" s="22">
        <v>3607110</v>
      </c>
      <c r="B128" s="23">
        <v>101001040000</v>
      </c>
      <c r="C128" s="24" t="s">
        <v>1257</v>
      </c>
      <c r="D128" s="24" t="s">
        <v>1258</v>
      </c>
      <c r="E128" s="24" t="s">
        <v>1259</v>
      </c>
      <c r="F128" s="24">
        <v>12037</v>
      </c>
      <c r="G128" s="25">
        <v>1397</v>
      </c>
      <c r="H128" s="24">
        <v>5183922400</v>
      </c>
      <c r="I128" s="26">
        <v>7</v>
      </c>
      <c r="J128" s="26" t="s">
        <v>876</v>
      </c>
      <c r="K128" s="43" t="s">
        <v>879</v>
      </c>
      <c r="L128" s="28">
        <v>1328</v>
      </c>
      <c r="M128" s="29" t="s">
        <v>878</v>
      </c>
      <c r="N128" s="4" t="s">
        <v>877</v>
      </c>
      <c r="O128" s="30"/>
      <c r="P128" s="31">
        <v>7.775871926815323</v>
      </c>
      <c r="Q128" s="26" t="str">
        <f t="shared" si="26"/>
        <v>NO</v>
      </c>
      <c r="R128" s="26" t="s">
        <v>876</v>
      </c>
      <c r="S128" s="30" t="s">
        <v>877</v>
      </c>
      <c r="T128">
        <v>5649</v>
      </c>
      <c r="U128">
        <v>7432</v>
      </c>
      <c r="V128" s="4">
        <v>2211</v>
      </c>
      <c r="W128" s="33">
        <v>25476</v>
      </c>
      <c r="X128" s="34">
        <f t="shared" si="14"/>
        <v>1</v>
      </c>
      <c r="Y128" s="34">
        <f t="shared" si="15"/>
        <v>0</v>
      </c>
      <c r="Z128" s="34">
        <f t="shared" si="20"/>
        <v>0</v>
      </c>
      <c r="AA128" s="34">
        <f t="shared" si="21"/>
        <v>0</v>
      </c>
      <c r="AB128" s="34">
        <f t="shared" si="16"/>
        <v>0</v>
      </c>
      <c r="AC128" s="34">
        <f t="shared" si="17"/>
        <v>1</v>
      </c>
      <c r="AD128" s="34">
        <f t="shared" si="22"/>
        <v>0</v>
      </c>
      <c r="AE128" s="34">
        <f t="shared" si="23"/>
        <v>0</v>
      </c>
      <c r="AF128" s="34">
        <f t="shared" si="24"/>
        <v>0</v>
      </c>
      <c r="AG128" s="34">
        <f t="shared" si="25"/>
        <v>0</v>
      </c>
      <c r="AH128">
        <f t="shared" si="18"/>
        <v>0</v>
      </c>
      <c r="AI128">
        <f t="shared" si="19"/>
        <v>0</v>
      </c>
      <c r="AJ128">
        <v>0</v>
      </c>
    </row>
    <row r="129" spans="1:36" ht="12.75">
      <c r="A129" s="22">
        <v>3607170</v>
      </c>
      <c r="B129" s="23">
        <v>90601020000</v>
      </c>
      <c r="C129" s="24" t="s">
        <v>1260</v>
      </c>
      <c r="D129" s="24" t="s">
        <v>1261</v>
      </c>
      <c r="E129" s="24" t="s">
        <v>1262</v>
      </c>
      <c r="F129" s="24">
        <v>12921</v>
      </c>
      <c r="G129" s="25">
        <v>327</v>
      </c>
      <c r="H129" s="24">
        <v>5188467135</v>
      </c>
      <c r="I129" s="26">
        <v>6</v>
      </c>
      <c r="J129" s="36" t="s">
        <v>878</v>
      </c>
      <c r="K129" s="71" t="s">
        <v>879</v>
      </c>
      <c r="L129" s="45">
        <v>561</v>
      </c>
      <c r="M129" s="39" t="s">
        <v>878</v>
      </c>
      <c r="N129" s="40" t="s">
        <v>877</v>
      </c>
      <c r="O129" s="30"/>
      <c r="P129" s="31">
        <v>12.982456140350877</v>
      </c>
      <c r="Q129" s="26" t="str">
        <f t="shared" si="26"/>
        <v>NO</v>
      </c>
      <c r="R129" s="26" t="s">
        <v>876</v>
      </c>
      <c r="S129" s="30" t="s">
        <v>877</v>
      </c>
      <c r="T129">
        <v>2484</v>
      </c>
      <c r="U129">
        <v>2951</v>
      </c>
      <c r="V129" s="4">
        <v>1472</v>
      </c>
      <c r="W129" s="33">
        <v>12049</v>
      </c>
      <c r="X129" s="34">
        <f t="shared" si="14"/>
        <v>0</v>
      </c>
      <c r="Y129" s="34">
        <f t="shared" si="15"/>
        <v>1</v>
      </c>
      <c r="Z129" s="34">
        <f t="shared" si="20"/>
        <v>0</v>
      </c>
      <c r="AA129" s="34">
        <f t="shared" si="21"/>
        <v>0</v>
      </c>
      <c r="AB129" s="34">
        <f t="shared" si="16"/>
        <v>0</v>
      </c>
      <c r="AC129" s="34">
        <f t="shared" si="17"/>
        <v>1</v>
      </c>
      <c r="AD129" s="34">
        <f t="shared" si="22"/>
        <v>0</v>
      </c>
      <c r="AE129" s="34">
        <f t="shared" si="23"/>
        <v>0</v>
      </c>
      <c r="AF129" s="34">
        <f t="shared" si="24"/>
        <v>0</v>
      </c>
      <c r="AG129" s="34">
        <f t="shared" si="25"/>
        <v>0</v>
      </c>
      <c r="AH129">
        <f t="shared" si="18"/>
        <v>0</v>
      </c>
      <c r="AI129">
        <f t="shared" si="19"/>
        <v>0</v>
      </c>
      <c r="AJ129">
        <v>0</v>
      </c>
    </row>
    <row r="130" spans="1:36" ht="12.75">
      <c r="A130" s="22">
        <v>3607230</v>
      </c>
      <c r="B130" s="23">
        <v>140701060000</v>
      </c>
      <c r="C130" s="24" t="s">
        <v>1263</v>
      </c>
      <c r="D130" s="24" t="s">
        <v>1264</v>
      </c>
      <c r="E130" s="24" t="s">
        <v>1265</v>
      </c>
      <c r="F130" s="24">
        <v>14225</v>
      </c>
      <c r="G130" s="25">
        <v>5170</v>
      </c>
      <c r="H130" s="24">
        <v>7166863606</v>
      </c>
      <c r="I130" s="26">
        <v>3</v>
      </c>
      <c r="J130" s="26" t="s">
        <v>878</v>
      </c>
      <c r="K130" s="27" t="s">
        <v>877</v>
      </c>
      <c r="L130" s="28">
        <v>2409</v>
      </c>
      <c r="M130" s="29" t="s">
        <v>878</v>
      </c>
      <c r="N130" s="4" t="s">
        <v>877</v>
      </c>
      <c r="O130" s="30"/>
      <c r="P130" s="31">
        <v>8.90165111270639</v>
      </c>
      <c r="Q130" s="26" t="str">
        <f t="shared" si="26"/>
        <v>NO</v>
      </c>
      <c r="R130" s="26" t="s">
        <v>878</v>
      </c>
      <c r="S130" s="30" t="s">
        <v>877</v>
      </c>
      <c r="T130">
        <v>12050</v>
      </c>
      <c r="U130">
        <v>15564</v>
      </c>
      <c r="V130" s="4">
        <v>5008</v>
      </c>
      <c r="W130" s="33">
        <v>49279</v>
      </c>
      <c r="X130" s="34">
        <f t="shared" si="14"/>
        <v>0</v>
      </c>
      <c r="Y130" s="34">
        <f t="shared" si="15"/>
        <v>0</v>
      </c>
      <c r="Z130" s="34">
        <f t="shared" si="20"/>
        <v>0</v>
      </c>
      <c r="AA130" s="34">
        <f t="shared" si="21"/>
        <v>0</v>
      </c>
      <c r="AB130" s="34">
        <f t="shared" si="16"/>
        <v>0</v>
      </c>
      <c r="AC130" s="34">
        <f t="shared" si="17"/>
        <v>0</v>
      </c>
      <c r="AD130" s="34">
        <f t="shared" si="22"/>
        <v>0</v>
      </c>
      <c r="AE130" s="34">
        <f t="shared" si="23"/>
        <v>0</v>
      </c>
      <c r="AF130" s="34">
        <f t="shared" si="24"/>
        <v>0</v>
      </c>
      <c r="AG130" s="34">
        <f t="shared" si="25"/>
        <v>0</v>
      </c>
      <c r="AH130">
        <f t="shared" si="18"/>
        <v>0</v>
      </c>
      <c r="AI130">
        <f t="shared" si="19"/>
        <v>0</v>
      </c>
      <c r="AJ130">
        <v>0</v>
      </c>
    </row>
    <row r="131" spans="1:36" ht="12.75">
      <c r="A131" s="22">
        <v>3607260</v>
      </c>
      <c r="B131" s="23">
        <v>30101060000</v>
      </c>
      <c r="C131" s="24" t="s">
        <v>1266</v>
      </c>
      <c r="D131" s="24" t="s">
        <v>1267</v>
      </c>
      <c r="E131" s="24" t="s">
        <v>1116</v>
      </c>
      <c r="F131" s="24">
        <v>13901</v>
      </c>
      <c r="G131" s="25">
        <v>5614</v>
      </c>
      <c r="H131" s="24">
        <v>6076487543</v>
      </c>
      <c r="I131" s="26">
        <v>4</v>
      </c>
      <c r="J131" s="26" t="s">
        <v>878</v>
      </c>
      <c r="K131" s="28" t="s">
        <v>877</v>
      </c>
      <c r="L131" s="28">
        <v>1867</v>
      </c>
      <c r="M131" s="29" t="s">
        <v>878</v>
      </c>
      <c r="N131" s="28" t="s">
        <v>877</v>
      </c>
      <c r="O131" s="30"/>
      <c r="P131" s="31">
        <v>15.812170579779588</v>
      </c>
      <c r="Q131" s="26" t="str">
        <f t="shared" si="26"/>
        <v>NO</v>
      </c>
      <c r="R131" s="26" t="s">
        <v>878</v>
      </c>
      <c r="S131" s="30" t="s">
        <v>877</v>
      </c>
      <c r="T131">
        <v>9559</v>
      </c>
      <c r="U131">
        <v>10474</v>
      </c>
      <c r="V131" s="4">
        <v>5982</v>
      </c>
      <c r="W131" s="33">
        <v>49891</v>
      </c>
      <c r="X131" s="34">
        <f t="shared" si="14"/>
        <v>0</v>
      </c>
      <c r="Y131" s="34">
        <f t="shared" si="15"/>
        <v>0</v>
      </c>
      <c r="Z131" s="34">
        <f t="shared" si="20"/>
        <v>0</v>
      </c>
      <c r="AA131" s="34">
        <f t="shared" si="21"/>
        <v>0</v>
      </c>
      <c r="AB131" s="34">
        <f t="shared" si="16"/>
        <v>0</v>
      </c>
      <c r="AC131" s="34">
        <f t="shared" si="17"/>
        <v>0</v>
      </c>
      <c r="AD131" s="34">
        <f t="shared" si="22"/>
        <v>0</v>
      </c>
      <c r="AE131" s="34">
        <f t="shared" si="23"/>
        <v>0</v>
      </c>
      <c r="AF131" s="34">
        <f t="shared" si="24"/>
        <v>0</v>
      </c>
      <c r="AG131" s="34">
        <f t="shared" si="25"/>
        <v>0</v>
      </c>
      <c r="AH131">
        <f t="shared" si="18"/>
        <v>0</v>
      </c>
      <c r="AI131">
        <f t="shared" si="19"/>
        <v>0</v>
      </c>
      <c r="AJ131">
        <v>0</v>
      </c>
    </row>
    <row r="132" spans="1:36" ht="12.75">
      <c r="A132" s="22">
        <v>3607290</v>
      </c>
      <c r="B132" s="23">
        <v>30701060000</v>
      </c>
      <c r="C132" s="24" t="s">
        <v>1268</v>
      </c>
      <c r="D132" s="24" t="s">
        <v>1269</v>
      </c>
      <c r="E132" s="24" t="s">
        <v>1116</v>
      </c>
      <c r="F132" s="24">
        <v>13901</v>
      </c>
      <c r="G132" s="25">
        <v>1653</v>
      </c>
      <c r="H132" s="24">
        <v>6077794710</v>
      </c>
      <c r="I132" s="26">
        <v>4</v>
      </c>
      <c r="J132" s="26" t="s">
        <v>878</v>
      </c>
      <c r="K132" s="4" t="s">
        <v>877</v>
      </c>
      <c r="L132" s="4">
        <v>1735</v>
      </c>
      <c r="M132" s="29" t="s">
        <v>878</v>
      </c>
      <c r="N132" s="28" t="s">
        <v>877</v>
      </c>
      <c r="O132" s="30"/>
      <c r="P132" s="31">
        <v>5.4027978774722625</v>
      </c>
      <c r="Q132" s="26" t="str">
        <f t="shared" si="26"/>
        <v>NO</v>
      </c>
      <c r="R132" s="26" t="s">
        <v>878</v>
      </c>
      <c r="S132" s="30" t="s">
        <v>877</v>
      </c>
      <c r="T132">
        <v>7112</v>
      </c>
      <c r="U132">
        <v>10738</v>
      </c>
      <c r="V132" s="4">
        <v>1963</v>
      </c>
      <c r="W132" s="33">
        <v>27725</v>
      </c>
      <c r="X132" s="34">
        <f t="shared" si="14"/>
        <v>0</v>
      </c>
      <c r="Y132" s="34">
        <f t="shared" si="15"/>
        <v>0</v>
      </c>
      <c r="Z132" s="34">
        <f t="shared" si="20"/>
        <v>0</v>
      </c>
      <c r="AA132" s="34">
        <f t="shared" si="21"/>
        <v>0</v>
      </c>
      <c r="AB132" s="34">
        <f t="shared" si="16"/>
        <v>0</v>
      </c>
      <c r="AC132" s="34">
        <f t="shared" si="17"/>
        <v>0</v>
      </c>
      <c r="AD132" s="34">
        <f t="shared" si="22"/>
        <v>0</v>
      </c>
      <c r="AE132" s="34">
        <f t="shared" si="23"/>
        <v>0</v>
      </c>
      <c r="AF132" s="34">
        <f t="shared" si="24"/>
        <v>0</v>
      </c>
      <c r="AG132" s="34">
        <f t="shared" si="25"/>
        <v>0</v>
      </c>
      <c r="AH132">
        <f t="shared" si="18"/>
        <v>0</v>
      </c>
      <c r="AI132">
        <f t="shared" si="19"/>
        <v>0</v>
      </c>
      <c r="AJ132">
        <v>0</v>
      </c>
    </row>
    <row r="133" spans="1:36" ht="12.75">
      <c r="A133" s="22">
        <v>3607320</v>
      </c>
      <c r="B133" s="23">
        <v>420701060000</v>
      </c>
      <c r="C133" s="24" t="s">
        <v>1270</v>
      </c>
      <c r="D133" s="24" t="s">
        <v>1271</v>
      </c>
      <c r="E133" s="24" t="s">
        <v>1272</v>
      </c>
      <c r="F133" s="24">
        <v>13219</v>
      </c>
      <c r="G133" s="25">
        <v>2297</v>
      </c>
      <c r="H133" s="24">
        <v>3154886322</v>
      </c>
      <c r="I133" s="26">
        <v>4</v>
      </c>
      <c r="J133" s="26" t="s">
        <v>878</v>
      </c>
      <c r="K133" s="27" t="s">
        <v>877</v>
      </c>
      <c r="L133" s="28">
        <v>1947</v>
      </c>
      <c r="M133" s="29" t="s">
        <v>878</v>
      </c>
      <c r="N133" s="4" t="s">
        <v>877</v>
      </c>
      <c r="O133" s="30"/>
      <c r="P133" s="31">
        <v>3.0760301799187464</v>
      </c>
      <c r="Q133" s="26" t="str">
        <f>IF(P133&lt;20,"NO","YES")</f>
        <v>NO</v>
      </c>
      <c r="R133" s="26" t="s">
        <v>878</v>
      </c>
      <c r="S133" s="30" t="s">
        <v>877</v>
      </c>
      <c r="T133">
        <v>7201</v>
      </c>
      <c r="U133">
        <v>11498</v>
      </c>
      <c r="V133" s="4">
        <v>1270</v>
      </c>
      <c r="W133" s="33">
        <v>21781</v>
      </c>
      <c r="X133" s="34">
        <f aca="true" t="shared" si="27" ref="X133:X196">IF(OR(J133="YES",K133="YES"),1,0)</f>
        <v>0</v>
      </c>
      <c r="Y133" s="34">
        <f aca="true" t="shared" si="28" ref="Y133:Y196">IF(OR(L133&lt;600,M133="YES"),1,0)</f>
        <v>0</v>
      </c>
      <c r="Z133" s="34">
        <f t="shared" si="20"/>
        <v>0</v>
      </c>
      <c r="AA133" s="34">
        <f t="shared" si="21"/>
        <v>0</v>
      </c>
      <c r="AB133" s="34">
        <f aca="true" t="shared" si="29" ref="AB133:AB186">IF(AND(P133&gt;=20,Q133="YES"),1,0)</f>
        <v>0</v>
      </c>
      <c r="AC133" s="34">
        <f aca="true" t="shared" si="30" ref="AC133:AC196">IF(R133="YES",1,0)</f>
        <v>0</v>
      </c>
      <c r="AD133" s="34">
        <f t="shared" si="22"/>
        <v>0</v>
      </c>
      <c r="AE133" s="34">
        <f t="shared" si="23"/>
        <v>0</v>
      </c>
      <c r="AF133" s="34">
        <f t="shared" si="24"/>
        <v>0</v>
      </c>
      <c r="AG133" s="34">
        <f t="shared" si="25"/>
        <v>0</v>
      </c>
      <c r="AH133">
        <f aca="true" t="shared" si="31" ref="AH133:AH196">IF(AND(OR(X133=0,Y133=0),(N133="YES")),"TROUBLE",0)</f>
        <v>0</v>
      </c>
      <c r="AI133">
        <f aca="true" t="shared" si="32" ref="AI133:AI196">IF(AND(OR(AB133=0,AC133=0),(S133="YES")),"TROUBLE",0)</f>
        <v>0</v>
      </c>
      <c r="AJ133">
        <v>0</v>
      </c>
    </row>
    <row r="134" spans="1:36" ht="12.75">
      <c r="A134" s="22">
        <v>3607380</v>
      </c>
      <c r="B134" s="23">
        <v>440201020000</v>
      </c>
      <c r="C134" s="24" t="s">
        <v>1273</v>
      </c>
      <c r="D134" s="24" t="s">
        <v>1274</v>
      </c>
      <c r="E134" s="24" t="s">
        <v>1275</v>
      </c>
      <c r="F134" s="24">
        <v>10918</v>
      </c>
      <c r="G134" s="25">
        <v>1324</v>
      </c>
      <c r="H134" s="24">
        <v>9144695052</v>
      </c>
      <c r="I134" s="26" t="s">
        <v>981</v>
      </c>
      <c r="J134" s="26" t="s">
        <v>878</v>
      </c>
      <c r="K134" s="27" t="s">
        <v>877</v>
      </c>
      <c r="L134" s="28">
        <v>931</v>
      </c>
      <c r="M134" s="29" t="s">
        <v>878</v>
      </c>
      <c r="N134" s="4" t="s">
        <v>877</v>
      </c>
      <c r="O134" s="30"/>
      <c r="P134" s="31">
        <v>2.700186219739292</v>
      </c>
      <c r="Q134" s="26" t="str">
        <f>IF(P134&lt;20,"NO","YES")</f>
        <v>NO</v>
      </c>
      <c r="R134" s="26" t="s">
        <v>878</v>
      </c>
      <c r="S134" s="30" t="s">
        <v>877</v>
      </c>
      <c r="T134">
        <v>2966</v>
      </c>
      <c r="U134">
        <v>4649</v>
      </c>
      <c r="V134" s="4">
        <v>510</v>
      </c>
      <c r="W134" s="33">
        <v>10179</v>
      </c>
      <c r="X134" s="34">
        <f t="shared" si="27"/>
        <v>0</v>
      </c>
      <c r="Y134" s="34">
        <f t="shared" si="28"/>
        <v>0</v>
      </c>
      <c r="Z134" s="34">
        <f aca="true" t="shared" si="33" ref="Z134:Z197">IF(AND(X134=1,Y134=1),"ELIGIBLE",0)</f>
        <v>0</v>
      </c>
      <c r="AA134" s="34">
        <f aca="true" t="shared" si="34" ref="AA134:AA197">IF(AND(Z134="ELIGIBLE",N134="Y"),"OKAY",0)</f>
        <v>0</v>
      </c>
      <c r="AB134" s="34">
        <f t="shared" si="29"/>
        <v>0</v>
      </c>
      <c r="AC134" s="34">
        <f t="shared" si="30"/>
        <v>0</v>
      </c>
      <c r="AD134" s="34">
        <f aca="true" t="shared" si="35" ref="AD134:AD197">IF(AND(AB134=1,AC134=1),"CHECK",0)</f>
        <v>0</v>
      </c>
      <c r="AE134" s="34">
        <f aca="true" t="shared" si="36" ref="AE134:AE197">IF(AND(Z134="ELIGIBLE",AD134="CHECK"),"SRSA",0)</f>
        <v>0</v>
      </c>
      <c r="AF134" s="34">
        <f aca="true" t="shared" si="37" ref="AF134:AF197">IF(AND(AD134="CHECK",AE134=0),"RLISP",0)</f>
        <v>0</v>
      </c>
      <c r="AG134" s="34">
        <f aca="true" t="shared" si="38" ref="AG134:AG197">IF(AND(AA134="OKAY",AF134="RLISP"),"NO",0)</f>
        <v>0</v>
      </c>
      <c r="AH134">
        <f t="shared" si="31"/>
        <v>0</v>
      </c>
      <c r="AI134">
        <f t="shared" si="32"/>
        <v>0</v>
      </c>
      <c r="AJ134">
        <v>0</v>
      </c>
    </row>
    <row r="135" spans="1:36" ht="12.75">
      <c r="A135" s="22">
        <v>3607440</v>
      </c>
      <c r="B135" s="23">
        <v>43011020000</v>
      </c>
      <c r="C135" s="24" t="s">
        <v>1276</v>
      </c>
      <c r="D135" s="24" t="s">
        <v>1277</v>
      </c>
      <c r="E135" s="24" t="s">
        <v>1278</v>
      </c>
      <c r="F135" s="24">
        <v>14772</v>
      </c>
      <c r="G135" s="25">
        <v>9696</v>
      </c>
      <c r="H135" s="24">
        <v>7163586866</v>
      </c>
      <c r="I135" s="26">
        <v>7</v>
      </c>
      <c r="J135" s="26" t="s">
        <v>876</v>
      </c>
      <c r="K135" s="46"/>
      <c r="L135" s="47" t="s">
        <v>954</v>
      </c>
      <c r="M135" s="29"/>
      <c r="N135" s="7"/>
      <c r="O135" s="30"/>
      <c r="P135" s="31" t="s">
        <v>1279</v>
      </c>
      <c r="Q135" s="26" t="s">
        <v>1279</v>
      </c>
      <c r="R135" s="26" t="s">
        <v>876</v>
      </c>
      <c r="S135" s="48" t="s">
        <v>955</v>
      </c>
      <c r="X135" s="34">
        <f t="shared" si="27"/>
        <v>1</v>
      </c>
      <c r="Y135" s="34">
        <f t="shared" si="28"/>
        <v>0</v>
      </c>
      <c r="Z135" s="34">
        <f t="shared" si="33"/>
        <v>0</v>
      </c>
      <c r="AA135" s="34">
        <f t="shared" si="34"/>
        <v>0</v>
      </c>
      <c r="AB135" s="34">
        <f t="shared" si="29"/>
        <v>0</v>
      </c>
      <c r="AC135" s="34">
        <f t="shared" si="30"/>
        <v>1</v>
      </c>
      <c r="AD135" s="34">
        <f t="shared" si="35"/>
        <v>0</v>
      </c>
      <c r="AE135" s="34">
        <f t="shared" si="36"/>
        <v>0</v>
      </c>
      <c r="AF135" s="34">
        <f t="shared" si="37"/>
        <v>0</v>
      </c>
      <c r="AG135" s="34">
        <f t="shared" si="38"/>
        <v>0</v>
      </c>
      <c r="AH135">
        <f t="shared" si="31"/>
        <v>0</v>
      </c>
      <c r="AI135">
        <f t="shared" si="32"/>
        <v>0</v>
      </c>
      <c r="AJ135">
        <v>0</v>
      </c>
    </row>
    <row r="136" spans="1:36" ht="12.75">
      <c r="A136" s="22">
        <v>3607470</v>
      </c>
      <c r="B136" s="23">
        <v>251601060000</v>
      </c>
      <c r="C136" s="24" t="s">
        <v>1280</v>
      </c>
      <c r="D136" s="24" t="s">
        <v>1281</v>
      </c>
      <c r="E136" s="24" t="s">
        <v>1282</v>
      </c>
      <c r="F136" s="24">
        <v>13037</v>
      </c>
      <c r="G136" s="25">
        <v>9520</v>
      </c>
      <c r="H136" s="24">
        <v>3156872669</v>
      </c>
      <c r="I136" s="26" t="s">
        <v>883</v>
      </c>
      <c r="J136" s="26" t="s">
        <v>878</v>
      </c>
      <c r="K136" s="27" t="s">
        <v>877</v>
      </c>
      <c r="L136" s="28">
        <v>2476</v>
      </c>
      <c r="M136" s="29" t="s">
        <v>878</v>
      </c>
      <c r="N136" s="28" t="s">
        <v>877</v>
      </c>
      <c r="O136" s="30"/>
      <c r="P136" s="31">
        <v>13.194681213774292</v>
      </c>
      <c r="Q136" s="26" t="str">
        <f aca="true" t="shared" si="39" ref="Q136:Q158">IF(P136&lt;20,"NO","YES")</f>
        <v>NO</v>
      </c>
      <c r="R136" s="26" t="s">
        <v>878</v>
      </c>
      <c r="S136" s="30" t="s">
        <v>877</v>
      </c>
      <c r="T136">
        <v>11878</v>
      </c>
      <c r="U136">
        <v>14028</v>
      </c>
      <c r="V136" s="4">
        <v>6310</v>
      </c>
      <c r="W136" s="33">
        <v>58482</v>
      </c>
      <c r="X136" s="34">
        <f t="shared" si="27"/>
        <v>0</v>
      </c>
      <c r="Y136" s="34">
        <f t="shared" si="28"/>
        <v>0</v>
      </c>
      <c r="Z136" s="34">
        <f t="shared" si="33"/>
        <v>0</v>
      </c>
      <c r="AA136" s="34">
        <f t="shared" si="34"/>
        <v>0</v>
      </c>
      <c r="AB136" s="34">
        <f t="shared" si="29"/>
        <v>0</v>
      </c>
      <c r="AC136" s="34">
        <f t="shared" si="30"/>
        <v>0</v>
      </c>
      <c r="AD136" s="34">
        <f t="shared" si="35"/>
        <v>0</v>
      </c>
      <c r="AE136" s="34">
        <f t="shared" si="36"/>
        <v>0</v>
      </c>
      <c r="AF136" s="34">
        <f t="shared" si="37"/>
        <v>0</v>
      </c>
      <c r="AG136" s="34">
        <f t="shared" si="38"/>
        <v>0</v>
      </c>
      <c r="AH136">
        <f t="shared" si="31"/>
        <v>0</v>
      </c>
      <c r="AI136">
        <f t="shared" si="32"/>
        <v>0</v>
      </c>
      <c r="AJ136">
        <v>0</v>
      </c>
    </row>
    <row r="137" spans="1:36" ht="12.75">
      <c r="A137" s="22">
        <v>3607530</v>
      </c>
      <c r="B137" s="23">
        <v>261501060000</v>
      </c>
      <c r="C137" s="24" t="s">
        <v>1283</v>
      </c>
      <c r="D137" s="24" t="s">
        <v>1284</v>
      </c>
      <c r="E137" s="24" t="s">
        <v>1285</v>
      </c>
      <c r="F137" s="24">
        <v>14428</v>
      </c>
      <c r="G137" s="25">
        <v>9797</v>
      </c>
      <c r="H137" s="24">
        <v>7162931800</v>
      </c>
      <c r="I137" s="26" t="s">
        <v>883</v>
      </c>
      <c r="J137" s="26" t="s">
        <v>878</v>
      </c>
      <c r="K137" s="27" t="s">
        <v>877</v>
      </c>
      <c r="L137" s="28">
        <v>4172</v>
      </c>
      <c r="M137" s="29" t="s">
        <v>878</v>
      </c>
      <c r="N137" s="28" t="s">
        <v>877</v>
      </c>
      <c r="O137" s="30"/>
      <c r="P137" s="31">
        <v>5.939696214010429</v>
      </c>
      <c r="Q137" s="26" t="str">
        <f t="shared" si="39"/>
        <v>NO</v>
      </c>
      <c r="R137" s="26" t="s">
        <v>878</v>
      </c>
      <c r="S137" s="30" t="s">
        <v>877</v>
      </c>
      <c r="T137">
        <v>16699</v>
      </c>
      <c r="U137">
        <v>23645</v>
      </c>
      <c r="V137" s="4">
        <v>4935</v>
      </c>
      <c r="W137" s="33">
        <v>65556</v>
      </c>
      <c r="X137" s="34">
        <f t="shared" si="27"/>
        <v>0</v>
      </c>
      <c r="Y137" s="34">
        <f t="shared" si="28"/>
        <v>0</v>
      </c>
      <c r="Z137" s="34">
        <f t="shared" si="33"/>
        <v>0</v>
      </c>
      <c r="AA137" s="34">
        <f t="shared" si="34"/>
        <v>0</v>
      </c>
      <c r="AB137" s="34">
        <f t="shared" si="29"/>
        <v>0</v>
      </c>
      <c r="AC137" s="34">
        <f t="shared" si="30"/>
        <v>0</v>
      </c>
      <c r="AD137" s="34">
        <f t="shared" si="35"/>
        <v>0</v>
      </c>
      <c r="AE137" s="34">
        <f t="shared" si="36"/>
        <v>0</v>
      </c>
      <c r="AF137" s="34">
        <f t="shared" si="37"/>
        <v>0</v>
      </c>
      <c r="AG137" s="34">
        <f t="shared" si="38"/>
        <v>0</v>
      </c>
      <c r="AH137">
        <f t="shared" si="31"/>
        <v>0</v>
      </c>
      <c r="AI137">
        <f t="shared" si="32"/>
        <v>0</v>
      </c>
      <c r="AJ137">
        <v>0</v>
      </c>
    </row>
    <row r="138" spans="1:36" ht="12.75">
      <c r="A138" s="22">
        <v>3607560</v>
      </c>
      <c r="B138" s="23">
        <v>110101040000</v>
      </c>
      <c r="C138" s="24" t="s">
        <v>1286</v>
      </c>
      <c r="D138" s="24" t="s">
        <v>1287</v>
      </c>
      <c r="E138" s="24" t="s">
        <v>1288</v>
      </c>
      <c r="F138" s="24">
        <v>13040</v>
      </c>
      <c r="G138" s="25">
        <v>9698</v>
      </c>
      <c r="H138" s="24">
        <v>6078633335</v>
      </c>
      <c r="I138" s="26">
        <v>7</v>
      </c>
      <c r="J138" s="26" t="s">
        <v>876</v>
      </c>
      <c r="K138" s="67" t="s">
        <v>879</v>
      </c>
      <c r="L138" s="4">
        <v>688</v>
      </c>
      <c r="M138" s="29" t="s">
        <v>878</v>
      </c>
      <c r="N138" s="28" t="s">
        <v>877</v>
      </c>
      <c r="O138" s="30"/>
      <c r="P138" s="31">
        <v>33.8337182448037</v>
      </c>
      <c r="Q138" s="26" t="str">
        <f t="shared" si="39"/>
        <v>YES</v>
      </c>
      <c r="R138" s="26" t="s">
        <v>876</v>
      </c>
      <c r="S138" s="32" t="s">
        <v>879</v>
      </c>
      <c r="T138">
        <v>4984</v>
      </c>
      <c r="U138">
        <v>3670</v>
      </c>
      <c r="V138" s="4">
        <v>5707</v>
      </c>
      <c r="W138" s="33">
        <v>33399</v>
      </c>
      <c r="X138" s="34">
        <f t="shared" si="27"/>
        <v>1</v>
      </c>
      <c r="Y138" s="34">
        <f t="shared" si="28"/>
        <v>0</v>
      </c>
      <c r="Z138" s="34">
        <f t="shared" si="33"/>
        <v>0</v>
      </c>
      <c r="AA138" s="34">
        <f t="shared" si="34"/>
        <v>0</v>
      </c>
      <c r="AB138" s="34">
        <f t="shared" si="29"/>
        <v>1</v>
      </c>
      <c r="AC138" s="34">
        <f t="shared" si="30"/>
        <v>1</v>
      </c>
      <c r="AD138" s="34" t="str">
        <f t="shared" si="35"/>
        <v>CHECK</v>
      </c>
      <c r="AE138" s="34">
        <f t="shared" si="36"/>
        <v>0</v>
      </c>
      <c r="AF138" s="34" t="str">
        <f t="shared" si="37"/>
        <v>RLISP</v>
      </c>
      <c r="AG138" s="34">
        <f t="shared" si="38"/>
        <v>0</v>
      </c>
      <c r="AH138">
        <f t="shared" si="31"/>
        <v>0</v>
      </c>
      <c r="AI138">
        <f t="shared" si="32"/>
        <v>0</v>
      </c>
      <c r="AJ138">
        <v>0</v>
      </c>
    </row>
    <row r="139" spans="1:36" ht="12.75">
      <c r="A139" s="22">
        <v>3607590</v>
      </c>
      <c r="B139" s="23">
        <v>140801060000</v>
      </c>
      <c r="C139" s="24" t="s">
        <v>1289</v>
      </c>
      <c r="D139" s="24" t="s">
        <v>1290</v>
      </c>
      <c r="E139" s="24" t="s">
        <v>1291</v>
      </c>
      <c r="F139" s="24">
        <v>14031</v>
      </c>
      <c r="G139" s="25">
        <v>2083</v>
      </c>
      <c r="H139" s="24">
        <v>7167590102</v>
      </c>
      <c r="I139" s="26" t="s">
        <v>981</v>
      </c>
      <c r="J139" s="26" t="s">
        <v>878</v>
      </c>
      <c r="K139" s="35" t="s">
        <v>877</v>
      </c>
      <c r="L139" s="4">
        <v>4439</v>
      </c>
      <c r="M139" s="29" t="s">
        <v>878</v>
      </c>
      <c r="N139" s="4" t="s">
        <v>877</v>
      </c>
      <c r="O139" s="30"/>
      <c r="P139" s="31">
        <v>6.83311432325887</v>
      </c>
      <c r="Q139" s="26" t="str">
        <f t="shared" si="39"/>
        <v>NO</v>
      </c>
      <c r="R139" s="26" t="s">
        <v>878</v>
      </c>
      <c r="S139" s="30" t="s">
        <v>877</v>
      </c>
      <c r="T139">
        <v>16147</v>
      </c>
      <c r="U139">
        <v>22489</v>
      </c>
      <c r="V139" s="4">
        <v>5118</v>
      </c>
      <c r="W139" s="33">
        <v>63832</v>
      </c>
      <c r="X139" s="34">
        <f t="shared" si="27"/>
        <v>0</v>
      </c>
      <c r="Y139" s="34">
        <f t="shared" si="28"/>
        <v>0</v>
      </c>
      <c r="Z139" s="34">
        <f t="shared" si="33"/>
        <v>0</v>
      </c>
      <c r="AA139" s="34">
        <f t="shared" si="34"/>
        <v>0</v>
      </c>
      <c r="AB139" s="34">
        <f t="shared" si="29"/>
        <v>0</v>
      </c>
      <c r="AC139" s="34">
        <f t="shared" si="30"/>
        <v>0</v>
      </c>
      <c r="AD139" s="34">
        <f t="shared" si="35"/>
        <v>0</v>
      </c>
      <c r="AE139" s="34">
        <f t="shared" si="36"/>
        <v>0</v>
      </c>
      <c r="AF139" s="34">
        <f t="shared" si="37"/>
        <v>0</v>
      </c>
      <c r="AG139" s="34">
        <f t="shared" si="38"/>
        <v>0</v>
      </c>
      <c r="AH139">
        <f t="shared" si="31"/>
        <v>0</v>
      </c>
      <c r="AI139">
        <f t="shared" si="32"/>
        <v>0</v>
      </c>
      <c r="AJ139">
        <v>0</v>
      </c>
    </row>
    <row r="140" spans="1:36" ht="12.75">
      <c r="A140" s="22">
        <v>3607650</v>
      </c>
      <c r="B140" s="23">
        <v>220701040000</v>
      </c>
      <c r="C140" s="24" t="s">
        <v>1292</v>
      </c>
      <c r="D140" s="24" t="s">
        <v>1293</v>
      </c>
      <c r="E140" s="24" t="s">
        <v>1294</v>
      </c>
      <c r="F140" s="24">
        <v>13624</v>
      </c>
      <c r="G140" s="25">
        <v>1000</v>
      </c>
      <c r="H140" s="24">
        <v>3156865521</v>
      </c>
      <c r="I140" s="26">
        <v>7</v>
      </c>
      <c r="J140" s="26" t="s">
        <v>876</v>
      </c>
      <c r="K140" s="35" t="s">
        <v>879</v>
      </c>
      <c r="L140" s="4">
        <v>1177</v>
      </c>
      <c r="M140" s="29" t="s">
        <v>878</v>
      </c>
      <c r="N140" s="28" t="s">
        <v>877</v>
      </c>
      <c r="O140" s="30"/>
      <c r="P140" s="31">
        <v>14.80904130943102</v>
      </c>
      <c r="Q140" s="26" t="str">
        <f t="shared" si="39"/>
        <v>NO</v>
      </c>
      <c r="R140" s="26" t="s">
        <v>876</v>
      </c>
      <c r="S140" s="30" t="s">
        <v>877</v>
      </c>
      <c r="T140">
        <v>5752</v>
      </c>
      <c r="U140">
        <v>6677</v>
      </c>
      <c r="V140" s="4">
        <v>3175</v>
      </c>
      <c r="W140" s="33">
        <v>28250</v>
      </c>
      <c r="X140" s="34">
        <f t="shared" si="27"/>
        <v>1</v>
      </c>
      <c r="Y140" s="34">
        <f t="shared" si="28"/>
        <v>0</v>
      </c>
      <c r="Z140" s="34">
        <f t="shared" si="33"/>
        <v>0</v>
      </c>
      <c r="AA140" s="34">
        <f t="shared" si="34"/>
        <v>0</v>
      </c>
      <c r="AB140" s="34">
        <f t="shared" si="29"/>
        <v>0</v>
      </c>
      <c r="AC140" s="34">
        <f t="shared" si="30"/>
        <v>1</v>
      </c>
      <c r="AD140" s="34">
        <f t="shared" si="35"/>
        <v>0</v>
      </c>
      <c r="AE140" s="34">
        <f t="shared" si="36"/>
        <v>0</v>
      </c>
      <c r="AF140" s="34">
        <f t="shared" si="37"/>
        <v>0</v>
      </c>
      <c r="AG140" s="34">
        <f t="shared" si="38"/>
        <v>0</v>
      </c>
      <c r="AH140">
        <f t="shared" si="31"/>
        <v>0</v>
      </c>
      <c r="AI140">
        <f t="shared" si="32"/>
        <v>0</v>
      </c>
      <c r="AJ140">
        <v>0</v>
      </c>
    </row>
    <row r="141" spans="1:36" ht="12.75">
      <c r="A141" s="22">
        <v>3607680</v>
      </c>
      <c r="B141" s="23">
        <v>140703020000</v>
      </c>
      <c r="C141" s="24" t="s">
        <v>1295</v>
      </c>
      <c r="D141" s="24" t="s">
        <v>1296</v>
      </c>
      <c r="E141" s="24" t="s">
        <v>1265</v>
      </c>
      <c r="F141" s="24">
        <v>14225</v>
      </c>
      <c r="G141" s="25">
        <v>1599</v>
      </c>
      <c r="H141" s="24">
        <v>7168367200</v>
      </c>
      <c r="I141" s="26">
        <v>3</v>
      </c>
      <c r="J141" s="26" t="s">
        <v>878</v>
      </c>
      <c r="K141" s="27" t="s">
        <v>877</v>
      </c>
      <c r="L141" s="28">
        <v>1610</v>
      </c>
      <c r="M141" s="29" t="s">
        <v>878</v>
      </c>
      <c r="N141" s="4" t="s">
        <v>877</v>
      </c>
      <c r="O141" s="30"/>
      <c r="P141" s="31">
        <v>14.784151389710232</v>
      </c>
      <c r="Q141" s="26" t="str">
        <f t="shared" si="39"/>
        <v>NO</v>
      </c>
      <c r="R141" s="26" t="s">
        <v>878</v>
      </c>
      <c r="S141" s="30" t="s">
        <v>877</v>
      </c>
      <c r="T141">
        <v>8739</v>
      </c>
      <c r="U141">
        <v>10068</v>
      </c>
      <c r="V141" s="4">
        <v>4923</v>
      </c>
      <c r="W141" s="33">
        <v>40052</v>
      </c>
      <c r="X141" s="34">
        <f t="shared" si="27"/>
        <v>0</v>
      </c>
      <c r="Y141" s="34">
        <f t="shared" si="28"/>
        <v>0</v>
      </c>
      <c r="Z141" s="34">
        <f t="shared" si="33"/>
        <v>0</v>
      </c>
      <c r="AA141" s="34">
        <f t="shared" si="34"/>
        <v>0</v>
      </c>
      <c r="AB141" s="34">
        <f t="shared" si="29"/>
        <v>0</v>
      </c>
      <c r="AC141" s="34">
        <f t="shared" si="30"/>
        <v>0</v>
      </c>
      <c r="AD141" s="34">
        <f t="shared" si="35"/>
        <v>0</v>
      </c>
      <c r="AE141" s="34">
        <f t="shared" si="36"/>
        <v>0</v>
      </c>
      <c r="AF141" s="34">
        <f t="shared" si="37"/>
        <v>0</v>
      </c>
      <c r="AG141" s="34">
        <f t="shared" si="38"/>
        <v>0</v>
      </c>
      <c r="AH141">
        <f t="shared" si="31"/>
        <v>0</v>
      </c>
      <c r="AI141">
        <f t="shared" si="32"/>
        <v>0</v>
      </c>
      <c r="AJ141">
        <v>0</v>
      </c>
    </row>
    <row r="142" spans="1:36" ht="12.75">
      <c r="A142" s="22">
        <v>3607710</v>
      </c>
      <c r="B142" s="23">
        <v>510401040000</v>
      </c>
      <c r="C142" s="24" t="s">
        <v>1297</v>
      </c>
      <c r="D142" s="24" t="s">
        <v>1175</v>
      </c>
      <c r="E142" s="24" t="s">
        <v>1298</v>
      </c>
      <c r="F142" s="24">
        <v>13690</v>
      </c>
      <c r="G142" s="25">
        <v>75</v>
      </c>
      <c r="H142" s="24">
        <v>3158483335</v>
      </c>
      <c r="I142" s="26">
        <v>7</v>
      </c>
      <c r="J142" s="26" t="s">
        <v>876</v>
      </c>
      <c r="K142" s="27" t="s">
        <v>879</v>
      </c>
      <c r="L142" s="28">
        <v>382</v>
      </c>
      <c r="M142" s="29" t="s">
        <v>878</v>
      </c>
      <c r="N142" s="55" t="s">
        <v>879</v>
      </c>
      <c r="O142" s="66" t="s">
        <v>879</v>
      </c>
      <c r="P142" s="31">
        <v>26.782884310618066</v>
      </c>
      <c r="Q142" s="26" t="str">
        <f t="shared" si="39"/>
        <v>YES</v>
      </c>
      <c r="R142" s="26" t="s">
        <v>876</v>
      </c>
      <c r="S142" s="30" t="s">
        <v>877</v>
      </c>
      <c r="T142">
        <v>3354</v>
      </c>
      <c r="U142">
        <v>2444</v>
      </c>
      <c r="V142" s="4">
        <v>3974</v>
      </c>
      <c r="W142" s="33">
        <v>22212</v>
      </c>
      <c r="X142" s="34">
        <f t="shared" si="27"/>
        <v>1</v>
      </c>
      <c r="Y142" s="34">
        <f t="shared" si="28"/>
        <v>1</v>
      </c>
      <c r="Z142" s="34" t="str">
        <f t="shared" si="33"/>
        <v>ELIGIBLE</v>
      </c>
      <c r="AA142" s="34" t="str">
        <f t="shared" si="34"/>
        <v>OKAY</v>
      </c>
      <c r="AB142" s="34">
        <f t="shared" si="29"/>
        <v>1</v>
      </c>
      <c r="AC142" s="34">
        <f t="shared" si="30"/>
        <v>1</v>
      </c>
      <c r="AD142" s="34" t="str">
        <f t="shared" si="35"/>
        <v>CHECK</v>
      </c>
      <c r="AE142" s="34" t="str">
        <f t="shared" si="36"/>
        <v>SRSA</v>
      </c>
      <c r="AF142" s="34">
        <f t="shared" si="37"/>
        <v>0</v>
      </c>
      <c r="AG142" s="34">
        <f t="shared" si="38"/>
        <v>0</v>
      </c>
      <c r="AH142">
        <f t="shared" si="31"/>
        <v>0</v>
      </c>
      <c r="AI142">
        <f t="shared" si="32"/>
        <v>0</v>
      </c>
      <c r="AJ142">
        <v>0</v>
      </c>
    </row>
    <row r="143" spans="1:36" ht="12.75">
      <c r="A143" s="22">
        <v>3607770</v>
      </c>
      <c r="B143" s="23">
        <v>411101060000</v>
      </c>
      <c r="C143" s="24" t="s">
        <v>1299</v>
      </c>
      <c r="D143" s="24" t="s">
        <v>1300</v>
      </c>
      <c r="E143" s="24" t="s">
        <v>1301</v>
      </c>
      <c r="F143" s="24">
        <v>13323</v>
      </c>
      <c r="G143" s="25">
        <v>1395</v>
      </c>
      <c r="H143" s="24">
        <v>3158535574</v>
      </c>
      <c r="I143" s="26">
        <v>4</v>
      </c>
      <c r="J143" s="26" t="s">
        <v>878</v>
      </c>
      <c r="K143" s="27" t="s">
        <v>877</v>
      </c>
      <c r="L143" s="4">
        <v>1691</v>
      </c>
      <c r="M143" s="29" t="s">
        <v>878</v>
      </c>
      <c r="N143" s="4" t="s">
        <v>877</v>
      </c>
      <c r="O143" s="30"/>
      <c r="P143" s="31">
        <v>5.046728971962617</v>
      </c>
      <c r="Q143" s="26" t="str">
        <f t="shared" si="39"/>
        <v>NO</v>
      </c>
      <c r="R143" s="26" t="s">
        <v>878</v>
      </c>
      <c r="S143" s="30" t="s">
        <v>877</v>
      </c>
      <c r="T143">
        <v>6780</v>
      </c>
      <c r="U143">
        <v>10180</v>
      </c>
      <c r="V143" s="4">
        <v>1468</v>
      </c>
      <c r="W143" s="33">
        <v>23417</v>
      </c>
      <c r="X143" s="34">
        <f t="shared" si="27"/>
        <v>0</v>
      </c>
      <c r="Y143" s="34">
        <f t="shared" si="28"/>
        <v>0</v>
      </c>
      <c r="Z143" s="34">
        <f t="shared" si="33"/>
        <v>0</v>
      </c>
      <c r="AA143" s="34">
        <f t="shared" si="34"/>
        <v>0</v>
      </c>
      <c r="AB143" s="34">
        <f t="shared" si="29"/>
        <v>0</v>
      </c>
      <c r="AC143" s="34">
        <f t="shared" si="30"/>
        <v>0</v>
      </c>
      <c r="AD143" s="34">
        <f t="shared" si="35"/>
        <v>0</v>
      </c>
      <c r="AE143" s="34">
        <f t="shared" si="36"/>
        <v>0</v>
      </c>
      <c r="AF143" s="34">
        <f t="shared" si="37"/>
        <v>0</v>
      </c>
      <c r="AG143" s="34">
        <f t="shared" si="38"/>
        <v>0</v>
      </c>
      <c r="AH143">
        <f t="shared" si="31"/>
        <v>0</v>
      </c>
      <c r="AI143">
        <f t="shared" si="32"/>
        <v>0</v>
      </c>
      <c r="AJ143">
        <v>0</v>
      </c>
    </row>
    <row r="144" spans="1:36" ht="12.75">
      <c r="A144" s="22">
        <v>3607860</v>
      </c>
      <c r="B144" s="23">
        <v>650301040000</v>
      </c>
      <c r="C144" s="24" t="s">
        <v>1302</v>
      </c>
      <c r="D144" s="24" t="s">
        <v>1303</v>
      </c>
      <c r="E144" s="24" t="s">
        <v>1304</v>
      </c>
      <c r="F144" s="24">
        <v>14433</v>
      </c>
      <c r="G144" s="25">
        <v>1222</v>
      </c>
      <c r="H144" s="24">
        <v>3159237747</v>
      </c>
      <c r="I144" s="26">
        <v>8</v>
      </c>
      <c r="J144" s="26" t="s">
        <v>876</v>
      </c>
      <c r="K144" s="27" t="s">
        <v>877</v>
      </c>
      <c r="L144" s="4">
        <v>1060</v>
      </c>
      <c r="M144" s="29" t="s">
        <v>878</v>
      </c>
      <c r="N144" s="28" t="s">
        <v>877</v>
      </c>
      <c r="O144" s="30"/>
      <c r="P144" s="31">
        <v>20.180045011252815</v>
      </c>
      <c r="Q144" s="26" t="str">
        <f t="shared" si="39"/>
        <v>YES</v>
      </c>
      <c r="R144" s="26" t="s">
        <v>876</v>
      </c>
      <c r="S144" s="32" t="s">
        <v>879</v>
      </c>
      <c r="T144">
        <v>5902</v>
      </c>
      <c r="U144">
        <v>5942</v>
      </c>
      <c r="V144" s="4">
        <v>4455</v>
      </c>
      <c r="W144" s="33">
        <v>33235</v>
      </c>
      <c r="X144" s="34">
        <f t="shared" si="27"/>
        <v>1</v>
      </c>
      <c r="Y144" s="34">
        <f t="shared" si="28"/>
        <v>0</v>
      </c>
      <c r="Z144" s="34">
        <f t="shared" si="33"/>
        <v>0</v>
      </c>
      <c r="AA144" s="34">
        <f t="shared" si="34"/>
        <v>0</v>
      </c>
      <c r="AB144" s="34">
        <f t="shared" si="29"/>
        <v>1</v>
      </c>
      <c r="AC144" s="34">
        <f t="shared" si="30"/>
        <v>1</v>
      </c>
      <c r="AD144" s="34" t="str">
        <f t="shared" si="35"/>
        <v>CHECK</v>
      </c>
      <c r="AE144" s="34">
        <f t="shared" si="36"/>
        <v>0</v>
      </c>
      <c r="AF144" s="34" t="str">
        <f t="shared" si="37"/>
        <v>RLISP</v>
      </c>
      <c r="AG144" s="34">
        <f t="shared" si="38"/>
        <v>0</v>
      </c>
      <c r="AH144">
        <f t="shared" si="31"/>
        <v>0</v>
      </c>
      <c r="AI144">
        <f t="shared" si="32"/>
        <v>0</v>
      </c>
      <c r="AJ144">
        <v>0</v>
      </c>
    </row>
    <row r="145" spans="1:36" ht="12.75">
      <c r="A145" s="22">
        <v>3607890</v>
      </c>
      <c r="B145" s="23">
        <v>60701040000</v>
      </c>
      <c r="C145" s="24" t="s">
        <v>1305</v>
      </c>
      <c r="D145" s="24" t="s">
        <v>1306</v>
      </c>
      <c r="E145" s="24" t="s">
        <v>1307</v>
      </c>
      <c r="F145" s="24">
        <v>14724</v>
      </c>
      <c r="G145" s="25">
        <v>580</v>
      </c>
      <c r="H145" s="24">
        <v>7163554444</v>
      </c>
      <c r="I145" s="26">
        <v>8</v>
      </c>
      <c r="J145" s="26" t="s">
        <v>876</v>
      </c>
      <c r="K145" s="43" t="s">
        <v>877</v>
      </c>
      <c r="L145" s="28">
        <v>471</v>
      </c>
      <c r="M145" s="29" t="s">
        <v>878</v>
      </c>
      <c r="N145" s="55" t="s">
        <v>879</v>
      </c>
      <c r="O145" s="66" t="s">
        <v>879</v>
      </c>
      <c r="P145" s="31">
        <v>18.37606837606838</v>
      </c>
      <c r="Q145" s="26" t="str">
        <f t="shared" si="39"/>
        <v>NO</v>
      </c>
      <c r="R145" s="26" t="s">
        <v>876</v>
      </c>
      <c r="S145" s="30" t="s">
        <v>877</v>
      </c>
      <c r="T145">
        <v>3081</v>
      </c>
      <c r="U145">
        <v>2773</v>
      </c>
      <c r="V145" s="4">
        <v>2863</v>
      </c>
      <c r="W145" s="33">
        <v>18218</v>
      </c>
      <c r="X145" s="34">
        <f t="shared" si="27"/>
        <v>1</v>
      </c>
      <c r="Y145" s="34">
        <f t="shared" si="28"/>
        <v>1</v>
      </c>
      <c r="Z145" s="34" t="str">
        <f t="shared" si="33"/>
        <v>ELIGIBLE</v>
      </c>
      <c r="AA145" s="34" t="str">
        <f t="shared" si="34"/>
        <v>OKAY</v>
      </c>
      <c r="AB145" s="34">
        <f t="shared" si="29"/>
        <v>0</v>
      </c>
      <c r="AC145" s="34">
        <f t="shared" si="30"/>
        <v>1</v>
      </c>
      <c r="AD145" s="34">
        <f t="shared" si="35"/>
        <v>0</v>
      </c>
      <c r="AE145" s="34">
        <f t="shared" si="36"/>
        <v>0</v>
      </c>
      <c r="AF145" s="34">
        <f t="shared" si="37"/>
        <v>0</v>
      </c>
      <c r="AG145" s="34">
        <f t="shared" si="38"/>
        <v>0</v>
      </c>
      <c r="AH145">
        <f t="shared" si="31"/>
        <v>0</v>
      </c>
      <c r="AI145">
        <f t="shared" si="32"/>
        <v>0</v>
      </c>
      <c r="AJ145">
        <v>0</v>
      </c>
    </row>
    <row r="146" spans="1:36" ht="12.75">
      <c r="A146" s="22">
        <v>3607980</v>
      </c>
      <c r="B146" s="23">
        <v>10500010000</v>
      </c>
      <c r="C146" s="24" t="s">
        <v>1308</v>
      </c>
      <c r="D146" s="24" t="s">
        <v>1309</v>
      </c>
      <c r="E146" s="24" t="s">
        <v>1310</v>
      </c>
      <c r="F146" s="24">
        <v>12047</v>
      </c>
      <c r="G146" s="25">
        <v>3299</v>
      </c>
      <c r="H146" s="24">
        <v>5182370100</v>
      </c>
      <c r="I146" s="26">
        <v>4</v>
      </c>
      <c r="J146" s="26" t="s">
        <v>878</v>
      </c>
      <c r="K146" s="28" t="s">
        <v>877</v>
      </c>
      <c r="L146" s="28">
        <v>1962</v>
      </c>
      <c r="M146" s="29" t="s">
        <v>878</v>
      </c>
      <c r="N146" s="4" t="s">
        <v>877</v>
      </c>
      <c r="O146" s="30"/>
      <c r="P146" s="31">
        <v>27.01884253028264</v>
      </c>
      <c r="Q146" s="26" t="str">
        <f t="shared" si="39"/>
        <v>YES</v>
      </c>
      <c r="R146" s="26" t="s">
        <v>878</v>
      </c>
      <c r="S146" s="30" t="s">
        <v>877</v>
      </c>
      <c r="T146">
        <v>15394</v>
      </c>
      <c r="U146">
        <v>22290</v>
      </c>
      <c r="V146" s="4">
        <v>16281</v>
      </c>
      <c r="W146" s="33">
        <v>98633</v>
      </c>
      <c r="X146" s="34">
        <f t="shared" si="27"/>
        <v>0</v>
      </c>
      <c r="Y146" s="34">
        <f t="shared" si="28"/>
        <v>0</v>
      </c>
      <c r="Z146" s="34">
        <f t="shared" si="33"/>
        <v>0</v>
      </c>
      <c r="AA146" s="34">
        <f t="shared" si="34"/>
        <v>0</v>
      </c>
      <c r="AB146" s="34">
        <f t="shared" si="29"/>
        <v>1</v>
      </c>
      <c r="AC146" s="34">
        <f t="shared" si="30"/>
        <v>0</v>
      </c>
      <c r="AD146" s="34">
        <f t="shared" si="35"/>
        <v>0</v>
      </c>
      <c r="AE146" s="34">
        <f t="shared" si="36"/>
        <v>0</v>
      </c>
      <c r="AF146" s="34">
        <f t="shared" si="37"/>
        <v>0</v>
      </c>
      <c r="AG146" s="34">
        <f t="shared" si="38"/>
        <v>0</v>
      </c>
      <c r="AH146">
        <f t="shared" si="31"/>
        <v>0</v>
      </c>
      <c r="AI146">
        <f t="shared" si="32"/>
        <v>0</v>
      </c>
      <c r="AJ146">
        <v>0</v>
      </c>
    </row>
    <row r="147" spans="1:36" ht="12.75">
      <c r="A147" s="22">
        <v>3608010</v>
      </c>
      <c r="B147" s="23">
        <v>580402060000</v>
      </c>
      <c r="C147" s="24" t="s">
        <v>1311</v>
      </c>
      <c r="D147" s="24" t="s">
        <v>1312</v>
      </c>
      <c r="E147" s="24" t="s">
        <v>1313</v>
      </c>
      <c r="F147" s="24">
        <v>11724</v>
      </c>
      <c r="G147" s="25">
        <v>9813</v>
      </c>
      <c r="H147" s="24">
        <v>6316928036</v>
      </c>
      <c r="I147" s="26" t="s">
        <v>981</v>
      </c>
      <c r="J147" s="26" t="s">
        <v>878</v>
      </c>
      <c r="K147" s="35" t="s">
        <v>877</v>
      </c>
      <c r="L147" s="4">
        <v>1810</v>
      </c>
      <c r="M147" s="29" t="s">
        <v>878</v>
      </c>
      <c r="N147" s="45" t="s">
        <v>877</v>
      </c>
      <c r="O147" s="30"/>
      <c r="P147" s="31">
        <v>2</v>
      </c>
      <c r="Q147" s="26" t="str">
        <f t="shared" si="39"/>
        <v>NO</v>
      </c>
      <c r="R147" s="26" t="s">
        <v>878</v>
      </c>
      <c r="S147" s="30" t="s">
        <v>877</v>
      </c>
      <c r="T147">
        <v>5580</v>
      </c>
      <c r="U147">
        <v>9115</v>
      </c>
      <c r="V147" s="4">
        <v>1007</v>
      </c>
      <c r="W147" s="33">
        <v>17479</v>
      </c>
      <c r="X147" s="34">
        <f t="shared" si="27"/>
        <v>0</v>
      </c>
      <c r="Y147" s="34">
        <f t="shared" si="28"/>
        <v>0</v>
      </c>
      <c r="Z147" s="34">
        <f t="shared" si="33"/>
        <v>0</v>
      </c>
      <c r="AA147" s="34">
        <f t="shared" si="34"/>
        <v>0</v>
      </c>
      <c r="AB147" s="34">
        <f t="shared" si="29"/>
        <v>0</v>
      </c>
      <c r="AC147" s="34">
        <f t="shared" si="30"/>
        <v>0</v>
      </c>
      <c r="AD147" s="34">
        <f t="shared" si="35"/>
        <v>0</v>
      </c>
      <c r="AE147" s="34">
        <f t="shared" si="36"/>
        <v>0</v>
      </c>
      <c r="AF147" s="34">
        <f t="shared" si="37"/>
        <v>0</v>
      </c>
      <c r="AG147" s="34">
        <f t="shared" si="38"/>
        <v>0</v>
      </c>
      <c r="AH147">
        <f t="shared" si="31"/>
        <v>0</v>
      </c>
      <c r="AI147">
        <f t="shared" si="32"/>
        <v>0</v>
      </c>
      <c r="AJ147">
        <v>0</v>
      </c>
    </row>
    <row r="148" spans="1:36" ht="12.75">
      <c r="A148" s="22">
        <v>3608100</v>
      </c>
      <c r="B148" s="23">
        <v>510501040000</v>
      </c>
      <c r="C148" s="24" t="s">
        <v>1314</v>
      </c>
      <c r="D148" s="24" t="s">
        <v>1315</v>
      </c>
      <c r="E148" s="24" t="s">
        <v>1316</v>
      </c>
      <c r="F148" s="24">
        <v>13625</v>
      </c>
      <c r="G148" s="25">
        <v>5</v>
      </c>
      <c r="H148" s="24">
        <v>3152622100</v>
      </c>
      <c r="I148" s="26">
        <v>7</v>
      </c>
      <c r="J148" s="26" t="s">
        <v>876</v>
      </c>
      <c r="K148" s="27" t="s">
        <v>879</v>
      </c>
      <c r="L148" s="28">
        <v>409</v>
      </c>
      <c r="M148" s="29" t="s">
        <v>878</v>
      </c>
      <c r="N148" s="55" t="s">
        <v>879</v>
      </c>
      <c r="O148" s="66" t="s">
        <v>879</v>
      </c>
      <c r="P148" s="31">
        <v>14.592274678111588</v>
      </c>
      <c r="Q148" s="26" t="str">
        <f t="shared" si="39"/>
        <v>NO</v>
      </c>
      <c r="R148" s="26" t="s">
        <v>876</v>
      </c>
      <c r="S148" s="30" t="s">
        <v>877</v>
      </c>
      <c r="T148">
        <v>2128</v>
      </c>
      <c r="U148">
        <v>2332</v>
      </c>
      <c r="V148" s="4">
        <v>1506</v>
      </c>
      <c r="W148" s="33">
        <v>11096</v>
      </c>
      <c r="X148" s="34">
        <f t="shared" si="27"/>
        <v>1</v>
      </c>
      <c r="Y148" s="34">
        <f t="shared" si="28"/>
        <v>1</v>
      </c>
      <c r="Z148" s="34" t="str">
        <f t="shared" si="33"/>
        <v>ELIGIBLE</v>
      </c>
      <c r="AA148" s="34" t="str">
        <f t="shared" si="34"/>
        <v>OKAY</v>
      </c>
      <c r="AB148" s="34">
        <f t="shared" si="29"/>
        <v>0</v>
      </c>
      <c r="AC148" s="34">
        <f t="shared" si="30"/>
        <v>1</v>
      </c>
      <c r="AD148" s="34">
        <f t="shared" si="35"/>
        <v>0</v>
      </c>
      <c r="AE148" s="34">
        <f t="shared" si="36"/>
        <v>0</v>
      </c>
      <c r="AF148" s="34">
        <f t="shared" si="37"/>
        <v>0</v>
      </c>
      <c r="AG148" s="34">
        <f t="shared" si="38"/>
        <v>0</v>
      </c>
      <c r="AH148">
        <f t="shared" si="31"/>
        <v>0</v>
      </c>
      <c r="AI148">
        <f t="shared" si="32"/>
        <v>0</v>
      </c>
      <c r="AJ148">
        <v>0</v>
      </c>
    </row>
    <row r="149" spans="1:36" ht="12.75">
      <c r="A149" s="22">
        <v>3608130</v>
      </c>
      <c r="B149" s="23">
        <v>580410030000</v>
      </c>
      <c r="C149" s="24" t="s">
        <v>1317</v>
      </c>
      <c r="D149" s="24" t="s">
        <v>1318</v>
      </c>
      <c r="E149" s="24" t="s">
        <v>1319</v>
      </c>
      <c r="F149" s="24">
        <v>11725</v>
      </c>
      <c r="G149" s="25">
        <v>150</v>
      </c>
      <c r="H149" s="24">
        <v>6317547210</v>
      </c>
      <c r="I149" s="26">
        <v>3</v>
      </c>
      <c r="J149" s="26" t="s">
        <v>878</v>
      </c>
      <c r="K149" s="35" t="s">
        <v>877</v>
      </c>
      <c r="L149" s="4">
        <v>6608</v>
      </c>
      <c r="M149" s="29" t="s">
        <v>878</v>
      </c>
      <c r="N149" s="45" t="s">
        <v>877</v>
      </c>
      <c r="O149" s="30"/>
      <c r="P149" s="31">
        <v>4.262246559123872</v>
      </c>
      <c r="Q149" s="26" t="str">
        <f t="shared" si="39"/>
        <v>NO</v>
      </c>
      <c r="R149" s="26" t="s">
        <v>878</v>
      </c>
      <c r="S149" s="30" t="s">
        <v>877</v>
      </c>
      <c r="T149">
        <v>23993</v>
      </c>
      <c r="U149">
        <v>36821</v>
      </c>
      <c r="V149" s="4">
        <v>4935</v>
      </c>
      <c r="W149" s="33">
        <v>79954</v>
      </c>
      <c r="X149" s="34">
        <f t="shared" si="27"/>
        <v>0</v>
      </c>
      <c r="Y149" s="34">
        <f t="shared" si="28"/>
        <v>0</v>
      </c>
      <c r="Z149" s="34">
        <f t="shared" si="33"/>
        <v>0</v>
      </c>
      <c r="AA149" s="34">
        <f t="shared" si="34"/>
        <v>0</v>
      </c>
      <c r="AB149" s="34">
        <f t="shared" si="29"/>
        <v>0</v>
      </c>
      <c r="AC149" s="34">
        <f t="shared" si="30"/>
        <v>0</v>
      </c>
      <c r="AD149" s="34">
        <f t="shared" si="35"/>
        <v>0</v>
      </c>
      <c r="AE149" s="34">
        <f t="shared" si="36"/>
        <v>0</v>
      </c>
      <c r="AF149" s="34">
        <f t="shared" si="37"/>
        <v>0</v>
      </c>
      <c r="AG149" s="34">
        <f t="shared" si="38"/>
        <v>0</v>
      </c>
      <c r="AH149">
        <f t="shared" si="31"/>
        <v>0</v>
      </c>
      <c r="AI149">
        <f t="shared" si="32"/>
        <v>0</v>
      </c>
      <c r="AJ149">
        <v>0</v>
      </c>
    </row>
    <row r="150" spans="1:36" ht="12.75">
      <c r="A150" s="22">
        <v>3608160</v>
      </c>
      <c r="B150" s="23">
        <v>580507060000</v>
      </c>
      <c r="C150" s="24" t="s">
        <v>1320</v>
      </c>
      <c r="D150" s="24" t="s">
        <v>1321</v>
      </c>
      <c r="E150" s="24" t="s">
        <v>1322</v>
      </c>
      <c r="F150" s="24">
        <v>11716</v>
      </c>
      <c r="G150" s="25">
        <v>3629</v>
      </c>
      <c r="H150" s="24">
        <v>6312442211</v>
      </c>
      <c r="I150" s="26" t="s">
        <v>1323</v>
      </c>
      <c r="J150" s="26" t="s">
        <v>878</v>
      </c>
      <c r="K150" s="27" t="s">
        <v>877</v>
      </c>
      <c r="L150" s="28">
        <v>6415</v>
      </c>
      <c r="M150" s="29" t="s">
        <v>878</v>
      </c>
      <c r="N150" s="40" t="s">
        <v>877</v>
      </c>
      <c r="O150" s="30"/>
      <c r="P150" s="31">
        <v>7.320130358485836</v>
      </c>
      <c r="Q150" s="26" t="str">
        <f t="shared" si="39"/>
        <v>NO</v>
      </c>
      <c r="R150" s="26" t="s">
        <v>878</v>
      </c>
      <c r="S150" s="30" t="s">
        <v>877</v>
      </c>
      <c r="T150">
        <v>27185</v>
      </c>
      <c r="U150">
        <v>36532</v>
      </c>
      <c r="V150" s="4">
        <v>9908</v>
      </c>
      <c r="W150" s="33">
        <v>112230</v>
      </c>
      <c r="X150" s="34">
        <f t="shared" si="27"/>
        <v>0</v>
      </c>
      <c r="Y150" s="34">
        <f t="shared" si="28"/>
        <v>0</v>
      </c>
      <c r="Z150" s="34">
        <f t="shared" si="33"/>
        <v>0</v>
      </c>
      <c r="AA150" s="34">
        <f t="shared" si="34"/>
        <v>0</v>
      </c>
      <c r="AB150" s="34">
        <f t="shared" si="29"/>
        <v>0</v>
      </c>
      <c r="AC150" s="34">
        <f t="shared" si="30"/>
        <v>0</v>
      </c>
      <c r="AD150" s="34">
        <f t="shared" si="35"/>
        <v>0</v>
      </c>
      <c r="AE150" s="34">
        <f t="shared" si="36"/>
        <v>0</v>
      </c>
      <c r="AF150" s="34">
        <f t="shared" si="37"/>
        <v>0</v>
      </c>
      <c r="AG150" s="34">
        <f t="shared" si="38"/>
        <v>0</v>
      </c>
      <c r="AH150">
        <f t="shared" si="31"/>
        <v>0</v>
      </c>
      <c r="AI150">
        <f t="shared" si="32"/>
        <v>0</v>
      </c>
      <c r="AJ150">
        <v>0</v>
      </c>
    </row>
    <row r="151" spans="1:36" ht="12.75">
      <c r="A151" s="22">
        <v>3608250</v>
      </c>
      <c r="B151" s="23">
        <v>471701040000</v>
      </c>
      <c r="C151" s="24" t="s">
        <v>1324</v>
      </c>
      <c r="D151" s="24" t="s">
        <v>1325</v>
      </c>
      <c r="E151" s="24" t="s">
        <v>1326</v>
      </c>
      <c r="F151" s="24">
        <v>13326</v>
      </c>
      <c r="G151" s="25">
        <v>1496</v>
      </c>
      <c r="H151" s="24">
        <v>6075475364</v>
      </c>
      <c r="I151" s="26" t="s">
        <v>900</v>
      </c>
      <c r="J151" s="26" t="s">
        <v>878</v>
      </c>
      <c r="K151" s="27" t="s">
        <v>879</v>
      </c>
      <c r="L151" s="28">
        <v>1202</v>
      </c>
      <c r="M151" s="29" t="s">
        <v>878</v>
      </c>
      <c r="N151" s="28" t="s">
        <v>877</v>
      </c>
      <c r="O151" s="30"/>
      <c r="P151" s="31">
        <v>14.946889226100152</v>
      </c>
      <c r="Q151" s="26" t="str">
        <f t="shared" si="39"/>
        <v>NO</v>
      </c>
      <c r="R151" s="26" t="s">
        <v>876</v>
      </c>
      <c r="S151" s="30" t="s">
        <v>877</v>
      </c>
      <c r="T151">
        <v>6083</v>
      </c>
      <c r="U151">
        <v>7123</v>
      </c>
      <c r="V151" s="4">
        <v>3290</v>
      </c>
      <c r="W151" s="33">
        <v>29712</v>
      </c>
      <c r="X151" s="34">
        <f t="shared" si="27"/>
        <v>0</v>
      </c>
      <c r="Y151" s="34">
        <f t="shared" si="28"/>
        <v>0</v>
      </c>
      <c r="Z151" s="34">
        <f t="shared" si="33"/>
        <v>0</v>
      </c>
      <c r="AA151" s="34">
        <f t="shared" si="34"/>
        <v>0</v>
      </c>
      <c r="AB151" s="34">
        <f t="shared" si="29"/>
        <v>0</v>
      </c>
      <c r="AC151" s="34">
        <f t="shared" si="30"/>
        <v>1</v>
      </c>
      <c r="AD151" s="34">
        <f t="shared" si="35"/>
        <v>0</v>
      </c>
      <c r="AE151" s="34">
        <f t="shared" si="36"/>
        <v>0</v>
      </c>
      <c r="AF151" s="34">
        <f t="shared" si="37"/>
        <v>0</v>
      </c>
      <c r="AG151" s="34">
        <f t="shared" si="38"/>
        <v>0</v>
      </c>
      <c r="AH151">
        <f t="shared" si="31"/>
        <v>0</v>
      </c>
      <c r="AI151">
        <f t="shared" si="32"/>
        <v>0</v>
      </c>
      <c r="AJ151">
        <v>0</v>
      </c>
    </row>
    <row r="152" spans="1:36" ht="12.75">
      <c r="A152" s="22">
        <v>3608280</v>
      </c>
      <c r="B152" s="23">
        <v>230201040000</v>
      </c>
      <c r="C152" s="24" t="s">
        <v>1327</v>
      </c>
      <c r="D152" s="24" t="s">
        <v>1328</v>
      </c>
      <c r="E152" s="24" t="s">
        <v>1329</v>
      </c>
      <c r="F152" s="24">
        <v>13626</v>
      </c>
      <c r="G152" s="25">
        <v>30</v>
      </c>
      <c r="H152" s="24">
        <v>3156884411</v>
      </c>
      <c r="I152" s="26">
        <v>7</v>
      </c>
      <c r="J152" s="26" t="s">
        <v>876</v>
      </c>
      <c r="K152" s="27" t="s">
        <v>879</v>
      </c>
      <c r="L152" s="28">
        <v>599</v>
      </c>
      <c r="M152" s="29" t="s">
        <v>878</v>
      </c>
      <c r="N152" s="55" t="s">
        <v>879</v>
      </c>
      <c r="O152" s="66" t="s">
        <v>879</v>
      </c>
      <c r="P152" s="31">
        <v>12.280701754385964</v>
      </c>
      <c r="Q152" s="26" t="str">
        <f t="shared" si="39"/>
        <v>NO</v>
      </c>
      <c r="R152" s="26" t="s">
        <v>876</v>
      </c>
      <c r="S152" s="30" t="s">
        <v>877</v>
      </c>
      <c r="T152">
        <v>2596</v>
      </c>
      <c r="U152">
        <v>3189</v>
      </c>
      <c r="V152" s="4">
        <v>1410</v>
      </c>
      <c r="W152" s="33">
        <v>12253</v>
      </c>
      <c r="X152" s="34">
        <f t="shared" si="27"/>
        <v>1</v>
      </c>
      <c r="Y152" s="34">
        <f t="shared" si="28"/>
        <v>1</v>
      </c>
      <c r="Z152" s="34" t="str">
        <f t="shared" si="33"/>
        <v>ELIGIBLE</v>
      </c>
      <c r="AA152" s="34" t="str">
        <f t="shared" si="34"/>
        <v>OKAY</v>
      </c>
      <c r="AB152" s="34">
        <f t="shared" si="29"/>
        <v>0</v>
      </c>
      <c r="AC152" s="34">
        <f t="shared" si="30"/>
        <v>1</v>
      </c>
      <c r="AD152" s="34">
        <f t="shared" si="35"/>
        <v>0</v>
      </c>
      <c r="AE152" s="34">
        <f t="shared" si="36"/>
        <v>0</v>
      </c>
      <c r="AF152" s="34">
        <f t="shared" si="37"/>
        <v>0</v>
      </c>
      <c r="AG152" s="34">
        <f t="shared" si="38"/>
        <v>0</v>
      </c>
      <c r="AH152">
        <f t="shared" si="31"/>
        <v>0</v>
      </c>
      <c r="AI152">
        <f t="shared" si="32"/>
        <v>0</v>
      </c>
      <c r="AJ152">
        <v>0</v>
      </c>
    </row>
    <row r="153" spans="1:36" ht="12.75">
      <c r="A153" s="22">
        <v>3608310</v>
      </c>
      <c r="B153" s="23">
        <v>580105030000</v>
      </c>
      <c r="C153" s="24" t="s">
        <v>1330</v>
      </c>
      <c r="D153" s="24" t="s">
        <v>1331</v>
      </c>
      <c r="E153" s="24" t="s">
        <v>1332</v>
      </c>
      <c r="F153" s="24">
        <v>11726</v>
      </c>
      <c r="G153" s="25">
        <v>1699</v>
      </c>
      <c r="H153" s="24">
        <v>6318424015</v>
      </c>
      <c r="I153" s="26">
        <v>3</v>
      </c>
      <c r="J153" s="26" t="s">
        <v>878</v>
      </c>
      <c r="K153" s="27" t="s">
        <v>877</v>
      </c>
      <c r="L153" s="28">
        <v>4320</v>
      </c>
      <c r="M153" s="29" t="s">
        <v>878</v>
      </c>
      <c r="N153" s="40" t="s">
        <v>877</v>
      </c>
      <c r="O153" s="30"/>
      <c r="P153" s="31">
        <v>13.570376604249947</v>
      </c>
      <c r="Q153" s="26" t="str">
        <f t="shared" si="39"/>
        <v>NO</v>
      </c>
      <c r="R153" s="26" t="s">
        <v>878</v>
      </c>
      <c r="S153" s="30" t="s">
        <v>877</v>
      </c>
      <c r="T153">
        <v>20120</v>
      </c>
      <c r="U153">
        <v>23057</v>
      </c>
      <c r="V153" s="4">
        <v>11479</v>
      </c>
      <c r="W153" s="33">
        <v>99984</v>
      </c>
      <c r="X153" s="34">
        <f t="shared" si="27"/>
        <v>0</v>
      </c>
      <c r="Y153" s="34">
        <f t="shared" si="28"/>
        <v>0</v>
      </c>
      <c r="Z153" s="34">
        <f t="shared" si="33"/>
        <v>0</v>
      </c>
      <c r="AA153" s="34">
        <f t="shared" si="34"/>
        <v>0</v>
      </c>
      <c r="AB153" s="34">
        <f t="shared" si="29"/>
        <v>0</v>
      </c>
      <c r="AC153" s="34">
        <f t="shared" si="30"/>
        <v>0</v>
      </c>
      <c r="AD153" s="34">
        <f t="shared" si="35"/>
        <v>0</v>
      </c>
      <c r="AE153" s="34">
        <f t="shared" si="36"/>
        <v>0</v>
      </c>
      <c r="AF153" s="34">
        <f t="shared" si="37"/>
        <v>0</v>
      </c>
      <c r="AG153" s="34">
        <f t="shared" si="38"/>
        <v>0</v>
      </c>
      <c r="AH153">
        <f t="shared" si="31"/>
        <v>0</v>
      </c>
      <c r="AI153">
        <f t="shared" si="32"/>
        <v>0</v>
      </c>
      <c r="AJ153">
        <v>0</v>
      </c>
    </row>
    <row r="154" spans="1:36" ht="12.75">
      <c r="A154" s="22">
        <v>3608340</v>
      </c>
      <c r="B154" s="23">
        <v>181302040000</v>
      </c>
      <c r="C154" s="24" t="s">
        <v>1333</v>
      </c>
      <c r="D154" s="24" t="s">
        <v>1334</v>
      </c>
      <c r="E154" s="24" t="s">
        <v>1335</v>
      </c>
      <c r="F154" s="24">
        <v>14036</v>
      </c>
      <c r="G154" s="25">
        <v>308</v>
      </c>
      <c r="H154" s="24">
        <v>7165994525</v>
      </c>
      <c r="I154" s="26">
        <v>8</v>
      </c>
      <c r="J154" s="26" t="s">
        <v>876</v>
      </c>
      <c r="K154" s="35" t="s">
        <v>877</v>
      </c>
      <c r="L154" s="4">
        <v>1365</v>
      </c>
      <c r="M154" s="29" t="s">
        <v>878</v>
      </c>
      <c r="N154" s="28" t="s">
        <v>877</v>
      </c>
      <c r="O154" s="30"/>
      <c r="P154" s="31">
        <v>9.219380888290713</v>
      </c>
      <c r="Q154" s="26" t="str">
        <f t="shared" si="39"/>
        <v>NO</v>
      </c>
      <c r="R154" s="26" t="s">
        <v>876</v>
      </c>
      <c r="S154" s="30" t="s">
        <v>877</v>
      </c>
      <c r="T154">
        <v>5879</v>
      </c>
      <c r="U154">
        <v>7985</v>
      </c>
      <c r="V154" s="4">
        <v>2060</v>
      </c>
      <c r="W154" s="33">
        <v>24769</v>
      </c>
      <c r="X154" s="34">
        <f t="shared" si="27"/>
        <v>1</v>
      </c>
      <c r="Y154" s="34">
        <f t="shared" si="28"/>
        <v>0</v>
      </c>
      <c r="Z154" s="34">
        <f t="shared" si="33"/>
        <v>0</v>
      </c>
      <c r="AA154" s="34">
        <f t="shared" si="34"/>
        <v>0</v>
      </c>
      <c r="AB154" s="34">
        <f t="shared" si="29"/>
        <v>0</v>
      </c>
      <c r="AC154" s="34">
        <f t="shared" si="30"/>
        <v>1</v>
      </c>
      <c r="AD154" s="34">
        <f t="shared" si="35"/>
        <v>0</v>
      </c>
      <c r="AE154" s="34">
        <f t="shared" si="36"/>
        <v>0</v>
      </c>
      <c r="AF154" s="34">
        <f t="shared" si="37"/>
        <v>0</v>
      </c>
      <c r="AG154" s="34">
        <f t="shared" si="38"/>
        <v>0</v>
      </c>
      <c r="AH154">
        <f t="shared" si="31"/>
        <v>0</v>
      </c>
      <c r="AI154">
        <f t="shared" si="32"/>
        <v>0</v>
      </c>
      <c r="AJ154">
        <v>0</v>
      </c>
    </row>
    <row r="155" spans="1:36" ht="12.75">
      <c r="A155" s="22">
        <v>3608370</v>
      </c>
      <c r="B155" s="23">
        <v>520401040000</v>
      </c>
      <c r="C155" s="24" t="s">
        <v>1336</v>
      </c>
      <c r="D155" s="24" t="s">
        <v>1337</v>
      </c>
      <c r="E155" s="24" t="s">
        <v>1338</v>
      </c>
      <c r="F155" s="24">
        <v>12822</v>
      </c>
      <c r="G155" s="25">
        <v>1295</v>
      </c>
      <c r="H155" s="24">
        <v>5186542601</v>
      </c>
      <c r="I155" s="26">
        <v>4</v>
      </c>
      <c r="J155" s="26" t="s">
        <v>878</v>
      </c>
      <c r="K155" s="27" t="s">
        <v>877</v>
      </c>
      <c r="L155" s="28">
        <v>1228</v>
      </c>
      <c r="M155" s="29" t="s">
        <v>878</v>
      </c>
      <c r="N155" s="28" t="s">
        <v>877</v>
      </c>
      <c r="O155" s="30"/>
      <c r="P155" s="31">
        <v>19.8856416772554</v>
      </c>
      <c r="Q155" s="26" t="str">
        <f t="shared" si="39"/>
        <v>NO</v>
      </c>
      <c r="R155" s="26" t="s">
        <v>878</v>
      </c>
      <c r="S155" s="30" t="s">
        <v>877</v>
      </c>
      <c r="T155">
        <v>7057</v>
      </c>
      <c r="U155">
        <v>7610</v>
      </c>
      <c r="V155" s="4">
        <v>5425</v>
      </c>
      <c r="W155" s="33">
        <v>39734</v>
      </c>
      <c r="X155" s="34">
        <f t="shared" si="27"/>
        <v>0</v>
      </c>
      <c r="Y155" s="34">
        <f t="shared" si="28"/>
        <v>0</v>
      </c>
      <c r="Z155" s="34">
        <f t="shared" si="33"/>
        <v>0</v>
      </c>
      <c r="AA155" s="34">
        <f t="shared" si="34"/>
        <v>0</v>
      </c>
      <c r="AB155" s="34">
        <f t="shared" si="29"/>
        <v>0</v>
      </c>
      <c r="AC155" s="34">
        <f t="shared" si="30"/>
        <v>0</v>
      </c>
      <c r="AD155" s="34">
        <f t="shared" si="35"/>
        <v>0</v>
      </c>
      <c r="AE155" s="34">
        <f t="shared" si="36"/>
        <v>0</v>
      </c>
      <c r="AF155" s="34">
        <f t="shared" si="37"/>
        <v>0</v>
      </c>
      <c r="AG155" s="34">
        <f t="shared" si="38"/>
        <v>0</v>
      </c>
      <c r="AH155">
        <f t="shared" si="31"/>
        <v>0</v>
      </c>
      <c r="AI155">
        <f t="shared" si="32"/>
        <v>0</v>
      </c>
      <c r="AJ155">
        <v>0</v>
      </c>
    </row>
    <row r="156" spans="1:36" ht="12.75">
      <c r="A156" s="22">
        <v>3608400</v>
      </c>
      <c r="B156" s="23">
        <v>571000010000</v>
      </c>
      <c r="C156" s="24" t="s">
        <v>1339</v>
      </c>
      <c r="D156" s="24" t="s">
        <v>1340</v>
      </c>
      <c r="E156" s="24" t="s">
        <v>1341</v>
      </c>
      <c r="F156" s="24">
        <v>14870</v>
      </c>
      <c r="G156" s="25">
        <v>1199</v>
      </c>
      <c r="H156" s="24">
        <v>6079363704</v>
      </c>
      <c r="I156" s="26">
        <v>6</v>
      </c>
      <c r="J156" s="26" t="s">
        <v>878</v>
      </c>
      <c r="K156" s="27" t="s">
        <v>877</v>
      </c>
      <c r="L156" s="28">
        <v>5395</v>
      </c>
      <c r="M156" s="29" t="s">
        <v>878</v>
      </c>
      <c r="N156" s="28" t="s">
        <v>877</v>
      </c>
      <c r="O156" s="30"/>
      <c r="P156" s="31">
        <v>12.953448544293945</v>
      </c>
      <c r="Q156" s="26" t="str">
        <f t="shared" si="39"/>
        <v>NO</v>
      </c>
      <c r="R156" s="26" t="s">
        <v>876</v>
      </c>
      <c r="S156" s="30" t="s">
        <v>877</v>
      </c>
      <c r="T156">
        <v>26050</v>
      </c>
      <c r="U156">
        <v>59163</v>
      </c>
      <c r="V156" s="4">
        <v>14619</v>
      </c>
      <c r="W156" s="33">
        <v>126712</v>
      </c>
      <c r="X156" s="34">
        <f t="shared" si="27"/>
        <v>0</v>
      </c>
      <c r="Y156" s="34">
        <f t="shared" si="28"/>
        <v>0</v>
      </c>
      <c r="Z156" s="34">
        <f t="shared" si="33"/>
        <v>0</v>
      </c>
      <c r="AA156" s="34">
        <f t="shared" si="34"/>
        <v>0</v>
      </c>
      <c r="AB156" s="34">
        <f t="shared" si="29"/>
        <v>0</v>
      </c>
      <c r="AC156" s="34">
        <f t="shared" si="30"/>
        <v>1</v>
      </c>
      <c r="AD156" s="34">
        <f t="shared" si="35"/>
        <v>0</v>
      </c>
      <c r="AE156" s="34">
        <f t="shared" si="36"/>
        <v>0</v>
      </c>
      <c r="AF156" s="34">
        <f t="shared" si="37"/>
        <v>0</v>
      </c>
      <c r="AG156" s="34">
        <f t="shared" si="38"/>
        <v>0</v>
      </c>
      <c r="AH156">
        <f t="shared" si="31"/>
        <v>0</v>
      </c>
      <c r="AI156">
        <f t="shared" si="32"/>
        <v>0</v>
      </c>
      <c r="AJ156">
        <v>0</v>
      </c>
    </row>
    <row r="157" spans="1:36" ht="12.75">
      <c r="A157" s="22">
        <v>3608430</v>
      </c>
      <c r="B157" s="23">
        <v>440301060000</v>
      </c>
      <c r="C157" s="24" t="s">
        <v>1342</v>
      </c>
      <c r="D157" s="24" t="s">
        <v>1343</v>
      </c>
      <c r="E157" s="24" t="s">
        <v>1344</v>
      </c>
      <c r="F157" s="24">
        <v>12518</v>
      </c>
      <c r="G157" s="25">
        <v>1531</v>
      </c>
      <c r="H157" s="24">
        <v>9145348009</v>
      </c>
      <c r="I157" s="26">
        <v>3</v>
      </c>
      <c r="J157" s="26" t="s">
        <v>878</v>
      </c>
      <c r="K157" s="27" t="s">
        <v>877</v>
      </c>
      <c r="L157" s="28">
        <v>2697</v>
      </c>
      <c r="M157" s="29" t="s">
        <v>878</v>
      </c>
      <c r="N157" s="4" t="s">
        <v>877</v>
      </c>
      <c r="O157" s="30"/>
      <c r="P157" s="31">
        <v>3.2643826761473824</v>
      </c>
      <c r="Q157" s="26" t="str">
        <f t="shared" si="39"/>
        <v>NO</v>
      </c>
      <c r="R157" s="26" t="s">
        <v>878</v>
      </c>
      <c r="S157" s="30" t="s">
        <v>877</v>
      </c>
      <c r="T157">
        <v>10632</v>
      </c>
      <c r="U157">
        <v>17176</v>
      </c>
      <c r="V157" s="4">
        <v>1833</v>
      </c>
      <c r="W157" s="33">
        <v>32795</v>
      </c>
      <c r="X157" s="34">
        <f t="shared" si="27"/>
        <v>0</v>
      </c>
      <c r="Y157" s="34">
        <f t="shared" si="28"/>
        <v>0</v>
      </c>
      <c r="Z157" s="34">
        <f t="shared" si="33"/>
        <v>0</v>
      </c>
      <c r="AA157" s="34">
        <f t="shared" si="34"/>
        <v>0</v>
      </c>
      <c r="AB157" s="34">
        <f t="shared" si="29"/>
        <v>0</v>
      </c>
      <c r="AC157" s="34">
        <f t="shared" si="30"/>
        <v>0</v>
      </c>
      <c r="AD157" s="34">
        <f t="shared" si="35"/>
        <v>0</v>
      </c>
      <c r="AE157" s="34">
        <f t="shared" si="36"/>
        <v>0</v>
      </c>
      <c r="AF157" s="34">
        <f t="shared" si="37"/>
        <v>0</v>
      </c>
      <c r="AG157" s="34">
        <f t="shared" si="38"/>
        <v>0</v>
      </c>
      <c r="AH157">
        <f t="shared" si="31"/>
        <v>0</v>
      </c>
      <c r="AI157">
        <f t="shared" si="32"/>
        <v>0</v>
      </c>
      <c r="AJ157">
        <v>0</v>
      </c>
    </row>
    <row r="158" spans="1:36" ht="12.75">
      <c r="A158" s="22">
        <v>3608460</v>
      </c>
      <c r="B158" s="23">
        <v>110200010000</v>
      </c>
      <c r="C158" s="24" t="s">
        <v>1345</v>
      </c>
      <c r="D158" s="24" t="s">
        <v>1346</v>
      </c>
      <c r="E158" s="24" t="s">
        <v>1347</v>
      </c>
      <c r="F158" s="24">
        <v>13045</v>
      </c>
      <c r="G158" s="25">
        <v>3297</v>
      </c>
      <c r="H158" s="24">
        <v>6077584100</v>
      </c>
      <c r="I158" s="26" t="s">
        <v>900</v>
      </c>
      <c r="J158" s="26" t="s">
        <v>878</v>
      </c>
      <c r="K158" s="43" t="s">
        <v>877</v>
      </c>
      <c r="L158" s="28">
        <v>2757</v>
      </c>
      <c r="M158" s="29" t="s">
        <v>878</v>
      </c>
      <c r="N158" s="28" t="s">
        <v>877</v>
      </c>
      <c r="O158" s="30"/>
      <c r="P158" s="31">
        <v>23.973727422003286</v>
      </c>
      <c r="Q158" s="26" t="str">
        <f t="shared" si="39"/>
        <v>YES</v>
      </c>
      <c r="R158" s="26" t="s">
        <v>876</v>
      </c>
      <c r="S158" s="32" t="s">
        <v>879</v>
      </c>
      <c r="T158">
        <v>18097</v>
      </c>
      <c r="U158">
        <v>31939</v>
      </c>
      <c r="V158" s="4">
        <v>15481</v>
      </c>
      <c r="W158" s="33">
        <v>104785</v>
      </c>
      <c r="X158" s="34">
        <f t="shared" si="27"/>
        <v>0</v>
      </c>
      <c r="Y158" s="34">
        <f t="shared" si="28"/>
        <v>0</v>
      </c>
      <c r="Z158" s="34">
        <f t="shared" si="33"/>
        <v>0</v>
      </c>
      <c r="AA158" s="34">
        <f t="shared" si="34"/>
        <v>0</v>
      </c>
      <c r="AB158" s="34">
        <f t="shared" si="29"/>
        <v>1</v>
      </c>
      <c r="AC158" s="34">
        <f t="shared" si="30"/>
        <v>1</v>
      </c>
      <c r="AD158" s="34" t="str">
        <f t="shared" si="35"/>
        <v>CHECK</v>
      </c>
      <c r="AE158" s="34">
        <f t="shared" si="36"/>
        <v>0</v>
      </c>
      <c r="AF158" s="34" t="str">
        <f t="shared" si="37"/>
        <v>RLISP</v>
      </c>
      <c r="AG158" s="34">
        <f t="shared" si="38"/>
        <v>0</v>
      </c>
      <c r="AH158">
        <f t="shared" si="31"/>
        <v>0</v>
      </c>
      <c r="AI158">
        <f t="shared" si="32"/>
        <v>0</v>
      </c>
      <c r="AJ158">
        <v>0</v>
      </c>
    </row>
    <row r="159" spans="1:36" ht="12.75">
      <c r="A159" s="22">
        <v>3608470</v>
      </c>
      <c r="B159" s="23">
        <v>660804020000</v>
      </c>
      <c r="C159" s="24" t="s">
        <v>1348</v>
      </c>
      <c r="D159" s="24" t="s">
        <v>1349</v>
      </c>
      <c r="E159" s="24" t="s">
        <v>1350</v>
      </c>
      <c r="F159" s="24">
        <v>10570</v>
      </c>
      <c r="G159" s="25">
        <v>8</v>
      </c>
      <c r="H159" s="24">
        <v>9147690456</v>
      </c>
      <c r="I159" s="26">
        <v>3</v>
      </c>
      <c r="J159" s="26" t="s">
        <v>878</v>
      </c>
      <c r="K159" s="46"/>
      <c r="L159" s="47" t="s">
        <v>954</v>
      </c>
      <c r="M159" s="29"/>
      <c r="N159" s="44"/>
      <c r="O159" s="30"/>
      <c r="P159" s="31" t="s">
        <v>1279</v>
      </c>
      <c r="Q159" s="26" t="s">
        <v>1279</v>
      </c>
      <c r="R159" s="26" t="s">
        <v>878</v>
      </c>
      <c r="S159" s="48" t="s">
        <v>955</v>
      </c>
      <c r="X159" s="34">
        <f t="shared" si="27"/>
        <v>0</v>
      </c>
      <c r="Y159" s="34">
        <f t="shared" si="28"/>
        <v>0</v>
      </c>
      <c r="Z159" s="34">
        <f t="shared" si="33"/>
        <v>0</v>
      </c>
      <c r="AA159" s="34">
        <f t="shared" si="34"/>
        <v>0</v>
      </c>
      <c r="AB159" s="34">
        <f t="shared" si="29"/>
        <v>0</v>
      </c>
      <c r="AC159" s="34">
        <f t="shared" si="30"/>
        <v>0</v>
      </c>
      <c r="AD159" s="34">
        <f t="shared" si="35"/>
        <v>0</v>
      </c>
      <c r="AE159" s="34">
        <f t="shared" si="36"/>
        <v>0</v>
      </c>
      <c r="AF159" s="34">
        <f t="shared" si="37"/>
        <v>0</v>
      </c>
      <c r="AG159" s="34">
        <f t="shared" si="38"/>
        <v>0</v>
      </c>
      <c r="AH159">
        <f t="shared" si="31"/>
        <v>0</v>
      </c>
      <c r="AI159">
        <f t="shared" si="32"/>
        <v>0</v>
      </c>
      <c r="AJ159">
        <v>0</v>
      </c>
    </row>
    <row r="160" spans="1:36" ht="12.75">
      <c r="A160" s="22">
        <v>3608490</v>
      </c>
      <c r="B160" s="23">
        <v>190501040000</v>
      </c>
      <c r="C160" s="24" t="s">
        <v>1351</v>
      </c>
      <c r="D160" s="24" t="s">
        <v>1352</v>
      </c>
      <c r="E160" s="24" t="s">
        <v>1353</v>
      </c>
      <c r="F160" s="24">
        <v>12051</v>
      </c>
      <c r="G160" s="25">
        <v>1199</v>
      </c>
      <c r="H160" s="24">
        <v>5187311710</v>
      </c>
      <c r="I160" s="26" t="s">
        <v>900</v>
      </c>
      <c r="J160" s="26" t="s">
        <v>878</v>
      </c>
      <c r="K160" s="27" t="s">
        <v>879</v>
      </c>
      <c r="L160" s="28">
        <v>1537</v>
      </c>
      <c r="M160" s="29" t="s">
        <v>878</v>
      </c>
      <c r="N160" s="28" t="s">
        <v>877</v>
      </c>
      <c r="O160" s="30"/>
      <c r="P160" s="31">
        <v>12.155591572123177</v>
      </c>
      <c r="Q160" s="26" t="str">
        <f>IF(P160&lt;20,"NO","YES")</f>
        <v>NO</v>
      </c>
      <c r="R160" s="26" t="s">
        <v>876</v>
      </c>
      <c r="S160" s="30" t="s">
        <v>877</v>
      </c>
      <c r="T160">
        <v>6790</v>
      </c>
      <c r="U160">
        <v>8091</v>
      </c>
      <c r="V160" s="4">
        <v>3527</v>
      </c>
      <c r="W160" s="33">
        <v>33061</v>
      </c>
      <c r="X160" s="34">
        <f t="shared" si="27"/>
        <v>0</v>
      </c>
      <c r="Y160" s="34">
        <f t="shared" si="28"/>
        <v>0</v>
      </c>
      <c r="Z160" s="34">
        <f t="shared" si="33"/>
        <v>0</v>
      </c>
      <c r="AA160" s="34">
        <f t="shared" si="34"/>
        <v>0</v>
      </c>
      <c r="AB160" s="34">
        <f t="shared" si="29"/>
        <v>0</v>
      </c>
      <c r="AC160" s="34">
        <f t="shared" si="30"/>
        <v>1</v>
      </c>
      <c r="AD160" s="34">
        <f t="shared" si="35"/>
        <v>0</v>
      </c>
      <c r="AE160" s="34">
        <f t="shared" si="36"/>
        <v>0</v>
      </c>
      <c r="AF160" s="34">
        <f t="shared" si="37"/>
        <v>0</v>
      </c>
      <c r="AG160" s="34">
        <f t="shared" si="38"/>
        <v>0</v>
      </c>
      <c r="AH160">
        <f t="shared" si="31"/>
        <v>0</v>
      </c>
      <c r="AI160">
        <f t="shared" si="32"/>
        <v>0</v>
      </c>
      <c r="AJ160">
        <v>0</v>
      </c>
    </row>
    <row r="161" spans="1:36" ht="12.75">
      <c r="A161" s="22">
        <v>3608580</v>
      </c>
      <c r="B161" s="23">
        <v>660202030000</v>
      </c>
      <c r="C161" s="24" t="s">
        <v>1354</v>
      </c>
      <c r="D161" s="24" t="s">
        <v>1355</v>
      </c>
      <c r="E161" s="24" t="s">
        <v>1356</v>
      </c>
      <c r="F161" s="24">
        <v>10520</v>
      </c>
      <c r="G161" s="25">
        <v>2303</v>
      </c>
      <c r="H161" s="24">
        <v>9142714793</v>
      </c>
      <c r="I161" s="26">
        <v>3</v>
      </c>
      <c r="J161" s="26" t="s">
        <v>878</v>
      </c>
      <c r="K161" s="27" t="s">
        <v>877</v>
      </c>
      <c r="L161" s="28">
        <v>1303</v>
      </c>
      <c r="M161" s="29" t="s">
        <v>878</v>
      </c>
      <c r="N161" s="4" t="s">
        <v>877</v>
      </c>
      <c r="O161" s="30"/>
      <c r="P161" s="31">
        <v>2.9315960912052117</v>
      </c>
      <c r="Q161" s="26" t="str">
        <f>IF(P161&lt;20,"NO","YES")</f>
        <v>NO</v>
      </c>
      <c r="R161" s="26" t="s">
        <v>878</v>
      </c>
      <c r="S161" s="30" t="s">
        <v>877</v>
      </c>
      <c r="T161">
        <v>4326</v>
      </c>
      <c r="U161">
        <v>6651</v>
      </c>
      <c r="V161" s="4">
        <v>800</v>
      </c>
      <c r="W161" s="33">
        <v>15026</v>
      </c>
      <c r="X161" s="34">
        <f t="shared" si="27"/>
        <v>0</v>
      </c>
      <c r="Y161" s="34">
        <f t="shared" si="28"/>
        <v>0</v>
      </c>
      <c r="Z161" s="34">
        <f t="shared" si="33"/>
        <v>0</v>
      </c>
      <c r="AA161" s="34">
        <f t="shared" si="34"/>
        <v>0</v>
      </c>
      <c r="AB161" s="34">
        <f t="shared" si="29"/>
        <v>0</v>
      </c>
      <c r="AC161" s="34">
        <f t="shared" si="30"/>
        <v>0</v>
      </c>
      <c r="AD161" s="34">
        <f t="shared" si="35"/>
        <v>0</v>
      </c>
      <c r="AE161" s="34">
        <f t="shared" si="36"/>
        <v>0</v>
      </c>
      <c r="AF161" s="34">
        <f t="shared" si="37"/>
        <v>0</v>
      </c>
      <c r="AG161" s="34">
        <f t="shared" si="38"/>
        <v>0</v>
      </c>
      <c r="AH161">
        <f t="shared" si="31"/>
        <v>0</v>
      </c>
      <c r="AI161">
        <f t="shared" si="32"/>
        <v>0</v>
      </c>
      <c r="AJ161">
        <v>0</v>
      </c>
    </row>
    <row r="162" spans="1:36" ht="12.75">
      <c r="A162" s="22">
        <v>3608610</v>
      </c>
      <c r="B162" s="23">
        <v>150203040000</v>
      </c>
      <c r="C162" s="24" t="s">
        <v>1357</v>
      </c>
      <c r="D162" s="24" t="s">
        <v>1175</v>
      </c>
      <c r="E162" s="24" t="s">
        <v>1358</v>
      </c>
      <c r="F162" s="24">
        <v>12928</v>
      </c>
      <c r="G162" s="25">
        <v>35</v>
      </c>
      <c r="H162" s="24">
        <v>5185974200</v>
      </c>
      <c r="I162" s="26">
        <v>7</v>
      </c>
      <c r="J162" s="26" t="s">
        <v>876</v>
      </c>
      <c r="K162" s="27" t="s">
        <v>879</v>
      </c>
      <c r="L162" s="28">
        <v>339</v>
      </c>
      <c r="M162" s="29" t="s">
        <v>878</v>
      </c>
      <c r="N162" s="55" t="s">
        <v>879</v>
      </c>
      <c r="O162" s="55" t="s">
        <v>879</v>
      </c>
      <c r="P162" s="31">
        <v>40.79497907949791</v>
      </c>
      <c r="Q162" s="26" t="str">
        <f>IF(P162&lt;20,"NO","YES")</f>
        <v>YES</v>
      </c>
      <c r="R162" s="26" t="s">
        <v>876</v>
      </c>
      <c r="S162" s="30" t="s">
        <v>877</v>
      </c>
      <c r="T162">
        <v>3249</v>
      </c>
      <c r="U162">
        <v>1957</v>
      </c>
      <c r="V162" s="4">
        <v>4580</v>
      </c>
      <c r="W162" s="33">
        <v>22994</v>
      </c>
      <c r="X162" s="34">
        <f t="shared" si="27"/>
        <v>1</v>
      </c>
      <c r="Y162" s="34">
        <f t="shared" si="28"/>
        <v>1</v>
      </c>
      <c r="Z162" s="34" t="str">
        <f t="shared" si="33"/>
        <v>ELIGIBLE</v>
      </c>
      <c r="AA162" s="34" t="str">
        <f t="shared" si="34"/>
        <v>OKAY</v>
      </c>
      <c r="AB162" s="34">
        <f t="shared" si="29"/>
        <v>1</v>
      </c>
      <c r="AC162" s="34">
        <f t="shared" si="30"/>
        <v>1</v>
      </c>
      <c r="AD162" s="34" t="str">
        <f t="shared" si="35"/>
        <v>CHECK</v>
      </c>
      <c r="AE162" s="34" t="str">
        <f t="shared" si="36"/>
        <v>SRSA</v>
      </c>
      <c r="AF162" s="34">
        <f t="shared" si="37"/>
        <v>0</v>
      </c>
      <c r="AG162" s="34">
        <f t="shared" si="38"/>
        <v>0</v>
      </c>
      <c r="AH162">
        <f t="shared" si="31"/>
        <v>0</v>
      </c>
      <c r="AI162">
        <f t="shared" si="32"/>
        <v>0</v>
      </c>
      <c r="AJ162">
        <v>0</v>
      </c>
    </row>
    <row r="163" spans="1:36" ht="12.75">
      <c r="A163" s="22">
        <v>3608790</v>
      </c>
      <c r="B163" s="23">
        <v>241001060000</v>
      </c>
      <c r="C163" s="24" t="s">
        <v>1359</v>
      </c>
      <c r="D163" s="24" t="s">
        <v>1360</v>
      </c>
      <c r="E163" s="24" t="s">
        <v>1361</v>
      </c>
      <c r="F163" s="24">
        <v>14437</v>
      </c>
      <c r="G163" s="25">
        <v>1199</v>
      </c>
      <c r="H163" s="24">
        <v>7163354000</v>
      </c>
      <c r="I163" s="26">
        <v>4</v>
      </c>
      <c r="J163" s="26" t="s">
        <v>878</v>
      </c>
      <c r="K163" s="35" t="s">
        <v>877</v>
      </c>
      <c r="L163" s="4">
        <v>1923</v>
      </c>
      <c r="M163" s="29" t="s">
        <v>878</v>
      </c>
      <c r="N163" s="28" t="s">
        <v>877</v>
      </c>
      <c r="O163" s="44"/>
      <c r="P163" s="31">
        <v>17.783857729138166</v>
      </c>
      <c r="Q163" s="26" t="str">
        <f>IF(P163&lt;20,"NO","YES")</f>
        <v>NO</v>
      </c>
      <c r="R163" s="26" t="s">
        <v>878</v>
      </c>
      <c r="S163" s="30" t="s">
        <v>877</v>
      </c>
      <c r="T163">
        <v>9652</v>
      </c>
      <c r="U163">
        <v>10266</v>
      </c>
      <c r="V163" s="4">
        <v>6401</v>
      </c>
      <c r="W163" s="33">
        <v>50907</v>
      </c>
      <c r="X163" s="34">
        <f t="shared" si="27"/>
        <v>0</v>
      </c>
      <c r="Y163" s="34">
        <f t="shared" si="28"/>
        <v>0</v>
      </c>
      <c r="Z163" s="34">
        <f t="shared" si="33"/>
        <v>0</v>
      </c>
      <c r="AA163" s="34">
        <f t="shared" si="34"/>
        <v>0</v>
      </c>
      <c r="AB163" s="34">
        <f t="shared" si="29"/>
        <v>0</v>
      </c>
      <c r="AC163" s="34">
        <f t="shared" si="30"/>
        <v>0</v>
      </c>
      <c r="AD163" s="34">
        <f t="shared" si="35"/>
        <v>0</v>
      </c>
      <c r="AE163" s="34">
        <f t="shared" si="36"/>
        <v>0</v>
      </c>
      <c r="AF163" s="34">
        <f t="shared" si="37"/>
        <v>0</v>
      </c>
      <c r="AG163" s="34">
        <f t="shared" si="38"/>
        <v>0</v>
      </c>
      <c r="AH163">
        <f t="shared" si="31"/>
        <v>0</v>
      </c>
      <c r="AI163">
        <f t="shared" si="32"/>
        <v>0</v>
      </c>
      <c r="AJ163">
        <v>0</v>
      </c>
    </row>
    <row r="164" spans="1:36" ht="12.75">
      <c r="A164" s="22">
        <v>3608850</v>
      </c>
      <c r="B164" s="23">
        <v>250301040000</v>
      </c>
      <c r="C164" s="24" t="s">
        <v>1362</v>
      </c>
      <c r="D164" s="24" t="s">
        <v>1363</v>
      </c>
      <c r="E164" s="24" t="s">
        <v>1364</v>
      </c>
      <c r="F164" s="24">
        <v>13052</v>
      </c>
      <c r="G164" s="25" t="s">
        <v>946</v>
      </c>
      <c r="H164" s="24">
        <v>3158523410</v>
      </c>
      <c r="I164" s="26">
        <v>8</v>
      </c>
      <c r="J164" s="26" t="s">
        <v>876</v>
      </c>
      <c r="K164" s="27" t="s">
        <v>877</v>
      </c>
      <c r="L164" s="28">
        <v>499</v>
      </c>
      <c r="M164" s="29" t="s">
        <v>878</v>
      </c>
      <c r="N164" s="55" t="s">
        <v>879</v>
      </c>
      <c r="O164" s="55" t="s">
        <v>879</v>
      </c>
      <c r="P164" s="31">
        <v>27.30210016155089</v>
      </c>
      <c r="Q164" s="26" t="str">
        <f>IF(P164&lt;20,"NO","YES")</f>
        <v>YES</v>
      </c>
      <c r="R164" s="26" t="s">
        <v>876</v>
      </c>
      <c r="S164" s="30" t="s">
        <v>877</v>
      </c>
      <c r="T164">
        <v>3293</v>
      </c>
      <c r="U164">
        <v>2814</v>
      </c>
      <c r="V164" s="4">
        <v>3259</v>
      </c>
      <c r="W164" s="33">
        <v>20366</v>
      </c>
      <c r="X164" s="34">
        <f t="shared" si="27"/>
        <v>1</v>
      </c>
      <c r="Y164" s="34">
        <f t="shared" si="28"/>
        <v>1</v>
      </c>
      <c r="Z164" s="34" t="str">
        <f t="shared" si="33"/>
        <v>ELIGIBLE</v>
      </c>
      <c r="AA164" s="34" t="str">
        <f t="shared" si="34"/>
        <v>OKAY</v>
      </c>
      <c r="AB164" s="34">
        <f t="shared" si="29"/>
        <v>1</v>
      </c>
      <c r="AC164" s="34">
        <f t="shared" si="30"/>
        <v>1</v>
      </c>
      <c r="AD164" s="34" t="str">
        <f t="shared" si="35"/>
        <v>CHECK</v>
      </c>
      <c r="AE164" s="34" t="str">
        <f t="shared" si="36"/>
        <v>SRSA</v>
      </c>
      <c r="AF164" s="34">
        <f t="shared" si="37"/>
        <v>0</v>
      </c>
      <c r="AG164" s="34">
        <f t="shared" si="38"/>
        <v>0</v>
      </c>
      <c r="AH164">
        <f t="shared" si="31"/>
        <v>0</v>
      </c>
      <c r="AI164">
        <f t="shared" si="32"/>
        <v>0</v>
      </c>
      <c r="AJ164">
        <v>0</v>
      </c>
    </row>
    <row r="165" spans="1:36" ht="12.75">
      <c r="A165" s="22">
        <v>3608880</v>
      </c>
      <c r="B165" s="23">
        <v>580107030000</v>
      </c>
      <c r="C165" s="24" t="s">
        <v>1365</v>
      </c>
      <c r="D165" s="24" t="s">
        <v>1366</v>
      </c>
      <c r="E165" s="24" t="s">
        <v>1367</v>
      </c>
      <c r="F165" s="24">
        <v>11729</v>
      </c>
      <c r="G165" s="25">
        <v>4326</v>
      </c>
      <c r="H165" s="24">
        <v>6312426505</v>
      </c>
      <c r="I165" s="26">
        <v>3</v>
      </c>
      <c r="J165" s="26" t="s">
        <v>878</v>
      </c>
      <c r="K165" s="27" t="s">
        <v>877</v>
      </c>
      <c r="L165" s="28">
        <v>3978</v>
      </c>
      <c r="M165" s="29" t="s">
        <v>878</v>
      </c>
      <c r="N165" s="40" t="s">
        <v>877</v>
      </c>
      <c r="O165" s="44"/>
      <c r="P165" s="31">
        <v>11.057692307692307</v>
      </c>
      <c r="Q165" s="26" t="str">
        <f aca="true" t="shared" si="40" ref="Q165:Q186">IF(P165&lt;20,"NO","YES")</f>
        <v>NO</v>
      </c>
      <c r="R165" s="26" t="s">
        <v>878</v>
      </c>
      <c r="S165" s="30" t="s">
        <v>877</v>
      </c>
      <c r="T165">
        <v>18118</v>
      </c>
      <c r="U165">
        <v>22616</v>
      </c>
      <c r="V165" s="4">
        <v>8338</v>
      </c>
      <c r="W165" s="33">
        <v>79405</v>
      </c>
      <c r="X165" s="34">
        <f t="shared" si="27"/>
        <v>0</v>
      </c>
      <c r="Y165" s="34">
        <f t="shared" si="28"/>
        <v>0</v>
      </c>
      <c r="Z165" s="34">
        <f t="shared" si="33"/>
        <v>0</v>
      </c>
      <c r="AA165" s="34">
        <f t="shared" si="34"/>
        <v>0</v>
      </c>
      <c r="AB165" s="34">
        <f t="shared" si="29"/>
        <v>0</v>
      </c>
      <c r="AC165" s="34">
        <f t="shared" si="30"/>
        <v>0</v>
      </c>
      <c r="AD165" s="34">
        <f t="shared" si="35"/>
        <v>0</v>
      </c>
      <c r="AE165" s="34">
        <f t="shared" si="36"/>
        <v>0</v>
      </c>
      <c r="AF165" s="34">
        <f t="shared" si="37"/>
        <v>0</v>
      </c>
      <c r="AG165" s="34">
        <f t="shared" si="38"/>
        <v>0</v>
      </c>
      <c r="AH165">
        <f t="shared" si="31"/>
        <v>0</v>
      </c>
      <c r="AI165">
        <f t="shared" si="32"/>
        <v>0</v>
      </c>
      <c r="AJ165">
        <v>0</v>
      </c>
    </row>
    <row r="166" spans="1:36" ht="12.75">
      <c r="A166" s="22">
        <v>3608910</v>
      </c>
      <c r="B166" s="23">
        <v>120501040000</v>
      </c>
      <c r="C166" s="24" t="s">
        <v>1368</v>
      </c>
      <c r="D166" s="24" t="s">
        <v>1369</v>
      </c>
      <c r="E166" s="24" t="s">
        <v>1370</v>
      </c>
      <c r="F166" s="24">
        <v>13753</v>
      </c>
      <c r="G166" s="25">
        <v>1276</v>
      </c>
      <c r="H166" s="24">
        <v>6077461300</v>
      </c>
      <c r="I166" s="26" t="s">
        <v>900</v>
      </c>
      <c r="J166" s="26" t="s">
        <v>878</v>
      </c>
      <c r="K166" s="43" t="s">
        <v>879</v>
      </c>
      <c r="L166" s="28">
        <v>1117</v>
      </c>
      <c r="M166" s="29" t="s">
        <v>878</v>
      </c>
      <c r="N166" s="28" t="s">
        <v>877</v>
      </c>
      <c r="O166" s="30"/>
      <c r="P166" s="31">
        <v>21.349206349206348</v>
      </c>
      <c r="Q166" s="26" t="str">
        <f t="shared" si="40"/>
        <v>YES</v>
      </c>
      <c r="R166" s="26" t="s">
        <v>876</v>
      </c>
      <c r="S166" s="32" t="s">
        <v>879</v>
      </c>
      <c r="T166">
        <v>6455</v>
      </c>
      <c r="U166">
        <v>6099</v>
      </c>
      <c r="V166" s="4">
        <v>5238</v>
      </c>
      <c r="W166" s="33">
        <v>37392</v>
      </c>
      <c r="X166" s="34">
        <f t="shared" si="27"/>
        <v>0</v>
      </c>
      <c r="Y166" s="34">
        <f t="shared" si="28"/>
        <v>0</v>
      </c>
      <c r="Z166" s="34">
        <f t="shared" si="33"/>
        <v>0</v>
      </c>
      <c r="AA166" s="34">
        <f t="shared" si="34"/>
        <v>0</v>
      </c>
      <c r="AB166" s="34">
        <f t="shared" si="29"/>
        <v>1</v>
      </c>
      <c r="AC166" s="34">
        <f t="shared" si="30"/>
        <v>1</v>
      </c>
      <c r="AD166" s="34" t="str">
        <f t="shared" si="35"/>
        <v>CHECK</v>
      </c>
      <c r="AE166" s="34">
        <f t="shared" si="36"/>
        <v>0</v>
      </c>
      <c r="AF166" s="34" t="str">
        <f t="shared" si="37"/>
        <v>RLISP</v>
      </c>
      <c r="AG166" s="34">
        <f t="shared" si="38"/>
        <v>0</v>
      </c>
      <c r="AH166">
        <f t="shared" si="31"/>
        <v>0</v>
      </c>
      <c r="AI166">
        <f t="shared" si="32"/>
        <v>0</v>
      </c>
      <c r="AJ166">
        <v>0</v>
      </c>
    </row>
    <row r="167" spans="1:36" ht="12.75">
      <c r="A167" s="22">
        <v>3608970</v>
      </c>
      <c r="B167" s="23">
        <v>43501060000</v>
      </c>
      <c r="C167" s="24" t="s">
        <v>1371</v>
      </c>
      <c r="D167" s="24" t="s">
        <v>1372</v>
      </c>
      <c r="E167" s="24" t="s">
        <v>1373</v>
      </c>
      <c r="F167" s="24">
        <v>14173</v>
      </c>
      <c r="G167" s="25">
        <v>579</v>
      </c>
      <c r="H167" s="24">
        <v>7164929304</v>
      </c>
      <c r="I167" s="26" t="s">
        <v>900</v>
      </c>
      <c r="J167" s="26" t="s">
        <v>878</v>
      </c>
      <c r="K167" s="43" t="s">
        <v>879</v>
      </c>
      <c r="L167" s="28">
        <v>3063</v>
      </c>
      <c r="M167" s="29" t="s">
        <v>878</v>
      </c>
      <c r="N167" s="4" t="s">
        <v>877</v>
      </c>
      <c r="O167" s="44"/>
      <c r="P167" s="31">
        <v>16.17161716171617</v>
      </c>
      <c r="Q167" s="26" t="str">
        <f t="shared" si="40"/>
        <v>NO</v>
      </c>
      <c r="R167" s="26" t="s">
        <v>876</v>
      </c>
      <c r="S167" s="30" t="s">
        <v>877</v>
      </c>
      <c r="T167">
        <v>15958</v>
      </c>
      <c r="U167">
        <v>17541</v>
      </c>
      <c r="V167" s="4">
        <v>10326</v>
      </c>
      <c r="W167" s="33">
        <v>85902</v>
      </c>
      <c r="X167" s="34">
        <f t="shared" si="27"/>
        <v>0</v>
      </c>
      <c r="Y167" s="34">
        <f t="shared" si="28"/>
        <v>0</v>
      </c>
      <c r="Z167" s="34">
        <f t="shared" si="33"/>
        <v>0</v>
      </c>
      <c r="AA167" s="34">
        <f t="shared" si="34"/>
        <v>0</v>
      </c>
      <c r="AB167" s="34">
        <f t="shared" si="29"/>
        <v>0</v>
      </c>
      <c r="AC167" s="34">
        <f t="shared" si="30"/>
        <v>1</v>
      </c>
      <c r="AD167" s="34">
        <f t="shared" si="35"/>
        <v>0</v>
      </c>
      <c r="AE167" s="34">
        <f t="shared" si="36"/>
        <v>0</v>
      </c>
      <c r="AF167" s="34">
        <f t="shared" si="37"/>
        <v>0</v>
      </c>
      <c r="AG167" s="34">
        <f t="shared" si="38"/>
        <v>0</v>
      </c>
      <c r="AH167">
        <f t="shared" si="31"/>
        <v>0</v>
      </c>
      <c r="AI167">
        <f t="shared" si="32"/>
        <v>0</v>
      </c>
      <c r="AJ167">
        <v>0</v>
      </c>
    </row>
    <row r="168" spans="1:36" ht="12.75">
      <c r="A168" s="22">
        <v>3609030</v>
      </c>
      <c r="B168" s="23">
        <v>140707030000</v>
      </c>
      <c r="C168" s="24" t="s">
        <v>1374</v>
      </c>
      <c r="D168" s="24" t="s">
        <v>1375</v>
      </c>
      <c r="E168" s="24" t="s">
        <v>1376</v>
      </c>
      <c r="F168" s="24">
        <v>14043</v>
      </c>
      <c r="G168" s="25">
        <v>4535</v>
      </c>
      <c r="H168" s="24">
        <v>7166862251</v>
      </c>
      <c r="I168" s="26">
        <v>3</v>
      </c>
      <c r="J168" s="26" t="s">
        <v>878</v>
      </c>
      <c r="K168" s="27" t="s">
        <v>877</v>
      </c>
      <c r="L168" s="28">
        <v>2423</v>
      </c>
      <c r="M168" s="29" t="s">
        <v>878</v>
      </c>
      <c r="N168" s="4" t="s">
        <v>877</v>
      </c>
      <c r="O168" s="30"/>
      <c r="P168" s="31">
        <v>7.252266333229134</v>
      </c>
      <c r="Q168" s="26" t="str">
        <f t="shared" si="40"/>
        <v>NO</v>
      </c>
      <c r="R168" s="26" t="s">
        <v>878</v>
      </c>
      <c r="S168" s="30" t="s">
        <v>877</v>
      </c>
      <c r="T168">
        <v>11341</v>
      </c>
      <c r="U168">
        <v>14849</v>
      </c>
      <c r="V168" s="4">
        <v>4564</v>
      </c>
      <c r="W168" s="33">
        <v>47145</v>
      </c>
      <c r="X168" s="34">
        <f t="shared" si="27"/>
        <v>0</v>
      </c>
      <c r="Y168" s="34">
        <f t="shared" si="28"/>
        <v>0</v>
      </c>
      <c r="Z168" s="34">
        <f t="shared" si="33"/>
        <v>0</v>
      </c>
      <c r="AA168" s="34">
        <f t="shared" si="34"/>
        <v>0</v>
      </c>
      <c r="AB168" s="34">
        <f t="shared" si="29"/>
        <v>0</v>
      </c>
      <c r="AC168" s="34">
        <f t="shared" si="30"/>
        <v>0</v>
      </c>
      <c r="AD168" s="34">
        <f t="shared" si="35"/>
        <v>0</v>
      </c>
      <c r="AE168" s="34">
        <f t="shared" si="36"/>
        <v>0</v>
      </c>
      <c r="AF168" s="34">
        <f t="shared" si="37"/>
        <v>0</v>
      </c>
      <c r="AG168" s="34">
        <f t="shared" si="38"/>
        <v>0</v>
      </c>
      <c r="AH168">
        <f t="shared" si="31"/>
        <v>0</v>
      </c>
      <c r="AI168">
        <f t="shared" si="32"/>
        <v>0</v>
      </c>
      <c r="AJ168">
        <v>0</v>
      </c>
    </row>
    <row r="169" spans="1:36" ht="12.75">
      <c r="A169" s="22">
        <v>3609060</v>
      </c>
      <c r="B169" s="23">
        <v>31301040000</v>
      </c>
      <c r="C169" s="24" t="s">
        <v>1377</v>
      </c>
      <c r="D169" s="24" t="s">
        <v>1378</v>
      </c>
      <c r="E169" s="24" t="s">
        <v>1379</v>
      </c>
      <c r="F169" s="24">
        <v>13754</v>
      </c>
      <c r="G169" s="25">
        <v>1397</v>
      </c>
      <c r="H169" s="24">
        <v>6074675380</v>
      </c>
      <c r="I169" s="26">
        <v>7</v>
      </c>
      <c r="J169" s="26" t="s">
        <v>876</v>
      </c>
      <c r="K169" s="28" t="s">
        <v>877</v>
      </c>
      <c r="L169" s="28">
        <v>720</v>
      </c>
      <c r="M169" s="29" t="s">
        <v>878</v>
      </c>
      <c r="N169" s="28" t="s">
        <v>877</v>
      </c>
      <c r="O169" s="44"/>
      <c r="P169" s="31">
        <v>40.98360655737705</v>
      </c>
      <c r="Q169" s="26" t="str">
        <f t="shared" si="40"/>
        <v>YES</v>
      </c>
      <c r="R169" s="26" t="s">
        <v>876</v>
      </c>
      <c r="S169" s="32" t="s">
        <v>879</v>
      </c>
      <c r="T169">
        <v>6297</v>
      </c>
      <c r="U169">
        <v>4441</v>
      </c>
      <c r="V169" s="4">
        <v>7691</v>
      </c>
      <c r="W169" s="33">
        <v>42149</v>
      </c>
      <c r="X169" s="34">
        <f t="shared" si="27"/>
        <v>1</v>
      </c>
      <c r="Y169" s="34">
        <f t="shared" si="28"/>
        <v>0</v>
      </c>
      <c r="Z169" s="34">
        <f t="shared" si="33"/>
        <v>0</v>
      </c>
      <c r="AA169" s="34">
        <f t="shared" si="34"/>
        <v>0</v>
      </c>
      <c r="AB169" s="34">
        <f t="shared" si="29"/>
        <v>1</v>
      </c>
      <c r="AC169" s="34">
        <f t="shared" si="30"/>
        <v>1</v>
      </c>
      <c r="AD169" s="34" t="str">
        <f t="shared" si="35"/>
        <v>CHECK</v>
      </c>
      <c r="AE169" s="34">
        <f t="shared" si="36"/>
        <v>0</v>
      </c>
      <c r="AF169" s="34" t="str">
        <f t="shared" si="37"/>
        <v>RLISP</v>
      </c>
      <c r="AG169" s="34">
        <f t="shared" si="38"/>
        <v>0</v>
      </c>
      <c r="AH169">
        <f t="shared" si="31"/>
        <v>0</v>
      </c>
      <c r="AI169">
        <f t="shared" si="32"/>
        <v>0</v>
      </c>
      <c r="AJ169">
        <v>0</v>
      </c>
    </row>
    <row r="170" spans="1:36" ht="12.75">
      <c r="A170" s="22">
        <v>3609090</v>
      </c>
      <c r="B170" s="23">
        <v>420411060000</v>
      </c>
      <c r="C170" s="24" t="s">
        <v>1380</v>
      </c>
      <c r="D170" s="24" t="s">
        <v>1381</v>
      </c>
      <c r="E170" s="24" t="s">
        <v>1382</v>
      </c>
      <c r="F170" s="24">
        <v>13214</v>
      </c>
      <c r="G170" s="25">
        <v>606</v>
      </c>
      <c r="H170" s="24">
        <v>3154458304</v>
      </c>
      <c r="I170" s="26" t="s">
        <v>883</v>
      </c>
      <c r="J170" s="26" t="s">
        <v>878</v>
      </c>
      <c r="K170" s="35" t="s">
        <v>877</v>
      </c>
      <c r="L170" s="4">
        <v>2497</v>
      </c>
      <c r="M170" s="29" t="s">
        <v>878</v>
      </c>
      <c r="N170" s="4" t="s">
        <v>877</v>
      </c>
      <c r="O170" s="30"/>
      <c r="P170" s="31">
        <v>6.85532084495815</v>
      </c>
      <c r="Q170" s="26" t="str">
        <f t="shared" si="40"/>
        <v>NO</v>
      </c>
      <c r="R170" s="26" t="s">
        <v>878</v>
      </c>
      <c r="S170" s="30" t="s">
        <v>877</v>
      </c>
      <c r="T170">
        <v>13976</v>
      </c>
      <c r="U170">
        <v>20973</v>
      </c>
      <c r="V170" s="4">
        <v>3053</v>
      </c>
      <c r="W170" s="33">
        <v>38639</v>
      </c>
      <c r="X170" s="34">
        <f t="shared" si="27"/>
        <v>0</v>
      </c>
      <c r="Y170" s="34">
        <f t="shared" si="28"/>
        <v>0</v>
      </c>
      <c r="Z170" s="34">
        <f t="shared" si="33"/>
        <v>0</v>
      </c>
      <c r="AA170" s="34">
        <f t="shared" si="34"/>
        <v>0</v>
      </c>
      <c r="AB170" s="34">
        <f t="shared" si="29"/>
        <v>0</v>
      </c>
      <c r="AC170" s="34">
        <f t="shared" si="30"/>
        <v>0</v>
      </c>
      <c r="AD170" s="34">
        <f t="shared" si="35"/>
        <v>0</v>
      </c>
      <c r="AE170" s="34">
        <f t="shared" si="36"/>
        <v>0</v>
      </c>
      <c r="AF170" s="34">
        <f t="shared" si="37"/>
        <v>0</v>
      </c>
      <c r="AG170" s="34">
        <f t="shared" si="38"/>
        <v>0</v>
      </c>
      <c r="AH170">
        <f t="shared" si="31"/>
        <v>0</v>
      </c>
      <c r="AI170">
        <f t="shared" si="32"/>
        <v>0</v>
      </c>
      <c r="AJ170">
        <v>0</v>
      </c>
    </row>
    <row r="171" spans="1:36" ht="12.75">
      <c r="A171" s="22">
        <v>3609120</v>
      </c>
      <c r="B171" s="23">
        <v>660403030000</v>
      </c>
      <c r="C171" s="24" t="s">
        <v>1383</v>
      </c>
      <c r="D171" s="24" t="s">
        <v>1384</v>
      </c>
      <c r="E171" s="24" t="s">
        <v>1385</v>
      </c>
      <c r="F171" s="24">
        <v>10522</v>
      </c>
      <c r="G171" s="25">
        <v>1118</v>
      </c>
      <c r="H171" s="24">
        <v>9146931506</v>
      </c>
      <c r="I171" s="26">
        <v>3</v>
      </c>
      <c r="J171" s="26" t="s">
        <v>878</v>
      </c>
      <c r="K171" s="27" t="s">
        <v>877</v>
      </c>
      <c r="L171" s="28">
        <v>1291</v>
      </c>
      <c r="M171" s="29" t="s">
        <v>878</v>
      </c>
      <c r="N171" s="4" t="s">
        <v>877</v>
      </c>
      <c r="O171" s="44"/>
      <c r="P171" s="31">
        <v>5.797933409873708</v>
      </c>
      <c r="Q171" s="26" t="str">
        <f t="shared" si="40"/>
        <v>NO</v>
      </c>
      <c r="R171" s="26" t="s">
        <v>878</v>
      </c>
      <c r="S171" s="30" t="s">
        <v>877</v>
      </c>
      <c r="T171">
        <v>8901</v>
      </c>
      <c r="U171">
        <v>13541</v>
      </c>
      <c r="V171" s="4">
        <v>1774</v>
      </c>
      <c r="W171" s="33">
        <v>21385</v>
      </c>
      <c r="X171" s="34">
        <f t="shared" si="27"/>
        <v>0</v>
      </c>
      <c r="Y171" s="34">
        <f t="shared" si="28"/>
        <v>0</v>
      </c>
      <c r="Z171" s="34">
        <f t="shared" si="33"/>
        <v>0</v>
      </c>
      <c r="AA171" s="34">
        <f t="shared" si="34"/>
        <v>0</v>
      </c>
      <c r="AB171" s="34">
        <f t="shared" si="29"/>
        <v>0</v>
      </c>
      <c r="AC171" s="34">
        <f t="shared" si="30"/>
        <v>0</v>
      </c>
      <c r="AD171" s="34">
        <f t="shared" si="35"/>
        <v>0</v>
      </c>
      <c r="AE171" s="34">
        <f t="shared" si="36"/>
        <v>0</v>
      </c>
      <c r="AF171" s="34">
        <f t="shared" si="37"/>
        <v>0</v>
      </c>
      <c r="AG171" s="34">
        <f t="shared" si="38"/>
        <v>0</v>
      </c>
      <c r="AH171">
        <f t="shared" si="31"/>
        <v>0</v>
      </c>
      <c r="AI171">
        <f t="shared" si="32"/>
        <v>0</v>
      </c>
      <c r="AJ171">
        <v>0</v>
      </c>
    </row>
    <row r="172" spans="1:36" ht="12.75">
      <c r="A172" s="22">
        <v>3609210</v>
      </c>
      <c r="B172" s="23">
        <v>130502020000</v>
      </c>
      <c r="C172" s="24" t="s">
        <v>1386</v>
      </c>
      <c r="D172" s="24" t="s">
        <v>1387</v>
      </c>
      <c r="E172" s="24" t="s">
        <v>1388</v>
      </c>
      <c r="F172" s="24">
        <v>12522</v>
      </c>
      <c r="G172" s="25">
        <v>6311</v>
      </c>
      <c r="H172" s="24">
        <v>9148324500</v>
      </c>
      <c r="I172" s="26">
        <v>8</v>
      </c>
      <c r="J172" s="26" t="s">
        <v>876</v>
      </c>
      <c r="K172" s="67" t="s">
        <v>877</v>
      </c>
      <c r="L172" s="4">
        <v>1641</v>
      </c>
      <c r="M172" s="29" t="s">
        <v>878</v>
      </c>
      <c r="N172" s="4" t="s">
        <v>877</v>
      </c>
      <c r="O172" s="44"/>
      <c r="P172" s="31">
        <v>15.006075334143379</v>
      </c>
      <c r="Q172" s="26" t="str">
        <f t="shared" si="40"/>
        <v>NO</v>
      </c>
      <c r="R172" s="26" t="s">
        <v>876</v>
      </c>
      <c r="S172" s="30" t="s">
        <v>877</v>
      </c>
      <c r="T172">
        <v>7574</v>
      </c>
      <c r="U172">
        <v>9065</v>
      </c>
      <c r="V172" s="4">
        <v>3897</v>
      </c>
      <c r="W172" s="33">
        <v>36525</v>
      </c>
      <c r="X172" s="34">
        <f t="shared" si="27"/>
        <v>1</v>
      </c>
      <c r="Y172" s="34">
        <f t="shared" si="28"/>
        <v>0</v>
      </c>
      <c r="Z172" s="34">
        <f t="shared" si="33"/>
        <v>0</v>
      </c>
      <c r="AA172" s="34">
        <f t="shared" si="34"/>
        <v>0</v>
      </c>
      <c r="AB172" s="34">
        <f t="shared" si="29"/>
        <v>0</v>
      </c>
      <c r="AC172" s="34">
        <f t="shared" si="30"/>
        <v>1</v>
      </c>
      <c r="AD172" s="34">
        <f t="shared" si="35"/>
        <v>0</v>
      </c>
      <c r="AE172" s="34">
        <f t="shared" si="36"/>
        <v>0</v>
      </c>
      <c r="AF172" s="34">
        <f t="shared" si="37"/>
        <v>0</v>
      </c>
      <c r="AG172" s="34">
        <f t="shared" si="38"/>
        <v>0</v>
      </c>
      <c r="AH172">
        <f t="shared" si="31"/>
        <v>0</v>
      </c>
      <c r="AI172">
        <f t="shared" si="32"/>
        <v>0</v>
      </c>
      <c r="AJ172">
        <v>0</v>
      </c>
    </row>
    <row r="173" spans="1:36" ht="12.75">
      <c r="A173" s="22">
        <v>3609240</v>
      </c>
      <c r="B173" s="23">
        <v>120301040000</v>
      </c>
      <c r="C173" s="24" t="s">
        <v>1389</v>
      </c>
      <c r="D173" s="24" t="s">
        <v>1390</v>
      </c>
      <c r="E173" s="24" t="s">
        <v>1391</v>
      </c>
      <c r="F173" s="24">
        <v>13755</v>
      </c>
      <c r="G173" s="25">
        <v>912</v>
      </c>
      <c r="H173" s="24">
        <v>6073632100</v>
      </c>
      <c r="I173" s="26">
        <v>7</v>
      </c>
      <c r="J173" s="26" t="s">
        <v>876</v>
      </c>
      <c r="K173" s="43" t="s">
        <v>879</v>
      </c>
      <c r="L173" s="28">
        <v>343</v>
      </c>
      <c r="M173" s="29" t="s">
        <v>878</v>
      </c>
      <c r="N173" s="55" t="s">
        <v>879</v>
      </c>
      <c r="O173" s="66" t="s">
        <v>879</v>
      </c>
      <c r="P173" s="31">
        <v>12.93800539083558</v>
      </c>
      <c r="Q173" s="26" t="str">
        <f t="shared" si="40"/>
        <v>NO</v>
      </c>
      <c r="R173" s="26" t="s">
        <v>876</v>
      </c>
      <c r="S173" s="30" t="s">
        <v>877</v>
      </c>
      <c r="T173">
        <v>1617</v>
      </c>
      <c r="U173">
        <v>1769</v>
      </c>
      <c r="V173" s="4">
        <v>1183</v>
      </c>
      <c r="W173" s="33">
        <v>8306</v>
      </c>
      <c r="X173" s="34">
        <f t="shared" si="27"/>
        <v>1</v>
      </c>
      <c r="Y173" s="34">
        <f t="shared" si="28"/>
        <v>1</v>
      </c>
      <c r="Z173" s="34" t="str">
        <f t="shared" si="33"/>
        <v>ELIGIBLE</v>
      </c>
      <c r="AA173" s="34" t="str">
        <f t="shared" si="34"/>
        <v>OKAY</v>
      </c>
      <c r="AB173" s="34">
        <f t="shared" si="29"/>
        <v>0</v>
      </c>
      <c r="AC173" s="34">
        <f t="shared" si="30"/>
        <v>1</v>
      </c>
      <c r="AD173" s="34">
        <f t="shared" si="35"/>
        <v>0</v>
      </c>
      <c r="AE173" s="34">
        <f t="shared" si="36"/>
        <v>0</v>
      </c>
      <c r="AF173" s="34">
        <f t="shared" si="37"/>
        <v>0</v>
      </c>
      <c r="AG173" s="34">
        <f t="shared" si="38"/>
        <v>0</v>
      </c>
      <c r="AH173">
        <f t="shared" si="31"/>
        <v>0</v>
      </c>
      <c r="AI173">
        <f t="shared" si="32"/>
        <v>0</v>
      </c>
      <c r="AJ173">
        <v>0</v>
      </c>
    </row>
    <row r="174" spans="1:36" ht="12.75">
      <c r="A174" s="22">
        <v>3609330</v>
      </c>
      <c r="B174" s="23">
        <v>610301060000</v>
      </c>
      <c r="C174" s="24" t="s">
        <v>1392</v>
      </c>
      <c r="D174" s="24" t="s">
        <v>1393</v>
      </c>
      <c r="E174" s="24" t="s">
        <v>1394</v>
      </c>
      <c r="F174" s="24">
        <v>13053</v>
      </c>
      <c r="G174" s="25">
        <v>88</v>
      </c>
      <c r="H174" s="24">
        <v>6078445361</v>
      </c>
      <c r="I174" s="26">
        <v>6</v>
      </c>
      <c r="J174" s="26" t="s">
        <v>878</v>
      </c>
      <c r="K174" s="27" t="s">
        <v>879</v>
      </c>
      <c r="L174" s="28">
        <v>2049</v>
      </c>
      <c r="M174" s="29" t="s">
        <v>878</v>
      </c>
      <c r="N174" s="40" t="s">
        <v>877</v>
      </c>
      <c r="O174" s="30"/>
      <c r="P174" s="31">
        <v>17.111735769501056</v>
      </c>
      <c r="Q174" s="26" t="str">
        <f t="shared" si="40"/>
        <v>NO</v>
      </c>
      <c r="R174" s="26" t="s">
        <v>876</v>
      </c>
      <c r="S174" s="30" t="s">
        <v>877</v>
      </c>
      <c r="T174">
        <v>11940</v>
      </c>
      <c r="U174">
        <v>11823</v>
      </c>
      <c r="V174" s="4">
        <v>9401</v>
      </c>
      <c r="W174" s="33">
        <v>67445</v>
      </c>
      <c r="X174" s="34">
        <f t="shared" si="27"/>
        <v>0</v>
      </c>
      <c r="Y174" s="34">
        <f t="shared" si="28"/>
        <v>0</v>
      </c>
      <c r="Z174" s="34">
        <f t="shared" si="33"/>
        <v>0</v>
      </c>
      <c r="AA174" s="34">
        <f t="shared" si="34"/>
        <v>0</v>
      </c>
      <c r="AB174" s="34">
        <f t="shared" si="29"/>
        <v>0</v>
      </c>
      <c r="AC174" s="34">
        <f t="shared" si="30"/>
        <v>1</v>
      </c>
      <c r="AD174" s="34">
        <f t="shared" si="35"/>
        <v>0</v>
      </c>
      <c r="AE174" s="34">
        <f t="shared" si="36"/>
        <v>0</v>
      </c>
      <c r="AF174" s="34">
        <f t="shared" si="37"/>
        <v>0</v>
      </c>
      <c r="AG174" s="34">
        <f t="shared" si="38"/>
        <v>0</v>
      </c>
      <c r="AH174">
        <f t="shared" si="31"/>
        <v>0</v>
      </c>
      <c r="AI174">
        <f t="shared" si="32"/>
        <v>0</v>
      </c>
      <c r="AJ174">
        <v>0</v>
      </c>
    </row>
    <row r="175" spans="1:36" ht="12.75">
      <c r="A175" s="22">
        <v>3609360</v>
      </c>
      <c r="B175" s="23">
        <v>530101040000</v>
      </c>
      <c r="C175" s="24" t="s">
        <v>1395</v>
      </c>
      <c r="D175" s="24" t="s">
        <v>1396</v>
      </c>
      <c r="E175" s="24" t="s">
        <v>1397</v>
      </c>
      <c r="F175" s="24">
        <v>12053</v>
      </c>
      <c r="G175" s="25">
        <v>129</v>
      </c>
      <c r="H175" s="24">
        <v>5188952279</v>
      </c>
      <c r="I175" s="26">
        <v>8</v>
      </c>
      <c r="J175" s="26" t="s">
        <v>876</v>
      </c>
      <c r="K175" s="27" t="s">
        <v>877</v>
      </c>
      <c r="L175" s="28">
        <v>854</v>
      </c>
      <c r="M175" s="29" t="s">
        <v>878</v>
      </c>
      <c r="N175" s="4" t="s">
        <v>877</v>
      </c>
      <c r="O175" s="30"/>
      <c r="P175" s="31">
        <v>14.551083591331269</v>
      </c>
      <c r="Q175" s="26" t="str">
        <f t="shared" si="40"/>
        <v>NO</v>
      </c>
      <c r="R175" s="26" t="s">
        <v>876</v>
      </c>
      <c r="S175" s="30" t="s">
        <v>877</v>
      </c>
      <c r="T175">
        <v>4074</v>
      </c>
      <c r="U175">
        <v>4542</v>
      </c>
      <c r="V175" s="4">
        <v>2534</v>
      </c>
      <c r="W175" s="33">
        <v>20872</v>
      </c>
      <c r="X175" s="34">
        <f t="shared" si="27"/>
        <v>1</v>
      </c>
      <c r="Y175" s="34">
        <f t="shared" si="28"/>
        <v>0</v>
      </c>
      <c r="Z175" s="34">
        <f t="shared" si="33"/>
        <v>0</v>
      </c>
      <c r="AA175" s="34">
        <f t="shared" si="34"/>
        <v>0</v>
      </c>
      <c r="AB175" s="34">
        <f t="shared" si="29"/>
        <v>0</v>
      </c>
      <c r="AC175" s="34">
        <f t="shared" si="30"/>
        <v>1</v>
      </c>
      <c r="AD175" s="34">
        <f t="shared" si="35"/>
        <v>0</v>
      </c>
      <c r="AE175" s="34">
        <f t="shared" si="36"/>
        <v>0</v>
      </c>
      <c r="AF175" s="34">
        <f t="shared" si="37"/>
        <v>0</v>
      </c>
      <c r="AG175" s="34">
        <f t="shared" si="38"/>
        <v>0</v>
      </c>
      <c r="AH175">
        <f t="shared" si="31"/>
        <v>0</v>
      </c>
      <c r="AI175">
        <f t="shared" si="32"/>
        <v>0</v>
      </c>
      <c r="AJ175">
        <v>0</v>
      </c>
    </row>
    <row r="176" spans="1:36" ht="12.75">
      <c r="A176" s="22">
        <v>3609390</v>
      </c>
      <c r="B176" s="23">
        <v>680801040000</v>
      </c>
      <c r="C176" s="24" t="s">
        <v>1398</v>
      </c>
      <c r="D176" s="24" t="s">
        <v>1399</v>
      </c>
      <c r="E176" s="24" t="s">
        <v>1400</v>
      </c>
      <c r="F176" s="24">
        <v>14837</v>
      </c>
      <c r="G176" s="25">
        <v>1099</v>
      </c>
      <c r="H176" s="24">
        <v>6072435533</v>
      </c>
      <c r="I176" s="26">
        <v>7</v>
      </c>
      <c r="J176" s="26" t="s">
        <v>876</v>
      </c>
      <c r="K176" s="35" t="s">
        <v>879</v>
      </c>
      <c r="L176" s="4">
        <v>932</v>
      </c>
      <c r="M176" s="29" t="s">
        <v>878</v>
      </c>
      <c r="N176" s="28" t="s">
        <v>877</v>
      </c>
      <c r="O176" s="30"/>
      <c r="P176" s="31">
        <v>28.636363636363637</v>
      </c>
      <c r="Q176" s="26" t="str">
        <f t="shared" si="40"/>
        <v>YES</v>
      </c>
      <c r="R176" s="26" t="s">
        <v>876</v>
      </c>
      <c r="S176" s="32" t="s">
        <v>879</v>
      </c>
      <c r="T176">
        <v>6885</v>
      </c>
      <c r="U176">
        <v>5151</v>
      </c>
      <c r="V176" s="4">
        <v>7537</v>
      </c>
      <c r="W176" s="33">
        <v>45047</v>
      </c>
      <c r="X176" s="34">
        <f t="shared" si="27"/>
        <v>1</v>
      </c>
      <c r="Y176" s="34">
        <f t="shared" si="28"/>
        <v>0</v>
      </c>
      <c r="Z176" s="34">
        <f t="shared" si="33"/>
        <v>0</v>
      </c>
      <c r="AA176" s="34">
        <f t="shared" si="34"/>
        <v>0</v>
      </c>
      <c r="AB176" s="34">
        <f t="shared" si="29"/>
        <v>1</v>
      </c>
      <c r="AC176" s="34">
        <f t="shared" si="30"/>
        <v>1</v>
      </c>
      <c r="AD176" s="34" t="str">
        <f t="shared" si="35"/>
        <v>CHECK</v>
      </c>
      <c r="AE176" s="34">
        <f t="shared" si="36"/>
        <v>0</v>
      </c>
      <c r="AF176" s="34" t="str">
        <f t="shared" si="37"/>
        <v>RLISP</v>
      </c>
      <c r="AG176" s="34">
        <f t="shared" si="38"/>
        <v>0</v>
      </c>
      <c r="AH176">
        <f t="shared" si="31"/>
        <v>0</v>
      </c>
      <c r="AI176">
        <f t="shared" si="32"/>
        <v>0</v>
      </c>
      <c r="AJ176">
        <v>0</v>
      </c>
    </row>
    <row r="177" spans="1:36" ht="12.75">
      <c r="A177" s="22">
        <v>3609420</v>
      </c>
      <c r="B177" s="23">
        <v>60800010000</v>
      </c>
      <c r="C177" s="24" t="s">
        <v>1401</v>
      </c>
      <c r="D177" s="24" t="s">
        <v>1402</v>
      </c>
      <c r="E177" s="24" t="s">
        <v>1403</v>
      </c>
      <c r="F177" s="24">
        <v>14048</v>
      </c>
      <c r="G177" s="25">
        <v>1396</v>
      </c>
      <c r="H177" s="24">
        <v>7163669300</v>
      </c>
      <c r="I177" s="26">
        <v>4</v>
      </c>
      <c r="J177" s="26" t="s">
        <v>878</v>
      </c>
      <c r="K177" s="43" t="s">
        <v>877</v>
      </c>
      <c r="L177" s="28">
        <v>2082</v>
      </c>
      <c r="M177" s="29" t="s">
        <v>878</v>
      </c>
      <c r="N177" s="28" t="s">
        <v>877</v>
      </c>
      <c r="O177" s="30"/>
      <c r="P177" s="31">
        <v>36.046105483758296</v>
      </c>
      <c r="Q177" s="26" t="str">
        <f t="shared" si="40"/>
        <v>YES</v>
      </c>
      <c r="R177" s="26" t="s">
        <v>878</v>
      </c>
      <c r="S177" s="30" t="s">
        <v>877</v>
      </c>
      <c r="T177">
        <v>19267</v>
      </c>
      <c r="U177">
        <v>25247</v>
      </c>
      <c r="V177" s="4">
        <v>22996</v>
      </c>
      <c r="W177" s="33">
        <v>127542</v>
      </c>
      <c r="X177" s="34">
        <f t="shared" si="27"/>
        <v>0</v>
      </c>
      <c r="Y177" s="34">
        <f t="shared" si="28"/>
        <v>0</v>
      </c>
      <c r="Z177" s="34">
        <f t="shared" si="33"/>
        <v>0</v>
      </c>
      <c r="AA177" s="34">
        <f t="shared" si="34"/>
        <v>0</v>
      </c>
      <c r="AB177" s="34">
        <f t="shared" si="29"/>
        <v>1</v>
      </c>
      <c r="AC177" s="34">
        <f t="shared" si="30"/>
        <v>0</v>
      </c>
      <c r="AD177" s="34">
        <f t="shared" si="35"/>
        <v>0</v>
      </c>
      <c r="AE177" s="34">
        <f t="shared" si="36"/>
        <v>0</v>
      </c>
      <c r="AF177" s="34">
        <f t="shared" si="37"/>
        <v>0</v>
      </c>
      <c r="AG177" s="34">
        <f t="shared" si="38"/>
        <v>0</v>
      </c>
      <c r="AH177">
        <f t="shared" si="31"/>
        <v>0</v>
      </c>
      <c r="AI177">
        <f t="shared" si="32"/>
        <v>0</v>
      </c>
      <c r="AJ177">
        <v>0</v>
      </c>
    </row>
    <row r="178" spans="1:36" ht="12.75">
      <c r="A178" s="22">
        <v>3609540</v>
      </c>
      <c r="B178" s="23">
        <v>140301030000</v>
      </c>
      <c r="C178" s="24" t="s">
        <v>1404</v>
      </c>
      <c r="D178" s="24" t="s">
        <v>1405</v>
      </c>
      <c r="E178" s="24" t="s">
        <v>1406</v>
      </c>
      <c r="F178" s="24">
        <v>14052</v>
      </c>
      <c r="G178" s="25">
        <v>1786</v>
      </c>
      <c r="H178" s="24">
        <v>7166872302</v>
      </c>
      <c r="I178" s="26" t="s">
        <v>981</v>
      </c>
      <c r="J178" s="26" t="s">
        <v>878</v>
      </c>
      <c r="K178" s="27" t="s">
        <v>877</v>
      </c>
      <c r="L178" s="28">
        <v>1918</v>
      </c>
      <c r="M178" s="29" t="s">
        <v>878</v>
      </c>
      <c r="N178" s="4" t="s">
        <v>877</v>
      </c>
      <c r="O178" s="30"/>
      <c r="P178" s="31">
        <v>6.613047363717604</v>
      </c>
      <c r="Q178" s="26" t="str">
        <f t="shared" si="40"/>
        <v>NO</v>
      </c>
      <c r="R178" s="26" t="s">
        <v>878</v>
      </c>
      <c r="S178" s="30" t="s">
        <v>877</v>
      </c>
      <c r="T178">
        <v>8435</v>
      </c>
      <c r="U178">
        <v>12248</v>
      </c>
      <c r="V178" s="4">
        <v>2847</v>
      </c>
      <c r="W178" s="33">
        <v>33124</v>
      </c>
      <c r="X178" s="34">
        <f t="shared" si="27"/>
        <v>0</v>
      </c>
      <c r="Y178" s="34">
        <f t="shared" si="28"/>
        <v>0</v>
      </c>
      <c r="Z178" s="34">
        <f t="shared" si="33"/>
        <v>0</v>
      </c>
      <c r="AA178" s="34">
        <f t="shared" si="34"/>
        <v>0</v>
      </c>
      <c r="AB178" s="34">
        <f t="shared" si="29"/>
        <v>0</v>
      </c>
      <c r="AC178" s="34">
        <f t="shared" si="30"/>
        <v>0</v>
      </c>
      <c r="AD178" s="34">
        <f t="shared" si="35"/>
        <v>0</v>
      </c>
      <c r="AE178" s="34">
        <f t="shared" si="36"/>
        <v>0</v>
      </c>
      <c r="AF178" s="34">
        <f t="shared" si="37"/>
        <v>0</v>
      </c>
      <c r="AG178" s="34">
        <f t="shared" si="38"/>
        <v>0</v>
      </c>
      <c r="AH178">
        <f t="shared" si="31"/>
        <v>0</v>
      </c>
      <c r="AI178">
        <f t="shared" si="32"/>
        <v>0</v>
      </c>
      <c r="AJ178">
        <v>0</v>
      </c>
    </row>
    <row r="179" spans="1:36" ht="12.75">
      <c r="A179" s="22">
        <v>3609630</v>
      </c>
      <c r="B179" s="23">
        <v>490301060000</v>
      </c>
      <c r="C179" s="24" t="s">
        <v>1407</v>
      </c>
      <c r="D179" s="24" t="s">
        <v>1408</v>
      </c>
      <c r="E179" s="24" t="s">
        <v>1409</v>
      </c>
      <c r="F179" s="24">
        <v>12061</v>
      </c>
      <c r="G179" s="25">
        <v>2213</v>
      </c>
      <c r="H179" s="24">
        <v>5184772755</v>
      </c>
      <c r="I179" s="26" t="s">
        <v>883</v>
      </c>
      <c r="J179" s="26" t="s">
        <v>878</v>
      </c>
      <c r="K179" s="27" t="s">
        <v>877</v>
      </c>
      <c r="L179" s="28">
        <v>4352</v>
      </c>
      <c r="M179" s="29" t="s">
        <v>878</v>
      </c>
      <c r="N179" s="4" t="s">
        <v>877</v>
      </c>
      <c r="O179" s="44"/>
      <c r="P179" s="31">
        <v>5.689324525889623</v>
      </c>
      <c r="Q179" s="26" t="str">
        <f t="shared" si="40"/>
        <v>NO</v>
      </c>
      <c r="R179" s="26" t="s">
        <v>878</v>
      </c>
      <c r="S179" s="30" t="s">
        <v>877</v>
      </c>
      <c r="T179">
        <v>17495</v>
      </c>
      <c r="U179">
        <v>25419</v>
      </c>
      <c r="V179" s="4">
        <v>4576</v>
      </c>
      <c r="W179" s="33">
        <v>64662</v>
      </c>
      <c r="X179" s="34">
        <f t="shared" si="27"/>
        <v>0</v>
      </c>
      <c r="Y179" s="34">
        <f t="shared" si="28"/>
        <v>0</v>
      </c>
      <c r="Z179" s="34">
        <f t="shared" si="33"/>
        <v>0</v>
      </c>
      <c r="AA179" s="34">
        <f t="shared" si="34"/>
        <v>0</v>
      </c>
      <c r="AB179" s="34">
        <f t="shared" si="29"/>
        <v>0</v>
      </c>
      <c r="AC179" s="34">
        <f t="shared" si="30"/>
        <v>0</v>
      </c>
      <c r="AD179" s="34">
        <f t="shared" si="35"/>
        <v>0</v>
      </c>
      <c r="AE179" s="34">
        <f t="shared" si="36"/>
        <v>0</v>
      </c>
      <c r="AF179" s="34">
        <f t="shared" si="37"/>
        <v>0</v>
      </c>
      <c r="AG179" s="34">
        <f t="shared" si="38"/>
        <v>0</v>
      </c>
      <c r="AH179">
        <f t="shared" si="31"/>
        <v>0</v>
      </c>
      <c r="AI179">
        <f t="shared" si="32"/>
        <v>0</v>
      </c>
      <c r="AJ179">
        <v>0</v>
      </c>
    </row>
    <row r="180" spans="1:36" ht="12.75">
      <c r="A180" s="22">
        <v>3609660</v>
      </c>
      <c r="B180" s="23">
        <v>580301020000</v>
      </c>
      <c r="C180" s="24" t="s">
        <v>1410</v>
      </c>
      <c r="D180" s="24" t="s">
        <v>1411</v>
      </c>
      <c r="E180" s="24" t="s">
        <v>1412</v>
      </c>
      <c r="F180" s="24">
        <v>11937</v>
      </c>
      <c r="G180" s="25">
        <v>2409</v>
      </c>
      <c r="H180" s="24">
        <v>6313294104</v>
      </c>
      <c r="I180" s="26" t="s">
        <v>981</v>
      </c>
      <c r="J180" s="26" t="s">
        <v>878</v>
      </c>
      <c r="K180" s="27" t="s">
        <v>877</v>
      </c>
      <c r="L180" s="28">
        <v>1753</v>
      </c>
      <c r="M180" s="29" t="s">
        <v>878</v>
      </c>
      <c r="N180" s="45" t="s">
        <v>877</v>
      </c>
      <c r="O180" s="44"/>
      <c r="P180" s="31">
        <v>14.225500526870391</v>
      </c>
      <c r="Q180" s="26" t="str">
        <f t="shared" si="40"/>
        <v>NO</v>
      </c>
      <c r="R180" s="26" t="s">
        <v>878</v>
      </c>
      <c r="S180" s="30" t="s">
        <v>877</v>
      </c>
      <c r="T180">
        <v>6562</v>
      </c>
      <c r="U180">
        <v>9617</v>
      </c>
      <c r="V180" s="4">
        <v>2279</v>
      </c>
      <c r="W180" s="33">
        <v>27054</v>
      </c>
      <c r="X180" s="34">
        <f t="shared" si="27"/>
        <v>0</v>
      </c>
      <c r="Y180" s="34">
        <f t="shared" si="28"/>
        <v>0</v>
      </c>
      <c r="Z180" s="34">
        <f t="shared" si="33"/>
        <v>0</v>
      </c>
      <c r="AA180" s="34">
        <f t="shared" si="34"/>
        <v>0</v>
      </c>
      <c r="AB180" s="34">
        <f t="shared" si="29"/>
        <v>0</v>
      </c>
      <c r="AC180" s="34">
        <f t="shared" si="30"/>
        <v>0</v>
      </c>
      <c r="AD180" s="34">
        <f t="shared" si="35"/>
        <v>0</v>
      </c>
      <c r="AE180" s="34">
        <f t="shared" si="36"/>
        <v>0</v>
      </c>
      <c r="AF180" s="34">
        <f t="shared" si="37"/>
        <v>0</v>
      </c>
      <c r="AG180" s="34">
        <f t="shared" si="38"/>
        <v>0</v>
      </c>
      <c r="AH180">
        <f t="shared" si="31"/>
        <v>0</v>
      </c>
      <c r="AI180">
        <f t="shared" si="32"/>
        <v>0</v>
      </c>
      <c r="AJ180">
        <v>0</v>
      </c>
    </row>
    <row r="181" spans="1:36" ht="12.75">
      <c r="A181" s="22">
        <v>3609690</v>
      </c>
      <c r="B181" s="23">
        <v>260801060000</v>
      </c>
      <c r="C181" s="24" t="s">
        <v>1413</v>
      </c>
      <c r="D181" s="24" t="s">
        <v>1414</v>
      </c>
      <c r="E181" s="24" t="s">
        <v>1143</v>
      </c>
      <c r="F181" s="24">
        <v>14609</v>
      </c>
      <c r="G181" s="25">
        <v>2898</v>
      </c>
      <c r="H181" s="24">
        <v>7163391210</v>
      </c>
      <c r="I181" s="26">
        <v>4</v>
      </c>
      <c r="J181" s="26" t="s">
        <v>878</v>
      </c>
      <c r="K181" s="27" t="s">
        <v>877</v>
      </c>
      <c r="L181" s="28">
        <v>3381</v>
      </c>
      <c r="M181" s="29" t="s">
        <v>878</v>
      </c>
      <c r="N181" s="28" t="s">
        <v>877</v>
      </c>
      <c r="O181" s="30"/>
      <c r="P181" s="31">
        <v>7.806591031874663</v>
      </c>
      <c r="Q181" s="26" t="str">
        <f t="shared" si="40"/>
        <v>NO</v>
      </c>
      <c r="R181" s="26" t="s">
        <v>878</v>
      </c>
      <c r="S181" s="30" t="s">
        <v>877</v>
      </c>
      <c r="T181">
        <v>16626</v>
      </c>
      <c r="U181">
        <v>22971</v>
      </c>
      <c r="V181" s="4">
        <v>5508</v>
      </c>
      <c r="W181" s="33">
        <v>60598</v>
      </c>
      <c r="X181" s="34">
        <f t="shared" si="27"/>
        <v>0</v>
      </c>
      <c r="Y181" s="34">
        <f t="shared" si="28"/>
        <v>0</v>
      </c>
      <c r="Z181" s="34">
        <f t="shared" si="33"/>
        <v>0</v>
      </c>
      <c r="AA181" s="34">
        <f t="shared" si="34"/>
        <v>0</v>
      </c>
      <c r="AB181" s="34">
        <f t="shared" si="29"/>
        <v>0</v>
      </c>
      <c r="AC181" s="34">
        <f t="shared" si="30"/>
        <v>0</v>
      </c>
      <c r="AD181" s="34">
        <f t="shared" si="35"/>
        <v>0</v>
      </c>
      <c r="AE181" s="34">
        <f t="shared" si="36"/>
        <v>0</v>
      </c>
      <c r="AF181" s="34">
        <f t="shared" si="37"/>
        <v>0</v>
      </c>
      <c r="AG181" s="34">
        <f t="shared" si="38"/>
        <v>0</v>
      </c>
      <c r="AH181">
        <f t="shared" si="31"/>
        <v>0</v>
      </c>
      <c r="AI181">
        <f t="shared" si="32"/>
        <v>0</v>
      </c>
      <c r="AJ181">
        <v>0</v>
      </c>
    </row>
    <row r="182" spans="1:36" ht="12.75">
      <c r="A182" s="22">
        <v>3609720</v>
      </c>
      <c r="B182" s="23">
        <v>580503030000</v>
      </c>
      <c r="C182" s="24" t="s">
        <v>1415</v>
      </c>
      <c r="D182" s="24" t="s">
        <v>1416</v>
      </c>
      <c r="E182" s="24" t="s">
        <v>1417</v>
      </c>
      <c r="F182" s="24">
        <v>11752</v>
      </c>
      <c r="G182" s="25">
        <v>2820</v>
      </c>
      <c r="H182" s="24">
        <v>6315811600</v>
      </c>
      <c r="I182" s="26">
        <v>3</v>
      </c>
      <c r="J182" s="26" t="s">
        <v>878</v>
      </c>
      <c r="K182" s="27" t="s">
        <v>877</v>
      </c>
      <c r="L182" s="28">
        <v>4702</v>
      </c>
      <c r="M182" s="29" t="s">
        <v>878</v>
      </c>
      <c r="N182" s="40" t="s">
        <v>877</v>
      </c>
      <c r="O182" s="30"/>
      <c r="P182" s="31">
        <v>10.703487200161257</v>
      </c>
      <c r="Q182" s="26" t="str">
        <f t="shared" si="40"/>
        <v>NO</v>
      </c>
      <c r="R182" s="26" t="s">
        <v>878</v>
      </c>
      <c r="S182" s="30" t="s">
        <v>877</v>
      </c>
      <c r="T182">
        <v>22161</v>
      </c>
      <c r="U182">
        <v>28872</v>
      </c>
      <c r="V182" s="4">
        <v>9068</v>
      </c>
      <c r="W182" s="33">
        <v>90892</v>
      </c>
      <c r="X182" s="34">
        <f t="shared" si="27"/>
        <v>0</v>
      </c>
      <c r="Y182" s="34">
        <f t="shared" si="28"/>
        <v>0</v>
      </c>
      <c r="Z182" s="34">
        <f t="shared" si="33"/>
        <v>0</v>
      </c>
      <c r="AA182" s="34">
        <f t="shared" si="34"/>
        <v>0</v>
      </c>
      <c r="AB182" s="34">
        <f t="shared" si="29"/>
        <v>0</v>
      </c>
      <c r="AC182" s="34">
        <f t="shared" si="30"/>
        <v>0</v>
      </c>
      <c r="AD182" s="34">
        <f t="shared" si="35"/>
        <v>0</v>
      </c>
      <c r="AE182" s="34">
        <f t="shared" si="36"/>
        <v>0</v>
      </c>
      <c r="AF182" s="34">
        <f t="shared" si="37"/>
        <v>0</v>
      </c>
      <c r="AG182" s="34">
        <f t="shared" si="38"/>
        <v>0</v>
      </c>
      <c r="AH182">
        <f t="shared" si="31"/>
        <v>0</v>
      </c>
      <c r="AI182">
        <f t="shared" si="32"/>
        <v>0</v>
      </c>
      <c r="AJ182">
        <v>0</v>
      </c>
    </row>
    <row r="183" spans="1:36" ht="12.75">
      <c r="A183" s="22">
        <v>3609840</v>
      </c>
      <c r="B183" s="23">
        <v>280203030000</v>
      </c>
      <c r="C183" s="24" t="s">
        <v>1418</v>
      </c>
      <c r="D183" s="24" t="s">
        <v>1419</v>
      </c>
      <c r="E183" s="24" t="s">
        <v>1420</v>
      </c>
      <c r="F183" s="24">
        <v>11554</v>
      </c>
      <c r="G183" s="25">
        <v>1156</v>
      </c>
      <c r="H183" s="24">
        <v>5162285200</v>
      </c>
      <c r="I183" s="26">
        <v>3</v>
      </c>
      <c r="J183" s="26" t="s">
        <v>878</v>
      </c>
      <c r="K183" s="27" t="s">
        <v>877</v>
      </c>
      <c r="L183" s="4">
        <v>7633</v>
      </c>
      <c r="M183" s="29" t="s">
        <v>878</v>
      </c>
      <c r="N183" s="4" t="s">
        <v>877</v>
      </c>
      <c r="O183" s="30"/>
      <c r="P183" s="31">
        <v>5.159705159705159</v>
      </c>
      <c r="Q183" s="26" t="str">
        <f t="shared" si="40"/>
        <v>NO</v>
      </c>
      <c r="R183" s="26" t="s">
        <v>878</v>
      </c>
      <c r="S183" s="30" t="s">
        <v>877</v>
      </c>
      <c r="T183">
        <v>29141</v>
      </c>
      <c r="U183">
        <v>43168</v>
      </c>
      <c r="V183" s="4">
        <v>6880</v>
      </c>
      <c r="W183" s="33">
        <v>104084</v>
      </c>
      <c r="X183" s="34">
        <f t="shared" si="27"/>
        <v>0</v>
      </c>
      <c r="Y183" s="34">
        <f t="shared" si="28"/>
        <v>0</v>
      </c>
      <c r="Z183" s="34">
        <f t="shared" si="33"/>
        <v>0</v>
      </c>
      <c r="AA183" s="34">
        <f t="shared" si="34"/>
        <v>0</v>
      </c>
      <c r="AB183" s="34">
        <f t="shared" si="29"/>
        <v>0</v>
      </c>
      <c r="AC183" s="34">
        <f t="shared" si="30"/>
        <v>0</v>
      </c>
      <c r="AD183" s="34">
        <f t="shared" si="35"/>
        <v>0</v>
      </c>
      <c r="AE183" s="34">
        <f t="shared" si="36"/>
        <v>0</v>
      </c>
      <c r="AF183" s="34">
        <f t="shared" si="37"/>
        <v>0</v>
      </c>
      <c r="AG183" s="34">
        <f t="shared" si="38"/>
        <v>0</v>
      </c>
      <c r="AH183">
        <f t="shared" si="31"/>
        <v>0</v>
      </c>
      <c r="AI183">
        <f t="shared" si="32"/>
        <v>0</v>
      </c>
      <c r="AJ183">
        <v>0</v>
      </c>
    </row>
    <row r="184" spans="1:36" ht="12.75">
      <c r="A184" s="22">
        <v>3609870</v>
      </c>
      <c r="B184" s="23">
        <v>580234020000</v>
      </c>
      <c r="C184" s="24" t="s">
        <v>1421</v>
      </c>
      <c r="D184" s="24" t="s">
        <v>1422</v>
      </c>
      <c r="E184" s="24" t="s">
        <v>1423</v>
      </c>
      <c r="F184" s="24">
        <v>11940</v>
      </c>
      <c r="G184" s="25">
        <v>1320</v>
      </c>
      <c r="H184" s="24">
        <v>6318780162</v>
      </c>
      <c r="I184" s="26">
        <v>3</v>
      </c>
      <c r="J184" s="26" t="s">
        <v>878</v>
      </c>
      <c r="K184" s="35" t="s">
        <v>877</v>
      </c>
      <c r="L184" s="4">
        <v>635</v>
      </c>
      <c r="M184" s="29" t="s">
        <v>878</v>
      </c>
      <c r="N184" s="40" t="s">
        <v>877</v>
      </c>
      <c r="O184" s="44"/>
      <c r="P184" s="31">
        <v>12.538860103626941</v>
      </c>
      <c r="Q184" s="26" t="str">
        <f t="shared" si="40"/>
        <v>NO</v>
      </c>
      <c r="R184" s="26" t="s">
        <v>878</v>
      </c>
      <c r="S184" s="30" t="s">
        <v>877</v>
      </c>
      <c r="T184">
        <v>3254</v>
      </c>
      <c r="U184">
        <v>3422</v>
      </c>
      <c r="V184" s="4">
        <v>2210</v>
      </c>
      <c r="W184" s="33">
        <v>17424</v>
      </c>
      <c r="X184" s="34">
        <f t="shared" si="27"/>
        <v>0</v>
      </c>
      <c r="Y184" s="34">
        <f t="shared" si="28"/>
        <v>0</v>
      </c>
      <c r="Z184" s="34">
        <f t="shared" si="33"/>
        <v>0</v>
      </c>
      <c r="AA184" s="34">
        <f t="shared" si="34"/>
        <v>0</v>
      </c>
      <c r="AB184" s="34">
        <f t="shared" si="29"/>
        <v>0</v>
      </c>
      <c r="AC184" s="34">
        <f t="shared" si="30"/>
        <v>0</v>
      </c>
      <c r="AD184" s="34">
        <f t="shared" si="35"/>
        <v>0</v>
      </c>
      <c r="AE184" s="34">
        <f t="shared" si="36"/>
        <v>0</v>
      </c>
      <c r="AF184" s="34">
        <f t="shared" si="37"/>
        <v>0</v>
      </c>
      <c r="AG184" s="34">
        <f t="shared" si="38"/>
        <v>0</v>
      </c>
      <c r="AH184">
        <f t="shared" si="31"/>
        <v>0</v>
      </c>
      <c r="AI184">
        <f t="shared" si="32"/>
        <v>0</v>
      </c>
      <c r="AJ184">
        <v>0</v>
      </c>
    </row>
    <row r="185" spans="1:36" ht="12.75">
      <c r="A185" s="22">
        <v>3609890</v>
      </c>
      <c r="B185" s="23">
        <v>580911020000</v>
      </c>
      <c r="C185" s="24" t="s">
        <v>1424</v>
      </c>
      <c r="D185" s="24" t="s">
        <v>1425</v>
      </c>
      <c r="E185" s="24" t="s">
        <v>945</v>
      </c>
      <c r="F185" s="24">
        <v>11941</v>
      </c>
      <c r="G185" s="25">
        <v>1210</v>
      </c>
      <c r="H185" s="24">
        <v>6313250800</v>
      </c>
      <c r="I185" s="26">
        <v>3</v>
      </c>
      <c r="J185" s="26" t="s">
        <v>878</v>
      </c>
      <c r="K185" s="27" t="s">
        <v>877</v>
      </c>
      <c r="L185" s="28">
        <v>854</v>
      </c>
      <c r="M185" s="29" t="s">
        <v>878</v>
      </c>
      <c r="N185" s="28" t="s">
        <v>877</v>
      </c>
      <c r="O185" s="44"/>
      <c r="P185" s="31">
        <v>9.50413223140496</v>
      </c>
      <c r="Q185" s="26" t="str">
        <f t="shared" si="40"/>
        <v>NO</v>
      </c>
      <c r="R185" s="26" t="s">
        <v>878</v>
      </c>
      <c r="S185" s="30" t="s">
        <v>877</v>
      </c>
      <c r="T185">
        <v>2888</v>
      </c>
      <c r="U185">
        <v>4238</v>
      </c>
      <c r="V185" s="4">
        <v>713</v>
      </c>
      <c r="W185" s="33">
        <v>9795</v>
      </c>
      <c r="X185" s="34">
        <f t="shared" si="27"/>
        <v>0</v>
      </c>
      <c r="Y185" s="34">
        <f t="shared" si="28"/>
        <v>0</v>
      </c>
      <c r="Z185" s="34">
        <f t="shared" si="33"/>
        <v>0</v>
      </c>
      <c r="AA185" s="34">
        <f t="shared" si="34"/>
        <v>0</v>
      </c>
      <c r="AB185" s="34">
        <f t="shared" si="29"/>
        <v>0</v>
      </c>
      <c r="AC185" s="34">
        <f t="shared" si="30"/>
        <v>0</v>
      </c>
      <c r="AD185" s="34">
        <f t="shared" si="35"/>
        <v>0</v>
      </c>
      <c r="AE185" s="34">
        <f t="shared" si="36"/>
        <v>0</v>
      </c>
      <c r="AF185" s="34">
        <f t="shared" si="37"/>
        <v>0</v>
      </c>
      <c r="AG185" s="34">
        <f t="shared" si="38"/>
        <v>0</v>
      </c>
      <c r="AH185">
        <f t="shared" si="31"/>
        <v>0</v>
      </c>
      <c r="AI185">
        <f t="shared" si="32"/>
        <v>0</v>
      </c>
      <c r="AJ185">
        <v>0</v>
      </c>
    </row>
    <row r="186" spans="1:36" ht="12.75">
      <c r="A186" s="22">
        <v>3609900</v>
      </c>
      <c r="B186" s="23">
        <v>580917020000</v>
      </c>
      <c r="C186" s="24" t="s">
        <v>1426</v>
      </c>
      <c r="D186" s="24" t="s">
        <v>1427</v>
      </c>
      <c r="E186" s="24" t="s">
        <v>1428</v>
      </c>
      <c r="F186" s="24">
        <v>11942</v>
      </c>
      <c r="G186" s="25">
        <v>9632</v>
      </c>
      <c r="H186" s="24">
        <v>6316535210</v>
      </c>
      <c r="I186" s="26">
        <v>3</v>
      </c>
      <c r="J186" s="36" t="s">
        <v>878</v>
      </c>
      <c r="K186" s="49" t="s">
        <v>877</v>
      </c>
      <c r="L186" s="40">
        <v>418</v>
      </c>
      <c r="M186" s="39" t="s">
        <v>878</v>
      </c>
      <c r="N186" s="40" t="s">
        <v>877</v>
      </c>
      <c r="O186" s="30"/>
      <c r="P186" s="31">
        <v>15.716753022452504</v>
      </c>
      <c r="Q186" s="26" t="str">
        <f t="shared" si="40"/>
        <v>NO</v>
      </c>
      <c r="R186" s="26" t="s">
        <v>878</v>
      </c>
      <c r="S186" s="30" t="s">
        <v>877</v>
      </c>
      <c r="T186">
        <v>2050</v>
      </c>
      <c r="U186">
        <v>1891</v>
      </c>
      <c r="V186" s="4">
        <v>1714</v>
      </c>
      <c r="W186" s="33">
        <v>12013</v>
      </c>
      <c r="X186" s="34">
        <f t="shared" si="27"/>
        <v>0</v>
      </c>
      <c r="Y186" s="34">
        <f t="shared" si="28"/>
        <v>1</v>
      </c>
      <c r="Z186" s="34">
        <f t="shared" si="33"/>
        <v>0</v>
      </c>
      <c r="AA186" s="34">
        <f t="shared" si="34"/>
        <v>0</v>
      </c>
      <c r="AB186" s="34">
        <f t="shared" si="29"/>
        <v>0</v>
      </c>
      <c r="AC186" s="34">
        <f t="shared" si="30"/>
        <v>0</v>
      </c>
      <c r="AD186" s="34">
        <f t="shared" si="35"/>
        <v>0</v>
      </c>
      <c r="AE186" s="34">
        <f t="shared" si="36"/>
        <v>0</v>
      </c>
      <c r="AF186" s="34">
        <f t="shared" si="37"/>
        <v>0</v>
      </c>
      <c r="AG186" s="34">
        <f t="shared" si="38"/>
        <v>0</v>
      </c>
      <c r="AH186">
        <f t="shared" si="31"/>
        <v>0</v>
      </c>
      <c r="AI186">
        <f t="shared" si="32"/>
        <v>0</v>
      </c>
      <c r="AJ186">
        <v>0</v>
      </c>
    </row>
    <row r="187" spans="1:36" ht="12.75">
      <c r="A187" s="22">
        <v>3609930</v>
      </c>
      <c r="B187" s="23">
        <v>261313030000</v>
      </c>
      <c r="C187" s="24" t="s">
        <v>1429</v>
      </c>
      <c r="D187" s="24" t="s">
        <v>1430</v>
      </c>
      <c r="E187" s="24" t="s">
        <v>1431</v>
      </c>
      <c r="F187" s="24">
        <v>14445</v>
      </c>
      <c r="G187" s="25">
        <v>1860</v>
      </c>
      <c r="H187" s="24">
        <v>7162486302</v>
      </c>
      <c r="I187" s="26">
        <v>4</v>
      </c>
      <c r="J187" s="26" t="s">
        <v>878</v>
      </c>
      <c r="K187" s="27" t="s">
        <v>877</v>
      </c>
      <c r="L187" s="28">
        <v>1292</v>
      </c>
      <c r="M187" s="29" t="s">
        <v>878</v>
      </c>
      <c r="N187" s="28" t="s">
        <v>877</v>
      </c>
      <c r="O187" s="30"/>
      <c r="P187" s="31">
        <v>14.140730717185384</v>
      </c>
      <c r="Q187" s="26" t="str">
        <f>IF(P187&lt;20,"NO","YES")</f>
        <v>NO</v>
      </c>
      <c r="R187" s="26" t="s">
        <v>878</v>
      </c>
      <c r="S187" s="30" t="s">
        <v>877</v>
      </c>
      <c r="T187">
        <v>6615</v>
      </c>
      <c r="U187">
        <v>7113</v>
      </c>
      <c r="V187" s="4">
        <v>4303</v>
      </c>
      <c r="W187" s="33">
        <v>34361</v>
      </c>
      <c r="X187" s="34">
        <f t="shared" si="27"/>
        <v>0</v>
      </c>
      <c r="Y187" s="34">
        <f t="shared" si="28"/>
        <v>0</v>
      </c>
      <c r="Z187" s="34">
        <f t="shared" si="33"/>
        <v>0</v>
      </c>
      <c r="AA187" s="34">
        <f t="shared" si="34"/>
        <v>0</v>
      </c>
      <c r="AB187" s="34">
        <f>IF(AND(P187&gt;=20,Q187="YES"),1,0)</f>
        <v>0</v>
      </c>
      <c r="AC187" s="34">
        <f t="shared" si="30"/>
        <v>0</v>
      </c>
      <c r="AD187" s="34">
        <f t="shared" si="35"/>
        <v>0</v>
      </c>
      <c r="AE187" s="34">
        <f t="shared" si="36"/>
        <v>0</v>
      </c>
      <c r="AF187" s="34">
        <f t="shared" si="37"/>
        <v>0</v>
      </c>
      <c r="AG187" s="34">
        <f t="shared" si="38"/>
        <v>0</v>
      </c>
      <c r="AH187">
        <f t="shared" si="31"/>
        <v>0</v>
      </c>
      <c r="AI187">
        <f t="shared" si="32"/>
        <v>0</v>
      </c>
      <c r="AJ187">
        <v>0</v>
      </c>
    </row>
    <row r="188" spans="1:36" ht="12.75">
      <c r="A188" s="22">
        <v>3609960</v>
      </c>
      <c r="B188" s="23">
        <v>280219030000</v>
      </c>
      <c r="C188" s="24" t="s">
        <v>1432</v>
      </c>
      <c r="D188" s="24" t="s">
        <v>1433</v>
      </c>
      <c r="E188" s="24" t="s">
        <v>1434</v>
      </c>
      <c r="F188" s="24">
        <v>11518</v>
      </c>
      <c r="G188" s="25">
        <v>1299</v>
      </c>
      <c r="H188" s="24">
        <v>5168878300</v>
      </c>
      <c r="I188" s="26">
        <v>3</v>
      </c>
      <c r="J188" s="26" t="s">
        <v>878</v>
      </c>
      <c r="K188" s="27" t="s">
        <v>877</v>
      </c>
      <c r="L188" s="28">
        <v>1190</v>
      </c>
      <c r="M188" s="29" t="s">
        <v>878</v>
      </c>
      <c r="N188" s="4" t="s">
        <v>877</v>
      </c>
      <c r="O188" s="30"/>
      <c r="P188" s="31">
        <v>4.946775203506575</v>
      </c>
      <c r="Q188" s="26" t="str">
        <f>IF(P188&lt;20,"NO","YES")</f>
        <v>NO</v>
      </c>
      <c r="R188" s="26" t="s">
        <v>878</v>
      </c>
      <c r="S188" s="30" t="s">
        <v>877</v>
      </c>
      <c r="T188">
        <v>5423</v>
      </c>
      <c r="U188">
        <v>8081</v>
      </c>
      <c r="V188" s="4">
        <v>1236</v>
      </c>
      <c r="W188" s="33">
        <v>17281</v>
      </c>
      <c r="X188" s="34">
        <f t="shared" si="27"/>
        <v>0</v>
      </c>
      <c r="Y188" s="34">
        <f t="shared" si="28"/>
        <v>0</v>
      </c>
      <c r="Z188" s="34">
        <f t="shared" si="33"/>
        <v>0</v>
      </c>
      <c r="AA188" s="34">
        <f t="shared" si="34"/>
        <v>0</v>
      </c>
      <c r="AB188" s="34">
        <f aca="true" t="shared" si="41" ref="AB188:AB251">IF(AND(P188&gt;=20,Q188="YES"),1,0)</f>
        <v>0</v>
      </c>
      <c r="AC188" s="34">
        <f t="shared" si="30"/>
        <v>0</v>
      </c>
      <c r="AD188" s="34">
        <f t="shared" si="35"/>
        <v>0</v>
      </c>
      <c r="AE188" s="34">
        <f t="shared" si="36"/>
        <v>0</v>
      </c>
      <c r="AF188" s="34">
        <f t="shared" si="37"/>
        <v>0</v>
      </c>
      <c r="AG188" s="34">
        <f t="shared" si="38"/>
        <v>0</v>
      </c>
      <c r="AH188">
        <f t="shared" si="31"/>
        <v>0</v>
      </c>
      <c r="AI188">
        <f t="shared" si="32"/>
        <v>0</v>
      </c>
      <c r="AJ188">
        <v>0</v>
      </c>
    </row>
    <row r="189" spans="1:36" ht="12.75">
      <c r="A189" s="22">
        <v>3609990</v>
      </c>
      <c r="B189" s="23">
        <v>420401060000</v>
      </c>
      <c r="C189" s="24" t="s">
        <v>1435</v>
      </c>
      <c r="D189" s="24" t="s">
        <v>1436</v>
      </c>
      <c r="E189" s="24" t="s">
        <v>1437</v>
      </c>
      <c r="F189" s="24">
        <v>13057</v>
      </c>
      <c r="G189" s="25">
        <v>2631</v>
      </c>
      <c r="H189" s="24">
        <v>3156567201</v>
      </c>
      <c r="I189" s="26" t="s">
        <v>883</v>
      </c>
      <c r="J189" s="26" t="s">
        <v>878</v>
      </c>
      <c r="K189" s="27" t="s">
        <v>877</v>
      </c>
      <c r="L189" s="28">
        <v>3412</v>
      </c>
      <c r="M189" s="29" t="s">
        <v>878</v>
      </c>
      <c r="N189" s="4" t="s">
        <v>877</v>
      </c>
      <c r="O189" s="30"/>
      <c r="P189" s="31">
        <v>7.953419226957384</v>
      </c>
      <c r="Q189" s="26" t="str">
        <f>IF(P189&lt;20,"NO","YES")</f>
        <v>NO</v>
      </c>
      <c r="R189" s="26" t="s">
        <v>878</v>
      </c>
      <c r="S189" s="30" t="s">
        <v>877</v>
      </c>
      <c r="T189">
        <v>17360</v>
      </c>
      <c r="U189">
        <v>24035</v>
      </c>
      <c r="V189" s="4">
        <v>5649</v>
      </c>
      <c r="W189" s="33">
        <v>64966</v>
      </c>
      <c r="X189" s="34">
        <f t="shared" si="27"/>
        <v>0</v>
      </c>
      <c r="Y189" s="34">
        <f t="shared" si="28"/>
        <v>0</v>
      </c>
      <c r="Z189" s="34">
        <f t="shared" si="33"/>
        <v>0</v>
      </c>
      <c r="AA189" s="34">
        <f t="shared" si="34"/>
        <v>0</v>
      </c>
      <c r="AB189" s="34">
        <f t="shared" si="41"/>
        <v>0</v>
      </c>
      <c r="AC189" s="34">
        <f t="shared" si="30"/>
        <v>0</v>
      </c>
      <c r="AD189" s="34">
        <f t="shared" si="35"/>
        <v>0</v>
      </c>
      <c r="AE189" s="34">
        <f t="shared" si="36"/>
        <v>0</v>
      </c>
      <c r="AF189" s="34">
        <f t="shared" si="37"/>
        <v>0</v>
      </c>
      <c r="AG189" s="34">
        <f t="shared" si="38"/>
        <v>0</v>
      </c>
      <c r="AH189">
        <f t="shared" si="31"/>
        <v>0</v>
      </c>
      <c r="AI189">
        <f t="shared" si="32"/>
        <v>0</v>
      </c>
      <c r="AJ189">
        <v>0</v>
      </c>
    </row>
    <row r="190" spans="1:36" ht="12.75">
      <c r="A190" s="22">
        <v>3610050</v>
      </c>
      <c r="B190" s="23">
        <v>280402030000</v>
      </c>
      <c r="C190" s="24" t="s">
        <v>1438</v>
      </c>
      <c r="D190" s="24" t="s">
        <v>1439</v>
      </c>
      <c r="E190" s="24" t="s">
        <v>1440</v>
      </c>
      <c r="F190" s="24">
        <v>11568</v>
      </c>
      <c r="G190" s="25">
        <v>1599</v>
      </c>
      <c r="H190" s="24">
        <v>5168764740</v>
      </c>
      <c r="I190" s="26">
        <v>3</v>
      </c>
      <c r="J190" s="26" t="s">
        <v>878</v>
      </c>
      <c r="K190" s="27" t="s">
        <v>877</v>
      </c>
      <c r="L190" s="28">
        <v>1508</v>
      </c>
      <c r="M190" s="29" t="s">
        <v>878</v>
      </c>
      <c r="N190" s="4" t="s">
        <v>877</v>
      </c>
      <c r="O190" s="44"/>
      <c r="P190" s="31">
        <v>9.204470742932282</v>
      </c>
      <c r="Q190" s="26" t="str">
        <f>IF(P190&lt;20,"NO","YES")</f>
        <v>NO</v>
      </c>
      <c r="R190" s="26" t="s">
        <v>878</v>
      </c>
      <c r="S190" s="30" t="s">
        <v>877</v>
      </c>
      <c r="T190">
        <v>5820</v>
      </c>
      <c r="U190">
        <v>7772</v>
      </c>
      <c r="V190" s="4">
        <v>2168</v>
      </c>
      <c r="W190" s="33">
        <v>25048</v>
      </c>
      <c r="X190" s="34">
        <f t="shared" si="27"/>
        <v>0</v>
      </c>
      <c r="Y190" s="34">
        <f t="shared" si="28"/>
        <v>0</v>
      </c>
      <c r="Z190" s="34">
        <f t="shared" si="33"/>
        <v>0</v>
      </c>
      <c r="AA190" s="34">
        <f t="shared" si="34"/>
        <v>0</v>
      </c>
      <c r="AB190" s="34">
        <f t="shared" si="41"/>
        <v>0</v>
      </c>
      <c r="AC190" s="34">
        <f t="shared" si="30"/>
        <v>0</v>
      </c>
      <c r="AD190" s="34">
        <f t="shared" si="35"/>
        <v>0</v>
      </c>
      <c r="AE190" s="34">
        <f t="shared" si="36"/>
        <v>0</v>
      </c>
      <c r="AF190" s="34">
        <f t="shared" si="37"/>
        <v>0</v>
      </c>
      <c r="AG190" s="34">
        <f t="shared" si="38"/>
        <v>0</v>
      </c>
      <c r="AH190">
        <f t="shared" si="31"/>
        <v>0</v>
      </c>
      <c r="AI190">
        <f t="shared" si="32"/>
        <v>0</v>
      </c>
      <c r="AJ190">
        <v>0</v>
      </c>
    </row>
    <row r="191" spans="1:36" ht="12.75">
      <c r="A191" s="22">
        <v>3610080</v>
      </c>
      <c r="B191" s="23">
        <v>660301030000</v>
      </c>
      <c r="C191" s="24" t="s">
        <v>1441</v>
      </c>
      <c r="D191" s="24" t="s">
        <v>1442</v>
      </c>
      <c r="E191" s="24" t="s">
        <v>1443</v>
      </c>
      <c r="F191" s="24">
        <v>10707</v>
      </c>
      <c r="G191" s="25">
        <v>1533</v>
      </c>
      <c r="H191" s="24">
        <v>9147936130</v>
      </c>
      <c r="I191" s="26">
        <v>3</v>
      </c>
      <c r="J191" s="26" t="s">
        <v>878</v>
      </c>
      <c r="K191" s="35" t="s">
        <v>877</v>
      </c>
      <c r="L191" s="4">
        <v>2325</v>
      </c>
      <c r="M191" s="29" t="s">
        <v>878</v>
      </c>
      <c r="N191" s="4" t="s">
        <v>877</v>
      </c>
      <c r="O191" s="30"/>
      <c r="P191" s="31">
        <v>3.584672435105068</v>
      </c>
      <c r="Q191" s="26" t="str">
        <f>IF(P191&lt;20,"NO","YES")</f>
        <v>NO</v>
      </c>
      <c r="R191" s="26" t="s">
        <v>878</v>
      </c>
      <c r="S191" s="30" t="s">
        <v>877</v>
      </c>
      <c r="T191">
        <v>8813</v>
      </c>
      <c r="U191">
        <v>13648</v>
      </c>
      <c r="V191" s="4">
        <v>1557</v>
      </c>
      <c r="W191" s="33">
        <v>27400</v>
      </c>
      <c r="X191" s="34">
        <f t="shared" si="27"/>
        <v>0</v>
      </c>
      <c r="Y191" s="34">
        <f t="shared" si="28"/>
        <v>0</v>
      </c>
      <c r="Z191" s="34">
        <f t="shared" si="33"/>
        <v>0</v>
      </c>
      <c r="AA191" s="34">
        <f t="shared" si="34"/>
        <v>0</v>
      </c>
      <c r="AB191" s="34">
        <f t="shared" si="41"/>
        <v>0</v>
      </c>
      <c r="AC191" s="34">
        <f t="shared" si="30"/>
        <v>0</v>
      </c>
      <c r="AD191" s="34">
        <f t="shared" si="35"/>
        <v>0</v>
      </c>
      <c r="AE191" s="34">
        <f t="shared" si="36"/>
        <v>0</v>
      </c>
      <c r="AF191" s="34">
        <f t="shared" si="37"/>
        <v>0</v>
      </c>
      <c r="AG191" s="34">
        <f t="shared" si="38"/>
        <v>0</v>
      </c>
      <c r="AH191">
        <f t="shared" si="31"/>
        <v>0</v>
      </c>
      <c r="AI191">
        <f t="shared" si="32"/>
        <v>0</v>
      </c>
      <c r="AJ191">
        <v>0</v>
      </c>
    </row>
    <row r="192" spans="1:36" ht="12.75">
      <c r="A192" s="22">
        <v>3610140</v>
      </c>
      <c r="B192" s="23">
        <v>660411020000</v>
      </c>
      <c r="C192" s="24" t="s">
        <v>1444</v>
      </c>
      <c r="D192" s="24" t="s">
        <v>1445</v>
      </c>
      <c r="E192" s="24" t="s">
        <v>1385</v>
      </c>
      <c r="F192" s="24">
        <v>10522</v>
      </c>
      <c r="G192" s="25">
        <v>501</v>
      </c>
      <c r="H192" s="24">
        <v>9146938500</v>
      </c>
      <c r="I192" s="26">
        <v>3</v>
      </c>
      <c r="J192" s="26" t="s">
        <v>878</v>
      </c>
      <c r="K192" s="46"/>
      <c r="L192" s="47" t="s">
        <v>954</v>
      </c>
      <c r="M192" s="29"/>
      <c r="N192" s="44"/>
      <c r="O192" s="30"/>
      <c r="P192" s="31" t="s">
        <v>947</v>
      </c>
      <c r="Q192" s="31" t="s">
        <v>947</v>
      </c>
      <c r="R192" s="26" t="s">
        <v>878</v>
      </c>
      <c r="S192" s="48" t="s">
        <v>955</v>
      </c>
      <c r="X192" s="34">
        <f t="shared" si="27"/>
        <v>0</v>
      </c>
      <c r="Y192" s="34">
        <f t="shared" si="28"/>
        <v>0</v>
      </c>
      <c r="Z192" s="34">
        <f t="shared" si="33"/>
        <v>0</v>
      </c>
      <c r="AA192" s="34">
        <f t="shared" si="34"/>
        <v>0</v>
      </c>
      <c r="AB192" s="34">
        <f t="shared" si="41"/>
        <v>0</v>
      </c>
      <c r="AC192" s="34">
        <f t="shared" si="30"/>
        <v>0</v>
      </c>
      <c r="AD192" s="34">
        <f t="shared" si="35"/>
        <v>0</v>
      </c>
      <c r="AE192" s="34">
        <f t="shared" si="36"/>
        <v>0</v>
      </c>
      <c r="AF192" s="34">
        <f t="shared" si="37"/>
        <v>0</v>
      </c>
      <c r="AG192" s="34">
        <f t="shared" si="38"/>
        <v>0</v>
      </c>
      <c r="AH192">
        <f t="shared" si="31"/>
        <v>0</v>
      </c>
      <c r="AI192">
        <f t="shared" si="32"/>
        <v>0</v>
      </c>
      <c r="AJ192">
        <v>0</v>
      </c>
    </row>
    <row r="193" spans="1:36" ht="12.75">
      <c r="A193" s="22">
        <v>3610170</v>
      </c>
      <c r="B193" s="23">
        <v>141201060000</v>
      </c>
      <c r="C193" s="24" t="s">
        <v>1446</v>
      </c>
      <c r="D193" s="24" t="s">
        <v>1447</v>
      </c>
      <c r="E193" s="24" t="s">
        <v>1448</v>
      </c>
      <c r="F193" s="24">
        <v>14057</v>
      </c>
      <c r="G193" s="25">
        <v>267</v>
      </c>
      <c r="H193" s="24">
        <v>7169923629</v>
      </c>
      <c r="I193" s="26">
        <v>3</v>
      </c>
      <c r="J193" s="26" t="s">
        <v>878</v>
      </c>
      <c r="K193" s="35" t="s">
        <v>877</v>
      </c>
      <c r="L193" s="4">
        <v>1784</v>
      </c>
      <c r="M193" s="29" t="s">
        <v>878</v>
      </c>
      <c r="N193" s="4" t="s">
        <v>877</v>
      </c>
      <c r="O193" s="30"/>
      <c r="P193" s="31">
        <v>8.232711306256862</v>
      </c>
      <c r="Q193" s="26" t="str">
        <f aca="true" t="shared" si="42" ref="Q193:Q247">IF(P193&lt;20,"NO","YES")</f>
        <v>NO</v>
      </c>
      <c r="R193" s="26" t="s">
        <v>878</v>
      </c>
      <c r="S193" s="30" t="s">
        <v>877</v>
      </c>
      <c r="T193">
        <v>7535</v>
      </c>
      <c r="U193">
        <v>9886</v>
      </c>
      <c r="V193" s="4">
        <v>2973</v>
      </c>
      <c r="W193" s="33">
        <v>32465</v>
      </c>
      <c r="X193" s="34">
        <f t="shared" si="27"/>
        <v>0</v>
      </c>
      <c r="Y193" s="34">
        <f t="shared" si="28"/>
        <v>0</v>
      </c>
      <c r="Z193" s="34">
        <f t="shared" si="33"/>
        <v>0</v>
      </c>
      <c r="AA193" s="34">
        <f t="shared" si="34"/>
        <v>0</v>
      </c>
      <c r="AB193" s="34">
        <f t="shared" si="41"/>
        <v>0</v>
      </c>
      <c r="AC193" s="34">
        <f t="shared" si="30"/>
        <v>0</v>
      </c>
      <c r="AD193" s="34">
        <f t="shared" si="35"/>
        <v>0</v>
      </c>
      <c r="AE193" s="34">
        <f t="shared" si="36"/>
        <v>0</v>
      </c>
      <c r="AF193" s="34">
        <f t="shared" si="37"/>
        <v>0</v>
      </c>
      <c r="AG193" s="34">
        <f t="shared" si="38"/>
        <v>0</v>
      </c>
      <c r="AH193">
        <f t="shared" si="31"/>
        <v>0</v>
      </c>
      <c r="AI193">
        <f t="shared" si="32"/>
        <v>0</v>
      </c>
      <c r="AJ193">
        <v>0</v>
      </c>
    </row>
    <row r="194" spans="1:36" ht="12.75">
      <c r="A194" s="22">
        <v>3610200</v>
      </c>
      <c r="B194" s="23">
        <v>660406030000</v>
      </c>
      <c r="C194" s="24" t="s">
        <v>1449</v>
      </c>
      <c r="D194" s="24" t="s">
        <v>1450</v>
      </c>
      <c r="E194" s="24" t="s">
        <v>1451</v>
      </c>
      <c r="F194" s="24">
        <v>10583</v>
      </c>
      <c r="G194" s="25">
        <v>1799</v>
      </c>
      <c r="H194" s="24">
        <v>9144727768</v>
      </c>
      <c r="I194" s="26">
        <v>3</v>
      </c>
      <c r="J194" s="26" t="s">
        <v>878</v>
      </c>
      <c r="K194" s="27" t="s">
        <v>877</v>
      </c>
      <c r="L194" s="28">
        <v>1650</v>
      </c>
      <c r="M194" s="29" t="s">
        <v>878</v>
      </c>
      <c r="N194" s="4" t="s">
        <v>877</v>
      </c>
      <c r="O194" s="30"/>
      <c r="P194" s="31">
        <v>6.0606060606060606</v>
      </c>
      <c r="Q194" s="26" t="str">
        <f t="shared" si="42"/>
        <v>NO</v>
      </c>
      <c r="R194" s="26" t="s">
        <v>878</v>
      </c>
      <c r="S194" s="30" t="s">
        <v>877</v>
      </c>
      <c r="T194">
        <v>5604</v>
      </c>
      <c r="U194">
        <v>7939</v>
      </c>
      <c r="V194" s="4">
        <v>1646</v>
      </c>
      <c r="W194" s="33">
        <v>22967</v>
      </c>
      <c r="X194" s="34">
        <f t="shared" si="27"/>
        <v>0</v>
      </c>
      <c r="Y194" s="34">
        <f t="shared" si="28"/>
        <v>0</v>
      </c>
      <c r="Z194" s="34">
        <f t="shared" si="33"/>
        <v>0</v>
      </c>
      <c r="AA194" s="34">
        <f t="shared" si="34"/>
        <v>0</v>
      </c>
      <c r="AB194" s="34">
        <f t="shared" si="41"/>
        <v>0</v>
      </c>
      <c r="AC194" s="34">
        <f t="shared" si="30"/>
        <v>0</v>
      </c>
      <c r="AD194" s="34">
        <f t="shared" si="35"/>
        <v>0</v>
      </c>
      <c r="AE194" s="34">
        <f t="shared" si="36"/>
        <v>0</v>
      </c>
      <c r="AF194" s="34">
        <f t="shared" si="37"/>
        <v>0</v>
      </c>
      <c r="AG194" s="34">
        <f t="shared" si="38"/>
        <v>0</v>
      </c>
      <c r="AH194">
        <f t="shared" si="31"/>
        <v>0</v>
      </c>
      <c r="AI194">
        <f t="shared" si="32"/>
        <v>0</v>
      </c>
      <c r="AJ194">
        <v>0</v>
      </c>
    </row>
    <row r="195" spans="1:36" ht="12.75">
      <c r="A195" s="22">
        <v>3610230</v>
      </c>
      <c r="B195" s="23">
        <v>520601080000</v>
      </c>
      <c r="C195" s="24" t="s">
        <v>1452</v>
      </c>
      <c r="D195" s="24" t="s">
        <v>1453</v>
      </c>
      <c r="E195" s="24" t="s">
        <v>1454</v>
      </c>
      <c r="F195" s="24">
        <v>12134</v>
      </c>
      <c r="G195" s="25">
        <v>5390</v>
      </c>
      <c r="H195" s="24">
        <v>5188638412</v>
      </c>
      <c r="I195" s="26">
        <v>8</v>
      </c>
      <c r="J195" s="26" t="s">
        <v>876</v>
      </c>
      <c r="K195" s="35" t="s">
        <v>877</v>
      </c>
      <c r="L195" s="4">
        <v>93</v>
      </c>
      <c r="M195" s="29" t="s">
        <v>878</v>
      </c>
      <c r="N195" s="69" t="s">
        <v>879</v>
      </c>
      <c r="O195" s="66" t="s">
        <v>879</v>
      </c>
      <c r="P195" s="31">
        <v>36.40167364016737</v>
      </c>
      <c r="Q195" s="26" t="str">
        <f t="shared" si="42"/>
        <v>YES</v>
      </c>
      <c r="R195" s="26" t="s">
        <v>876</v>
      </c>
      <c r="S195" s="30" t="s">
        <v>877</v>
      </c>
      <c r="T195">
        <v>1196</v>
      </c>
      <c r="U195">
        <v>634</v>
      </c>
      <c r="V195" s="4">
        <v>1819</v>
      </c>
      <c r="W195" s="33">
        <v>8869</v>
      </c>
      <c r="X195" s="34">
        <f t="shared" si="27"/>
        <v>1</v>
      </c>
      <c r="Y195" s="34">
        <f t="shared" si="28"/>
        <v>1</v>
      </c>
      <c r="Z195" s="34" t="str">
        <f t="shared" si="33"/>
        <v>ELIGIBLE</v>
      </c>
      <c r="AA195" s="34" t="str">
        <f t="shared" si="34"/>
        <v>OKAY</v>
      </c>
      <c r="AB195" s="34">
        <f t="shared" si="41"/>
        <v>1</v>
      </c>
      <c r="AC195" s="34">
        <f t="shared" si="30"/>
        <v>1</v>
      </c>
      <c r="AD195" s="34" t="str">
        <f t="shared" si="35"/>
        <v>CHECK</v>
      </c>
      <c r="AE195" s="34" t="str">
        <f t="shared" si="36"/>
        <v>SRSA</v>
      </c>
      <c r="AF195" s="34">
        <f t="shared" si="37"/>
        <v>0</v>
      </c>
      <c r="AG195" s="34">
        <f t="shared" si="38"/>
        <v>0</v>
      </c>
      <c r="AH195">
        <f t="shared" si="31"/>
        <v>0</v>
      </c>
      <c r="AI195">
        <f t="shared" si="32"/>
        <v>0</v>
      </c>
      <c r="AJ195">
        <v>0</v>
      </c>
    </row>
    <row r="196" spans="1:36" ht="12.75">
      <c r="A196" s="22">
        <v>3610260</v>
      </c>
      <c r="B196" s="23">
        <v>470501040000</v>
      </c>
      <c r="C196" s="24" t="s">
        <v>1455</v>
      </c>
      <c r="D196" s="24" t="s">
        <v>1456</v>
      </c>
      <c r="E196" s="24" t="s">
        <v>1457</v>
      </c>
      <c r="F196" s="24">
        <v>13335</v>
      </c>
      <c r="G196" s="25">
        <v>5129</v>
      </c>
      <c r="H196" s="24">
        <v>6079658931</v>
      </c>
      <c r="I196" s="26">
        <v>7</v>
      </c>
      <c r="J196" s="26" t="s">
        <v>876</v>
      </c>
      <c r="K196" s="27" t="s">
        <v>879</v>
      </c>
      <c r="L196" s="28">
        <v>571</v>
      </c>
      <c r="M196" s="29" t="s">
        <v>878</v>
      </c>
      <c r="N196" s="55" t="s">
        <v>879</v>
      </c>
      <c r="O196" s="66" t="s">
        <v>879</v>
      </c>
      <c r="P196" s="31">
        <v>27.63819095477387</v>
      </c>
      <c r="Q196" s="26" t="str">
        <f t="shared" si="42"/>
        <v>YES</v>
      </c>
      <c r="R196" s="26" t="s">
        <v>876</v>
      </c>
      <c r="S196" s="30" t="s">
        <v>877</v>
      </c>
      <c r="T196">
        <v>3517</v>
      </c>
      <c r="U196">
        <v>3204</v>
      </c>
      <c r="V196" s="4">
        <v>3186</v>
      </c>
      <c r="W196" s="33">
        <v>20574</v>
      </c>
      <c r="X196" s="34">
        <f t="shared" si="27"/>
        <v>1</v>
      </c>
      <c r="Y196" s="34">
        <f t="shared" si="28"/>
        <v>1</v>
      </c>
      <c r="Z196" s="34" t="str">
        <f t="shared" si="33"/>
        <v>ELIGIBLE</v>
      </c>
      <c r="AA196" s="34" t="str">
        <f t="shared" si="34"/>
        <v>OKAY</v>
      </c>
      <c r="AB196" s="34">
        <f t="shared" si="41"/>
        <v>1</v>
      </c>
      <c r="AC196" s="34">
        <f t="shared" si="30"/>
        <v>1</v>
      </c>
      <c r="AD196" s="34" t="str">
        <f t="shared" si="35"/>
        <v>CHECK</v>
      </c>
      <c r="AE196" s="34" t="str">
        <f t="shared" si="36"/>
        <v>SRSA</v>
      </c>
      <c r="AF196" s="34">
        <f t="shared" si="37"/>
        <v>0</v>
      </c>
      <c r="AG196" s="34">
        <f t="shared" si="38"/>
        <v>0</v>
      </c>
      <c r="AH196">
        <f t="shared" si="31"/>
        <v>0</v>
      </c>
      <c r="AI196">
        <f t="shared" si="32"/>
        <v>0</v>
      </c>
      <c r="AJ196">
        <v>0</v>
      </c>
    </row>
    <row r="197" spans="1:36" ht="12.75">
      <c r="A197" s="22">
        <v>3610380</v>
      </c>
      <c r="B197" s="23">
        <v>180901040000</v>
      </c>
      <c r="C197" s="24" t="s">
        <v>1458</v>
      </c>
      <c r="D197" s="24" t="s">
        <v>1459</v>
      </c>
      <c r="E197" s="24" t="s">
        <v>1460</v>
      </c>
      <c r="F197" s="24">
        <v>14058</v>
      </c>
      <c r="G197" s="25">
        <v>370</v>
      </c>
      <c r="H197" s="24">
        <v>7167579967</v>
      </c>
      <c r="I197" s="26">
        <v>8</v>
      </c>
      <c r="J197" s="26" t="s">
        <v>876</v>
      </c>
      <c r="K197" s="35" t="s">
        <v>877</v>
      </c>
      <c r="L197" s="4">
        <v>553</v>
      </c>
      <c r="M197" s="29" t="s">
        <v>878</v>
      </c>
      <c r="N197" s="55" t="s">
        <v>879</v>
      </c>
      <c r="O197" s="66" t="s">
        <v>879</v>
      </c>
      <c r="P197" s="31">
        <v>10.419906687402799</v>
      </c>
      <c r="Q197" s="26" t="str">
        <f t="shared" si="42"/>
        <v>NO</v>
      </c>
      <c r="R197" s="26" t="s">
        <v>876</v>
      </c>
      <c r="S197" s="30" t="s">
        <v>877</v>
      </c>
      <c r="T197">
        <v>2440</v>
      </c>
      <c r="U197">
        <v>3113</v>
      </c>
      <c r="V197" s="4">
        <v>1224</v>
      </c>
      <c r="W197" s="33">
        <v>11134</v>
      </c>
      <c r="X197" s="34">
        <f aca="true" t="shared" si="43" ref="X197:X260">IF(OR(J197="YES",K197="YES"),1,0)</f>
        <v>1</v>
      </c>
      <c r="Y197" s="34">
        <f aca="true" t="shared" si="44" ref="Y197:Y260">IF(OR(L197&lt;600,M197="YES"),1,0)</f>
        <v>1</v>
      </c>
      <c r="Z197" s="34" t="str">
        <f t="shared" si="33"/>
        <v>ELIGIBLE</v>
      </c>
      <c r="AA197" s="34" t="str">
        <f t="shared" si="34"/>
        <v>OKAY</v>
      </c>
      <c r="AB197" s="34">
        <f t="shared" si="41"/>
        <v>0</v>
      </c>
      <c r="AC197" s="34">
        <f aca="true" t="shared" si="45" ref="AC197:AC260">IF(R197="YES",1,0)</f>
        <v>1</v>
      </c>
      <c r="AD197" s="34">
        <f t="shared" si="35"/>
        <v>0</v>
      </c>
      <c r="AE197" s="34">
        <f t="shared" si="36"/>
        <v>0</v>
      </c>
      <c r="AF197" s="34">
        <f t="shared" si="37"/>
        <v>0</v>
      </c>
      <c r="AG197" s="34">
        <f t="shared" si="38"/>
        <v>0</v>
      </c>
      <c r="AH197">
        <f aca="true" t="shared" si="46" ref="AH197:AH260">IF(AND(OR(X197=0,Y197=0),(N197="YES")),"TROUBLE",0)</f>
        <v>0</v>
      </c>
      <c r="AI197">
        <f aca="true" t="shared" si="47" ref="AI197:AI260">IF(AND(OR(AB197=0,AC197=0),(S197="YES")),"TROUBLE",0)</f>
        <v>0</v>
      </c>
      <c r="AJ197">
        <v>0</v>
      </c>
    </row>
    <row r="198" spans="1:36" ht="12.75">
      <c r="A198" s="22">
        <v>3610410</v>
      </c>
      <c r="B198" s="23">
        <v>590801040000</v>
      </c>
      <c r="C198" s="24" t="s">
        <v>1461</v>
      </c>
      <c r="D198" s="24" t="s">
        <v>1462</v>
      </c>
      <c r="E198" s="24" t="s">
        <v>1463</v>
      </c>
      <c r="F198" s="24">
        <v>12732</v>
      </c>
      <c r="G198" s="25">
        <v>249</v>
      </c>
      <c r="H198" s="24">
        <v>9145576141</v>
      </c>
      <c r="I198" s="26">
        <v>7</v>
      </c>
      <c r="J198" s="26" t="s">
        <v>876</v>
      </c>
      <c r="K198" s="27" t="s">
        <v>879</v>
      </c>
      <c r="L198" s="28">
        <v>744</v>
      </c>
      <c r="M198" s="29" t="s">
        <v>878</v>
      </c>
      <c r="N198" s="40" t="s">
        <v>877</v>
      </c>
      <c r="O198" s="30"/>
      <c r="P198" s="31">
        <v>20</v>
      </c>
      <c r="Q198" s="26" t="str">
        <f t="shared" si="42"/>
        <v>YES</v>
      </c>
      <c r="R198" s="26" t="s">
        <v>876</v>
      </c>
      <c r="S198" s="32" t="s">
        <v>879</v>
      </c>
      <c r="T198">
        <v>3588</v>
      </c>
      <c r="U198">
        <v>4046</v>
      </c>
      <c r="V198" s="4">
        <v>2238</v>
      </c>
      <c r="W198" s="33">
        <v>18101</v>
      </c>
      <c r="X198" s="34">
        <f t="shared" si="43"/>
        <v>1</v>
      </c>
      <c r="Y198" s="34">
        <f t="shared" si="44"/>
        <v>0</v>
      </c>
      <c r="Z198" s="34">
        <f aca="true" t="shared" si="48" ref="Z198:Z261">IF(AND(X198=1,Y198=1),"ELIGIBLE",0)</f>
        <v>0</v>
      </c>
      <c r="AA198" s="34">
        <f aca="true" t="shared" si="49" ref="AA198:AA261">IF(AND(Z198="ELIGIBLE",N198="Y"),"OKAY",0)</f>
        <v>0</v>
      </c>
      <c r="AB198" s="34">
        <f t="shared" si="41"/>
        <v>1</v>
      </c>
      <c r="AC198" s="34">
        <f t="shared" si="45"/>
        <v>1</v>
      </c>
      <c r="AD198" s="34" t="str">
        <f aca="true" t="shared" si="50" ref="AD198:AD261">IF(AND(AB198=1,AC198=1),"CHECK",0)</f>
        <v>CHECK</v>
      </c>
      <c r="AE198" s="34">
        <f aca="true" t="shared" si="51" ref="AE198:AE261">IF(AND(Z198="ELIGIBLE",AD198="CHECK"),"SRSA",0)</f>
        <v>0</v>
      </c>
      <c r="AF198" s="34" t="str">
        <f aca="true" t="shared" si="52" ref="AF198:AF261">IF(AND(AD198="CHECK",AE198=0),"RLISP",0)</f>
        <v>RLISP</v>
      </c>
      <c r="AG198" s="34">
        <f aca="true" t="shared" si="53" ref="AG198:AG261">IF(AND(AA198="OKAY",AF198="RLISP"),"NO",0)</f>
        <v>0</v>
      </c>
      <c r="AH198">
        <f t="shared" si="46"/>
        <v>0</v>
      </c>
      <c r="AI198">
        <f t="shared" si="47"/>
        <v>0</v>
      </c>
      <c r="AJ198">
        <v>0</v>
      </c>
    </row>
    <row r="199" spans="1:36" ht="12.75">
      <c r="A199" s="22">
        <v>3610440</v>
      </c>
      <c r="B199" s="23">
        <v>150301040000</v>
      </c>
      <c r="C199" s="24" t="s">
        <v>1464</v>
      </c>
      <c r="D199" s="24" t="s">
        <v>1465</v>
      </c>
      <c r="E199" s="24" t="s">
        <v>1466</v>
      </c>
      <c r="F199" s="24">
        <v>12932</v>
      </c>
      <c r="G199" s="25">
        <v>158</v>
      </c>
      <c r="H199" s="24">
        <v>5188736371</v>
      </c>
      <c r="I199" s="26">
        <v>7</v>
      </c>
      <c r="J199" s="26" t="s">
        <v>876</v>
      </c>
      <c r="K199" s="27" t="s">
        <v>879</v>
      </c>
      <c r="L199" s="28">
        <v>428</v>
      </c>
      <c r="M199" s="29" t="s">
        <v>878</v>
      </c>
      <c r="N199" s="55" t="s">
        <v>879</v>
      </c>
      <c r="O199" s="55" t="s">
        <v>879</v>
      </c>
      <c r="P199" s="31">
        <v>21.71945701357466</v>
      </c>
      <c r="Q199" s="26" t="str">
        <f t="shared" si="42"/>
        <v>YES</v>
      </c>
      <c r="R199" s="26" t="s">
        <v>876</v>
      </c>
      <c r="S199" s="30" t="s">
        <v>877</v>
      </c>
      <c r="T199">
        <v>2262</v>
      </c>
      <c r="U199">
        <v>2109</v>
      </c>
      <c r="V199" s="4">
        <v>2050</v>
      </c>
      <c r="W199" s="33">
        <v>13112</v>
      </c>
      <c r="X199" s="34">
        <f t="shared" si="43"/>
        <v>1</v>
      </c>
      <c r="Y199" s="34">
        <f t="shared" si="44"/>
        <v>1</v>
      </c>
      <c r="Z199" s="34" t="str">
        <f t="shared" si="48"/>
        <v>ELIGIBLE</v>
      </c>
      <c r="AA199" s="34" t="str">
        <f t="shared" si="49"/>
        <v>OKAY</v>
      </c>
      <c r="AB199" s="34">
        <f t="shared" si="41"/>
        <v>1</v>
      </c>
      <c r="AC199" s="34">
        <f t="shared" si="45"/>
        <v>1</v>
      </c>
      <c r="AD199" s="34" t="str">
        <f t="shared" si="50"/>
        <v>CHECK</v>
      </c>
      <c r="AE199" s="34" t="str">
        <f t="shared" si="51"/>
        <v>SRSA</v>
      </c>
      <c r="AF199" s="34">
        <f t="shared" si="52"/>
        <v>0</v>
      </c>
      <c r="AG199" s="34">
        <f t="shared" si="53"/>
        <v>0</v>
      </c>
      <c r="AH199">
        <f t="shared" si="46"/>
        <v>0</v>
      </c>
      <c r="AI199">
        <f t="shared" si="47"/>
        <v>0</v>
      </c>
      <c r="AJ199">
        <v>0</v>
      </c>
    </row>
    <row r="200" spans="1:36" ht="12.75">
      <c r="A200" s="22">
        <v>3610500</v>
      </c>
      <c r="B200" s="23">
        <v>622002060000</v>
      </c>
      <c r="C200" s="24" t="s">
        <v>1467</v>
      </c>
      <c r="D200" s="24" t="s">
        <v>1468</v>
      </c>
      <c r="E200" s="24" t="s">
        <v>1469</v>
      </c>
      <c r="F200" s="24">
        <v>12428</v>
      </c>
      <c r="G200" s="25">
        <v>2000</v>
      </c>
      <c r="H200" s="24">
        <v>9146470100</v>
      </c>
      <c r="I200" s="26">
        <v>6</v>
      </c>
      <c r="J200" s="26" t="s">
        <v>878</v>
      </c>
      <c r="K200" s="35" t="s">
        <v>879</v>
      </c>
      <c r="L200" s="4">
        <v>1781</v>
      </c>
      <c r="M200" s="29" t="s">
        <v>878</v>
      </c>
      <c r="N200" s="40" t="s">
        <v>877</v>
      </c>
      <c r="O200" s="44"/>
      <c r="P200" s="31">
        <v>39.97071742313324</v>
      </c>
      <c r="Q200" s="26" t="str">
        <f t="shared" si="42"/>
        <v>YES</v>
      </c>
      <c r="R200" s="26" t="s">
        <v>876</v>
      </c>
      <c r="S200" s="32" t="s">
        <v>879</v>
      </c>
      <c r="T200">
        <v>13482</v>
      </c>
      <c r="U200">
        <v>19952</v>
      </c>
      <c r="V200" s="4">
        <v>14681</v>
      </c>
      <c r="W200" s="33">
        <v>87692</v>
      </c>
      <c r="X200" s="34">
        <f t="shared" si="43"/>
        <v>0</v>
      </c>
      <c r="Y200" s="34">
        <f t="shared" si="44"/>
        <v>0</v>
      </c>
      <c r="Z200" s="34">
        <f t="shared" si="48"/>
        <v>0</v>
      </c>
      <c r="AA200" s="34">
        <f t="shared" si="49"/>
        <v>0</v>
      </c>
      <c r="AB200" s="34">
        <f t="shared" si="41"/>
        <v>1</v>
      </c>
      <c r="AC200" s="34">
        <f t="shared" si="45"/>
        <v>1</v>
      </c>
      <c r="AD200" s="34" t="str">
        <f t="shared" si="50"/>
        <v>CHECK</v>
      </c>
      <c r="AE200" s="34">
        <f t="shared" si="51"/>
        <v>0</v>
      </c>
      <c r="AF200" s="34" t="str">
        <f t="shared" si="52"/>
        <v>RLISP</v>
      </c>
      <c r="AG200" s="34">
        <f t="shared" si="53"/>
        <v>0</v>
      </c>
      <c r="AH200">
        <f t="shared" si="46"/>
        <v>0</v>
      </c>
      <c r="AI200">
        <f t="shared" si="47"/>
        <v>0</v>
      </c>
      <c r="AJ200">
        <v>0</v>
      </c>
    </row>
    <row r="201" spans="1:36" ht="12.75">
      <c r="A201" s="22">
        <v>3610530</v>
      </c>
      <c r="B201" s="23">
        <v>40901040000</v>
      </c>
      <c r="C201" s="24" t="s">
        <v>1470</v>
      </c>
      <c r="D201" s="24" t="s">
        <v>1471</v>
      </c>
      <c r="E201" s="24" t="s">
        <v>1472</v>
      </c>
      <c r="F201" s="24">
        <v>14731</v>
      </c>
      <c r="G201" s="25">
        <v>9719</v>
      </c>
      <c r="H201" s="24">
        <v>7166992368</v>
      </c>
      <c r="I201" s="26">
        <v>7</v>
      </c>
      <c r="J201" s="26" t="s">
        <v>876</v>
      </c>
      <c r="K201" s="67" t="s">
        <v>879</v>
      </c>
      <c r="L201" s="4">
        <v>679</v>
      </c>
      <c r="M201" s="29" t="s">
        <v>878</v>
      </c>
      <c r="N201" s="28" t="s">
        <v>877</v>
      </c>
      <c r="O201" s="44"/>
      <c r="P201" s="31">
        <v>15.731874145006842</v>
      </c>
      <c r="Q201" s="26" t="str">
        <f t="shared" si="42"/>
        <v>NO</v>
      </c>
      <c r="R201" s="26" t="s">
        <v>876</v>
      </c>
      <c r="S201" s="30" t="s">
        <v>877</v>
      </c>
      <c r="T201">
        <v>3396</v>
      </c>
      <c r="U201">
        <v>3711</v>
      </c>
      <c r="V201" s="4">
        <v>2274</v>
      </c>
      <c r="W201" s="33">
        <v>17685</v>
      </c>
      <c r="X201" s="34">
        <f t="shared" si="43"/>
        <v>1</v>
      </c>
      <c r="Y201" s="34">
        <f t="shared" si="44"/>
        <v>0</v>
      </c>
      <c r="Z201" s="34">
        <f t="shared" si="48"/>
        <v>0</v>
      </c>
      <c r="AA201" s="34">
        <f t="shared" si="49"/>
        <v>0</v>
      </c>
      <c r="AB201" s="34">
        <f t="shared" si="41"/>
        <v>0</v>
      </c>
      <c r="AC201" s="34">
        <f t="shared" si="45"/>
        <v>1</v>
      </c>
      <c r="AD201" s="34">
        <f t="shared" si="50"/>
        <v>0</v>
      </c>
      <c r="AE201" s="34">
        <f t="shared" si="51"/>
        <v>0</v>
      </c>
      <c r="AF201" s="34">
        <f t="shared" si="52"/>
        <v>0</v>
      </c>
      <c r="AG201" s="34">
        <f t="shared" si="53"/>
        <v>0</v>
      </c>
      <c r="AH201">
        <f t="shared" si="46"/>
        <v>0</v>
      </c>
      <c r="AI201">
        <f t="shared" si="47"/>
        <v>0</v>
      </c>
      <c r="AJ201">
        <v>0</v>
      </c>
    </row>
    <row r="202" spans="1:36" ht="12.75">
      <c r="A202" s="22">
        <v>3610560</v>
      </c>
      <c r="B202" s="23">
        <v>70600010000</v>
      </c>
      <c r="C202" s="24" t="s">
        <v>1473</v>
      </c>
      <c r="D202" s="24" t="s">
        <v>1474</v>
      </c>
      <c r="E202" s="24" t="s">
        <v>1475</v>
      </c>
      <c r="F202" s="24">
        <v>14905</v>
      </c>
      <c r="G202" s="25">
        <v>1715</v>
      </c>
      <c r="H202" s="24">
        <v>6077353010</v>
      </c>
      <c r="I202" s="26" t="s">
        <v>1476</v>
      </c>
      <c r="J202" s="26" t="s">
        <v>878</v>
      </c>
      <c r="K202" s="43" t="s">
        <v>877</v>
      </c>
      <c r="L202" s="28">
        <v>6870</v>
      </c>
      <c r="M202" s="29" t="s">
        <v>878</v>
      </c>
      <c r="N202" s="28" t="s">
        <v>877</v>
      </c>
      <c r="O202" s="44"/>
      <c r="P202" s="31">
        <v>31.24807078917584</v>
      </c>
      <c r="Q202" s="26" t="str">
        <f t="shared" si="42"/>
        <v>YES</v>
      </c>
      <c r="R202" s="26" t="s">
        <v>878</v>
      </c>
      <c r="S202" s="30" t="s">
        <v>877</v>
      </c>
      <c r="T202">
        <v>60222</v>
      </c>
      <c r="U202">
        <v>86910</v>
      </c>
      <c r="V202" s="4">
        <v>64236</v>
      </c>
      <c r="W202" s="33">
        <v>381810</v>
      </c>
      <c r="X202" s="34">
        <f t="shared" si="43"/>
        <v>0</v>
      </c>
      <c r="Y202" s="34">
        <f t="shared" si="44"/>
        <v>0</v>
      </c>
      <c r="Z202" s="34">
        <f t="shared" si="48"/>
        <v>0</v>
      </c>
      <c r="AA202" s="34">
        <f t="shared" si="49"/>
        <v>0</v>
      </c>
      <c r="AB202" s="34">
        <f t="shared" si="41"/>
        <v>1</v>
      </c>
      <c r="AC202" s="34">
        <f t="shared" si="45"/>
        <v>0</v>
      </c>
      <c r="AD202" s="34">
        <f t="shared" si="50"/>
        <v>0</v>
      </c>
      <c r="AE202" s="34">
        <f t="shared" si="51"/>
        <v>0</v>
      </c>
      <c r="AF202" s="34">
        <f t="shared" si="52"/>
        <v>0</v>
      </c>
      <c r="AG202" s="34">
        <f t="shared" si="53"/>
        <v>0</v>
      </c>
      <c r="AH202">
        <f t="shared" si="46"/>
        <v>0</v>
      </c>
      <c r="AI202">
        <f t="shared" si="47"/>
        <v>0</v>
      </c>
      <c r="AJ202">
        <v>0</v>
      </c>
    </row>
    <row r="203" spans="1:36" ht="12.75">
      <c r="A203" s="22">
        <v>3610590</v>
      </c>
      <c r="B203" s="23">
        <v>70902060000</v>
      </c>
      <c r="C203" s="24" t="s">
        <v>1477</v>
      </c>
      <c r="D203" s="24" t="s">
        <v>1478</v>
      </c>
      <c r="E203" s="24" t="s">
        <v>1479</v>
      </c>
      <c r="F203" s="24">
        <v>14903</v>
      </c>
      <c r="G203" s="25">
        <v>1598</v>
      </c>
      <c r="H203" s="24">
        <v>6077347114</v>
      </c>
      <c r="I203" s="26">
        <v>4</v>
      </c>
      <c r="J203" s="26" t="s">
        <v>878</v>
      </c>
      <c r="K203" s="67" t="s">
        <v>877</v>
      </c>
      <c r="L203" s="4">
        <v>1226</v>
      </c>
      <c r="M203" s="29" t="s">
        <v>878</v>
      </c>
      <c r="N203" s="28" t="s">
        <v>877</v>
      </c>
      <c r="O203" s="44"/>
      <c r="P203" s="31">
        <v>13.45427059712774</v>
      </c>
      <c r="Q203" s="26" t="str">
        <f t="shared" si="42"/>
        <v>NO</v>
      </c>
      <c r="R203" s="26" t="s">
        <v>878</v>
      </c>
      <c r="S203" s="30" t="s">
        <v>877</v>
      </c>
      <c r="T203">
        <v>5684</v>
      </c>
      <c r="U203">
        <v>6428</v>
      </c>
      <c r="V203" s="4">
        <v>3327</v>
      </c>
      <c r="W203" s="33">
        <v>28727</v>
      </c>
      <c r="X203" s="34">
        <f t="shared" si="43"/>
        <v>0</v>
      </c>
      <c r="Y203" s="34">
        <f t="shared" si="44"/>
        <v>0</v>
      </c>
      <c r="Z203" s="34">
        <f t="shared" si="48"/>
        <v>0</v>
      </c>
      <c r="AA203" s="34">
        <f t="shared" si="49"/>
        <v>0</v>
      </c>
      <c r="AB203" s="34">
        <f t="shared" si="41"/>
        <v>0</v>
      </c>
      <c r="AC203" s="34">
        <f t="shared" si="45"/>
        <v>0</v>
      </c>
      <c r="AD203" s="34">
        <f t="shared" si="50"/>
        <v>0</v>
      </c>
      <c r="AE203" s="34">
        <f t="shared" si="51"/>
        <v>0</v>
      </c>
      <c r="AF203" s="34">
        <f t="shared" si="52"/>
        <v>0</v>
      </c>
      <c r="AG203" s="34">
        <f t="shared" si="53"/>
        <v>0</v>
      </c>
      <c r="AH203">
        <f t="shared" si="46"/>
        <v>0</v>
      </c>
      <c r="AI203">
        <f t="shared" si="47"/>
        <v>0</v>
      </c>
      <c r="AJ203">
        <v>0</v>
      </c>
    </row>
    <row r="204" spans="1:36" ht="12.75">
      <c r="A204" s="22">
        <v>3610620</v>
      </c>
      <c r="B204" s="23">
        <v>280216020000</v>
      </c>
      <c r="C204" s="24" t="s">
        <v>1480</v>
      </c>
      <c r="D204" s="24" t="s">
        <v>1481</v>
      </c>
      <c r="E204" s="24" t="s">
        <v>1482</v>
      </c>
      <c r="F204" s="24">
        <v>11003</v>
      </c>
      <c r="G204" s="25">
        <v>1609</v>
      </c>
      <c r="H204" s="24">
        <v>5163265500</v>
      </c>
      <c r="I204" s="26">
        <v>3</v>
      </c>
      <c r="J204" s="26" t="s">
        <v>878</v>
      </c>
      <c r="K204" s="35" t="s">
        <v>877</v>
      </c>
      <c r="L204" s="4">
        <v>4062</v>
      </c>
      <c r="M204" s="29" t="s">
        <v>878</v>
      </c>
      <c r="N204" s="4" t="s">
        <v>877</v>
      </c>
      <c r="O204" s="44"/>
      <c r="P204" s="31">
        <v>12.334593572778827</v>
      </c>
      <c r="Q204" s="26" t="str">
        <f t="shared" si="42"/>
        <v>NO</v>
      </c>
      <c r="R204" s="26" t="s">
        <v>878</v>
      </c>
      <c r="S204" s="30" t="s">
        <v>877</v>
      </c>
      <c r="T204">
        <v>17873</v>
      </c>
      <c r="U204">
        <v>22322</v>
      </c>
      <c r="V204" s="4">
        <v>8224</v>
      </c>
      <c r="W204" s="33">
        <v>80162</v>
      </c>
      <c r="X204" s="34">
        <f t="shared" si="43"/>
        <v>0</v>
      </c>
      <c r="Y204" s="34">
        <f t="shared" si="44"/>
        <v>0</v>
      </c>
      <c r="Z204" s="34">
        <f t="shared" si="48"/>
        <v>0</v>
      </c>
      <c r="AA204" s="34">
        <f t="shared" si="49"/>
        <v>0</v>
      </c>
      <c r="AB204" s="34">
        <f t="shared" si="41"/>
        <v>0</v>
      </c>
      <c r="AC204" s="34">
        <f t="shared" si="45"/>
        <v>0</v>
      </c>
      <c r="AD204" s="34">
        <f t="shared" si="50"/>
        <v>0</v>
      </c>
      <c r="AE204" s="34">
        <f t="shared" si="51"/>
        <v>0</v>
      </c>
      <c r="AF204" s="34">
        <f t="shared" si="52"/>
        <v>0</v>
      </c>
      <c r="AG204" s="34">
        <f t="shared" si="53"/>
        <v>0</v>
      </c>
      <c r="AH204">
        <f t="shared" si="46"/>
        <v>0</v>
      </c>
      <c r="AI204">
        <f t="shared" si="47"/>
        <v>0</v>
      </c>
      <c r="AJ204">
        <v>0</v>
      </c>
    </row>
    <row r="205" spans="1:36" ht="12.75">
      <c r="A205" s="22">
        <v>3610650</v>
      </c>
      <c r="B205" s="23">
        <v>660409020000</v>
      </c>
      <c r="C205" s="24" t="s">
        <v>1483</v>
      </c>
      <c r="D205" s="24" t="s">
        <v>1484</v>
      </c>
      <c r="E205" s="24" t="s">
        <v>1485</v>
      </c>
      <c r="F205" s="24">
        <v>10523</v>
      </c>
      <c r="G205" s="25">
        <v>3711</v>
      </c>
      <c r="H205" s="24">
        <v>9145928440</v>
      </c>
      <c r="I205" s="26">
        <v>3</v>
      </c>
      <c r="J205" s="26" t="s">
        <v>878</v>
      </c>
      <c r="K205" s="27" t="s">
        <v>877</v>
      </c>
      <c r="L205" s="28">
        <v>830</v>
      </c>
      <c r="M205" s="70" t="s">
        <v>878</v>
      </c>
      <c r="N205" s="4" t="s">
        <v>877</v>
      </c>
      <c r="O205" s="30"/>
      <c r="P205" s="31">
        <v>1.053740779768177</v>
      </c>
      <c r="Q205" s="26" t="str">
        <f t="shared" si="42"/>
        <v>NO</v>
      </c>
      <c r="R205" s="26" t="s">
        <v>878</v>
      </c>
      <c r="S205" s="30" t="s">
        <v>877</v>
      </c>
      <c r="T205">
        <v>3159</v>
      </c>
      <c r="U205">
        <v>5318</v>
      </c>
      <c r="V205" s="4">
        <v>588</v>
      </c>
      <c r="W205" s="33">
        <v>7593</v>
      </c>
      <c r="X205" s="34">
        <f t="shared" si="43"/>
        <v>0</v>
      </c>
      <c r="Y205" s="34">
        <f t="shared" si="44"/>
        <v>0</v>
      </c>
      <c r="Z205" s="34">
        <f t="shared" si="48"/>
        <v>0</v>
      </c>
      <c r="AA205" s="34">
        <f t="shared" si="49"/>
        <v>0</v>
      </c>
      <c r="AB205" s="34">
        <f t="shared" si="41"/>
        <v>0</v>
      </c>
      <c r="AC205" s="34">
        <f t="shared" si="45"/>
        <v>0</v>
      </c>
      <c r="AD205" s="34">
        <f t="shared" si="50"/>
        <v>0</v>
      </c>
      <c r="AE205" s="34">
        <f t="shared" si="51"/>
        <v>0</v>
      </c>
      <c r="AF205" s="34">
        <f t="shared" si="52"/>
        <v>0</v>
      </c>
      <c r="AG205" s="34">
        <f t="shared" si="53"/>
        <v>0</v>
      </c>
      <c r="AH205">
        <f t="shared" si="46"/>
        <v>0</v>
      </c>
      <c r="AI205">
        <f t="shared" si="47"/>
        <v>0</v>
      </c>
      <c r="AJ205">
        <v>0</v>
      </c>
    </row>
    <row r="206" spans="1:36" ht="12.75">
      <c r="A206" s="22">
        <v>3610680</v>
      </c>
      <c r="B206" s="23">
        <v>580401020000</v>
      </c>
      <c r="C206" s="24" t="s">
        <v>1486</v>
      </c>
      <c r="D206" s="24" t="s">
        <v>1487</v>
      </c>
      <c r="E206" s="24" t="s">
        <v>1488</v>
      </c>
      <c r="F206" s="24">
        <v>11740</v>
      </c>
      <c r="G206" s="25">
        <v>2900</v>
      </c>
      <c r="H206" s="24">
        <v>6312665402</v>
      </c>
      <c r="I206" s="26">
        <v>3</v>
      </c>
      <c r="J206" s="26" t="s">
        <v>878</v>
      </c>
      <c r="K206" s="35" t="s">
        <v>877</v>
      </c>
      <c r="L206" s="4">
        <v>2184</v>
      </c>
      <c r="M206" s="70" t="s">
        <v>878</v>
      </c>
      <c r="N206" s="40" t="s">
        <v>877</v>
      </c>
      <c r="O206" s="30"/>
      <c r="P206" s="31">
        <v>5.603448275862069</v>
      </c>
      <c r="Q206" s="26" t="str">
        <f t="shared" si="42"/>
        <v>NO</v>
      </c>
      <c r="R206" s="26" t="s">
        <v>878</v>
      </c>
      <c r="S206" s="30" t="s">
        <v>877</v>
      </c>
      <c r="T206">
        <v>7781</v>
      </c>
      <c r="U206">
        <v>11138</v>
      </c>
      <c r="V206" s="4">
        <v>2180</v>
      </c>
      <c r="W206" s="33">
        <v>30458</v>
      </c>
      <c r="X206" s="34">
        <f t="shared" si="43"/>
        <v>0</v>
      </c>
      <c r="Y206" s="34">
        <f t="shared" si="44"/>
        <v>0</v>
      </c>
      <c r="Z206" s="34">
        <f t="shared" si="48"/>
        <v>0</v>
      </c>
      <c r="AA206" s="34">
        <f t="shared" si="49"/>
        <v>0</v>
      </c>
      <c r="AB206" s="34">
        <f t="shared" si="41"/>
        <v>0</v>
      </c>
      <c r="AC206" s="34">
        <f t="shared" si="45"/>
        <v>0</v>
      </c>
      <c r="AD206" s="34">
        <f t="shared" si="50"/>
        <v>0</v>
      </c>
      <c r="AE206" s="34">
        <f t="shared" si="51"/>
        <v>0</v>
      </c>
      <c r="AF206" s="34">
        <f t="shared" si="52"/>
        <v>0</v>
      </c>
      <c r="AG206" s="34">
        <f t="shared" si="53"/>
        <v>0</v>
      </c>
      <c r="AH206">
        <f t="shared" si="46"/>
        <v>0</v>
      </c>
      <c r="AI206">
        <f t="shared" si="47"/>
        <v>0</v>
      </c>
      <c r="AJ206">
        <v>0</v>
      </c>
    </row>
    <row r="207" spans="1:36" ht="12.75">
      <c r="A207" s="22">
        <v>3610710</v>
      </c>
      <c r="B207" s="23">
        <v>31501060000</v>
      </c>
      <c r="C207" s="24" t="s">
        <v>1489</v>
      </c>
      <c r="D207" s="24" t="s">
        <v>1490</v>
      </c>
      <c r="E207" s="24" t="s">
        <v>1491</v>
      </c>
      <c r="F207" s="24">
        <v>13760</v>
      </c>
      <c r="G207" s="25">
        <v>5499</v>
      </c>
      <c r="H207" s="24">
        <v>6077572112</v>
      </c>
      <c r="I207" s="26">
        <v>4</v>
      </c>
      <c r="J207" s="26" t="s">
        <v>878</v>
      </c>
      <c r="K207" s="28" t="s">
        <v>877</v>
      </c>
      <c r="L207" s="28">
        <v>4224</v>
      </c>
      <c r="M207" s="70" t="s">
        <v>878</v>
      </c>
      <c r="N207" s="28" t="s">
        <v>877</v>
      </c>
      <c r="O207" s="30"/>
      <c r="P207" s="31">
        <v>13.307543520309478</v>
      </c>
      <c r="Q207" s="26" t="str">
        <f t="shared" si="42"/>
        <v>NO</v>
      </c>
      <c r="R207" s="26" t="s">
        <v>878</v>
      </c>
      <c r="S207" s="30" t="s">
        <v>877</v>
      </c>
      <c r="T207">
        <v>22529</v>
      </c>
      <c r="U207">
        <v>26378</v>
      </c>
      <c r="V207" s="4">
        <v>12237</v>
      </c>
      <c r="W207" s="33">
        <v>107419</v>
      </c>
      <c r="X207" s="34">
        <f t="shared" si="43"/>
        <v>0</v>
      </c>
      <c r="Y207" s="34">
        <f t="shared" si="44"/>
        <v>0</v>
      </c>
      <c r="Z207" s="34">
        <f t="shared" si="48"/>
        <v>0</v>
      </c>
      <c r="AA207" s="34">
        <f t="shared" si="49"/>
        <v>0</v>
      </c>
      <c r="AB207" s="34">
        <f t="shared" si="41"/>
        <v>0</v>
      </c>
      <c r="AC207" s="34">
        <f t="shared" si="45"/>
        <v>0</v>
      </c>
      <c r="AD207" s="34">
        <f t="shared" si="50"/>
        <v>0</v>
      </c>
      <c r="AE207" s="34">
        <f t="shared" si="51"/>
        <v>0</v>
      </c>
      <c r="AF207" s="34">
        <f t="shared" si="52"/>
        <v>0</v>
      </c>
      <c r="AG207" s="34">
        <f t="shared" si="53"/>
        <v>0</v>
      </c>
      <c r="AH207">
        <f t="shared" si="46"/>
        <v>0</v>
      </c>
      <c r="AI207">
        <f t="shared" si="47"/>
        <v>0</v>
      </c>
      <c r="AJ207">
        <v>0</v>
      </c>
    </row>
    <row r="208" spans="1:36" ht="12.75">
      <c r="A208" s="22">
        <v>3610860</v>
      </c>
      <c r="B208" s="23">
        <v>420601040000</v>
      </c>
      <c r="C208" s="24" t="s">
        <v>1492</v>
      </c>
      <c r="D208" s="24" t="s">
        <v>1493</v>
      </c>
      <c r="E208" s="24" t="s">
        <v>1494</v>
      </c>
      <c r="F208" s="24">
        <v>13063</v>
      </c>
      <c r="G208" s="25">
        <v>163</v>
      </c>
      <c r="H208" s="24">
        <v>3156835301</v>
      </c>
      <c r="I208" s="26">
        <v>8</v>
      </c>
      <c r="J208" s="26" t="s">
        <v>876</v>
      </c>
      <c r="K208" s="35" t="s">
        <v>877</v>
      </c>
      <c r="L208" s="4">
        <v>888</v>
      </c>
      <c r="M208" s="70" t="s">
        <v>878</v>
      </c>
      <c r="N208" s="28" t="s">
        <v>877</v>
      </c>
      <c r="O208" s="30"/>
      <c r="P208" s="31">
        <v>8.868501529051988</v>
      </c>
      <c r="Q208" s="26" t="str">
        <f t="shared" si="42"/>
        <v>NO</v>
      </c>
      <c r="R208" s="26" t="s">
        <v>876</v>
      </c>
      <c r="S208" s="30" t="s">
        <v>877</v>
      </c>
      <c r="T208">
        <v>3893</v>
      </c>
      <c r="U208">
        <v>5075</v>
      </c>
      <c r="V208" s="4">
        <v>1575</v>
      </c>
      <c r="W208" s="33">
        <v>17121</v>
      </c>
      <c r="X208" s="34">
        <f t="shared" si="43"/>
        <v>1</v>
      </c>
      <c r="Y208" s="34">
        <f t="shared" si="44"/>
        <v>0</v>
      </c>
      <c r="Z208" s="34">
        <f t="shared" si="48"/>
        <v>0</v>
      </c>
      <c r="AA208" s="34">
        <f t="shared" si="49"/>
        <v>0</v>
      </c>
      <c r="AB208" s="34">
        <f t="shared" si="41"/>
        <v>0</v>
      </c>
      <c r="AC208" s="34">
        <f t="shared" si="45"/>
        <v>1</v>
      </c>
      <c r="AD208" s="34">
        <f t="shared" si="50"/>
        <v>0</v>
      </c>
      <c r="AE208" s="34">
        <f t="shared" si="51"/>
        <v>0</v>
      </c>
      <c r="AF208" s="34">
        <f t="shared" si="52"/>
        <v>0</v>
      </c>
      <c r="AG208" s="34">
        <f t="shared" si="53"/>
        <v>0</v>
      </c>
      <c r="AH208">
        <f t="shared" si="46"/>
        <v>0</v>
      </c>
      <c r="AI208">
        <f t="shared" si="47"/>
        <v>0</v>
      </c>
      <c r="AJ208">
        <v>0</v>
      </c>
    </row>
    <row r="209" spans="1:36" ht="12.75">
      <c r="A209" s="22">
        <v>3610890</v>
      </c>
      <c r="B209" s="23">
        <v>261301060000</v>
      </c>
      <c r="C209" s="24" t="s">
        <v>1495</v>
      </c>
      <c r="D209" s="24" t="s">
        <v>1496</v>
      </c>
      <c r="E209" s="24" t="s">
        <v>1497</v>
      </c>
      <c r="F209" s="24">
        <v>14450</v>
      </c>
      <c r="G209" s="25">
        <v>2130</v>
      </c>
      <c r="H209" s="24">
        <v>7164212004</v>
      </c>
      <c r="I209" s="26">
        <v>4</v>
      </c>
      <c r="J209" s="26" t="s">
        <v>878</v>
      </c>
      <c r="K209" s="27" t="s">
        <v>877</v>
      </c>
      <c r="L209" s="28">
        <v>6666</v>
      </c>
      <c r="M209" s="70" t="s">
        <v>878</v>
      </c>
      <c r="N209" s="28" t="s">
        <v>877</v>
      </c>
      <c r="O209" s="30"/>
      <c r="P209" s="31">
        <v>3.6826838188926723</v>
      </c>
      <c r="Q209" s="26" t="str">
        <f t="shared" si="42"/>
        <v>NO</v>
      </c>
      <c r="R209" s="26" t="s">
        <v>878</v>
      </c>
      <c r="S209" s="30" t="s">
        <v>877</v>
      </c>
      <c r="T209">
        <v>24834</v>
      </c>
      <c r="U209">
        <v>37049</v>
      </c>
      <c r="V209" s="4">
        <v>5614</v>
      </c>
      <c r="W209" s="33">
        <v>90216</v>
      </c>
      <c r="X209" s="34">
        <f t="shared" si="43"/>
        <v>0</v>
      </c>
      <c r="Y209" s="34">
        <f t="shared" si="44"/>
        <v>0</v>
      </c>
      <c r="Z209" s="34">
        <f t="shared" si="48"/>
        <v>0</v>
      </c>
      <c r="AA209" s="34">
        <f t="shared" si="49"/>
        <v>0</v>
      </c>
      <c r="AB209" s="34">
        <f t="shared" si="41"/>
        <v>0</v>
      </c>
      <c r="AC209" s="34">
        <f t="shared" si="45"/>
        <v>0</v>
      </c>
      <c r="AD209" s="34">
        <f t="shared" si="50"/>
        <v>0</v>
      </c>
      <c r="AE209" s="34">
        <f t="shared" si="51"/>
        <v>0</v>
      </c>
      <c r="AF209" s="34">
        <f t="shared" si="52"/>
        <v>0</v>
      </c>
      <c r="AG209" s="34">
        <f t="shared" si="53"/>
        <v>0</v>
      </c>
      <c r="AH209">
        <f t="shared" si="46"/>
        <v>0</v>
      </c>
      <c r="AI209">
        <f t="shared" si="47"/>
        <v>0</v>
      </c>
      <c r="AJ209">
        <v>0</v>
      </c>
    </row>
    <row r="210" spans="1:36" ht="12.75">
      <c r="A210" s="22">
        <v>3610920</v>
      </c>
      <c r="B210" s="23">
        <v>61101040000</v>
      </c>
      <c r="C210" s="24" t="s">
        <v>1498</v>
      </c>
      <c r="D210" s="24" t="s">
        <v>1499</v>
      </c>
      <c r="E210" s="24" t="s">
        <v>1500</v>
      </c>
      <c r="F210" s="24">
        <v>14733</v>
      </c>
      <c r="G210" s="25">
        <v>1395</v>
      </c>
      <c r="H210" s="24">
        <v>7166656624</v>
      </c>
      <c r="I210" s="26" t="s">
        <v>883</v>
      </c>
      <c r="J210" s="26" t="s">
        <v>878</v>
      </c>
      <c r="K210" s="43" t="s">
        <v>877</v>
      </c>
      <c r="L210" s="28">
        <v>1421</v>
      </c>
      <c r="M210" s="70" t="s">
        <v>878</v>
      </c>
      <c r="N210" s="28" t="s">
        <v>877</v>
      </c>
      <c r="O210" s="30"/>
      <c r="P210" s="31">
        <v>20.24421593830334</v>
      </c>
      <c r="Q210" s="26" t="str">
        <f t="shared" si="42"/>
        <v>YES</v>
      </c>
      <c r="R210" s="26" t="s">
        <v>878</v>
      </c>
      <c r="S210" s="30" t="s">
        <v>877</v>
      </c>
      <c r="T210">
        <v>8075</v>
      </c>
      <c r="U210">
        <v>8066</v>
      </c>
      <c r="V210" s="4">
        <v>6035</v>
      </c>
      <c r="W210" s="33">
        <v>44725</v>
      </c>
      <c r="X210" s="34">
        <f t="shared" si="43"/>
        <v>0</v>
      </c>
      <c r="Y210" s="34">
        <f t="shared" si="44"/>
        <v>0</v>
      </c>
      <c r="Z210" s="34">
        <f t="shared" si="48"/>
        <v>0</v>
      </c>
      <c r="AA210" s="34">
        <f t="shared" si="49"/>
        <v>0</v>
      </c>
      <c r="AB210" s="34">
        <f t="shared" si="41"/>
        <v>1</v>
      </c>
      <c r="AC210" s="34">
        <f t="shared" si="45"/>
        <v>0</v>
      </c>
      <c r="AD210" s="34">
        <f t="shared" si="50"/>
        <v>0</v>
      </c>
      <c r="AE210" s="34">
        <f t="shared" si="51"/>
        <v>0</v>
      </c>
      <c r="AF210" s="34">
        <f t="shared" si="52"/>
        <v>0</v>
      </c>
      <c r="AG210" s="34">
        <f t="shared" si="53"/>
        <v>0</v>
      </c>
      <c r="AH210">
        <f t="shared" si="46"/>
        <v>0</v>
      </c>
      <c r="AI210">
        <f t="shared" si="47"/>
        <v>0</v>
      </c>
      <c r="AJ210">
        <v>0</v>
      </c>
    </row>
    <row r="211" spans="1:36" ht="12.75">
      <c r="A211" s="22">
        <v>3610950</v>
      </c>
      <c r="B211" s="23">
        <v>590501060000</v>
      </c>
      <c r="C211" s="24" t="s">
        <v>1501</v>
      </c>
      <c r="D211" s="24" t="s">
        <v>1502</v>
      </c>
      <c r="E211" s="24" t="s">
        <v>1503</v>
      </c>
      <c r="F211" s="24">
        <v>12733</v>
      </c>
      <c r="G211" s="25">
        <v>124</v>
      </c>
      <c r="H211" s="24">
        <v>9144345884</v>
      </c>
      <c r="I211" s="26">
        <v>6</v>
      </c>
      <c r="J211" s="26" t="s">
        <v>878</v>
      </c>
      <c r="K211" s="35" t="s">
        <v>879</v>
      </c>
      <c r="L211" s="4">
        <v>1309</v>
      </c>
      <c r="M211" s="70" t="s">
        <v>878</v>
      </c>
      <c r="N211" s="40" t="s">
        <v>877</v>
      </c>
      <c r="O211" s="30"/>
      <c r="P211" s="31">
        <v>30.975143403441685</v>
      </c>
      <c r="Q211" s="26" t="str">
        <f t="shared" si="42"/>
        <v>YES</v>
      </c>
      <c r="R211" s="26" t="s">
        <v>876</v>
      </c>
      <c r="S211" s="32" t="s">
        <v>879</v>
      </c>
      <c r="T211">
        <v>9501</v>
      </c>
      <c r="U211">
        <v>8101</v>
      </c>
      <c r="V211" s="4">
        <v>8956</v>
      </c>
      <c r="W211" s="33">
        <v>56649</v>
      </c>
      <c r="X211" s="34">
        <f t="shared" si="43"/>
        <v>0</v>
      </c>
      <c r="Y211" s="34">
        <f t="shared" si="44"/>
        <v>0</v>
      </c>
      <c r="Z211" s="34">
        <f t="shared" si="48"/>
        <v>0</v>
      </c>
      <c r="AA211" s="34">
        <f t="shared" si="49"/>
        <v>0</v>
      </c>
      <c r="AB211" s="34">
        <f t="shared" si="41"/>
        <v>1</v>
      </c>
      <c r="AC211" s="34">
        <f t="shared" si="45"/>
        <v>1</v>
      </c>
      <c r="AD211" s="34" t="str">
        <f t="shared" si="50"/>
        <v>CHECK</v>
      </c>
      <c r="AE211" s="34">
        <f t="shared" si="51"/>
        <v>0</v>
      </c>
      <c r="AF211" s="34" t="str">
        <f t="shared" si="52"/>
        <v>RLISP</v>
      </c>
      <c r="AG211" s="34">
        <f t="shared" si="53"/>
        <v>0</v>
      </c>
      <c r="AH211">
        <f t="shared" si="46"/>
        <v>0</v>
      </c>
      <c r="AI211">
        <f t="shared" si="47"/>
        <v>0</v>
      </c>
      <c r="AJ211">
        <v>0</v>
      </c>
    </row>
    <row r="212" spans="1:36" ht="12.75">
      <c r="A212" s="22">
        <v>3610980</v>
      </c>
      <c r="B212" s="23">
        <v>280522030000</v>
      </c>
      <c r="C212" s="24" t="s">
        <v>1504</v>
      </c>
      <c r="D212" s="24" t="s">
        <v>1505</v>
      </c>
      <c r="E212" s="24" t="s">
        <v>1506</v>
      </c>
      <c r="F212" s="24">
        <v>11735</v>
      </c>
      <c r="G212" s="25">
        <v>3742</v>
      </c>
      <c r="H212" s="24">
        <v>5167526510</v>
      </c>
      <c r="I212" s="26">
        <v>3</v>
      </c>
      <c r="J212" s="26" t="s">
        <v>878</v>
      </c>
      <c r="K212" s="35" t="s">
        <v>877</v>
      </c>
      <c r="L212" s="4">
        <v>5930</v>
      </c>
      <c r="M212" s="70" t="s">
        <v>878</v>
      </c>
      <c r="N212" s="4" t="s">
        <v>877</v>
      </c>
      <c r="O212" s="30"/>
      <c r="P212" s="31">
        <v>9.833228445563247</v>
      </c>
      <c r="Q212" s="26" t="str">
        <f t="shared" si="42"/>
        <v>NO</v>
      </c>
      <c r="R212" s="26" t="s">
        <v>878</v>
      </c>
      <c r="S212" s="30" t="s">
        <v>877</v>
      </c>
      <c r="T212">
        <v>25941</v>
      </c>
      <c r="U212">
        <v>35032</v>
      </c>
      <c r="V212" s="4">
        <v>9846</v>
      </c>
      <c r="W212" s="33">
        <v>106873</v>
      </c>
      <c r="X212" s="34">
        <f t="shared" si="43"/>
        <v>0</v>
      </c>
      <c r="Y212" s="34">
        <f t="shared" si="44"/>
        <v>0</v>
      </c>
      <c r="Z212" s="34">
        <f t="shared" si="48"/>
        <v>0</v>
      </c>
      <c r="AA212" s="34">
        <f t="shared" si="49"/>
        <v>0</v>
      </c>
      <c r="AB212" s="34">
        <f t="shared" si="41"/>
        <v>0</v>
      </c>
      <c r="AC212" s="34">
        <f t="shared" si="45"/>
        <v>0</v>
      </c>
      <c r="AD212" s="34">
        <f t="shared" si="50"/>
        <v>0</v>
      </c>
      <c r="AE212" s="34">
        <f t="shared" si="51"/>
        <v>0</v>
      </c>
      <c r="AF212" s="34">
        <f t="shared" si="52"/>
        <v>0</v>
      </c>
      <c r="AG212" s="34">
        <f t="shared" si="53"/>
        <v>0</v>
      </c>
      <c r="AH212">
        <f t="shared" si="46"/>
        <v>0</v>
      </c>
      <c r="AI212">
        <f t="shared" si="47"/>
        <v>0</v>
      </c>
      <c r="AJ212">
        <v>0</v>
      </c>
    </row>
    <row r="213" spans="1:36" ht="12.75">
      <c r="A213" s="22">
        <v>3611070</v>
      </c>
      <c r="B213" s="23">
        <v>22001040000</v>
      </c>
      <c r="C213" s="24" t="s">
        <v>1507</v>
      </c>
      <c r="D213" s="24" t="s">
        <v>1508</v>
      </c>
      <c r="E213" s="24" t="s">
        <v>1509</v>
      </c>
      <c r="F213" s="24">
        <v>14735</v>
      </c>
      <c r="G213" s="25">
        <v>177</v>
      </c>
      <c r="H213" s="24">
        <v>7165672251</v>
      </c>
      <c r="I213" s="26">
        <v>7</v>
      </c>
      <c r="J213" s="26" t="s">
        <v>876</v>
      </c>
      <c r="K213" s="28" t="s">
        <v>879</v>
      </c>
      <c r="L213" s="28">
        <v>717</v>
      </c>
      <c r="M213" s="70" t="s">
        <v>878</v>
      </c>
      <c r="N213" s="28" t="s">
        <v>877</v>
      </c>
      <c r="O213" s="44"/>
      <c r="P213" s="31">
        <v>32.16931216931217</v>
      </c>
      <c r="Q213" s="26" t="str">
        <f t="shared" si="42"/>
        <v>YES</v>
      </c>
      <c r="R213" s="26" t="s">
        <v>876</v>
      </c>
      <c r="S213" s="32" t="s">
        <v>879</v>
      </c>
      <c r="T213">
        <v>5387</v>
      </c>
      <c r="U213">
        <v>4816</v>
      </c>
      <c r="V213" s="4">
        <v>6046</v>
      </c>
      <c r="W213" s="33">
        <v>35727</v>
      </c>
      <c r="X213" s="34">
        <f t="shared" si="43"/>
        <v>1</v>
      </c>
      <c r="Y213" s="34">
        <f t="shared" si="44"/>
        <v>0</v>
      </c>
      <c r="Z213" s="34">
        <f t="shared" si="48"/>
        <v>0</v>
      </c>
      <c r="AA213" s="34">
        <f t="shared" si="49"/>
        <v>0</v>
      </c>
      <c r="AB213" s="34">
        <f t="shared" si="41"/>
        <v>1</v>
      </c>
      <c r="AC213" s="34">
        <f t="shared" si="45"/>
        <v>1</v>
      </c>
      <c r="AD213" s="34" t="str">
        <f t="shared" si="50"/>
        <v>CHECK</v>
      </c>
      <c r="AE213" s="34">
        <f t="shared" si="51"/>
        <v>0</v>
      </c>
      <c r="AF213" s="34" t="str">
        <f t="shared" si="52"/>
        <v>RLISP</v>
      </c>
      <c r="AG213" s="34">
        <f t="shared" si="53"/>
        <v>0</v>
      </c>
      <c r="AH213">
        <f t="shared" si="46"/>
        <v>0</v>
      </c>
      <c r="AI213">
        <f t="shared" si="47"/>
        <v>0</v>
      </c>
      <c r="AJ213">
        <v>0</v>
      </c>
    </row>
    <row r="214" spans="1:36" ht="12.75">
      <c r="A214" s="22">
        <v>3611100</v>
      </c>
      <c r="B214" s="23">
        <v>581004020000</v>
      </c>
      <c r="C214" s="24" t="s">
        <v>1510</v>
      </c>
      <c r="D214" s="24" t="s">
        <v>1511</v>
      </c>
      <c r="E214" s="24" t="s">
        <v>1512</v>
      </c>
      <c r="F214" s="24">
        <v>6390</v>
      </c>
      <c r="G214" s="25">
        <v>600</v>
      </c>
      <c r="H214" s="24">
        <v>6317887444</v>
      </c>
      <c r="I214" s="26">
        <v>3</v>
      </c>
      <c r="J214" s="36" t="s">
        <v>878</v>
      </c>
      <c r="K214" s="49" t="s">
        <v>877</v>
      </c>
      <c r="L214" s="40">
        <v>64</v>
      </c>
      <c r="M214" s="68" t="s">
        <v>878</v>
      </c>
      <c r="N214" s="40" t="s">
        <v>877</v>
      </c>
      <c r="O214" s="44"/>
      <c r="P214" s="31">
        <v>10.204081632653061</v>
      </c>
      <c r="Q214" s="26" t="str">
        <f t="shared" si="42"/>
        <v>NO</v>
      </c>
      <c r="R214" s="26" t="s">
        <v>878</v>
      </c>
      <c r="S214" s="30" t="s">
        <v>877</v>
      </c>
      <c r="T214">
        <v>248</v>
      </c>
      <c r="U214">
        <v>345</v>
      </c>
      <c r="V214" s="4">
        <v>109</v>
      </c>
      <c r="W214" s="33">
        <v>1000</v>
      </c>
      <c r="X214" s="34">
        <f t="shared" si="43"/>
        <v>0</v>
      </c>
      <c r="Y214" s="34">
        <f t="shared" si="44"/>
        <v>1</v>
      </c>
      <c r="Z214" s="34">
        <f t="shared" si="48"/>
        <v>0</v>
      </c>
      <c r="AA214" s="34">
        <f t="shared" si="49"/>
        <v>0</v>
      </c>
      <c r="AB214" s="34">
        <f t="shared" si="41"/>
        <v>0</v>
      </c>
      <c r="AC214" s="34">
        <f t="shared" si="45"/>
        <v>0</v>
      </c>
      <c r="AD214" s="34">
        <f t="shared" si="50"/>
        <v>0</v>
      </c>
      <c r="AE214" s="34">
        <f t="shared" si="51"/>
        <v>0</v>
      </c>
      <c r="AF214" s="34">
        <f t="shared" si="52"/>
        <v>0</v>
      </c>
      <c r="AG214" s="34">
        <f t="shared" si="53"/>
        <v>0</v>
      </c>
      <c r="AH214">
        <f t="shared" si="46"/>
        <v>0</v>
      </c>
      <c r="AI214">
        <f t="shared" si="47"/>
        <v>0</v>
      </c>
      <c r="AJ214">
        <v>0</v>
      </c>
    </row>
    <row r="215" spans="1:36" ht="12.75">
      <c r="A215" s="22">
        <v>3611160</v>
      </c>
      <c r="B215" s="23">
        <v>280222020000</v>
      </c>
      <c r="C215" s="24" t="s">
        <v>1513</v>
      </c>
      <c r="D215" s="24" t="s">
        <v>1514</v>
      </c>
      <c r="E215" s="24" t="s">
        <v>1515</v>
      </c>
      <c r="F215" s="24">
        <v>11001</v>
      </c>
      <c r="G215" s="25">
        <v>2398</v>
      </c>
      <c r="H215" s="24">
        <v>5163279300</v>
      </c>
      <c r="I215" s="26">
        <v>3</v>
      </c>
      <c r="J215" s="26" t="s">
        <v>878</v>
      </c>
      <c r="K215" s="27" t="s">
        <v>877</v>
      </c>
      <c r="L215" s="28">
        <v>1434</v>
      </c>
      <c r="M215" s="70" t="s">
        <v>878</v>
      </c>
      <c r="N215" s="4" t="s">
        <v>877</v>
      </c>
      <c r="O215" s="30"/>
      <c r="P215" s="31">
        <v>10.071210579857578</v>
      </c>
      <c r="Q215" s="26" t="str">
        <f t="shared" si="42"/>
        <v>NO</v>
      </c>
      <c r="R215" s="26" t="s">
        <v>878</v>
      </c>
      <c r="S215" s="30" t="s">
        <v>877</v>
      </c>
      <c r="T215">
        <v>7897</v>
      </c>
      <c r="U215">
        <v>10342</v>
      </c>
      <c r="V215" s="4">
        <v>3139</v>
      </c>
      <c r="W215" s="33">
        <v>31608</v>
      </c>
      <c r="X215" s="34">
        <f t="shared" si="43"/>
        <v>0</v>
      </c>
      <c r="Y215" s="34">
        <f t="shared" si="44"/>
        <v>0</v>
      </c>
      <c r="Z215" s="34">
        <f t="shared" si="48"/>
        <v>0</v>
      </c>
      <c r="AA215" s="34">
        <f t="shared" si="49"/>
        <v>0</v>
      </c>
      <c r="AB215" s="34">
        <f t="shared" si="41"/>
        <v>0</v>
      </c>
      <c r="AC215" s="34">
        <f t="shared" si="45"/>
        <v>0</v>
      </c>
      <c r="AD215" s="34">
        <f t="shared" si="50"/>
        <v>0</v>
      </c>
      <c r="AE215" s="34">
        <f t="shared" si="51"/>
        <v>0</v>
      </c>
      <c r="AF215" s="34">
        <f t="shared" si="52"/>
        <v>0</v>
      </c>
      <c r="AG215" s="34">
        <f t="shared" si="53"/>
        <v>0</v>
      </c>
      <c r="AH215">
        <f t="shared" si="46"/>
        <v>0</v>
      </c>
      <c r="AI215">
        <f t="shared" si="47"/>
        <v>0</v>
      </c>
      <c r="AJ215">
        <v>0</v>
      </c>
    </row>
    <row r="216" spans="1:36" ht="12.75">
      <c r="A216" s="22">
        <v>3611190</v>
      </c>
      <c r="B216" s="23">
        <v>270601040000</v>
      </c>
      <c r="C216" s="24" t="s">
        <v>1516</v>
      </c>
      <c r="D216" s="24" t="s">
        <v>1517</v>
      </c>
      <c r="E216" s="24" t="s">
        <v>1518</v>
      </c>
      <c r="F216" s="24">
        <v>12068</v>
      </c>
      <c r="G216" s="25">
        <v>1501</v>
      </c>
      <c r="H216" s="24">
        <v>5188534415</v>
      </c>
      <c r="I216" s="26">
        <v>8</v>
      </c>
      <c r="J216" s="26" t="s">
        <v>876</v>
      </c>
      <c r="K216" s="27" t="s">
        <v>877</v>
      </c>
      <c r="L216" s="28">
        <v>1594</v>
      </c>
      <c r="M216" s="70" t="s">
        <v>878</v>
      </c>
      <c r="N216" s="28" t="s">
        <v>877</v>
      </c>
      <c r="O216" s="30"/>
      <c r="P216" s="31">
        <v>24.11467116357504</v>
      </c>
      <c r="Q216" s="26" t="str">
        <f t="shared" si="42"/>
        <v>YES</v>
      </c>
      <c r="R216" s="26" t="s">
        <v>876</v>
      </c>
      <c r="S216" s="32" t="s">
        <v>879</v>
      </c>
      <c r="T216">
        <v>9089</v>
      </c>
      <c r="U216">
        <v>8593</v>
      </c>
      <c r="V216" s="4">
        <v>7361</v>
      </c>
      <c r="W216" s="33">
        <v>52565</v>
      </c>
      <c r="X216" s="34">
        <f t="shared" si="43"/>
        <v>1</v>
      </c>
      <c r="Y216" s="34">
        <f t="shared" si="44"/>
        <v>0</v>
      </c>
      <c r="Z216" s="34">
        <f t="shared" si="48"/>
        <v>0</v>
      </c>
      <c r="AA216" s="34">
        <f t="shared" si="49"/>
        <v>0</v>
      </c>
      <c r="AB216" s="34">
        <f t="shared" si="41"/>
        <v>1</v>
      </c>
      <c r="AC216" s="34">
        <f t="shared" si="45"/>
        <v>1</v>
      </c>
      <c r="AD216" s="34" t="str">
        <f t="shared" si="50"/>
        <v>CHECK</v>
      </c>
      <c r="AE216" s="34">
        <f t="shared" si="51"/>
        <v>0</v>
      </c>
      <c r="AF216" s="34" t="str">
        <f t="shared" si="52"/>
        <v>RLISP</v>
      </c>
      <c r="AG216" s="34">
        <f t="shared" si="53"/>
        <v>0</v>
      </c>
      <c r="AH216">
        <f t="shared" si="46"/>
        <v>0</v>
      </c>
      <c r="AI216">
        <f t="shared" si="47"/>
        <v>0</v>
      </c>
      <c r="AJ216">
        <v>0</v>
      </c>
    </row>
    <row r="217" spans="1:36" ht="12.75">
      <c r="A217" s="22">
        <v>3611250</v>
      </c>
      <c r="B217" s="23">
        <v>61503040000</v>
      </c>
      <c r="C217" s="24" t="s">
        <v>1519</v>
      </c>
      <c r="D217" s="24" t="s">
        <v>1520</v>
      </c>
      <c r="E217" s="24" t="s">
        <v>1521</v>
      </c>
      <c r="F217" s="24">
        <v>14062</v>
      </c>
      <c r="G217" s="25">
        <v>9674</v>
      </c>
      <c r="H217" s="24">
        <v>7169652742</v>
      </c>
      <c r="I217" s="26">
        <v>8</v>
      </c>
      <c r="J217" s="26" t="s">
        <v>876</v>
      </c>
      <c r="K217" s="43" t="s">
        <v>877</v>
      </c>
      <c r="L217" s="28">
        <v>578</v>
      </c>
      <c r="M217" s="70" t="s">
        <v>878</v>
      </c>
      <c r="N217" s="55" t="s">
        <v>879</v>
      </c>
      <c r="O217" s="66" t="s">
        <v>879</v>
      </c>
      <c r="P217" s="31">
        <v>23.570432357043238</v>
      </c>
      <c r="Q217" s="26" t="str">
        <f t="shared" si="42"/>
        <v>YES</v>
      </c>
      <c r="R217" s="26" t="s">
        <v>876</v>
      </c>
      <c r="S217" s="30" t="s">
        <v>877</v>
      </c>
      <c r="T217">
        <v>3924</v>
      </c>
      <c r="U217">
        <v>3630</v>
      </c>
      <c r="V217" s="4">
        <v>3558</v>
      </c>
      <c r="W217" s="33">
        <v>23336</v>
      </c>
      <c r="X217" s="34">
        <f t="shared" si="43"/>
        <v>1</v>
      </c>
      <c r="Y217" s="34">
        <f t="shared" si="44"/>
        <v>1</v>
      </c>
      <c r="Z217" s="34" t="str">
        <f t="shared" si="48"/>
        <v>ELIGIBLE</v>
      </c>
      <c r="AA217" s="34" t="str">
        <f t="shared" si="49"/>
        <v>OKAY</v>
      </c>
      <c r="AB217" s="34">
        <f t="shared" si="41"/>
        <v>1</v>
      </c>
      <c r="AC217" s="34">
        <f t="shared" si="45"/>
        <v>1</v>
      </c>
      <c r="AD217" s="34" t="str">
        <f t="shared" si="50"/>
        <v>CHECK</v>
      </c>
      <c r="AE217" s="34" t="str">
        <f t="shared" si="51"/>
        <v>SRSA</v>
      </c>
      <c r="AF217" s="34">
        <f t="shared" si="52"/>
        <v>0</v>
      </c>
      <c r="AG217" s="34">
        <f t="shared" si="53"/>
        <v>0</v>
      </c>
      <c r="AH217">
        <f t="shared" si="46"/>
        <v>0</v>
      </c>
      <c r="AI217">
        <f t="shared" si="47"/>
        <v>0</v>
      </c>
      <c r="AJ217">
        <v>0</v>
      </c>
    </row>
    <row r="218" spans="1:36" ht="12.75">
      <c r="A218" s="22">
        <v>3611280</v>
      </c>
      <c r="B218" s="23">
        <v>640502040000</v>
      </c>
      <c r="C218" s="24" t="s">
        <v>1522</v>
      </c>
      <c r="D218" s="24" t="s">
        <v>1523</v>
      </c>
      <c r="E218" s="24" t="s">
        <v>1524</v>
      </c>
      <c r="F218" s="24">
        <v>12827</v>
      </c>
      <c r="G218" s="25">
        <v>467</v>
      </c>
      <c r="H218" s="24">
        <v>5186395594</v>
      </c>
      <c r="I218" s="26">
        <v>8</v>
      </c>
      <c r="J218" s="26" t="s">
        <v>876</v>
      </c>
      <c r="K218" s="27" t="s">
        <v>877</v>
      </c>
      <c r="L218" s="28">
        <v>602</v>
      </c>
      <c r="M218" s="70" t="s">
        <v>878</v>
      </c>
      <c r="N218" s="28" t="s">
        <v>877</v>
      </c>
      <c r="O218" s="30"/>
      <c r="P218" s="31">
        <v>7.330567081604427</v>
      </c>
      <c r="Q218" s="26" t="str">
        <f t="shared" si="42"/>
        <v>NO</v>
      </c>
      <c r="R218" s="26" t="s">
        <v>876</v>
      </c>
      <c r="S218" s="30" t="s">
        <v>877</v>
      </c>
      <c r="T218">
        <v>2355</v>
      </c>
      <c r="U218">
        <v>3204</v>
      </c>
      <c r="V218" s="4">
        <v>986</v>
      </c>
      <c r="W218" s="33">
        <v>9786</v>
      </c>
      <c r="X218" s="34">
        <f t="shared" si="43"/>
        <v>1</v>
      </c>
      <c r="Y218" s="34">
        <f t="shared" si="44"/>
        <v>0</v>
      </c>
      <c r="Z218" s="34">
        <f t="shared" si="48"/>
        <v>0</v>
      </c>
      <c r="AA218" s="34">
        <f t="shared" si="49"/>
        <v>0</v>
      </c>
      <c r="AB218" s="34">
        <f t="shared" si="41"/>
        <v>0</v>
      </c>
      <c r="AC218" s="34">
        <f t="shared" si="45"/>
        <v>1</v>
      </c>
      <c r="AD218" s="34">
        <f t="shared" si="50"/>
        <v>0</v>
      </c>
      <c r="AE218" s="34">
        <f t="shared" si="51"/>
        <v>0</v>
      </c>
      <c r="AF218" s="34">
        <f t="shared" si="52"/>
        <v>0</v>
      </c>
      <c r="AG218" s="34">
        <f t="shared" si="53"/>
        <v>0</v>
      </c>
      <c r="AH218">
        <f t="shared" si="46"/>
        <v>0</v>
      </c>
      <c r="AI218">
        <f t="shared" si="47"/>
        <v>0</v>
      </c>
      <c r="AJ218">
        <v>0</v>
      </c>
    </row>
    <row r="219" spans="1:36" ht="12.75">
      <c r="A219" s="22">
        <v>3611310</v>
      </c>
      <c r="B219" s="23">
        <v>640601020000</v>
      </c>
      <c r="C219" s="24" t="s">
        <v>1525</v>
      </c>
      <c r="D219" s="24" t="s">
        <v>1526</v>
      </c>
      <c r="E219" s="24" t="s">
        <v>1527</v>
      </c>
      <c r="F219" s="24">
        <v>12828</v>
      </c>
      <c r="G219" s="25">
        <v>1598</v>
      </c>
      <c r="H219" s="24">
        <v>5187476880</v>
      </c>
      <c r="I219" s="26">
        <v>4</v>
      </c>
      <c r="J219" s="36" t="s">
        <v>878</v>
      </c>
      <c r="K219" s="49" t="s">
        <v>877</v>
      </c>
      <c r="L219" s="40">
        <v>567</v>
      </c>
      <c r="M219" s="68" t="s">
        <v>878</v>
      </c>
      <c r="N219" s="28" t="s">
        <v>877</v>
      </c>
      <c r="O219" s="30"/>
      <c r="P219" s="31">
        <v>23.045267489711936</v>
      </c>
      <c r="Q219" s="26" t="str">
        <f t="shared" si="42"/>
        <v>YES</v>
      </c>
      <c r="R219" s="26" t="s">
        <v>878</v>
      </c>
      <c r="S219" s="30" t="s">
        <v>877</v>
      </c>
      <c r="T219">
        <v>3313</v>
      </c>
      <c r="U219">
        <v>2915</v>
      </c>
      <c r="V219" s="4">
        <v>2972</v>
      </c>
      <c r="W219" s="33">
        <v>20067</v>
      </c>
      <c r="X219" s="34">
        <f t="shared" si="43"/>
        <v>0</v>
      </c>
      <c r="Y219" s="34">
        <f t="shared" si="44"/>
        <v>1</v>
      </c>
      <c r="Z219" s="34">
        <f t="shared" si="48"/>
        <v>0</v>
      </c>
      <c r="AA219" s="34">
        <f t="shared" si="49"/>
        <v>0</v>
      </c>
      <c r="AB219" s="34">
        <f t="shared" si="41"/>
        <v>1</v>
      </c>
      <c r="AC219" s="34">
        <f t="shared" si="45"/>
        <v>0</v>
      </c>
      <c r="AD219" s="34">
        <f t="shared" si="50"/>
        <v>0</v>
      </c>
      <c r="AE219" s="34">
        <f t="shared" si="51"/>
        <v>0</v>
      </c>
      <c r="AF219" s="34">
        <f t="shared" si="52"/>
        <v>0</v>
      </c>
      <c r="AG219" s="34">
        <f t="shared" si="53"/>
        <v>0</v>
      </c>
      <c r="AH219">
        <f t="shared" si="46"/>
        <v>0</v>
      </c>
      <c r="AI219">
        <f t="shared" si="47"/>
        <v>0</v>
      </c>
      <c r="AJ219">
        <v>0</v>
      </c>
    </row>
    <row r="220" spans="1:36" ht="12.75">
      <c r="A220" s="22">
        <v>3611370</v>
      </c>
      <c r="B220" s="23">
        <v>270701040000</v>
      </c>
      <c r="C220" s="24" t="s">
        <v>1528</v>
      </c>
      <c r="D220" s="24" t="s">
        <v>1529</v>
      </c>
      <c r="E220" s="24" t="s">
        <v>1530</v>
      </c>
      <c r="F220" s="24">
        <v>13339</v>
      </c>
      <c r="G220" s="25">
        <v>1218</v>
      </c>
      <c r="H220" s="24">
        <v>5189932123</v>
      </c>
      <c r="I220" s="26">
        <v>8</v>
      </c>
      <c r="J220" s="26" t="s">
        <v>876</v>
      </c>
      <c r="K220" s="35" t="s">
        <v>877</v>
      </c>
      <c r="L220" s="4">
        <v>867</v>
      </c>
      <c r="M220" s="70" t="s">
        <v>878</v>
      </c>
      <c r="N220" s="28" t="s">
        <v>877</v>
      </c>
      <c r="O220" s="30"/>
      <c r="P220" s="31">
        <v>33.70307167235495</v>
      </c>
      <c r="Q220" s="26" t="str">
        <f t="shared" si="42"/>
        <v>YES</v>
      </c>
      <c r="R220" s="26" t="s">
        <v>876</v>
      </c>
      <c r="S220" s="32" t="s">
        <v>879</v>
      </c>
      <c r="T220">
        <v>6656</v>
      </c>
      <c r="U220">
        <v>5176</v>
      </c>
      <c r="V220" s="4">
        <v>7518</v>
      </c>
      <c r="W220" s="33">
        <v>44200</v>
      </c>
      <c r="X220" s="34">
        <f t="shared" si="43"/>
        <v>1</v>
      </c>
      <c r="Y220" s="34">
        <f t="shared" si="44"/>
        <v>0</v>
      </c>
      <c r="Z220" s="34">
        <f t="shared" si="48"/>
        <v>0</v>
      </c>
      <c r="AA220" s="34">
        <f t="shared" si="49"/>
        <v>0</v>
      </c>
      <c r="AB220" s="34">
        <f t="shared" si="41"/>
        <v>1</v>
      </c>
      <c r="AC220" s="34">
        <f t="shared" si="45"/>
        <v>1</v>
      </c>
      <c r="AD220" s="34" t="str">
        <f t="shared" si="50"/>
        <v>CHECK</v>
      </c>
      <c r="AE220" s="34">
        <f t="shared" si="51"/>
        <v>0</v>
      </c>
      <c r="AF220" s="34" t="str">
        <f t="shared" si="52"/>
        <v>RLISP</v>
      </c>
      <c r="AG220" s="34">
        <f t="shared" si="53"/>
        <v>0</v>
      </c>
      <c r="AH220">
        <f t="shared" si="46"/>
        <v>0</v>
      </c>
      <c r="AI220">
        <f t="shared" si="47"/>
        <v>0</v>
      </c>
      <c r="AJ220">
        <v>0</v>
      </c>
    </row>
    <row r="221" spans="1:36" ht="12.75">
      <c r="A221" s="22">
        <v>3611400</v>
      </c>
      <c r="B221" s="23">
        <v>210402060000</v>
      </c>
      <c r="C221" s="24" t="s">
        <v>1531</v>
      </c>
      <c r="D221" s="24" t="s">
        <v>1532</v>
      </c>
      <c r="E221" s="24" t="s">
        <v>1533</v>
      </c>
      <c r="F221" s="24">
        <v>13340</v>
      </c>
      <c r="G221" s="25">
        <v>1310</v>
      </c>
      <c r="H221" s="24">
        <v>3158945083</v>
      </c>
      <c r="I221" s="26">
        <v>4</v>
      </c>
      <c r="J221" s="26" t="s">
        <v>878</v>
      </c>
      <c r="K221" s="27" t="s">
        <v>877</v>
      </c>
      <c r="L221" s="28">
        <v>1088</v>
      </c>
      <c r="M221" s="70" t="s">
        <v>878</v>
      </c>
      <c r="N221" s="28" t="s">
        <v>877</v>
      </c>
      <c r="O221" s="30"/>
      <c r="P221" s="31">
        <v>12.881608339538348</v>
      </c>
      <c r="Q221" s="26" t="str">
        <f t="shared" si="42"/>
        <v>NO</v>
      </c>
      <c r="R221" s="26" t="s">
        <v>878</v>
      </c>
      <c r="S221" s="30" t="s">
        <v>877</v>
      </c>
      <c r="T221">
        <v>5272</v>
      </c>
      <c r="U221">
        <v>5952</v>
      </c>
      <c r="V221" s="4">
        <v>3095</v>
      </c>
      <c r="W221" s="33">
        <v>27042</v>
      </c>
      <c r="X221" s="34">
        <f t="shared" si="43"/>
        <v>0</v>
      </c>
      <c r="Y221" s="34">
        <f t="shared" si="44"/>
        <v>0</v>
      </c>
      <c r="Z221" s="34">
        <f t="shared" si="48"/>
        <v>0</v>
      </c>
      <c r="AA221" s="34">
        <f t="shared" si="49"/>
        <v>0</v>
      </c>
      <c r="AB221" s="34">
        <f t="shared" si="41"/>
        <v>0</v>
      </c>
      <c r="AC221" s="34">
        <f t="shared" si="45"/>
        <v>0</v>
      </c>
      <c r="AD221" s="34">
        <f t="shared" si="50"/>
        <v>0</v>
      </c>
      <c r="AE221" s="34">
        <f t="shared" si="51"/>
        <v>0</v>
      </c>
      <c r="AF221" s="34">
        <f t="shared" si="52"/>
        <v>0</v>
      </c>
      <c r="AG221" s="34">
        <f t="shared" si="53"/>
        <v>0</v>
      </c>
      <c r="AH221">
        <f t="shared" si="46"/>
        <v>0</v>
      </c>
      <c r="AI221">
        <f t="shared" si="47"/>
        <v>0</v>
      </c>
      <c r="AJ221">
        <v>0</v>
      </c>
    </row>
    <row r="222" spans="1:36" ht="12.75">
      <c r="A222" s="22">
        <v>3611430</v>
      </c>
      <c r="B222" s="23">
        <v>120701040000</v>
      </c>
      <c r="C222" s="24" t="s">
        <v>1534</v>
      </c>
      <c r="D222" s="24" t="s">
        <v>1535</v>
      </c>
      <c r="E222" s="24" t="s">
        <v>1536</v>
      </c>
      <c r="F222" s="24">
        <v>13775</v>
      </c>
      <c r="G222" s="25">
        <v>888</v>
      </c>
      <c r="H222" s="24">
        <v>6078293551</v>
      </c>
      <c r="I222" s="26">
        <v>7</v>
      </c>
      <c r="J222" s="26" t="s">
        <v>876</v>
      </c>
      <c r="K222" s="67" t="s">
        <v>879</v>
      </c>
      <c r="L222" s="4">
        <v>331</v>
      </c>
      <c r="M222" s="70" t="s">
        <v>878</v>
      </c>
      <c r="N222" s="69" t="s">
        <v>879</v>
      </c>
      <c r="O222" s="55" t="s">
        <v>879</v>
      </c>
      <c r="P222" s="31">
        <v>25.32981530343008</v>
      </c>
      <c r="Q222" s="26" t="str">
        <f t="shared" si="42"/>
        <v>YES</v>
      </c>
      <c r="R222" s="26" t="s">
        <v>876</v>
      </c>
      <c r="S222" s="30" t="s">
        <v>877</v>
      </c>
      <c r="T222">
        <v>2118</v>
      </c>
      <c r="U222">
        <v>1901</v>
      </c>
      <c r="V222" s="4">
        <v>2021</v>
      </c>
      <c r="W222" s="33">
        <v>12716</v>
      </c>
      <c r="X222" s="34">
        <f t="shared" si="43"/>
        <v>1</v>
      </c>
      <c r="Y222" s="34">
        <f t="shared" si="44"/>
        <v>1</v>
      </c>
      <c r="Z222" s="34" t="str">
        <f t="shared" si="48"/>
        <v>ELIGIBLE</v>
      </c>
      <c r="AA222" s="34" t="str">
        <f t="shared" si="49"/>
        <v>OKAY</v>
      </c>
      <c r="AB222" s="34">
        <f t="shared" si="41"/>
        <v>1</v>
      </c>
      <c r="AC222" s="34">
        <f t="shared" si="45"/>
        <v>1</v>
      </c>
      <c r="AD222" s="34" t="str">
        <f t="shared" si="50"/>
        <v>CHECK</v>
      </c>
      <c r="AE222" s="34" t="str">
        <f t="shared" si="51"/>
        <v>SRSA</v>
      </c>
      <c r="AF222" s="34">
        <f t="shared" si="52"/>
        <v>0</v>
      </c>
      <c r="AG222" s="34">
        <f t="shared" si="53"/>
        <v>0</v>
      </c>
      <c r="AH222">
        <f t="shared" si="46"/>
        <v>0</v>
      </c>
      <c r="AI222">
        <f t="shared" si="47"/>
        <v>0</v>
      </c>
      <c r="AJ222">
        <v>0</v>
      </c>
    </row>
    <row r="223" spans="1:36" ht="12.75">
      <c r="A223" s="22">
        <v>3611460</v>
      </c>
      <c r="B223" s="23">
        <v>280217020000</v>
      </c>
      <c r="C223" s="24" t="s">
        <v>1537</v>
      </c>
      <c r="D223" s="24" t="s">
        <v>1538</v>
      </c>
      <c r="E223" s="24" t="s">
        <v>1539</v>
      </c>
      <c r="F223" s="24">
        <v>11010</v>
      </c>
      <c r="G223" s="25">
        <v>3898</v>
      </c>
      <c r="H223" s="24">
        <v>5164814100</v>
      </c>
      <c r="I223" s="26">
        <v>3</v>
      </c>
      <c r="J223" s="26" t="s">
        <v>878</v>
      </c>
      <c r="K223" s="35" t="s">
        <v>877</v>
      </c>
      <c r="L223" s="4">
        <v>1708</v>
      </c>
      <c r="M223" s="70" t="s">
        <v>878</v>
      </c>
      <c r="N223" s="4" t="s">
        <v>877</v>
      </c>
      <c r="O223" s="44"/>
      <c r="P223" s="31">
        <v>5.189620758483033</v>
      </c>
      <c r="Q223" s="26" t="str">
        <f t="shared" si="42"/>
        <v>NO</v>
      </c>
      <c r="R223" s="26" t="s">
        <v>878</v>
      </c>
      <c r="S223" s="30" t="s">
        <v>877</v>
      </c>
      <c r="T223">
        <v>7717</v>
      </c>
      <c r="U223">
        <v>11635</v>
      </c>
      <c r="V223" s="4">
        <v>1629</v>
      </c>
      <c r="W223" s="33">
        <v>24659</v>
      </c>
      <c r="X223" s="34">
        <f t="shared" si="43"/>
        <v>0</v>
      </c>
      <c r="Y223" s="34">
        <f t="shared" si="44"/>
        <v>0</v>
      </c>
      <c r="Z223" s="34">
        <f t="shared" si="48"/>
        <v>0</v>
      </c>
      <c r="AA223" s="34">
        <f t="shared" si="49"/>
        <v>0</v>
      </c>
      <c r="AB223" s="34">
        <f t="shared" si="41"/>
        <v>0</v>
      </c>
      <c r="AC223" s="34">
        <f t="shared" si="45"/>
        <v>0</v>
      </c>
      <c r="AD223" s="34">
        <f t="shared" si="50"/>
        <v>0</v>
      </c>
      <c r="AE223" s="34">
        <f t="shared" si="51"/>
        <v>0</v>
      </c>
      <c r="AF223" s="34">
        <f t="shared" si="52"/>
        <v>0</v>
      </c>
      <c r="AG223" s="34">
        <f t="shared" si="53"/>
        <v>0</v>
      </c>
      <c r="AH223">
        <f t="shared" si="46"/>
        <v>0</v>
      </c>
      <c r="AI223">
        <f t="shared" si="47"/>
        <v>0</v>
      </c>
      <c r="AJ223">
        <v>0</v>
      </c>
    </row>
    <row r="224" spans="1:36" ht="12.75">
      <c r="A224" s="22">
        <v>3611490</v>
      </c>
      <c r="B224" s="23">
        <v>41101040000</v>
      </c>
      <c r="C224" s="24" t="s">
        <v>1540</v>
      </c>
      <c r="D224" s="24" t="s">
        <v>1541</v>
      </c>
      <c r="E224" s="24" t="s">
        <v>1542</v>
      </c>
      <c r="F224" s="24">
        <v>14737</v>
      </c>
      <c r="G224" s="25">
        <v>1096</v>
      </c>
      <c r="H224" s="24">
        <v>7166763723</v>
      </c>
      <c r="I224" s="26">
        <v>7</v>
      </c>
      <c r="J224" s="26" t="s">
        <v>876</v>
      </c>
      <c r="K224" s="43" t="s">
        <v>879</v>
      </c>
      <c r="L224" s="28">
        <v>923</v>
      </c>
      <c r="M224" s="70" t="s">
        <v>878</v>
      </c>
      <c r="N224" s="28" t="s">
        <v>877</v>
      </c>
      <c r="O224" s="44"/>
      <c r="P224" s="31">
        <v>33.83233532934132</v>
      </c>
      <c r="Q224" s="26" t="str">
        <f t="shared" si="42"/>
        <v>YES</v>
      </c>
      <c r="R224" s="26" t="s">
        <v>876</v>
      </c>
      <c r="S224" s="32" t="s">
        <v>879</v>
      </c>
      <c r="T224">
        <v>6842</v>
      </c>
      <c r="U224">
        <v>5425</v>
      </c>
      <c r="V224" s="4">
        <v>7070</v>
      </c>
      <c r="W224" s="33">
        <v>43309</v>
      </c>
      <c r="X224" s="34">
        <f t="shared" si="43"/>
        <v>1</v>
      </c>
      <c r="Y224" s="34">
        <f t="shared" si="44"/>
        <v>0</v>
      </c>
      <c r="Z224" s="34">
        <f t="shared" si="48"/>
        <v>0</v>
      </c>
      <c r="AA224" s="34">
        <f t="shared" si="49"/>
        <v>0</v>
      </c>
      <c r="AB224" s="34">
        <f t="shared" si="41"/>
        <v>1</v>
      </c>
      <c r="AC224" s="34">
        <f t="shared" si="45"/>
        <v>1</v>
      </c>
      <c r="AD224" s="34" t="str">
        <f t="shared" si="50"/>
        <v>CHECK</v>
      </c>
      <c r="AE224" s="34">
        <f t="shared" si="51"/>
        <v>0</v>
      </c>
      <c r="AF224" s="34" t="str">
        <f t="shared" si="52"/>
        <v>RLISP</v>
      </c>
      <c r="AG224" s="34">
        <f t="shared" si="53"/>
        <v>0</v>
      </c>
      <c r="AH224">
        <f t="shared" si="46"/>
        <v>0</v>
      </c>
      <c r="AI224">
        <f t="shared" si="47"/>
        <v>0</v>
      </c>
      <c r="AJ224">
        <v>0</v>
      </c>
    </row>
    <row r="225" spans="1:36" ht="12.75">
      <c r="A225" s="22">
        <v>3611520</v>
      </c>
      <c r="B225" s="23">
        <v>62201060000</v>
      </c>
      <c r="C225" s="24" t="s">
        <v>1543</v>
      </c>
      <c r="D225" s="24" t="s">
        <v>1544</v>
      </c>
      <c r="E225" s="24" t="s">
        <v>1545</v>
      </c>
      <c r="F225" s="24">
        <v>14063</v>
      </c>
      <c r="G225" s="25">
        <v>1496</v>
      </c>
      <c r="H225" s="24">
        <v>7166791581</v>
      </c>
      <c r="I225" s="26">
        <v>4</v>
      </c>
      <c r="J225" s="26" t="s">
        <v>878</v>
      </c>
      <c r="K225" s="67" t="s">
        <v>877</v>
      </c>
      <c r="L225" s="4">
        <v>1871</v>
      </c>
      <c r="M225" s="70" t="s">
        <v>878</v>
      </c>
      <c r="N225" s="28" t="s">
        <v>877</v>
      </c>
      <c r="O225" s="30"/>
      <c r="P225" s="31">
        <v>18.576143328618578</v>
      </c>
      <c r="Q225" s="26" t="str">
        <f t="shared" si="42"/>
        <v>NO</v>
      </c>
      <c r="R225" s="26" t="s">
        <v>878</v>
      </c>
      <c r="S225" s="30" t="s">
        <v>877</v>
      </c>
      <c r="T225">
        <v>10342</v>
      </c>
      <c r="U225">
        <v>10423</v>
      </c>
      <c r="V225" s="4">
        <v>7564</v>
      </c>
      <c r="W225" s="33">
        <v>57595</v>
      </c>
      <c r="X225" s="34">
        <f t="shared" si="43"/>
        <v>0</v>
      </c>
      <c r="Y225" s="34">
        <f t="shared" si="44"/>
        <v>0</v>
      </c>
      <c r="Z225" s="34">
        <f t="shared" si="48"/>
        <v>0</v>
      </c>
      <c r="AA225" s="34">
        <f t="shared" si="49"/>
        <v>0</v>
      </c>
      <c r="AB225" s="34">
        <f t="shared" si="41"/>
        <v>0</v>
      </c>
      <c r="AC225" s="34">
        <f t="shared" si="45"/>
        <v>0</v>
      </c>
      <c r="AD225" s="34">
        <f t="shared" si="50"/>
        <v>0</v>
      </c>
      <c r="AE225" s="34">
        <f t="shared" si="51"/>
        <v>0</v>
      </c>
      <c r="AF225" s="34">
        <f t="shared" si="52"/>
        <v>0</v>
      </c>
      <c r="AG225" s="34">
        <f t="shared" si="53"/>
        <v>0</v>
      </c>
      <c r="AH225">
        <f t="shared" si="46"/>
        <v>0</v>
      </c>
      <c r="AI225">
        <f t="shared" si="47"/>
        <v>0</v>
      </c>
      <c r="AJ225">
        <v>0</v>
      </c>
    </row>
    <row r="226" spans="1:36" ht="12.75">
      <c r="A226" s="22">
        <v>3611550</v>
      </c>
      <c r="B226" s="23">
        <v>280209030000</v>
      </c>
      <c r="C226" s="24" t="s">
        <v>1546</v>
      </c>
      <c r="D226" s="24" t="s">
        <v>1547</v>
      </c>
      <c r="E226" s="24" t="s">
        <v>1548</v>
      </c>
      <c r="F226" s="24">
        <v>11520</v>
      </c>
      <c r="G226" s="25">
        <v>801</v>
      </c>
      <c r="H226" s="24">
        <v>5168675205</v>
      </c>
      <c r="I226" s="26">
        <v>3</v>
      </c>
      <c r="J226" s="26" t="s">
        <v>878</v>
      </c>
      <c r="K226" s="27" t="s">
        <v>877</v>
      </c>
      <c r="L226" s="28">
        <v>6560</v>
      </c>
      <c r="M226" s="70" t="s">
        <v>878</v>
      </c>
      <c r="N226" s="4" t="s">
        <v>877</v>
      </c>
      <c r="O226" s="30"/>
      <c r="P226" s="31">
        <v>21.283783783783782</v>
      </c>
      <c r="Q226" s="26" t="str">
        <f t="shared" si="42"/>
        <v>YES</v>
      </c>
      <c r="R226" s="26" t="s">
        <v>878</v>
      </c>
      <c r="S226" s="30" t="s">
        <v>877</v>
      </c>
      <c r="T226">
        <v>35541</v>
      </c>
      <c r="U226">
        <v>38271</v>
      </c>
      <c r="V226" s="4">
        <v>23055</v>
      </c>
      <c r="W226" s="33">
        <v>185046</v>
      </c>
      <c r="X226" s="34">
        <f t="shared" si="43"/>
        <v>0</v>
      </c>
      <c r="Y226" s="34">
        <f t="shared" si="44"/>
        <v>0</v>
      </c>
      <c r="Z226" s="34">
        <f t="shared" si="48"/>
        <v>0</v>
      </c>
      <c r="AA226" s="34">
        <f t="shared" si="49"/>
        <v>0</v>
      </c>
      <c r="AB226" s="34">
        <f t="shared" si="41"/>
        <v>1</v>
      </c>
      <c r="AC226" s="34">
        <f t="shared" si="45"/>
        <v>0</v>
      </c>
      <c r="AD226" s="34">
        <f t="shared" si="50"/>
        <v>0</v>
      </c>
      <c r="AE226" s="34">
        <f t="shared" si="51"/>
        <v>0</v>
      </c>
      <c r="AF226" s="34">
        <f t="shared" si="52"/>
        <v>0</v>
      </c>
      <c r="AG226" s="34">
        <f t="shared" si="53"/>
        <v>0</v>
      </c>
      <c r="AH226">
        <f t="shared" si="46"/>
        <v>0</v>
      </c>
      <c r="AI226">
        <f t="shared" si="47"/>
        <v>0</v>
      </c>
      <c r="AJ226">
        <v>0</v>
      </c>
    </row>
    <row r="227" spans="1:36" ht="12.75">
      <c r="A227" s="22">
        <v>3611610</v>
      </c>
      <c r="B227" s="23">
        <v>60301040000</v>
      </c>
      <c r="C227" s="24" t="s">
        <v>1549</v>
      </c>
      <c r="D227" s="24" t="s">
        <v>1550</v>
      </c>
      <c r="E227" s="24" t="s">
        <v>1551</v>
      </c>
      <c r="F227" s="24">
        <v>14738</v>
      </c>
      <c r="G227" s="25">
        <v>690</v>
      </c>
      <c r="H227" s="24">
        <v>7165699241</v>
      </c>
      <c r="I227" s="26">
        <v>8</v>
      </c>
      <c r="J227" s="26" t="s">
        <v>876</v>
      </c>
      <c r="K227" s="43" t="s">
        <v>877</v>
      </c>
      <c r="L227" s="28">
        <v>1019</v>
      </c>
      <c r="M227" s="70" t="s">
        <v>878</v>
      </c>
      <c r="N227" s="28" t="s">
        <v>877</v>
      </c>
      <c r="O227" s="44"/>
      <c r="P227" s="31">
        <v>19.09892262487757</v>
      </c>
      <c r="Q227" s="26" t="str">
        <f t="shared" si="42"/>
        <v>NO</v>
      </c>
      <c r="R227" s="26" t="s">
        <v>876</v>
      </c>
      <c r="S227" s="30" t="s">
        <v>877</v>
      </c>
      <c r="T227">
        <v>5208</v>
      </c>
      <c r="U227">
        <v>5384</v>
      </c>
      <c r="V227" s="4">
        <v>3637</v>
      </c>
      <c r="W227" s="33">
        <v>28443</v>
      </c>
      <c r="X227" s="34">
        <f t="shared" si="43"/>
        <v>1</v>
      </c>
      <c r="Y227" s="34">
        <f t="shared" si="44"/>
        <v>0</v>
      </c>
      <c r="Z227" s="34">
        <f t="shared" si="48"/>
        <v>0</v>
      </c>
      <c r="AA227" s="34">
        <f t="shared" si="49"/>
        <v>0</v>
      </c>
      <c r="AB227" s="34">
        <f t="shared" si="41"/>
        <v>0</v>
      </c>
      <c r="AC227" s="34">
        <f t="shared" si="45"/>
        <v>1</v>
      </c>
      <c r="AD227" s="34">
        <f t="shared" si="50"/>
        <v>0</v>
      </c>
      <c r="AE227" s="34">
        <f t="shared" si="51"/>
        <v>0</v>
      </c>
      <c r="AF227" s="34">
        <f t="shared" si="52"/>
        <v>0</v>
      </c>
      <c r="AG227" s="34">
        <f t="shared" si="53"/>
        <v>0</v>
      </c>
      <c r="AH227">
        <f t="shared" si="46"/>
        <v>0</v>
      </c>
      <c r="AI227">
        <f t="shared" si="47"/>
        <v>0</v>
      </c>
      <c r="AJ227">
        <v>0</v>
      </c>
    </row>
    <row r="228" spans="1:36" ht="12.75">
      <c r="A228" s="22">
        <v>3611640</v>
      </c>
      <c r="B228" s="23">
        <v>21601040000</v>
      </c>
      <c r="C228" s="24" t="s">
        <v>1552</v>
      </c>
      <c r="D228" s="24" t="s">
        <v>1553</v>
      </c>
      <c r="E228" s="24" t="s">
        <v>1554</v>
      </c>
      <c r="F228" s="24">
        <v>14739</v>
      </c>
      <c r="G228" s="25">
        <v>9702</v>
      </c>
      <c r="H228" s="24">
        <v>7169733534</v>
      </c>
      <c r="I228" s="26">
        <v>7</v>
      </c>
      <c r="J228" s="26" t="s">
        <v>876</v>
      </c>
      <c r="K228" s="28" t="s">
        <v>879</v>
      </c>
      <c r="L228" s="28">
        <v>341</v>
      </c>
      <c r="M228" s="70" t="s">
        <v>878</v>
      </c>
      <c r="N228" s="69" t="s">
        <v>879</v>
      </c>
      <c r="O228" s="55" t="s">
        <v>879</v>
      </c>
      <c r="P228" s="31">
        <v>43.08510638297872</v>
      </c>
      <c r="Q228" s="26" t="str">
        <f t="shared" si="42"/>
        <v>YES</v>
      </c>
      <c r="R228" s="26" t="s">
        <v>876</v>
      </c>
      <c r="S228" s="30" t="s">
        <v>877</v>
      </c>
      <c r="T228">
        <v>3552</v>
      </c>
      <c r="U228">
        <v>2003</v>
      </c>
      <c r="V228" s="4">
        <v>5612</v>
      </c>
      <c r="W228" s="33">
        <v>26340</v>
      </c>
      <c r="X228" s="34">
        <f t="shared" si="43"/>
        <v>1</v>
      </c>
      <c r="Y228" s="34">
        <f t="shared" si="44"/>
        <v>1</v>
      </c>
      <c r="Z228" s="34" t="str">
        <f t="shared" si="48"/>
        <v>ELIGIBLE</v>
      </c>
      <c r="AA228" s="34" t="str">
        <f t="shared" si="49"/>
        <v>OKAY</v>
      </c>
      <c r="AB228" s="34">
        <f t="shared" si="41"/>
        <v>1</v>
      </c>
      <c r="AC228" s="34">
        <f t="shared" si="45"/>
        <v>1</v>
      </c>
      <c r="AD228" s="34" t="str">
        <f t="shared" si="50"/>
        <v>CHECK</v>
      </c>
      <c r="AE228" s="34" t="str">
        <f t="shared" si="51"/>
        <v>SRSA</v>
      </c>
      <c r="AF228" s="34">
        <f t="shared" si="52"/>
        <v>0</v>
      </c>
      <c r="AG228" s="34">
        <f t="shared" si="53"/>
        <v>0</v>
      </c>
      <c r="AH228">
        <f t="shared" si="46"/>
        <v>0</v>
      </c>
      <c r="AI228">
        <f t="shared" si="47"/>
        <v>0</v>
      </c>
      <c r="AJ228">
        <v>0</v>
      </c>
    </row>
    <row r="229" spans="1:36" ht="12.75">
      <c r="A229" s="22">
        <v>3611670</v>
      </c>
      <c r="B229" s="23">
        <v>141604060000</v>
      </c>
      <c r="C229" s="24" t="s">
        <v>1555</v>
      </c>
      <c r="D229" s="24" t="s">
        <v>1556</v>
      </c>
      <c r="E229" s="24" t="s">
        <v>1557</v>
      </c>
      <c r="F229" s="24">
        <v>14075</v>
      </c>
      <c r="G229" s="25">
        <v>5657</v>
      </c>
      <c r="H229" s="24">
        <v>7166271060</v>
      </c>
      <c r="I229" s="26" t="s">
        <v>981</v>
      </c>
      <c r="J229" s="26" t="s">
        <v>878</v>
      </c>
      <c r="K229" s="35" t="s">
        <v>877</v>
      </c>
      <c r="L229" s="4">
        <v>5251</v>
      </c>
      <c r="M229" s="70" t="s">
        <v>878</v>
      </c>
      <c r="N229" s="4" t="s">
        <v>877</v>
      </c>
      <c r="O229" s="30"/>
      <c r="P229" s="31">
        <v>6.839622641509433</v>
      </c>
      <c r="Q229" s="26" t="str">
        <f t="shared" si="42"/>
        <v>NO</v>
      </c>
      <c r="R229" s="26" t="s">
        <v>878</v>
      </c>
      <c r="S229" s="30" t="s">
        <v>877</v>
      </c>
      <c r="T229">
        <v>24943</v>
      </c>
      <c r="U229">
        <v>34763</v>
      </c>
      <c r="V229" s="4">
        <v>7898</v>
      </c>
      <c r="W229" s="33">
        <v>91735</v>
      </c>
      <c r="X229" s="34">
        <f t="shared" si="43"/>
        <v>0</v>
      </c>
      <c r="Y229" s="34">
        <f t="shared" si="44"/>
        <v>0</v>
      </c>
      <c r="Z229" s="34">
        <f t="shared" si="48"/>
        <v>0</v>
      </c>
      <c r="AA229" s="34">
        <f t="shared" si="49"/>
        <v>0</v>
      </c>
      <c r="AB229" s="34">
        <f t="shared" si="41"/>
        <v>0</v>
      </c>
      <c r="AC229" s="34">
        <f t="shared" si="45"/>
        <v>0</v>
      </c>
      <c r="AD229" s="34">
        <f t="shared" si="50"/>
        <v>0</v>
      </c>
      <c r="AE229" s="34">
        <f t="shared" si="51"/>
        <v>0</v>
      </c>
      <c r="AF229" s="34">
        <f t="shared" si="52"/>
        <v>0</v>
      </c>
      <c r="AG229" s="34">
        <f t="shared" si="53"/>
        <v>0</v>
      </c>
      <c r="AH229">
        <f t="shared" si="46"/>
        <v>0</v>
      </c>
      <c r="AI229">
        <f t="shared" si="47"/>
        <v>0</v>
      </c>
      <c r="AJ229">
        <v>0</v>
      </c>
    </row>
    <row r="230" spans="1:36" ht="12.75">
      <c r="A230" s="22">
        <v>3611700</v>
      </c>
      <c r="B230" s="23">
        <v>460500010000</v>
      </c>
      <c r="C230" s="24" t="s">
        <v>1558</v>
      </c>
      <c r="D230" s="24" t="s">
        <v>1559</v>
      </c>
      <c r="E230" s="24" t="s">
        <v>1560</v>
      </c>
      <c r="F230" s="24">
        <v>13069</v>
      </c>
      <c r="G230" s="25">
        <v>1859</v>
      </c>
      <c r="H230" s="24">
        <v>3155935510</v>
      </c>
      <c r="I230" s="26" t="s">
        <v>883</v>
      </c>
      <c r="J230" s="26" t="s">
        <v>878</v>
      </c>
      <c r="K230" s="35" t="s">
        <v>877</v>
      </c>
      <c r="L230" s="4">
        <v>3892</v>
      </c>
      <c r="M230" s="70" t="s">
        <v>878</v>
      </c>
      <c r="N230" s="4" t="s">
        <v>877</v>
      </c>
      <c r="O230" s="30"/>
      <c r="P230" s="31">
        <v>25.057615755290175</v>
      </c>
      <c r="Q230" s="26" t="str">
        <f t="shared" si="42"/>
        <v>YES</v>
      </c>
      <c r="R230" s="26" t="s">
        <v>878</v>
      </c>
      <c r="S230" s="30" t="s">
        <v>877</v>
      </c>
      <c r="T230">
        <v>24171</v>
      </c>
      <c r="U230">
        <v>21024</v>
      </c>
      <c r="V230" s="4">
        <v>22082</v>
      </c>
      <c r="W230" s="33">
        <v>147525</v>
      </c>
      <c r="X230" s="34">
        <f t="shared" si="43"/>
        <v>0</v>
      </c>
      <c r="Y230" s="34">
        <f t="shared" si="44"/>
        <v>0</v>
      </c>
      <c r="Z230" s="34">
        <f t="shared" si="48"/>
        <v>0</v>
      </c>
      <c r="AA230" s="34">
        <f t="shared" si="49"/>
        <v>0</v>
      </c>
      <c r="AB230" s="34">
        <f t="shared" si="41"/>
        <v>1</v>
      </c>
      <c r="AC230" s="34">
        <f t="shared" si="45"/>
        <v>0</v>
      </c>
      <c r="AD230" s="34">
        <f t="shared" si="50"/>
        <v>0</v>
      </c>
      <c r="AE230" s="34">
        <f t="shared" si="51"/>
        <v>0</v>
      </c>
      <c r="AF230" s="34">
        <f t="shared" si="52"/>
        <v>0</v>
      </c>
      <c r="AG230" s="34">
        <f t="shared" si="53"/>
        <v>0</v>
      </c>
      <c r="AH230">
        <f t="shared" si="46"/>
        <v>0</v>
      </c>
      <c r="AI230">
        <f t="shared" si="47"/>
        <v>0</v>
      </c>
      <c r="AJ230">
        <v>0</v>
      </c>
    </row>
    <row r="231" spans="1:36" ht="12.75">
      <c r="A231" s="22">
        <v>3611730</v>
      </c>
      <c r="B231" s="23">
        <v>520701040000</v>
      </c>
      <c r="C231" s="24" t="s">
        <v>1561</v>
      </c>
      <c r="D231" s="24" t="s">
        <v>1562</v>
      </c>
      <c r="E231" s="24" t="s">
        <v>1563</v>
      </c>
      <c r="F231" s="24">
        <v>12074</v>
      </c>
      <c r="G231" s="25">
        <v>130</v>
      </c>
      <c r="H231" s="24">
        <v>5188821033</v>
      </c>
      <c r="I231" s="26">
        <v>8</v>
      </c>
      <c r="J231" s="26" t="s">
        <v>876</v>
      </c>
      <c r="K231" s="35" t="s">
        <v>877</v>
      </c>
      <c r="L231" s="4">
        <v>1181</v>
      </c>
      <c r="M231" s="70" t="s">
        <v>878</v>
      </c>
      <c r="N231" s="4" t="s">
        <v>877</v>
      </c>
      <c r="O231" s="30"/>
      <c r="P231" s="31">
        <v>11.681914144968331</v>
      </c>
      <c r="Q231" s="26" t="str">
        <f t="shared" si="42"/>
        <v>NO</v>
      </c>
      <c r="R231" s="26" t="s">
        <v>876</v>
      </c>
      <c r="S231" s="30" t="s">
        <v>877</v>
      </c>
      <c r="T231">
        <v>5491</v>
      </c>
      <c r="U231">
        <v>6722</v>
      </c>
      <c r="V231" s="4">
        <v>2657</v>
      </c>
      <c r="W231" s="33">
        <v>25356</v>
      </c>
      <c r="X231" s="34">
        <f t="shared" si="43"/>
        <v>1</v>
      </c>
      <c r="Y231" s="34">
        <f t="shared" si="44"/>
        <v>0</v>
      </c>
      <c r="Z231" s="34">
        <f t="shared" si="48"/>
        <v>0</v>
      </c>
      <c r="AA231" s="34">
        <f t="shared" si="49"/>
        <v>0</v>
      </c>
      <c r="AB231" s="34">
        <f t="shared" si="41"/>
        <v>0</v>
      </c>
      <c r="AC231" s="34">
        <f t="shared" si="45"/>
        <v>1</v>
      </c>
      <c r="AD231" s="34">
        <f t="shared" si="50"/>
        <v>0</v>
      </c>
      <c r="AE231" s="34">
        <f t="shared" si="51"/>
        <v>0</v>
      </c>
      <c r="AF231" s="34">
        <f t="shared" si="52"/>
        <v>0</v>
      </c>
      <c r="AG231" s="34">
        <f t="shared" si="53"/>
        <v>0</v>
      </c>
      <c r="AH231">
        <f t="shared" si="46"/>
        <v>0</v>
      </c>
      <c r="AI231">
        <f t="shared" si="47"/>
        <v>0</v>
      </c>
      <c r="AJ231">
        <v>0</v>
      </c>
    </row>
    <row r="232" spans="1:36" ht="12.75">
      <c r="A232" s="22">
        <v>3611740</v>
      </c>
      <c r="B232" s="23">
        <v>650902040000</v>
      </c>
      <c r="C232" s="24" t="s">
        <v>1564</v>
      </c>
      <c r="D232" s="24" t="s">
        <v>1565</v>
      </c>
      <c r="E232" s="24" t="s">
        <v>1566</v>
      </c>
      <c r="F232" s="24">
        <v>14502</v>
      </c>
      <c r="G232" s="25">
        <v>9518</v>
      </c>
      <c r="H232" s="24">
        <v>3159863521</v>
      </c>
      <c r="I232" s="26">
        <v>8</v>
      </c>
      <c r="J232" s="26" t="s">
        <v>876</v>
      </c>
      <c r="K232" s="35" t="s">
        <v>877</v>
      </c>
      <c r="L232" s="4">
        <v>1124</v>
      </c>
      <c r="M232" s="70" t="s">
        <v>878</v>
      </c>
      <c r="N232" s="28" t="s">
        <v>877</v>
      </c>
      <c r="O232" s="30"/>
      <c r="P232" s="31">
        <v>10.562571756601608</v>
      </c>
      <c r="Q232" s="26" t="str">
        <f t="shared" si="42"/>
        <v>NO</v>
      </c>
      <c r="R232" s="26" t="s">
        <v>876</v>
      </c>
      <c r="S232" s="30" t="s">
        <v>877</v>
      </c>
      <c r="T232">
        <v>4110</v>
      </c>
      <c r="U232">
        <v>5582</v>
      </c>
      <c r="V232" s="4">
        <v>1435</v>
      </c>
      <c r="W232" s="33">
        <v>17213</v>
      </c>
      <c r="X232" s="34">
        <f t="shared" si="43"/>
        <v>1</v>
      </c>
      <c r="Y232" s="34">
        <f t="shared" si="44"/>
        <v>0</v>
      </c>
      <c r="Z232" s="34">
        <f t="shared" si="48"/>
        <v>0</v>
      </c>
      <c r="AA232" s="34">
        <f t="shared" si="49"/>
        <v>0</v>
      </c>
      <c r="AB232" s="34">
        <f t="shared" si="41"/>
        <v>0</v>
      </c>
      <c r="AC232" s="34">
        <f t="shared" si="45"/>
        <v>1</v>
      </c>
      <c r="AD232" s="34">
        <f t="shared" si="50"/>
        <v>0</v>
      </c>
      <c r="AE232" s="34">
        <f t="shared" si="51"/>
        <v>0</v>
      </c>
      <c r="AF232" s="34">
        <f t="shared" si="52"/>
        <v>0</v>
      </c>
      <c r="AG232" s="34">
        <f t="shared" si="53"/>
        <v>0</v>
      </c>
      <c r="AH232">
        <f t="shared" si="46"/>
        <v>0</v>
      </c>
      <c r="AI232">
        <f t="shared" si="47"/>
        <v>0</v>
      </c>
      <c r="AJ232">
        <v>0</v>
      </c>
    </row>
    <row r="233" spans="1:36" ht="12.75">
      <c r="A233" s="22">
        <v>3611760</v>
      </c>
      <c r="B233" s="23">
        <v>280218030000</v>
      </c>
      <c r="C233" s="24" t="s">
        <v>1567</v>
      </c>
      <c r="D233" s="24" t="s">
        <v>1568</v>
      </c>
      <c r="E233" s="24" t="s">
        <v>1569</v>
      </c>
      <c r="F233" s="24">
        <v>11530</v>
      </c>
      <c r="G233" s="25">
        <v>216</v>
      </c>
      <c r="H233" s="24">
        <v>5162943004</v>
      </c>
      <c r="I233" s="26">
        <v>3</v>
      </c>
      <c r="J233" s="26" t="s">
        <v>878</v>
      </c>
      <c r="K233" s="27" t="s">
        <v>877</v>
      </c>
      <c r="L233" s="28">
        <v>3487</v>
      </c>
      <c r="M233" s="70" t="s">
        <v>878</v>
      </c>
      <c r="N233" s="4" t="s">
        <v>877</v>
      </c>
      <c r="O233" s="30"/>
      <c r="P233" s="31">
        <v>3.6833424958768552</v>
      </c>
      <c r="Q233" s="26" t="str">
        <f t="shared" si="42"/>
        <v>NO</v>
      </c>
      <c r="R233" s="26" t="s">
        <v>878</v>
      </c>
      <c r="S233" s="30" t="s">
        <v>877</v>
      </c>
      <c r="T233">
        <v>14560</v>
      </c>
      <c r="U233">
        <v>23032</v>
      </c>
      <c r="V233" s="4">
        <v>2545</v>
      </c>
      <c r="W233" s="33">
        <v>41137</v>
      </c>
      <c r="X233" s="34">
        <f t="shared" si="43"/>
        <v>0</v>
      </c>
      <c r="Y233" s="34">
        <f t="shared" si="44"/>
        <v>0</v>
      </c>
      <c r="Z233" s="34">
        <f t="shared" si="48"/>
        <v>0</v>
      </c>
      <c r="AA233" s="34">
        <f t="shared" si="49"/>
        <v>0</v>
      </c>
      <c r="AB233" s="34">
        <f t="shared" si="41"/>
        <v>0</v>
      </c>
      <c r="AC233" s="34">
        <f t="shared" si="45"/>
        <v>0</v>
      </c>
      <c r="AD233" s="34">
        <f t="shared" si="50"/>
        <v>0</v>
      </c>
      <c r="AE233" s="34">
        <f t="shared" si="51"/>
        <v>0</v>
      </c>
      <c r="AF233" s="34">
        <f t="shared" si="52"/>
        <v>0</v>
      </c>
      <c r="AG233" s="34">
        <f t="shared" si="53"/>
        <v>0</v>
      </c>
      <c r="AH233">
        <f t="shared" si="46"/>
        <v>0</v>
      </c>
      <c r="AI233">
        <f t="shared" si="47"/>
        <v>0</v>
      </c>
      <c r="AJ233">
        <v>0</v>
      </c>
    </row>
    <row r="234" spans="1:36" ht="12.75">
      <c r="A234" s="22">
        <v>3611860</v>
      </c>
      <c r="B234" s="23">
        <v>480404020000</v>
      </c>
      <c r="C234" s="24" t="s">
        <v>1570</v>
      </c>
      <c r="D234" s="24" t="s">
        <v>1571</v>
      </c>
      <c r="E234" s="24" t="s">
        <v>1572</v>
      </c>
      <c r="F234" s="24">
        <v>10524</v>
      </c>
      <c r="G234" s="25">
        <v>193</v>
      </c>
      <c r="H234" s="24">
        <v>9144243689</v>
      </c>
      <c r="I234" s="26">
        <v>3</v>
      </c>
      <c r="J234" s="36" t="s">
        <v>878</v>
      </c>
      <c r="K234" s="49" t="s">
        <v>877</v>
      </c>
      <c r="L234" s="40">
        <v>229</v>
      </c>
      <c r="M234" s="68" t="s">
        <v>878</v>
      </c>
      <c r="N234" s="4" t="s">
        <v>877</v>
      </c>
      <c r="O234" s="30"/>
      <c r="P234" s="31">
        <v>3.640776699029126</v>
      </c>
      <c r="Q234" s="26" t="str">
        <f t="shared" si="42"/>
        <v>NO</v>
      </c>
      <c r="R234" s="26" t="s">
        <v>878</v>
      </c>
      <c r="S234" s="30" t="s">
        <v>877</v>
      </c>
      <c r="T234">
        <v>1038</v>
      </c>
      <c r="U234">
        <v>1567</v>
      </c>
      <c r="V234" s="4">
        <v>206</v>
      </c>
      <c r="W234" s="33">
        <v>3661</v>
      </c>
      <c r="X234" s="34">
        <f t="shared" si="43"/>
        <v>0</v>
      </c>
      <c r="Y234" s="34">
        <f t="shared" si="44"/>
        <v>1</v>
      </c>
      <c r="Z234" s="34">
        <f t="shared" si="48"/>
        <v>0</v>
      </c>
      <c r="AA234" s="34">
        <f t="shared" si="49"/>
        <v>0</v>
      </c>
      <c r="AB234" s="34">
        <f t="shared" si="41"/>
        <v>0</v>
      </c>
      <c r="AC234" s="34">
        <f t="shared" si="45"/>
        <v>0</v>
      </c>
      <c r="AD234" s="34">
        <f t="shared" si="50"/>
        <v>0</v>
      </c>
      <c r="AE234" s="34">
        <f t="shared" si="51"/>
        <v>0</v>
      </c>
      <c r="AF234" s="34">
        <f t="shared" si="52"/>
        <v>0</v>
      </c>
      <c r="AG234" s="34">
        <f t="shared" si="53"/>
        <v>0</v>
      </c>
      <c r="AH234">
        <f t="shared" si="46"/>
        <v>0</v>
      </c>
      <c r="AI234">
        <f t="shared" si="47"/>
        <v>0</v>
      </c>
      <c r="AJ234">
        <v>0</v>
      </c>
    </row>
    <row r="235" spans="1:36" ht="12.75">
      <c r="A235" s="22">
        <v>3611880</v>
      </c>
      <c r="B235" s="23">
        <v>260401060000</v>
      </c>
      <c r="C235" s="24" t="s">
        <v>1573</v>
      </c>
      <c r="D235" s="24" t="s">
        <v>1574</v>
      </c>
      <c r="E235" s="24" t="s">
        <v>1143</v>
      </c>
      <c r="F235" s="24">
        <v>14624</v>
      </c>
      <c r="G235" s="25">
        <v>1492</v>
      </c>
      <c r="H235" s="24">
        <v>7162475050</v>
      </c>
      <c r="I235" s="26" t="s">
        <v>883</v>
      </c>
      <c r="J235" s="26" t="s">
        <v>878</v>
      </c>
      <c r="K235" s="27" t="s">
        <v>877</v>
      </c>
      <c r="L235" s="28">
        <v>5006</v>
      </c>
      <c r="M235" s="70" t="s">
        <v>878</v>
      </c>
      <c r="N235" s="28" t="s">
        <v>877</v>
      </c>
      <c r="O235" s="30"/>
      <c r="P235" s="31">
        <v>5.309150865622423</v>
      </c>
      <c r="Q235" s="26" t="str">
        <f t="shared" si="42"/>
        <v>NO</v>
      </c>
      <c r="R235" s="26" t="s">
        <v>878</v>
      </c>
      <c r="S235" s="30" t="s">
        <v>877</v>
      </c>
      <c r="T235">
        <v>23815</v>
      </c>
      <c r="U235">
        <v>34773</v>
      </c>
      <c r="V235" s="4">
        <v>6214</v>
      </c>
      <c r="W235" s="33">
        <v>80559</v>
      </c>
      <c r="X235" s="34">
        <f t="shared" si="43"/>
        <v>0</v>
      </c>
      <c r="Y235" s="34">
        <f t="shared" si="44"/>
        <v>0</v>
      </c>
      <c r="Z235" s="34">
        <f t="shared" si="48"/>
        <v>0</v>
      </c>
      <c r="AA235" s="34">
        <f t="shared" si="49"/>
        <v>0</v>
      </c>
      <c r="AB235" s="34">
        <f t="shared" si="41"/>
        <v>0</v>
      </c>
      <c r="AC235" s="34">
        <f t="shared" si="45"/>
        <v>0</v>
      </c>
      <c r="AD235" s="34">
        <f t="shared" si="50"/>
        <v>0</v>
      </c>
      <c r="AE235" s="34">
        <f t="shared" si="51"/>
        <v>0</v>
      </c>
      <c r="AF235" s="34">
        <f t="shared" si="52"/>
        <v>0</v>
      </c>
      <c r="AG235" s="34">
        <f t="shared" si="53"/>
        <v>0</v>
      </c>
      <c r="AH235">
        <f t="shared" si="46"/>
        <v>0</v>
      </c>
      <c r="AI235">
        <f t="shared" si="47"/>
        <v>0</v>
      </c>
      <c r="AJ235">
        <v>0</v>
      </c>
    </row>
    <row r="236" spans="1:36" ht="12.75">
      <c r="A236" s="22">
        <v>3611910</v>
      </c>
      <c r="B236" s="23">
        <v>220401040000</v>
      </c>
      <c r="C236" s="24" t="s">
        <v>1575</v>
      </c>
      <c r="D236" s="24" t="s">
        <v>1576</v>
      </c>
      <c r="E236" s="24" t="s">
        <v>1577</v>
      </c>
      <c r="F236" s="24">
        <v>13634</v>
      </c>
      <c r="G236" s="25">
        <v>9731</v>
      </c>
      <c r="H236" s="24">
        <v>3156394711</v>
      </c>
      <c r="I236" s="26" t="s">
        <v>900</v>
      </c>
      <c r="J236" s="26" t="s">
        <v>878</v>
      </c>
      <c r="K236" s="35" t="s">
        <v>879</v>
      </c>
      <c r="L236" s="4">
        <v>1556</v>
      </c>
      <c r="M236" s="70" t="s">
        <v>878</v>
      </c>
      <c r="N236" s="28" t="s">
        <v>877</v>
      </c>
      <c r="O236" s="30"/>
      <c r="P236" s="31">
        <v>15.561643835616437</v>
      </c>
      <c r="Q236" s="26" t="str">
        <f t="shared" si="42"/>
        <v>NO</v>
      </c>
      <c r="R236" s="26" t="s">
        <v>876</v>
      </c>
      <c r="S236" s="30" t="s">
        <v>877</v>
      </c>
      <c r="T236">
        <v>7942</v>
      </c>
      <c r="U236">
        <v>8791</v>
      </c>
      <c r="V236" s="4">
        <v>4880</v>
      </c>
      <c r="W236" s="33">
        <v>40494</v>
      </c>
      <c r="X236" s="34">
        <f t="shared" si="43"/>
        <v>0</v>
      </c>
      <c r="Y236" s="34">
        <f t="shared" si="44"/>
        <v>0</v>
      </c>
      <c r="Z236" s="34">
        <f t="shared" si="48"/>
        <v>0</v>
      </c>
      <c r="AA236" s="34">
        <f t="shared" si="49"/>
        <v>0</v>
      </c>
      <c r="AB236" s="34">
        <f t="shared" si="41"/>
        <v>0</v>
      </c>
      <c r="AC236" s="34">
        <f t="shared" si="45"/>
        <v>1</v>
      </c>
      <c r="AD236" s="34">
        <f t="shared" si="50"/>
        <v>0</v>
      </c>
      <c r="AE236" s="34">
        <f t="shared" si="51"/>
        <v>0</v>
      </c>
      <c r="AF236" s="34">
        <f t="shared" si="52"/>
        <v>0</v>
      </c>
      <c r="AG236" s="34">
        <f t="shared" si="53"/>
        <v>0</v>
      </c>
      <c r="AH236">
        <f t="shared" si="46"/>
        <v>0</v>
      </c>
      <c r="AI236">
        <f t="shared" si="47"/>
        <v>0</v>
      </c>
      <c r="AJ236">
        <v>0</v>
      </c>
    </row>
    <row r="237" spans="1:36" ht="12.75">
      <c r="A237" s="22">
        <v>3611940</v>
      </c>
      <c r="B237" s="23">
        <v>240401040000</v>
      </c>
      <c r="C237" s="24" t="s">
        <v>1578</v>
      </c>
      <c r="D237" s="24" t="s">
        <v>1579</v>
      </c>
      <c r="E237" s="24" t="s">
        <v>1580</v>
      </c>
      <c r="F237" s="24">
        <v>14454</v>
      </c>
      <c r="G237" s="25">
        <v>9799</v>
      </c>
      <c r="H237" s="24">
        <v>7162433450</v>
      </c>
      <c r="I237" s="26">
        <v>8</v>
      </c>
      <c r="J237" s="26" t="s">
        <v>876</v>
      </c>
      <c r="K237" s="35" t="s">
        <v>877</v>
      </c>
      <c r="L237" s="4">
        <v>926</v>
      </c>
      <c r="M237" s="70" t="s">
        <v>878</v>
      </c>
      <c r="N237" s="28" t="s">
        <v>877</v>
      </c>
      <c r="O237" s="30"/>
      <c r="P237" s="31">
        <v>14.297061159650518</v>
      </c>
      <c r="Q237" s="26" t="str">
        <f t="shared" si="42"/>
        <v>NO</v>
      </c>
      <c r="R237" s="26" t="s">
        <v>876</v>
      </c>
      <c r="S237" s="30" t="s">
        <v>877</v>
      </c>
      <c r="T237">
        <v>4735</v>
      </c>
      <c r="U237">
        <v>5257</v>
      </c>
      <c r="V237" s="4">
        <v>2887</v>
      </c>
      <c r="W237" s="33">
        <v>24397</v>
      </c>
      <c r="X237" s="34">
        <f t="shared" si="43"/>
        <v>1</v>
      </c>
      <c r="Y237" s="34">
        <f t="shared" si="44"/>
        <v>0</v>
      </c>
      <c r="Z237" s="34">
        <f t="shared" si="48"/>
        <v>0</v>
      </c>
      <c r="AA237" s="34">
        <f t="shared" si="49"/>
        <v>0</v>
      </c>
      <c r="AB237" s="34">
        <f t="shared" si="41"/>
        <v>0</v>
      </c>
      <c r="AC237" s="34">
        <f t="shared" si="45"/>
        <v>1</v>
      </c>
      <c r="AD237" s="34">
        <f t="shared" si="50"/>
        <v>0</v>
      </c>
      <c r="AE237" s="34">
        <f t="shared" si="51"/>
        <v>0</v>
      </c>
      <c r="AF237" s="34">
        <f t="shared" si="52"/>
        <v>0</v>
      </c>
      <c r="AG237" s="34">
        <f t="shared" si="53"/>
        <v>0</v>
      </c>
      <c r="AH237">
        <f t="shared" si="46"/>
        <v>0</v>
      </c>
      <c r="AI237">
        <f t="shared" si="47"/>
        <v>0</v>
      </c>
      <c r="AJ237">
        <v>0</v>
      </c>
    </row>
    <row r="238" spans="1:36" ht="12.75">
      <c r="A238" s="22">
        <v>3611970</v>
      </c>
      <c r="B238" s="23">
        <v>430700010000</v>
      </c>
      <c r="C238" s="24" t="s">
        <v>1581</v>
      </c>
      <c r="D238" s="24" t="s">
        <v>1582</v>
      </c>
      <c r="E238" s="24" t="s">
        <v>1583</v>
      </c>
      <c r="F238" s="24">
        <v>14456</v>
      </c>
      <c r="G238" s="25">
        <v>3492</v>
      </c>
      <c r="H238" s="24">
        <v>3157810276</v>
      </c>
      <c r="I238" s="26">
        <v>4</v>
      </c>
      <c r="J238" s="26" t="s">
        <v>878</v>
      </c>
      <c r="K238" s="35" t="s">
        <v>877</v>
      </c>
      <c r="L238" s="4">
        <v>2626</v>
      </c>
      <c r="M238" s="70" t="s">
        <v>878</v>
      </c>
      <c r="N238" s="4" t="s">
        <v>877</v>
      </c>
      <c r="O238" s="30"/>
      <c r="P238" s="31">
        <v>28.670120898100173</v>
      </c>
      <c r="Q238" s="26" t="str">
        <f t="shared" si="42"/>
        <v>YES</v>
      </c>
      <c r="R238" s="26" t="s">
        <v>878</v>
      </c>
      <c r="S238" s="30" t="s">
        <v>877</v>
      </c>
      <c r="T238">
        <v>17043</v>
      </c>
      <c r="U238">
        <v>15295</v>
      </c>
      <c r="V238" s="4">
        <v>14967</v>
      </c>
      <c r="W238" s="33">
        <v>98790</v>
      </c>
      <c r="X238" s="34">
        <f t="shared" si="43"/>
        <v>0</v>
      </c>
      <c r="Y238" s="34">
        <f t="shared" si="44"/>
        <v>0</v>
      </c>
      <c r="Z238" s="34">
        <f t="shared" si="48"/>
        <v>0</v>
      </c>
      <c r="AA238" s="34">
        <f t="shared" si="49"/>
        <v>0</v>
      </c>
      <c r="AB238" s="34">
        <f t="shared" si="41"/>
        <v>1</v>
      </c>
      <c r="AC238" s="34">
        <f t="shared" si="45"/>
        <v>0</v>
      </c>
      <c r="AD238" s="34">
        <f t="shared" si="50"/>
        <v>0</v>
      </c>
      <c r="AE238" s="34">
        <f t="shared" si="51"/>
        <v>0</v>
      </c>
      <c r="AF238" s="34">
        <f t="shared" si="52"/>
        <v>0</v>
      </c>
      <c r="AG238" s="34">
        <f t="shared" si="53"/>
        <v>0</v>
      </c>
      <c r="AH238">
        <f t="shared" si="46"/>
        <v>0</v>
      </c>
      <c r="AI238">
        <f t="shared" si="47"/>
        <v>0</v>
      </c>
      <c r="AJ238">
        <v>0</v>
      </c>
    </row>
    <row r="239" spans="1:36" ht="12.75">
      <c r="A239" s="22">
        <v>3612030</v>
      </c>
      <c r="B239" s="23">
        <v>100902040000</v>
      </c>
      <c r="C239" s="24" t="s">
        <v>1584</v>
      </c>
      <c r="D239" s="24" t="s">
        <v>1585</v>
      </c>
      <c r="E239" s="24" t="s">
        <v>1586</v>
      </c>
      <c r="F239" s="24">
        <v>12526</v>
      </c>
      <c r="G239" s="25">
        <v>5326</v>
      </c>
      <c r="H239" s="24">
        <v>5185376280</v>
      </c>
      <c r="I239" s="26">
        <v>7</v>
      </c>
      <c r="J239" s="26" t="s">
        <v>876</v>
      </c>
      <c r="K239" s="67" t="s">
        <v>879</v>
      </c>
      <c r="L239" s="4">
        <v>745</v>
      </c>
      <c r="M239" s="70" t="s">
        <v>878</v>
      </c>
      <c r="N239" s="28" t="s">
        <v>877</v>
      </c>
      <c r="O239" s="30"/>
      <c r="P239" s="31">
        <v>8.117647058823529</v>
      </c>
      <c r="Q239" s="26" t="str">
        <f t="shared" si="42"/>
        <v>NO</v>
      </c>
      <c r="R239" s="26" t="s">
        <v>876</v>
      </c>
      <c r="S239" s="30" t="s">
        <v>877</v>
      </c>
      <c r="T239">
        <v>3183</v>
      </c>
      <c r="U239">
        <v>4188</v>
      </c>
      <c r="V239" s="4">
        <v>1355</v>
      </c>
      <c r="W239" s="33">
        <v>14013</v>
      </c>
      <c r="X239" s="34">
        <f t="shared" si="43"/>
        <v>1</v>
      </c>
      <c r="Y239" s="34">
        <f t="shared" si="44"/>
        <v>0</v>
      </c>
      <c r="Z239" s="34">
        <f t="shared" si="48"/>
        <v>0</v>
      </c>
      <c r="AA239" s="34">
        <f t="shared" si="49"/>
        <v>0</v>
      </c>
      <c r="AB239" s="34">
        <f t="shared" si="41"/>
        <v>0</v>
      </c>
      <c r="AC239" s="34">
        <f t="shared" si="45"/>
        <v>1</v>
      </c>
      <c r="AD239" s="34">
        <f t="shared" si="50"/>
        <v>0</v>
      </c>
      <c r="AE239" s="34">
        <f t="shared" si="51"/>
        <v>0</v>
      </c>
      <c r="AF239" s="34">
        <f t="shared" si="52"/>
        <v>0</v>
      </c>
      <c r="AG239" s="34">
        <f t="shared" si="53"/>
        <v>0</v>
      </c>
      <c r="AH239">
        <f t="shared" si="46"/>
        <v>0</v>
      </c>
      <c r="AI239">
        <f t="shared" si="47"/>
        <v>0</v>
      </c>
      <c r="AJ239">
        <v>0</v>
      </c>
    </row>
    <row r="240" spans="1:36" ht="12.75">
      <c r="A240" s="22">
        <v>3612120</v>
      </c>
      <c r="B240" s="23">
        <v>540801040000</v>
      </c>
      <c r="C240" s="24" t="s">
        <v>1587</v>
      </c>
      <c r="D240" s="24" t="s">
        <v>1588</v>
      </c>
      <c r="E240" s="24" t="s">
        <v>1589</v>
      </c>
      <c r="F240" s="24">
        <v>12076</v>
      </c>
      <c r="G240" s="25">
        <v>9703</v>
      </c>
      <c r="H240" s="24">
        <v>6075887541</v>
      </c>
      <c r="I240" s="26">
        <v>8</v>
      </c>
      <c r="J240" s="26" t="s">
        <v>876</v>
      </c>
      <c r="K240" s="27" t="s">
        <v>877</v>
      </c>
      <c r="L240" s="28">
        <v>354</v>
      </c>
      <c r="M240" s="70" t="s">
        <v>878</v>
      </c>
      <c r="N240" s="55" t="s">
        <v>879</v>
      </c>
      <c r="O240" s="55" t="s">
        <v>879</v>
      </c>
      <c r="P240" s="31">
        <v>25.34013605442177</v>
      </c>
      <c r="Q240" s="26" t="str">
        <f t="shared" si="42"/>
        <v>YES</v>
      </c>
      <c r="R240" s="26" t="s">
        <v>876</v>
      </c>
      <c r="S240" s="30" t="s">
        <v>877</v>
      </c>
      <c r="T240">
        <v>2753</v>
      </c>
      <c r="U240">
        <v>2180</v>
      </c>
      <c r="V240" s="4">
        <v>3007</v>
      </c>
      <c r="W240" s="33">
        <v>17358</v>
      </c>
      <c r="X240" s="34">
        <f t="shared" si="43"/>
        <v>1</v>
      </c>
      <c r="Y240" s="34">
        <f t="shared" si="44"/>
        <v>1</v>
      </c>
      <c r="Z240" s="34" t="str">
        <f t="shared" si="48"/>
        <v>ELIGIBLE</v>
      </c>
      <c r="AA240" s="34" t="str">
        <f t="shared" si="49"/>
        <v>OKAY</v>
      </c>
      <c r="AB240" s="34">
        <f t="shared" si="41"/>
        <v>1</v>
      </c>
      <c r="AC240" s="34">
        <f t="shared" si="45"/>
        <v>1</v>
      </c>
      <c r="AD240" s="34" t="str">
        <f t="shared" si="50"/>
        <v>CHECK</v>
      </c>
      <c r="AE240" s="34" t="str">
        <f t="shared" si="51"/>
        <v>SRSA</v>
      </c>
      <c r="AF240" s="34">
        <f t="shared" si="52"/>
        <v>0</v>
      </c>
      <c r="AG240" s="34">
        <f t="shared" si="53"/>
        <v>0</v>
      </c>
      <c r="AH240">
        <f t="shared" si="46"/>
        <v>0</v>
      </c>
      <c r="AI240">
        <f t="shared" si="47"/>
        <v>0</v>
      </c>
      <c r="AJ240">
        <v>0</v>
      </c>
    </row>
    <row r="241" spans="1:36" ht="12.75">
      <c r="A241" s="22">
        <v>3612180</v>
      </c>
      <c r="B241" s="23">
        <v>280100010000</v>
      </c>
      <c r="C241" s="24" t="s">
        <v>1590</v>
      </c>
      <c r="D241" s="24" t="s">
        <v>1591</v>
      </c>
      <c r="E241" s="24" t="s">
        <v>1592</v>
      </c>
      <c r="F241" s="24">
        <v>11542</v>
      </c>
      <c r="G241" s="25">
        <v>1237</v>
      </c>
      <c r="H241" s="24">
        <v>5167597217</v>
      </c>
      <c r="I241" s="26">
        <v>3</v>
      </c>
      <c r="J241" s="26" t="s">
        <v>878</v>
      </c>
      <c r="K241" s="35" t="s">
        <v>877</v>
      </c>
      <c r="L241" s="4">
        <v>2885</v>
      </c>
      <c r="M241" s="70" t="s">
        <v>878</v>
      </c>
      <c r="N241" s="4" t="s">
        <v>877</v>
      </c>
      <c r="O241" s="30"/>
      <c r="P241" s="31">
        <v>15.851974592653963</v>
      </c>
      <c r="Q241" s="26" t="str">
        <f t="shared" si="42"/>
        <v>NO</v>
      </c>
      <c r="R241" s="26" t="s">
        <v>878</v>
      </c>
      <c r="S241" s="30" t="s">
        <v>877</v>
      </c>
      <c r="T241">
        <v>18574</v>
      </c>
      <c r="U241">
        <v>22540</v>
      </c>
      <c r="V241" s="4">
        <v>9229</v>
      </c>
      <c r="W241" s="33">
        <v>77395</v>
      </c>
      <c r="X241" s="34">
        <f t="shared" si="43"/>
        <v>0</v>
      </c>
      <c r="Y241" s="34">
        <f t="shared" si="44"/>
        <v>0</v>
      </c>
      <c r="Z241" s="34">
        <f t="shared" si="48"/>
        <v>0</v>
      </c>
      <c r="AA241" s="34">
        <f t="shared" si="49"/>
        <v>0</v>
      </c>
      <c r="AB241" s="34">
        <f t="shared" si="41"/>
        <v>0</v>
      </c>
      <c r="AC241" s="34">
        <f t="shared" si="45"/>
        <v>0</v>
      </c>
      <c r="AD241" s="34">
        <f t="shared" si="50"/>
        <v>0</v>
      </c>
      <c r="AE241" s="34">
        <f t="shared" si="51"/>
        <v>0</v>
      </c>
      <c r="AF241" s="34">
        <f t="shared" si="52"/>
        <v>0</v>
      </c>
      <c r="AG241" s="34">
        <f t="shared" si="53"/>
        <v>0</v>
      </c>
      <c r="AH241">
        <f t="shared" si="46"/>
        <v>0</v>
      </c>
      <c r="AI241">
        <f t="shared" si="47"/>
        <v>0</v>
      </c>
      <c r="AJ241">
        <v>0</v>
      </c>
    </row>
    <row r="242" spans="1:36" ht="12.75">
      <c r="A242" s="22">
        <v>3612240</v>
      </c>
      <c r="B242" s="23">
        <v>630300010000</v>
      </c>
      <c r="C242" s="24" t="s">
        <v>1593</v>
      </c>
      <c r="D242" s="24" t="s">
        <v>1594</v>
      </c>
      <c r="E242" s="24" t="s">
        <v>958</v>
      </c>
      <c r="F242" s="24">
        <v>12801</v>
      </c>
      <c r="G242" s="25">
        <v>2724</v>
      </c>
      <c r="H242" s="24">
        <v>5187921212</v>
      </c>
      <c r="I242" s="26">
        <v>2</v>
      </c>
      <c r="J242" s="26" t="s">
        <v>878</v>
      </c>
      <c r="K242" s="35" t="s">
        <v>877</v>
      </c>
      <c r="L242" s="4">
        <v>2526</v>
      </c>
      <c r="M242" s="70" t="s">
        <v>878</v>
      </c>
      <c r="N242" s="4" t="s">
        <v>877</v>
      </c>
      <c r="O242" s="44"/>
      <c r="P242" s="31">
        <v>19.96661101836394</v>
      </c>
      <c r="Q242" s="26" t="str">
        <f t="shared" si="42"/>
        <v>NO</v>
      </c>
      <c r="R242" s="26" t="s">
        <v>878</v>
      </c>
      <c r="S242" s="68" t="s">
        <v>877</v>
      </c>
      <c r="T242">
        <v>14362</v>
      </c>
      <c r="U242">
        <v>15153</v>
      </c>
      <c r="V242" s="4">
        <v>9689</v>
      </c>
      <c r="W242" s="33">
        <v>75699</v>
      </c>
      <c r="X242" s="34">
        <f t="shared" si="43"/>
        <v>0</v>
      </c>
      <c r="Y242" s="34">
        <f t="shared" si="44"/>
        <v>0</v>
      </c>
      <c r="Z242" s="34">
        <f t="shared" si="48"/>
        <v>0</v>
      </c>
      <c r="AA242" s="34">
        <f t="shared" si="49"/>
        <v>0</v>
      </c>
      <c r="AB242" s="34">
        <f t="shared" si="41"/>
        <v>0</v>
      </c>
      <c r="AC242" s="34">
        <f t="shared" si="45"/>
        <v>0</v>
      </c>
      <c r="AD242" s="34">
        <f t="shared" si="50"/>
        <v>0</v>
      </c>
      <c r="AE242" s="34">
        <f t="shared" si="51"/>
        <v>0</v>
      </c>
      <c r="AF242" s="34">
        <f t="shared" si="52"/>
        <v>0</v>
      </c>
      <c r="AG242" s="34">
        <f t="shared" si="53"/>
        <v>0</v>
      </c>
      <c r="AH242">
        <f t="shared" si="46"/>
        <v>0</v>
      </c>
      <c r="AI242">
        <f t="shared" si="47"/>
        <v>0</v>
      </c>
      <c r="AJ242">
        <v>0</v>
      </c>
    </row>
    <row r="243" spans="1:36" ht="12.75">
      <c r="A243" s="22">
        <v>3612270</v>
      </c>
      <c r="B243" s="23">
        <v>170500010000</v>
      </c>
      <c r="C243" s="24" t="s">
        <v>1595</v>
      </c>
      <c r="D243" s="24" t="s">
        <v>1596</v>
      </c>
      <c r="E243" s="24" t="s">
        <v>1597</v>
      </c>
      <c r="F243" s="24">
        <v>12078</v>
      </c>
      <c r="G243" s="25">
        <v>5</v>
      </c>
      <c r="H243" s="24">
        <v>5187252612</v>
      </c>
      <c r="I243" s="26">
        <v>6</v>
      </c>
      <c r="J243" s="26" t="s">
        <v>878</v>
      </c>
      <c r="K243" s="27" t="s">
        <v>877</v>
      </c>
      <c r="L243" s="28">
        <v>2973</v>
      </c>
      <c r="M243" s="70" t="s">
        <v>878</v>
      </c>
      <c r="N243" s="28" t="s">
        <v>877</v>
      </c>
      <c r="O243" s="30"/>
      <c r="P243" s="31">
        <v>30.980066445182725</v>
      </c>
      <c r="Q243" s="26" t="str">
        <f t="shared" si="42"/>
        <v>YES</v>
      </c>
      <c r="R243" s="26" t="s">
        <v>876</v>
      </c>
      <c r="S243" s="32" t="s">
        <v>879</v>
      </c>
      <c r="T243">
        <v>20384</v>
      </c>
      <c r="U243">
        <v>30209</v>
      </c>
      <c r="V243" s="4">
        <v>21000</v>
      </c>
      <c r="W243" s="33">
        <v>130850</v>
      </c>
      <c r="X243" s="34">
        <f t="shared" si="43"/>
        <v>0</v>
      </c>
      <c r="Y243" s="34">
        <f t="shared" si="44"/>
        <v>0</v>
      </c>
      <c r="Z243" s="34">
        <f t="shared" si="48"/>
        <v>0</v>
      </c>
      <c r="AA243" s="34">
        <f t="shared" si="49"/>
        <v>0</v>
      </c>
      <c r="AB243" s="34">
        <f t="shared" si="41"/>
        <v>1</v>
      </c>
      <c r="AC243" s="34">
        <f t="shared" si="45"/>
        <v>1</v>
      </c>
      <c r="AD243" s="34" t="str">
        <f t="shared" si="50"/>
        <v>CHECK</v>
      </c>
      <c r="AE243" s="34">
        <f t="shared" si="51"/>
        <v>0</v>
      </c>
      <c r="AF243" s="34" t="str">
        <f t="shared" si="52"/>
        <v>RLISP</v>
      </c>
      <c r="AG243" s="34">
        <f t="shared" si="53"/>
        <v>0</v>
      </c>
      <c r="AH243">
        <f t="shared" si="46"/>
        <v>0</v>
      </c>
      <c r="AI243">
        <f t="shared" si="47"/>
        <v>0</v>
      </c>
      <c r="AJ243">
        <v>0</v>
      </c>
    </row>
    <row r="244" spans="1:36" ht="12.75">
      <c r="A244" s="22">
        <v>3612300</v>
      </c>
      <c r="B244" s="23">
        <v>430901060000</v>
      </c>
      <c r="C244" s="24" t="s">
        <v>1598</v>
      </c>
      <c r="D244" s="24" t="s">
        <v>1599</v>
      </c>
      <c r="E244" s="24" t="s">
        <v>1600</v>
      </c>
      <c r="F244" s="24">
        <v>14544</v>
      </c>
      <c r="G244" s="25">
        <v>9799</v>
      </c>
      <c r="H244" s="24">
        <v>7165544848</v>
      </c>
      <c r="I244" s="26">
        <v>8</v>
      </c>
      <c r="J244" s="26" t="s">
        <v>876</v>
      </c>
      <c r="K244" s="35" t="s">
        <v>877</v>
      </c>
      <c r="L244" s="4">
        <v>1615</v>
      </c>
      <c r="M244" s="70" t="s">
        <v>878</v>
      </c>
      <c r="N244" s="28" t="s">
        <v>877</v>
      </c>
      <c r="O244" s="30"/>
      <c r="P244" s="31">
        <v>13.357215967246674</v>
      </c>
      <c r="Q244" s="26" t="str">
        <f t="shared" si="42"/>
        <v>NO</v>
      </c>
      <c r="R244" s="26" t="s">
        <v>876</v>
      </c>
      <c r="S244" s="30" t="s">
        <v>877</v>
      </c>
      <c r="T244">
        <v>8496</v>
      </c>
      <c r="U244">
        <v>10383</v>
      </c>
      <c r="V244" s="4">
        <v>4140</v>
      </c>
      <c r="W244" s="33">
        <v>38406</v>
      </c>
      <c r="X244" s="34">
        <f t="shared" si="43"/>
        <v>1</v>
      </c>
      <c r="Y244" s="34">
        <f t="shared" si="44"/>
        <v>0</v>
      </c>
      <c r="Z244" s="34">
        <f t="shared" si="48"/>
        <v>0</v>
      </c>
      <c r="AA244" s="34">
        <f t="shared" si="49"/>
        <v>0</v>
      </c>
      <c r="AB244" s="34">
        <f t="shared" si="41"/>
        <v>0</v>
      </c>
      <c r="AC244" s="34">
        <f t="shared" si="45"/>
        <v>1</v>
      </c>
      <c r="AD244" s="34">
        <f t="shared" si="50"/>
        <v>0</v>
      </c>
      <c r="AE244" s="34">
        <f t="shared" si="51"/>
        <v>0</v>
      </c>
      <c r="AF244" s="34">
        <f t="shared" si="52"/>
        <v>0</v>
      </c>
      <c r="AG244" s="34">
        <f t="shared" si="53"/>
        <v>0</v>
      </c>
      <c r="AH244">
        <f t="shared" si="46"/>
        <v>0</v>
      </c>
      <c r="AI244">
        <f t="shared" si="47"/>
        <v>0</v>
      </c>
      <c r="AJ244">
        <v>0</v>
      </c>
    </row>
    <row r="245" spans="1:36" ht="12.75">
      <c r="A245" s="22">
        <v>3612330</v>
      </c>
      <c r="B245" s="23">
        <v>440601040000</v>
      </c>
      <c r="C245" s="24" t="s">
        <v>1601</v>
      </c>
      <c r="D245" s="24" t="s">
        <v>1602</v>
      </c>
      <c r="E245" s="24" t="s">
        <v>1603</v>
      </c>
      <c r="F245" s="24">
        <v>10924</v>
      </c>
      <c r="G245" s="25">
        <v>2158</v>
      </c>
      <c r="H245" s="24">
        <v>9142942410</v>
      </c>
      <c r="I245" s="26">
        <v>3</v>
      </c>
      <c r="J245" s="26" t="s">
        <v>878</v>
      </c>
      <c r="K245" s="35" t="s">
        <v>877</v>
      </c>
      <c r="L245" s="4">
        <v>2012</v>
      </c>
      <c r="M245" s="70" t="s">
        <v>878</v>
      </c>
      <c r="N245" s="4" t="s">
        <v>877</v>
      </c>
      <c r="O245" s="30"/>
      <c r="P245" s="31">
        <v>4.530531845042679</v>
      </c>
      <c r="Q245" s="26" t="str">
        <f t="shared" si="42"/>
        <v>NO</v>
      </c>
      <c r="R245" s="26" t="s">
        <v>878</v>
      </c>
      <c r="S245" s="30" t="s">
        <v>877</v>
      </c>
      <c r="T245">
        <v>11557</v>
      </c>
      <c r="U245">
        <v>17485</v>
      </c>
      <c r="V245" s="4">
        <v>2390</v>
      </c>
      <c r="W245" s="33">
        <v>33667</v>
      </c>
      <c r="X245" s="34">
        <f t="shared" si="43"/>
        <v>0</v>
      </c>
      <c r="Y245" s="34">
        <f t="shared" si="44"/>
        <v>0</v>
      </c>
      <c r="Z245" s="34">
        <f t="shared" si="48"/>
        <v>0</v>
      </c>
      <c r="AA245" s="34">
        <f t="shared" si="49"/>
        <v>0</v>
      </c>
      <c r="AB245" s="34">
        <f t="shared" si="41"/>
        <v>0</v>
      </c>
      <c r="AC245" s="34">
        <f t="shared" si="45"/>
        <v>0</v>
      </c>
      <c r="AD245" s="34">
        <f t="shared" si="50"/>
        <v>0</v>
      </c>
      <c r="AE245" s="34">
        <f t="shared" si="51"/>
        <v>0</v>
      </c>
      <c r="AF245" s="34">
        <f t="shared" si="52"/>
        <v>0</v>
      </c>
      <c r="AG245" s="34">
        <f t="shared" si="53"/>
        <v>0</v>
      </c>
      <c r="AH245">
        <f t="shared" si="46"/>
        <v>0</v>
      </c>
      <c r="AI245">
        <f t="shared" si="47"/>
        <v>0</v>
      </c>
      <c r="AJ245">
        <v>0</v>
      </c>
    </row>
    <row r="246" spans="1:36" ht="12.75">
      <c r="A246" s="22">
        <v>3612360</v>
      </c>
      <c r="B246" s="23">
        <v>511101060000</v>
      </c>
      <c r="C246" s="24" t="s">
        <v>1604</v>
      </c>
      <c r="D246" s="24" t="s">
        <v>1605</v>
      </c>
      <c r="E246" s="24" t="s">
        <v>1606</v>
      </c>
      <c r="F246" s="24">
        <v>13642</v>
      </c>
      <c r="G246" s="25">
        <v>1100</v>
      </c>
      <c r="H246" s="24">
        <v>3152874870</v>
      </c>
      <c r="I246" s="26" t="s">
        <v>900</v>
      </c>
      <c r="J246" s="26" t="s">
        <v>878</v>
      </c>
      <c r="K246" s="35" t="s">
        <v>879</v>
      </c>
      <c r="L246" s="4">
        <v>1799</v>
      </c>
      <c r="M246" s="70" t="s">
        <v>878</v>
      </c>
      <c r="N246" s="28" t="s">
        <v>877</v>
      </c>
      <c r="O246" s="44"/>
      <c r="P246" s="31">
        <v>24.76692338873125</v>
      </c>
      <c r="Q246" s="26" t="str">
        <f t="shared" si="42"/>
        <v>YES</v>
      </c>
      <c r="R246" s="26" t="s">
        <v>876</v>
      </c>
      <c r="S246" s="32" t="s">
        <v>879</v>
      </c>
      <c r="T246">
        <v>13069</v>
      </c>
      <c r="U246">
        <v>10621</v>
      </c>
      <c r="V246" s="4">
        <v>13198</v>
      </c>
      <c r="W246" s="33">
        <v>81662</v>
      </c>
      <c r="X246" s="34">
        <f t="shared" si="43"/>
        <v>0</v>
      </c>
      <c r="Y246" s="34">
        <f t="shared" si="44"/>
        <v>0</v>
      </c>
      <c r="Z246" s="34">
        <f t="shared" si="48"/>
        <v>0</v>
      </c>
      <c r="AA246" s="34">
        <f t="shared" si="49"/>
        <v>0</v>
      </c>
      <c r="AB246" s="34">
        <f t="shared" si="41"/>
        <v>1</v>
      </c>
      <c r="AC246" s="34">
        <f t="shared" si="45"/>
        <v>1</v>
      </c>
      <c r="AD246" s="34" t="str">
        <f t="shared" si="50"/>
        <v>CHECK</v>
      </c>
      <c r="AE246" s="34">
        <f t="shared" si="51"/>
        <v>0</v>
      </c>
      <c r="AF246" s="34" t="str">
        <f t="shared" si="52"/>
        <v>RLISP</v>
      </c>
      <c r="AG246" s="34">
        <f t="shared" si="53"/>
        <v>0</v>
      </c>
      <c r="AH246">
        <f t="shared" si="46"/>
        <v>0</v>
      </c>
      <c r="AI246">
        <f t="shared" si="47"/>
        <v>0</v>
      </c>
      <c r="AJ246">
        <v>0</v>
      </c>
    </row>
    <row r="247" spans="1:36" ht="12.75">
      <c r="A247" s="22">
        <v>3612390</v>
      </c>
      <c r="B247" s="23">
        <v>42801060000</v>
      </c>
      <c r="C247" s="24" t="s">
        <v>1607</v>
      </c>
      <c r="D247" s="24" t="s">
        <v>1608</v>
      </c>
      <c r="E247" s="24" t="s">
        <v>1609</v>
      </c>
      <c r="F247" s="24">
        <v>14070</v>
      </c>
      <c r="G247" s="25">
        <v>1384</v>
      </c>
      <c r="H247" s="24">
        <v>7165323325</v>
      </c>
      <c r="I247" s="26">
        <v>7</v>
      </c>
      <c r="J247" s="26" t="s">
        <v>876</v>
      </c>
      <c r="K247" s="67" t="s">
        <v>879</v>
      </c>
      <c r="L247" s="4">
        <v>1375</v>
      </c>
      <c r="M247" s="70" t="s">
        <v>878</v>
      </c>
      <c r="N247" s="4" t="s">
        <v>877</v>
      </c>
      <c r="O247" s="30"/>
      <c r="P247" s="31">
        <v>19.640102827763496</v>
      </c>
      <c r="Q247" s="26" t="str">
        <f t="shared" si="42"/>
        <v>NO</v>
      </c>
      <c r="R247" s="26" t="s">
        <v>876</v>
      </c>
      <c r="S247" s="30" t="s">
        <v>877</v>
      </c>
      <c r="T247">
        <v>9165</v>
      </c>
      <c r="U247">
        <v>8471</v>
      </c>
      <c r="V247" s="4">
        <v>7964</v>
      </c>
      <c r="W247" s="33">
        <v>53564</v>
      </c>
      <c r="X247" s="34">
        <f t="shared" si="43"/>
        <v>1</v>
      </c>
      <c r="Y247" s="34">
        <f t="shared" si="44"/>
        <v>0</v>
      </c>
      <c r="Z247" s="34">
        <f t="shared" si="48"/>
        <v>0</v>
      </c>
      <c r="AA247" s="34">
        <f t="shared" si="49"/>
        <v>0</v>
      </c>
      <c r="AB247" s="34">
        <f t="shared" si="41"/>
        <v>0</v>
      </c>
      <c r="AC247" s="34">
        <f t="shared" si="45"/>
        <v>1</v>
      </c>
      <c r="AD247" s="34">
        <f t="shared" si="50"/>
        <v>0</v>
      </c>
      <c r="AE247" s="34">
        <f t="shared" si="51"/>
        <v>0</v>
      </c>
      <c r="AF247" s="34">
        <f t="shared" si="52"/>
        <v>0</v>
      </c>
      <c r="AG247" s="34">
        <f t="shared" si="53"/>
        <v>0</v>
      </c>
      <c r="AH247">
        <f t="shared" si="46"/>
        <v>0</v>
      </c>
      <c r="AI247">
        <f t="shared" si="47"/>
        <v>0</v>
      </c>
      <c r="AJ247">
        <v>0</v>
      </c>
    </row>
    <row r="248" spans="1:36" ht="12.75">
      <c r="A248" s="22">
        <v>3612400</v>
      </c>
      <c r="B248" s="23">
        <v>660410020000</v>
      </c>
      <c r="C248" s="24" t="s">
        <v>1610</v>
      </c>
      <c r="D248" s="24" t="s">
        <v>1611</v>
      </c>
      <c r="E248" s="24" t="s">
        <v>1612</v>
      </c>
      <c r="F248" s="24">
        <v>10706</v>
      </c>
      <c r="G248" s="25">
        <v>3809</v>
      </c>
      <c r="H248" s="24">
        <v>9144784176</v>
      </c>
      <c r="I248" s="26">
        <v>3</v>
      </c>
      <c r="J248" s="26" t="s">
        <v>878</v>
      </c>
      <c r="K248" s="46"/>
      <c r="L248" s="47" t="s">
        <v>954</v>
      </c>
      <c r="M248" s="70"/>
      <c r="N248" s="44"/>
      <c r="O248" s="7"/>
      <c r="P248" s="31" t="s">
        <v>947</v>
      </c>
      <c r="Q248" s="31" t="s">
        <v>947</v>
      </c>
      <c r="R248" s="26" t="s">
        <v>878</v>
      </c>
      <c r="S248" s="48" t="s">
        <v>955</v>
      </c>
      <c r="X248" s="34">
        <f t="shared" si="43"/>
        <v>0</v>
      </c>
      <c r="Y248" s="34">
        <f t="shared" si="44"/>
        <v>0</v>
      </c>
      <c r="Z248" s="34">
        <f t="shared" si="48"/>
        <v>0</v>
      </c>
      <c r="AA248" s="34">
        <f t="shared" si="49"/>
        <v>0</v>
      </c>
      <c r="AB248" s="34">
        <f t="shared" si="41"/>
        <v>0</v>
      </c>
      <c r="AC248" s="34">
        <f t="shared" si="45"/>
        <v>0</v>
      </c>
      <c r="AD248" s="34">
        <f t="shared" si="50"/>
        <v>0</v>
      </c>
      <c r="AE248" s="34">
        <f t="shared" si="51"/>
        <v>0</v>
      </c>
      <c r="AF248" s="34">
        <f t="shared" si="52"/>
        <v>0</v>
      </c>
      <c r="AG248" s="34">
        <f t="shared" si="53"/>
        <v>0</v>
      </c>
      <c r="AH248">
        <f t="shared" si="46"/>
        <v>0</v>
      </c>
      <c r="AI248">
        <f t="shared" si="47"/>
        <v>0</v>
      </c>
      <c r="AJ248">
        <v>0</v>
      </c>
    </row>
    <row r="249" spans="1:36" ht="12.75">
      <c r="A249" s="22">
        <v>3612450</v>
      </c>
      <c r="B249" s="23">
        <v>640701040000</v>
      </c>
      <c r="C249" s="24" t="s">
        <v>1613</v>
      </c>
      <c r="D249" s="24" t="s">
        <v>1614</v>
      </c>
      <c r="E249" s="24" t="s">
        <v>1615</v>
      </c>
      <c r="F249" s="24">
        <v>12832</v>
      </c>
      <c r="G249" s="25">
        <v>1596</v>
      </c>
      <c r="H249" s="24">
        <v>5186421051</v>
      </c>
      <c r="I249" s="26">
        <v>4</v>
      </c>
      <c r="J249" s="26" t="s">
        <v>878</v>
      </c>
      <c r="K249" s="27" t="s">
        <v>877</v>
      </c>
      <c r="L249" s="28">
        <v>1422</v>
      </c>
      <c r="M249" s="70" t="s">
        <v>878</v>
      </c>
      <c r="N249" s="4" t="s">
        <v>877</v>
      </c>
      <c r="O249" s="30"/>
      <c r="P249" s="31">
        <v>22.191207257501745</v>
      </c>
      <c r="Q249" s="26" t="str">
        <f aca="true" t="shared" si="54" ref="Q249:Q280">IF(P249&lt;20,"NO","YES")</f>
        <v>YES</v>
      </c>
      <c r="R249" s="26" t="s">
        <v>878</v>
      </c>
      <c r="S249" s="30" t="s">
        <v>877</v>
      </c>
      <c r="T249">
        <v>7619</v>
      </c>
      <c r="U249">
        <v>7817</v>
      </c>
      <c r="V249" s="4">
        <v>5395</v>
      </c>
      <c r="W249" s="33">
        <v>41715</v>
      </c>
      <c r="X249" s="34">
        <f t="shared" si="43"/>
        <v>0</v>
      </c>
      <c r="Y249" s="34">
        <f t="shared" si="44"/>
        <v>0</v>
      </c>
      <c r="Z249" s="34">
        <f t="shared" si="48"/>
        <v>0</v>
      </c>
      <c r="AA249" s="34">
        <f t="shared" si="49"/>
        <v>0</v>
      </c>
      <c r="AB249" s="34">
        <f t="shared" si="41"/>
        <v>1</v>
      </c>
      <c r="AC249" s="34">
        <f t="shared" si="45"/>
        <v>0</v>
      </c>
      <c r="AD249" s="34">
        <f t="shared" si="50"/>
        <v>0</v>
      </c>
      <c r="AE249" s="34">
        <f t="shared" si="51"/>
        <v>0</v>
      </c>
      <c r="AF249" s="34">
        <f t="shared" si="52"/>
        <v>0</v>
      </c>
      <c r="AG249" s="34">
        <f t="shared" si="53"/>
        <v>0</v>
      </c>
      <c r="AH249">
        <f t="shared" si="46"/>
        <v>0</v>
      </c>
      <c r="AI249">
        <f t="shared" si="47"/>
        <v>0</v>
      </c>
      <c r="AJ249">
        <v>0</v>
      </c>
    </row>
    <row r="250" spans="1:36" ht="12.75">
      <c r="A250" s="22">
        <v>3612510</v>
      </c>
      <c r="B250" s="23">
        <v>280407030000</v>
      </c>
      <c r="C250" s="24" t="s">
        <v>1616</v>
      </c>
      <c r="D250" s="24" t="s">
        <v>1617</v>
      </c>
      <c r="E250" s="24" t="s">
        <v>1618</v>
      </c>
      <c r="F250" s="24">
        <v>11020</v>
      </c>
      <c r="G250" s="25">
        <v>1606</v>
      </c>
      <c r="H250" s="24">
        <v>5167731405</v>
      </c>
      <c r="I250" s="26">
        <v>3</v>
      </c>
      <c r="J250" s="26" t="s">
        <v>878</v>
      </c>
      <c r="K250" s="35" t="s">
        <v>877</v>
      </c>
      <c r="L250" s="4">
        <v>5731</v>
      </c>
      <c r="M250" s="70" t="s">
        <v>878</v>
      </c>
      <c r="N250" s="4" t="s">
        <v>877</v>
      </c>
      <c r="O250" s="30"/>
      <c r="P250" s="31">
        <v>7.43368291178285</v>
      </c>
      <c r="Q250" s="26" t="str">
        <f t="shared" si="54"/>
        <v>NO</v>
      </c>
      <c r="R250" s="26" t="s">
        <v>878</v>
      </c>
      <c r="S250" s="30" t="s">
        <v>877</v>
      </c>
      <c r="T250">
        <v>23728</v>
      </c>
      <c r="U250">
        <v>33085</v>
      </c>
      <c r="V250" s="4">
        <v>7499</v>
      </c>
      <c r="W250" s="33">
        <v>91318</v>
      </c>
      <c r="X250" s="34">
        <f t="shared" si="43"/>
        <v>0</v>
      </c>
      <c r="Y250" s="34">
        <f t="shared" si="44"/>
        <v>0</v>
      </c>
      <c r="Z250" s="34">
        <f t="shared" si="48"/>
        <v>0</v>
      </c>
      <c r="AA250" s="34">
        <f t="shared" si="49"/>
        <v>0</v>
      </c>
      <c r="AB250" s="34">
        <f t="shared" si="41"/>
        <v>0</v>
      </c>
      <c r="AC250" s="34">
        <f t="shared" si="45"/>
        <v>0</v>
      </c>
      <c r="AD250" s="34">
        <f t="shared" si="50"/>
        <v>0</v>
      </c>
      <c r="AE250" s="34">
        <f t="shared" si="51"/>
        <v>0</v>
      </c>
      <c r="AF250" s="34">
        <f t="shared" si="52"/>
        <v>0</v>
      </c>
      <c r="AG250" s="34">
        <f t="shared" si="53"/>
        <v>0</v>
      </c>
      <c r="AH250">
        <f t="shared" si="46"/>
        <v>0</v>
      </c>
      <c r="AI250">
        <f t="shared" si="47"/>
        <v>0</v>
      </c>
      <c r="AJ250">
        <v>0</v>
      </c>
    </row>
    <row r="251" spans="1:36" ht="12.75">
      <c r="A251" s="22">
        <v>3612630</v>
      </c>
      <c r="B251" s="23">
        <v>260501060000</v>
      </c>
      <c r="C251" s="24" t="s">
        <v>1619</v>
      </c>
      <c r="D251" s="24" t="s">
        <v>1620</v>
      </c>
      <c r="E251" s="24" t="s">
        <v>1621</v>
      </c>
      <c r="F251" s="24">
        <v>14515</v>
      </c>
      <c r="G251" s="25">
        <v>300</v>
      </c>
      <c r="H251" s="24">
        <v>7166211000</v>
      </c>
      <c r="I251" s="26">
        <v>4</v>
      </c>
      <c r="J251" s="26" t="s">
        <v>878</v>
      </c>
      <c r="K251" s="27" t="s">
        <v>877</v>
      </c>
      <c r="L251" s="28">
        <v>13092</v>
      </c>
      <c r="M251" s="70" t="s">
        <v>878</v>
      </c>
      <c r="N251" s="28" t="s">
        <v>877</v>
      </c>
      <c r="O251" s="30"/>
      <c r="P251" s="31">
        <v>7.6892243970873135</v>
      </c>
      <c r="Q251" s="26" t="str">
        <f t="shared" si="54"/>
        <v>NO</v>
      </c>
      <c r="R251" s="26" t="s">
        <v>878</v>
      </c>
      <c r="S251" s="30" t="s">
        <v>877</v>
      </c>
      <c r="T251">
        <v>59135</v>
      </c>
      <c r="U251">
        <v>78702</v>
      </c>
      <c r="V251" s="4">
        <v>22354</v>
      </c>
      <c r="W251" s="33">
        <v>243345</v>
      </c>
      <c r="X251" s="34">
        <f t="shared" si="43"/>
        <v>0</v>
      </c>
      <c r="Y251" s="34">
        <f t="shared" si="44"/>
        <v>0</v>
      </c>
      <c r="Z251" s="34">
        <f t="shared" si="48"/>
        <v>0</v>
      </c>
      <c r="AA251" s="34">
        <f t="shared" si="49"/>
        <v>0</v>
      </c>
      <c r="AB251" s="34">
        <f t="shared" si="41"/>
        <v>0</v>
      </c>
      <c r="AC251" s="34">
        <f t="shared" si="45"/>
        <v>0</v>
      </c>
      <c r="AD251" s="34">
        <f t="shared" si="50"/>
        <v>0</v>
      </c>
      <c r="AE251" s="34">
        <f t="shared" si="51"/>
        <v>0</v>
      </c>
      <c r="AF251" s="34">
        <f t="shared" si="52"/>
        <v>0</v>
      </c>
      <c r="AG251" s="34">
        <f t="shared" si="53"/>
        <v>0</v>
      </c>
      <c r="AH251">
        <f t="shared" si="46"/>
        <v>0</v>
      </c>
      <c r="AI251">
        <f t="shared" si="47"/>
        <v>0</v>
      </c>
      <c r="AJ251">
        <v>0</v>
      </c>
    </row>
    <row r="252" spans="1:36" ht="12.75">
      <c r="A252" s="22">
        <v>3612660</v>
      </c>
      <c r="B252" s="23">
        <v>10701030000</v>
      </c>
      <c r="C252" s="24" t="s">
        <v>1622</v>
      </c>
      <c r="D252" s="24" t="s">
        <v>1623</v>
      </c>
      <c r="E252" s="24" t="s">
        <v>1624</v>
      </c>
      <c r="F252" s="24">
        <v>12183</v>
      </c>
      <c r="G252" s="25">
        <v>1293</v>
      </c>
      <c r="H252" s="24">
        <v>5182731422</v>
      </c>
      <c r="I252" s="26">
        <v>4</v>
      </c>
      <c r="J252" s="36" t="s">
        <v>878</v>
      </c>
      <c r="K252" s="45" t="s">
        <v>877</v>
      </c>
      <c r="L252" s="45">
        <v>297</v>
      </c>
      <c r="M252" s="68" t="s">
        <v>878</v>
      </c>
      <c r="N252" s="4" t="s">
        <v>877</v>
      </c>
      <c r="O252" s="30"/>
      <c r="P252" s="31">
        <v>9.04645476772616</v>
      </c>
      <c r="Q252" s="26" t="str">
        <f t="shared" si="54"/>
        <v>NO</v>
      </c>
      <c r="R252" s="26" t="s">
        <v>878</v>
      </c>
      <c r="S252" s="30" t="s">
        <v>877</v>
      </c>
      <c r="T252">
        <v>1275</v>
      </c>
      <c r="U252">
        <v>1521</v>
      </c>
      <c r="V252" s="4">
        <v>659</v>
      </c>
      <c r="W252" s="33">
        <v>6111</v>
      </c>
      <c r="X252" s="34">
        <f t="shared" si="43"/>
        <v>0</v>
      </c>
      <c r="Y252" s="34">
        <f t="shared" si="44"/>
        <v>1</v>
      </c>
      <c r="Z252" s="34">
        <f t="shared" si="48"/>
        <v>0</v>
      </c>
      <c r="AA252" s="34">
        <f t="shared" si="49"/>
        <v>0</v>
      </c>
      <c r="AB252" s="34">
        <f aca="true" t="shared" si="55" ref="AB252:AB315">IF(AND(P252&gt;=20,Q252="YES"),1,0)</f>
        <v>0</v>
      </c>
      <c r="AC252" s="34">
        <f t="shared" si="45"/>
        <v>0</v>
      </c>
      <c r="AD252" s="34">
        <f t="shared" si="50"/>
        <v>0</v>
      </c>
      <c r="AE252" s="34">
        <f t="shared" si="51"/>
        <v>0</v>
      </c>
      <c r="AF252" s="34">
        <f t="shared" si="52"/>
        <v>0</v>
      </c>
      <c r="AG252" s="34">
        <f t="shared" si="53"/>
        <v>0</v>
      </c>
      <c r="AH252">
        <f t="shared" si="46"/>
        <v>0</v>
      </c>
      <c r="AI252">
        <f t="shared" si="47"/>
        <v>0</v>
      </c>
      <c r="AJ252">
        <v>0</v>
      </c>
    </row>
    <row r="253" spans="1:36" ht="12.75">
      <c r="A253" s="22">
        <v>3612720</v>
      </c>
      <c r="B253" s="23">
        <v>660407060000</v>
      </c>
      <c r="C253" s="24" t="s">
        <v>1625</v>
      </c>
      <c r="D253" s="24" t="s">
        <v>1626</v>
      </c>
      <c r="E253" s="24" t="s">
        <v>1627</v>
      </c>
      <c r="F253" s="24">
        <v>10530</v>
      </c>
      <c r="G253" s="25">
        <v>1398</v>
      </c>
      <c r="H253" s="24">
        <v>9147616000</v>
      </c>
      <c r="I253" s="26">
        <v>3</v>
      </c>
      <c r="J253" s="26" t="s">
        <v>878</v>
      </c>
      <c r="K253" s="27" t="s">
        <v>877</v>
      </c>
      <c r="L253" s="28">
        <v>1893</v>
      </c>
      <c r="M253" s="70" t="s">
        <v>878</v>
      </c>
      <c r="N253" s="4" t="s">
        <v>877</v>
      </c>
      <c r="O253" s="30"/>
      <c r="P253" s="31">
        <v>9.138898053447706</v>
      </c>
      <c r="Q253" s="26" t="str">
        <f t="shared" si="54"/>
        <v>NO</v>
      </c>
      <c r="R253" s="26" t="s">
        <v>878</v>
      </c>
      <c r="S253" s="30" t="s">
        <v>877</v>
      </c>
      <c r="T253">
        <v>11122</v>
      </c>
      <c r="U253">
        <v>14058</v>
      </c>
      <c r="V253" s="4">
        <v>4939</v>
      </c>
      <c r="W253" s="33">
        <v>44900</v>
      </c>
      <c r="X253" s="34">
        <f t="shared" si="43"/>
        <v>0</v>
      </c>
      <c r="Y253" s="34">
        <f t="shared" si="44"/>
        <v>0</v>
      </c>
      <c r="Z253" s="34">
        <f t="shared" si="48"/>
        <v>0</v>
      </c>
      <c r="AA253" s="34">
        <f t="shared" si="49"/>
        <v>0</v>
      </c>
      <c r="AB253" s="34">
        <f t="shared" si="55"/>
        <v>0</v>
      </c>
      <c r="AC253" s="34">
        <f t="shared" si="45"/>
        <v>0</v>
      </c>
      <c r="AD253" s="34">
        <f t="shared" si="50"/>
        <v>0</v>
      </c>
      <c r="AE253" s="34">
        <f t="shared" si="51"/>
        <v>0</v>
      </c>
      <c r="AF253" s="34">
        <f t="shared" si="52"/>
        <v>0</v>
      </c>
      <c r="AG253" s="34">
        <f t="shared" si="53"/>
        <v>0</v>
      </c>
      <c r="AH253">
        <f t="shared" si="46"/>
        <v>0</v>
      </c>
      <c r="AI253">
        <f t="shared" si="47"/>
        <v>0</v>
      </c>
      <c r="AJ253">
        <v>0</v>
      </c>
    </row>
    <row r="254" spans="1:36" ht="12.75">
      <c r="A254" s="22">
        <v>3612750</v>
      </c>
      <c r="B254" s="23">
        <v>80601040000</v>
      </c>
      <c r="C254" s="24" t="s">
        <v>1628</v>
      </c>
      <c r="D254" s="24" t="s">
        <v>1629</v>
      </c>
      <c r="E254" s="24" t="s">
        <v>1630</v>
      </c>
      <c r="F254" s="24">
        <v>13778</v>
      </c>
      <c r="G254" s="25">
        <v>1281</v>
      </c>
      <c r="H254" s="24">
        <v>6076564161</v>
      </c>
      <c r="I254" s="26" t="s">
        <v>900</v>
      </c>
      <c r="J254" s="26" t="s">
        <v>878</v>
      </c>
      <c r="K254" s="67" t="s">
        <v>879</v>
      </c>
      <c r="L254" s="4">
        <v>1384</v>
      </c>
      <c r="M254" s="70" t="s">
        <v>878</v>
      </c>
      <c r="N254" s="28" t="s">
        <v>877</v>
      </c>
      <c r="O254" s="30"/>
      <c r="P254" s="31">
        <v>13.728041639557581</v>
      </c>
      <c r="Q254" s="26" t="str">
        <f t="shared" si="54"/>
        <v>NO</v>
      </c>
      <c r="R254" s="26" t="s">
        <v>876</v>
      </c>
      <c r="S254" s="30" t="s">
        <v>877</v>
      </c>
      <c r="T254">
        <v>6553</v>
      </c>
      <c r="U254">
        <v>7635</v>
      </c>
      <c r="V254" s="4">
        <v>3592</v>
      </c>
      <c r="W254" s="33">
        <v>32399</v>
      </c>
      <c r="X254" s="34">
        <f t="shared" si="43"/>
        <v>0</v>
      </c>
      <c r="Y254" s="34">
        <f t="shared" si="44"/>
        <v>0</v>
      </c>
      <c r="Z254" s="34">
        <f t="shared" si="48"/>
        <v>0</v>
      </c>
      <c r="AA254" s="34">
        <f t="shared" si="49"/>
        <v>0</v>
      </c>
      <c r="AB254" s="34">
        <f t="shared" si="55"/>
        <v>0</v>
      </c>
      <c r="AC254" s="34">
        <f t="shared" si="45"/>
        <v>1</v>
      </c>
      <c r="AD254" s="34">
        <f t="shared" si="50"/>
        <v>0</v>
      </c>
      <c r="AE254" s="34">
        <f t="shared" si="51"/>
        <v>0</v>
      </c>
      <c r="AF254" s="34">
        <f t="shared" si="52"/>
        <v>0</v>
      </c>
      <c r="AG254" s="34">
        <f t="shared" si="53"/>
        <v>0</v>
      </c>
      <c r="AH254">
        <f t="shared" si="46"/>
        <v>0</v>
      </c>
      <c r="AI254">
        <f t="shared" si="47"/>
        <v>0</v>
      </c>
      <c r="AJ254">
        <v>0</v>
      </c>
    </row>
    <row r="255" spans="1:36" ht="12.75">
      <c r="A255" s="22">
        <v>3612840</v>
      </c>
      <c r="B255" s="23">
        <v>581010020000</v>
      </c>
      <c r="C255" s="24" t="s">
        <v>1631</v>
      </c>
      <c r="D255" s="24" t="s">
        <v>1632</v>
      </c>
      <c r="E255" s="24" t="s">
        <v>1633</v>
      </c>
      <c r="F255" s="24">
        <v>11944</v>
      </c>
      <c r="G255" s="25">
        <v>1599</v>
      </c>
      <c r="H255" s="24">
        <v>6314771950</v>
      </c>
      <c r="I255" s="26">
        <v>8</v>
      </c>
      <c r="J255" s="26" t="s">
        <v>876</v>
      </c>
      <c r="K255" s="27" t="s">
        <v>877</v>
      </c>
      <c r="L255" s="28">
        <v>611</v>
      </c>
      <c r="M255" s="70" t="s">
        <v>878</v>
      </c>
      <c r="N255" s="40" t="s">
        <v>877</v>
      </c>
      <c r="O255" s="30"/>
      <c r="P255" s="31">
        <v>23.036649214659686</v>
      </c>
      <c r="Q255" s="26" t="str">
        <f t="shared" si="54"/>
        <v>YES</v>
      </c>
      <c r="R255" s="26" t="s">
        <v>876</v>
      </c>
      <c r="S255" s="32" t="s">
        <v>879</v>
      </c>
      <c r="T255">
        <v>2985</v>
      </c>
      <c r="U255">
        <v>3128</v>
      </c>
      <c r="V255" s="4">
        <v>2031</v>
      </c>
      <c r="W255" s="33">
        <v>16239</v>
      </c>
      <c r="X255" s="34">
        <f t="shared" si="43"/>
        <v>1</v>
      </c>
      <c r="Y255" s="34">
        <f t="shared" si="44"/>
        <v>0</v>
      </c>
      <c r="Z255" s="34">
        <f t="shared" si="48"/>
        <v>0</v>
      </c>
      <c r="AA255" s="34">
        <f t="shared" si="49"/>
        <v>0</v>
      </c>
      <c r="AB255" s="34">
        <f t="shared" si="55"/>
        <v>1</v>
      </c>
      <c r="AC255" s="34">
        <f t="shared" si="45"/>
        <v>1</v>
      </c>
      <c r="AD255" s="34" t="str">
        <f t="shared" si="50"/>
        <v>CHECK</v>
      </c>
      <c r="AE255" s="34">
        <f t="shared" si="51"/>
        <v>0</v>
      </c>
      <c r="AF255" s="34" t="str">
        <f t="shared" si="52"/>
        <v>RLISP</v>
      </c>
      <c r="AG255" s="34">
        <f t="shared" si="53"/>
        <v>0</v>
      </c>
      <c r="AH255">
        <f t="shared" si="46"/>
        <v>0</v>
      </c>
      <c r="AI255">
        <f t="shared" si="47"/>
        <v>0</v>
      </c>
      <c r="AJ255">
        <v>0</v>
      </c>
    </row>
    <row r="256" spans="1:36" ht="12.75">
      <c r="A256" s="22">
        <v>3612870</v>
      </c>
      <c r="B256" s="23">
        <v>190701040000</v>
      </c>
      <c r="C256" s="24" t="s">
        <v>1634</v>
      </c>
      <c r="D256" s="24" t="s">
        <v>1635</v>
      </c>
      <c r="E256" s="24" t="s">
        <v>1636</v>
      </c>
      <c r="F256" s="24">
        <v>12083</v>
      </c>
      <c r="G256" s="25">
        <v>129</v>
      </c>
      <c r="H256" s="24">
        <v>5189665065</v>
      </c>
      <c r="I256" s="26">
        <v>6</v>
      </c>
      <c r="J256" s="26" t="s">
        <v>878</v>
      </c>
      <c r="K256" s="35" t="s">
        <v>879</v>
      </c>
      <c r="L256" s="4">
        <v>1361</v>
      </c>
      <c r="M256" s="70" t="s">
        <v>878</v>
      </c>
      <c r="N256" s="4" t="s">
        <v>877</v>
      </c>
      <c r="O256" s="30"/>
      <c r="P256" s="31">
        <v>13.03780964797914</v>
      </c>
      <c r="Q256" s="26" t="str">
        <f t="shared" si="54"/>
        <v>NO</v>
      </c>
      <c r="R256" s="26" t="s">
        <v>876</v>
      </c>
      <c r="S256" s="30" t="s">
        <v>877</v>
      </c>
      <c r="T256">
        <v>5765</v>
      </c>
      <c r="U256">
        <v>6748</v>
      </c>
      <c r="V256" s="4">
        <v>3445</v>
      </c>
      <c r="W256" s="33">
        <v>30685</v>
      </c>
      <c r="X256" s="34">
        <f t="shared" si="43"/>
        <v>0</v>
      </c>
      <c r="Y256" s="34">
        <f t="shared" si="44"/>
        <v>0</v>
      </c>
      <c r="Z256" s="34">
        <f t="shared" si="48"/>
        <v>0</v>
      </c>
      <c r="AA256" s="34">
        <f t="shared" si="49"/>
        <v>0</v>
      </c>
      <c r="AB256" s="34">
        <f t="shared" si="55"/>
        <v>0</v>
      </c>
      <c r="AC256" s="34">
        <f t="shared" si="45"/>
        <v>1</v>
      </c>
      <c r="AD256" s="34">
        <f t="shared" si="50"/>
        <v>0</v>
      </c>
      <c r="AE256" s="34">
        <f t="shared" si="51"/>
        <v>0</v>
      </c>
      <c r="AF256" s="34">
        <f t="shared" si="52"/>
        <v>0</v>
      </c>
      <c r="AG256" s="34">
        <f t="shared" si="53"/>
        <v>0</v>
      </c>
      <c r="AH256">
        <f t="shared" si="46"/>
        <v>0</v>
      </c>
      <c r="AI256">
        <f t="shared" si="47"/>
        <v>0</v>
      </c>
      <c r="AJ256">
        <v>0</v>
      </c>
    </row>
    <row r="257" spans="1:36" ht="12.75">
      <c r="A257" s="22">
        <v>3612900</v>
      </c>
      <c r="B257" s="23">
        <v>640801040000</v>
      </c>
      <c r="C257" s="24" t="s">
        <v>1637</v>
      </c>
      <c r="D257" s="24" t="s">
        <v>1638</v>
      </c>
      <c r="E257" s="24" t="s">
        <v>1639</v>
      </c>
      <c r="F257" s="24">
        <v>12834</v>
      </c>
      <c r="G257" s="25">
        <v>1107</v>
      </c>
      <c r="H257" s="24">
        <v>5186929542</v>
      </c>
      <c r="I257" s="26">
        <v>8</v>
      </c>
      <c r="J257" s="26" t="s">
        <v>876</v>
      </c>
      <c r="K257" s="27" t="s">
        <v>877</v>
      </c>
      <c r="L257" s="28">
        <v>1179</v>
      </c>
      <c r="M257" s="70" t="s">
        <v>878</v>
      </c>
      <c r="N257" s="28" t="s">
        <v>877</v>
      </c>
      <c r="O257" s="30"/>
      <c r="P257" s="31">
        <v>26.468401486988846</v>
      </c>
      <c r="Q257" s="26" t="str">
        <f t="shared" si="54"/>
        <v>YES</v>
      </c>
      <c r="R257" s="26" t="s">
        <v>876</v>
      </c>
      <c r="S257" s="32" t="s">
        <v>879</v>
      </c>
      <c r="T257">
        <v>7170</v>
      </c>
      <c r="U257">
        <v>6362</v>
      </c>
      <c r="V257" s="4">
        <v>6363</v>
      </c>
      <c r="W257" s="33">
        <v>43214</v>
      </c>
      <c r="X257" s="34">
        <f t="shared" si="43"/>
        <v>1</v>
      </c>
      <c r="Y257" s="34">
        <f t="shared" si="44"/>
        <v>0</v>
      </c>
      <c r="Z257" s="34">
        <f t="shared" si="48"/>
        <v>0</v>
      </c>
      <c r="AA257" s="34">
        <f t="shared" si="49"/>
        <v>0</v>
      </c>
      <c r="AB257" s="34">
        <f t="shared" si="55"/>
        <v>1</v>
      </c>
      <c r="AC257" s="34">
        <f t="shared" si="45"/>
        <v>1</v>
      </c>
      <c r="AD257" s="34" t="str">
        <f t="shared" si="50"/>
        <v>CHECK</v>
      </c>
      <c r="AE257" s="34">
        <f t="shared" si="51"/>
        <v>0</v>
      </c>
      <c r="AF257" s="34" t="str">
        <f t="shared" si="52"/>
        <v>RLISP</v>
      </c>
      <c r="AG257" s="34">
        <f t="shared" si="53"/>
        <v>0</v>
      </c>
      <c r="AH257">
        <f t="shared" si="46"/>
        <v>0</v>
      </c>
      <c r="AI257">
        <f t="shared" si="47"/>
        <v>0</v>
      </c>
      <c r="AJ257">
        <v>0</v>
      </c>
    </row>
    <row r="258" spans="1:36" ht="12.75">
      <c r="A258" s="22">
        <v>3612930</v>
      </c>
      <c r="B258" s="23">
        <v>571501040000</v>
      </c>
      <c r="C258" s="24" t="s">
        <v>1640</v>
      </c>
      <c r="D258" s="24" t="s">
        <v>1175</v>
      </c>
      <c r="E258" s="24" t="s">
        <v>1641</v>
      </c>
      <c r="F258" s="24">
        <v>14839</v>
      </c>
      <c r="G258" s="25">
        <v>936</v>
      </c>
      <c r="H258" s="24">
        <v>6072254292</v>
      </c>
      <c r="I258" s="26">
        <v>7</v>
      </c>
      <c r="J258" s="26" t="s">
        <v>876</v>
      </c>
      <c r="K258" s="35" t="s">
        <v>879</v>
      </c>
      <c r="L258" s="4">
        <v>189</v>
      </c>
      <c r="M258" s="70" t="s">
        <v>878</v>
      </c>
      <c r="N258" s="69" t="s">
        <v>879</v>
      </c>
      <c r="O258" s="66" t="s">
        <v>879</v>
      </c>
      <c r="P258" s="31">
        <v>22.78481012658228</v>
      </c>
      <c r="Q258" s="26" t="str">
        <f t="shared" si="54"/>
        <v>YES</v>
      </c>
      <c r="R258" s="26" t="s">
        <v>876</v>
      </c>
      <c r="S258" s="30" t="s">
        <v>877</v>
      </c>
      <c r="T258">
        <v>1443</v>
      </c>
      <c r="U258">
        <v>1207</v>
      </c>
      <c r="V258" s="4">
        <v>1510</v>
      </c>
      <c r="W258" s="33">
        <v>8883</v>
      </c>
      <c r="X258" s="34">
        <f t="shared" si="43"/>
        <v>1</v>
      </c>
      <c r="Y258" s="34">
        <f t="shared" si="44"/>
        <v>1</v>
      </c>
      <c r="Z258" s="34" t="str">
        <f t="shared" si="48"/>
        <v>ELIGIBLE</v>
      </c>
      <c r="AA258" s="34" t="str">
        <f t="shared" si="49"/>
        <v>OKAY</v>
      </c>
      <c r="AB258" s="34">
        <f t="shared" si="55"/>
        <v>1</v>
      </c>
      <c r="AC258" s="34">
        <f t="shared" si="45"/>
        <v>1</v>
      </c>
      <c r="AD258" s="34" t="str">
        <f t="shared" si="50"/>
        <v>CHECK</v>
      </c>
      <c r="AE258" s="34" t="str">
        <f t="shared" si="51"/>
        <v>SRSA</v>
      </c>
      <c r="AF258" s="34">
        <f t="shared" si="52"/>
        <v>0</v>
      </c>
      <c r="AG258" s="34">
        <f t="shared" si="53"/>
        <v>0</v>
      </c>
      <c r="AH258">
        <f t="shared" si="46"/>
        <v>0</v>
      </c>
      <c r="AI258">
        <f t="shared" si="47"/>
        <v>0</v>
      </c>
      <c r="AJ258">
        <v>0</v>
      </c>
    </row>
    <row r="259" spans="1:36" ht="12.75">
      <c r="A259" s="22">
        <v>3612960</v>
      </c>
      <c r="B259" s="23">
        <v>442111020000</v>
      </c>
      <c r="C259" s="24" t="s">
        <v>1642</v>
      </c>
      <c r="D259" s="24" t="s">
        <v>1643</v>
      </c>
      <c r="E259" s="24" t="s">
        <v>1644</v>
      </c>
      <c r="F259" s="24">
        <v>10925</v>
      </c>
      <c r="G259" s="25">
        <v>8</v>
      </c>
      <c r="H259" s="24">
        <v>9144777395</v>
      </c>
      <c r="I259" s="26">
        <v>3</v>
      </c>
      <c r="J259" s="26" t="s">
        <v>878</v>
      </c>
      <c r="K259" s="27" t="s">
        <v>877</v>
      </c>
      <c r="L259" s="28">
        <v>742</v>
      </c>
      <c r="M259" s="70" t="s">
        <v>878</v>
      </c>
      <c r="N259" s="4" t="s">
        <v>877</v>
      </c>
      <c r="O259" s="30"/>
      <c r="P259" s="31">
        <v>7.857142857142857</v>
      </c>
      <c r="Q259" s="26" t="str">
        <f t="shared" si="54"/>
        <v>NO</v>
      </c>
      <c r="R259" s="26" t="s">
        <v>878</v>
      </c>
      <c r="S259" s="30" t="s">
        <v>877</v>
      </c>
      <c r="T259">
        <v>3377</v>
      </c>
      <c r="U259">
        <v>4264</v>
      </c>
      <c r="V259" s="4">
        <v>1501</v>
      </c>
      <c r="W259" s="33">
        <v>15423</v>
      </c>
      <c r="X259" s="34">
        <f t="shared" si="43"/>
        <v>0</v>
      </c>
      <c r="Y259" s="34">
        <f t="shared" si="44"/>
        <v>0</v>
      </c>
      <c r="Z259" s="34">
        <f t="shared" si="48"/>
        <v>0</v>
      </c>
      <c r="AA259" s="34">
        <f t="shared" si="49"/>
        <v>0</v>
      </c>
      <c r="AB259" s="34">
        <f t="shared" si="55"/>
        <v>0</v>
      </c>
      <c r="AC259" s="34">
        <f t="shared" si="45"/>
        <v>0</v>
      </c>
      <c r="AD259" s="34">
        <f t="shared" si="50"/>
        <v>0</v>
      </c>
      <c r="AE259" s="34">
        <f t="shared" si="51"/>
        <v>0</v>
      </c>
      <c r="AF259" s="34">
        <f t="shared" si="52"/>
        <v>0</v>
      </c>
      <c r="AG259" s="34">
        <f t="shared" si="53"/>
        <v>0</v>
      </c>
      <c r="AH259">
        <f t="shared" si="46"/>
        <v>0</v>
      </c>
      <c r="AI259">
        <f t="shared" si="47"/>
        <v>0</v>
      </c>
      <c r="AJ259">
        <v>0</v>
      </c>
    </row>
    <row r="260" spans="1:36" ht="12.75">
      <c r="A260" s="22">
        <v>3612990</v>
      </c>
      <c r="B260" s="23">
        <v>141101060000</v>
      </c>
      <c r="C260" s="24" t="s">
        <v>1645</v>
      </c>
      <c r="D260" s="24" t="s">
        <v>1646</v>
      </c>
      <c r="E260" s="24" t="s">
        <v>1647</v>
      </c>
      <c r="F260" s="24">
        <v>14141</v>
      </c>
      <c r="G260" s="25">
        <v>1599</v>
      </c>
      <c r="H260" s="24">
        <v>7165923236</v>
      </c>
      <c r="I260" s="26" t="s">
        <v>981</v>
      </c>
      <c r="J260" s="26" t="s">
        <v>878</v>
      </c>
      <c r="K260" s="27" t="s">
        <v>877</v>
      </c>
      <c r="L260" s="28">
        <v>2313</v>
      </c>
      <c r="M260" s="70" t="s">
        <v>878</v>
      </c>
      <c r="N260" s="4" t="s">
        <v>877</v>
      </c>
      <c r="O260" s="30"/>
      <c r="P260" s="31">
        <v>7.622072250893211</v>
      </c>
      <c r="Q260" s="26" t="str">
        <f t="shared" si="54"/>
        <v>NO</v>
      </c>
      <c r="R260" s="26" t="s">
        <v>878</v>
      </c>
      <c r="S260" s="30" t="s">
        <v>877</v>
      </c>
      <c r="T260">
        <v>10143</v>
      </c>
      <c r="U260">
        <v>13592</v>
      </c>
      <c r="V260" s="4">
        <v>3771</v>
      </c>
      <c r="W260" s="33">
        <v>42134</v>
      </c>
      <c r="X260" s="34">
        <f t="shared" si="43"/>
        <v>0</v>
      </c>
      <c r="Y260" s="34">
        <f t="shared" si="44"/>
        <v>0</v>
      </c>
      <c r="Z260" s="34">
        <f t="shared" si="48"/>
        <v>0</v>
      </c>
      <c r="AA260" s="34">
        <f t="shared" si="49"/>
        <v>0</v>
      </c>
      <c r="AB260" s="34">
        <f t="shared" si="55"/>
        <v>0</v>
      </c>
      <c r="AC260" s="34">
        <f t="shared" si="45"/>
        <v>0</v>
      </c>
      <c r="AD260" s="34">
        <f t="shared" si="50"/>
        <v>0</v>
      </c>
      <c r="AE260" s="34">
        <f t="shared" si="51"/>
        <v>0</v>
      </c>
      <c r="AF260" s="34">
        <f t="shared" si="52"/>
        <v>0</v>
      </c>
      <c r="AG260" s="34">
        <f t="shared" si="53"/>
        <v>0</v>
      </c>
      <c r="AH260">
        <f t="shared" si="46"/>
        <v>0</v>
      </c>
      <c r="AI260">
        <f t="shared" si="47"/>
        <v>0</v>
      </c>
      <c r="AJ260">
        <v>0</v>
      </c>
    </row>
    <row r="261" spans="1:36" ht="12.75">
      <c r="A261" s="22">
        <v>3613020</v>
      </c>
      <c r="B261" s="23">
        <v>610501040000</v>
      </c>
      <c r="C261" s="24" t="s">
        <v>1648</v>
      </c>
      <c r="D261" s="24" t="s">
        <v>1649</v>
      </c>
      <c r="E261" s="24" t="s">
        <v>1650</v>
      </c>
      <c r="F261" s="24">
        <v>13073</v>
      </c>
      <c r="G261" s="25">
        <v>1297</v>
      </c>
      <c r="H261" s="24">
        <v>6078985301</v>
      </c>
      <c r="I261" s="26">
        <v>7</v>
      </c>
      <c r="J261" s="26" t="s">
        <v>876</v>
      </c>
      <c r="K261" s="35" t="s">
        <v>879</v>
      </c>
      <c r="L261" s="4">
        <v>1172</v>
      </c>
      <c r="M261" s="70" t="s">
        <v>878</v>
      </c>
      <c r="N261" s="40" t="s">
        <v>877</v>
      </c>
      <c r="O261" s="30"/>
      <c r="P261" s="31">
        <v>23.374613003095977</v>
      </c>
      <c r="Q261" s="26" t="str">
        <f t="shared" si="54"/>
        <v>YES</v>
      </c>
      <c r="R261" s="26" t="s">
        <v>876</v>
      </c>
      <c r="S261" s="32" t="s">
        <v>879</v>
      </c>
      <c r="T261">
        <v>7013</v>
      </c>
      <c r="U261">
        <v>6373</v>
      </c>
      <c r="V261" s="4">
        <v>6020</v>
      </c>
      <c r="W261" s="33">
        <v>41798</v>
      </c>
      <c r="X261" s="34">
        <f aca="true" t="shared" si="56" ref="X261:X324">IF(OR(J261="YES",K261="YES"),1,0)</f>
        <v>1</v>
      </c>
      <c r="Y261" s="34">
        <f aca="true" t="shared" si="57" ref="Y261:Y324">IF(OR(L261&lt;600,M261="YES"),1,0)</f>
        <v>0</v>
      </c>
      <c r="Z261" s="34">
        <f t="shared" si="48"/>
        <v>0</v>
      </c>
      <c r="AA261" s="34">
        <f t="shared" si="49"/>
        <v>0</v>
      </c>
      <c r="AB261" s="34">
        <f t="shared" si="55"/>
        <v>1</v>
      </c>
      <c r="AC261" s="34">
        <f aca="true" t="shared" si="58" ref="AC261:AC324">IF(R261="YES",1,0)</f>
        <v>1</v>
      </c>
      <c r="AD261" s="34" t="str">
        <f t="shared" si="50"/>
        <v>CHECK</v>
      </c>
      <c r="AE261" s="34">
        <f t="shared" si="51"/>
        <v>0</v>
      </c>
      <c r="AF261" s="34" t="str">
        <f t="shared" si="52"/>
        <v>RLISP</v>
      </c>
      <c r="AG261" s="34">
        <f t="shared" si="53"/>
        <v>0</v>
      </c>
      <c r="AH261">
        <f aca="true" t="shared" si="59" ref="AH261:AH324">IF(AND(OR(X261=0,Y261=0),(N261="YES")),"TROUBLE",0)</f>
        <v>0</v>
      </c>
      <c r="AI261">
        <f aca="true" t="shared" si="60" ref="AI261:AI324">IF(AND(OR(AB261=0,AC261=0),(S261="YES")),"TROUBLE",0)</f>
        <v>0</v>
      </c>
      <c r="AJ261">
        <v>0</v>
      </c>
    </row>
    <row r="262" spans="1:36" ht="12.75">
      <c r="A262" s="22">
        <v>3613080</v>
      </c>
      <c r="B262" s="23">
        <v>10802060000</v>
      </c>
      <c r="C262" s="24" t="s">
        <v>1651</v>
      </c>
      <c r="D262" s="24" t="s">
        <v>1652</v>
      </c>
      <c r="E262" s="24" t="s">
        <v>1653</v>
      </c>
      <c r="F262" s="24">
        <v>12084</v>
      </c>
      <c r="G262" s="25">
        <v>9533</v>
      </c>
      <c r="H262" s="24">
        <v>5184566200</v>
      </c>
      <c r="I262" s="26" t="s">
        <v>883</v>
      </c>
      <c r="J262" s="26" t="s">
        <v>878</v>
      </c>
      <c r="K262" s="28" t="s">
        <v>877</v>
      </c>
      <c r="L262" s="28">
        <v>5283</v>
      </c>
      <c r="M262" s="70" t="s">
        <v>878</v>
      </c>
      <c r="N262" s="4" t="s">
        <v>877</v>
      </c>
      <c r="O262" s="30"/>
      <c r="P262" s="31">
        <v>5.482717520858165</v>
      </c>
      <c r="Q262" s="26" t="str">
        <f t="shared" si="54"/>
        <v>NO</v>
      </c>
      <c r="R262" s="26" t="s">
        <v>878</v>
      </c>
      <c r="S262" s="30" t="s">
        <v>877</v>
      </c>
      <c r="T262">
        <v>20360</v>
      </c>
      <c r="U262">
        <v>30271</v>
      </c>
      <c r="V262" s="4">
        <v>4703</v>
      </c>
      <c r="W262" s="33">
        <v>72524</v>
      </c>
      <c r="X262" s="34">
        <f t="shared" si="56"/>
        <v>0</v>
      </c>
      <c r="Y262" s="34">
        <f t="shared" si="57"/>
        <v>0</v>
      </c>
      <c r="Z262" s="34">
        <f aca="true" t="shared" si="61" ref="Z262:Z325">IF(AND(X262=1,Y262=1),"ELIGIBLE",0)</f>
        <v>0</v>
      </c>
      <c r="AA262" s="34">
        <f aca="true" t="shared" si="62" ref="AA262:AA325">IF(AND(Z262="ELIGIBLE",N262="Y"),"OKAY",0)</f>
        <v>0</v>
      </c>
      <c r="AB262" s="34">
        <f t="shared" si="55"/>
        <v>0</v>
      </c>
      <c r="AC262" s="34">
        <f t="shared" si="58"/>
        <v>0</v>
      </c>
      <c r="AD262" s="34">
        <f aca="true" t="shared" si="63" ref="AD262:AD325">IF(AND(AB262=1,AC262=1),"CHECK",0)</f>
        <v>0</v>
      </c>
      <c r="AE262" s="34">
        <f aca="true" t="shared" si="64" ref="AE262:AE325">IF(AND(Z262="ELIGIBLE",AD262="CHECK"),"SRSA",0)</f>
        <v>0</v>
      </c>
      <c r="AF262" s="34">
        <f aca="true" t="shared" si="65" ref="AF262:AF325">IF(AND(AD262="CHECK",AE262=0),"RLISP",0)</f>
        <v>0</v>
      </c>
      <c r="AG262" s="34">
        <f aca="true" t="shared" si="66" ref="AG262:AG325">IF(AND(AA262="OKAY",AF262="RLISP"),"NO",0)</f>
        <v>0</v>
      </c>
      <c r="AH262">
        <f t="shared" si="59"/>
        <v>0</v>
      </c>
      <c r="AI262">
        <f t="shared" si="60"/>
        <v>0</v>
      </c>
      <c r="AJ262">
        <v>0</v>
      </c>
    </row>
    <row r="263" spans="1:36" ht="12.75">
      <c r="A263" s="22">
        <v>3613110</v>
      </c>
      <c r="B263" s="23">
        <v>630801040000</v>
      </c>
      <c r="C263" s="24" t="s">
        <v>1654</v>
      </c>
      <c r="D263" s="24" t="s">
        <v>1655</v>
      </c>
      <c r="E263" s="24" t="s">
        <v>1656</v>
      </c>
      <c r="F263" s="24">
        <v>12846</v>
      </c>
      <c r="G263" s="25">
        <v>200</v>
      </c>
      <c r="H263" s="24">
        <v>5186966100</v>
      </c>
      <c r="I263" s="26">
        <v>8</v>
      </c>
      <c r="J263" s="26" t="s">
        <v>876</v>
      </c>
      <c r="K263" s="35" t="s">
        <v>877</v>
      </c>
      <c r="L263" s="4">
        <v>1037</v>
      </c>
      <c r="M263" s="70" t="s">
        <v>878</v>
      </c>
      <c r="N263" s="28" t="s">
        <v>877</v>
      </c>
      <c r="O263" s="30"/>
      <c r="P263" s="31">
        <v>41.62436548223351</v>
      </c>
      <c r="Q263" s="26" t="str">
        <f t="shared" si="54"/>
        <v>YES</v>
      </c>
      <c r="R263" s="26" t="s">
        <v>876</v>
      </c>
      <c r="S263" s="32" t="s">
        <v>879</v>
      </c>
      <c r="T263">
        <v>8125</v>
      </c>
      <c r="U263">
        <v>5896</v>
      </c>
      <c r="V263" s="4">
        <v>9206</v>
      </c>
      <c r="W263" s="33">
        <v>53841</v>
      </c>
      <c r="X263" s="34">
        <f t="shared" si="56"/>
        <v>1</v>
      </c>
      <c r="Y263" s="34">
        <f t="shared" si="57"/>
        <v>0</v>
      </c>
      <c r="Z263" s="34">
        <f t="shared" si="61"/>
        <v>0</v>
      </c>
      <c r="AA263" s="34">
        <f t="shared" si="62"/>
        <v>0</v>
      </c>
      <c r="AB263" s="34">
        <f t="shared" si="55"/>
        <v>1</v>
      </c>
      <c r="AC263" s="34">
        <f t="shared" si="58"/>
        <v>1</v>
      </c>
      <c r="AD263" s="34" t="str">
        <f t="shared" si="63"/>
        <v>CHECK</v>
      </c>
      <c r="AE263" s="34">
        <f t="shared" si="64"/>
        <v>0</v>
      </c>
      <c r="AF263" s="34" t="str">
        <f t="shared" si="65"/>
        <v>RLISP</v>
      </c>
      <c r="AG263" s="34">
        <f t="shared" si="66"/>
        <v>0</v>
      </c>
      <c r="AH263">
        <f t="shared" si="59"/>
        <v>0</v>
      </c>
      <c r="AI263">
        <f t="shared" si="60"/>
        <v>0</v>
      </c>
      <c r="AJ263">
        <v>0</v>
      </c>
    </row>
    <row r="264" spans="1:36" ht="12.75">
      <c r="A264" s="22">
        <v>3613230</v>
      </c>
      <c r="B264" s="23">
        <v>480401040000</v>
      </c>
      <c r="C264" s="24" t="s">
        <v>1657</v>
      </c>
      <c r="D264" s="24" t="s">
        <v>1658</v>
      </c>
      <c r="E264" s="24" t="s">
        <v>1659</v>
      </c>
      <c r="F264" s="24">
        <v>10516</v>
      </c>
      <c r="G264" s="25">
        <v>1899</v>
      </c>
      <c r="H264" s="24">
        <v>9142659254</v>
      </c>
      <c r="I264" s="26">
        <v>3</v>
      </c>
      <c r="J264" s="26" t="s">
        <v>878</v>
      </c>
      <c r="K264" s="27" t="s">
        <v>877</v>
      </c>
      <c r="L264" s="28">
        <v>811</v>
      </c>
      <c r="M264" s="70" t="s">
        <v>878</v>
      </c>
      <c r="N264" s="4" t="s">
        <v>877</v>
      </c>
      <c r="O264" s="30"/>
      <c r="P264" s="31">
        <v>15.865921787709498</v>
      </c>
      <c r="Q264" s="26" t="str">
        <f t="shared" si="54"/>
        <v>NO</v>
      </c>
      <c r="R264" s="26" t="s">
        <v>878</v>
      </c>
      <c r="S264" s="30" t="s">
        <v>877</v>
      </c>
      <c r="T264">
        <v>3676</v>
      </c>
      <c r="U264">
        <v>4132</v>
      </c>
      <c r="V264" s="4">
        <v>2286</v>
      </c>
      <c r="W264" s="33">
        <v>18784</v>
      </c>
      <c r="X264" s="34">
        <f t="shared" si="56"/>
        <v>0</v>
      </c>
      <c r="Y264" s="34">
        <f t="shared" si="57"/>
        <v>0</v>
      </c>
      <c r="Z264" s="34">
        <f t="shared" si="61"/>
        <v>0</v>
      </c>
      <c r="AA264" s="34">
        <f t="shared" si="62"/>
        <v>0</v>
      </c>
      <c r="AB264" s="34">
        <f t="shared" si="55"/>
        <v>0</v>
      </c>
      <c r="AC264" s="34">
        <f t="shared" si="58"/>
        <v>0</v>
      </c>
      <c r="AD264" s="34">
        <f t="shared" si="63"/>
        <v>0</v>
      </c>
      <c r="AE264" s="34">
        <f t="shared" si="64"/>
        <v>0</v>
      </c>
      <c r="AF264" s="34">
        <f t="shared" si="65"/>
        <v>0</v>
      </c>
      <c r="AG264" s="34">
        <f t="shared" si="66"/>
        <v>0</v>
      </c>
      <c r="AH264">
        <f t="shared" si="59"/>
        <v>0</v>
      </c>
      <c r="AI264">
        <f t="shared" si="60"/>
        <v>0</v>
      </c>
      <c r="AJ264">
        <v>0</v>
      </c>
    </row>
    <row r="265" spans="1:36" ht="12.75">
      <c r="A265" s="22">
        <v>3613290</v>
      </c>
      <c r="B265" s="23">
        <v>580405060000</v>
      </c>
      <c r="C265" s="24" t="s">
        <v>1660</v>
      </c>
      <c r="D265" s="24" t="s">
        <v>1661</v>
      </c>
      <c r="E265" s="24" t="s">
        <v>1662</v>
      </c>
      <c r="F265" s="24">
        <v>11746</v>
      </c>
      <c r="G265" s="25">
        <v>5899</v>
      </c>
      <c r="H265" s="24">
        <v>6315923008</v>
      </c>
      <c r="I265" s="26">
        <v>3</v>
      </c>
      <c r="J265" s="26" t="s">
        <v>878</v>
      </c>
      <c r="K265" s="35" t="s">
        <v>877</v>
      </c>
      <c r="L265" s="4">
        <v>8161</v>
      </c>
      <c r="M265" s="70" t="s">
        <v>878</v>
      </c>
      <c r="N265" s="40" t="s">
        <v>877</v>
      </c>
      <c r="O265" s="30"/>
      <c r="P265" s="31">
        <v>6.5691736304549675</v>
      </c>
      <c r="Q265" s="26" t="str">
        <f t="shared" si="54"/>
        <v>NO</v>
      </c>
      <c r="R265" s="26" t="s">
        <v>878</v>
      </c>
      <c r="S265" s="30" t="s">
        <v>877</v>
      </c>
      <c r="T265">
        <v>30305</v>
      </c>
      <c r="U265">
        <v>42687</v>
      </c>
      <c r="V265" s="4">
        <v>9576</v>
      </c>
      <c r="W265" s="33">
        <v>119474</v>
      </c>
      <c r="X265" s="34">
        <f t="shared" si="56"/>
        <v>0</v>
      </c>
      <c r="Y265" s="34">
        <f t="shared" si="57"/>
        <v>0</v>
      </c>
      <c r="Z265" s="34">
        <f t="shared" si="61"/>
        <v>0</v>
      </c>
      <c r="AA265" s="34">
        <f t="shared" si="62"/>
        <v>0</v>
      </c>
      <c r="AB265" s="34">
        <f t="shared" si="55"/>
        <v>0</v>
      </c>
      <c r="AC265" s="34">
        <f t="shared" si="58"/>
        <v>0</v>
      </c>
      <c r="AD265" s="34">
        <f t="shared" si="63"/>
        <v>0</v>
      </c>
      <c r="AE265" s="34">
        <f t="shared" si="64"/>
        <v>0</v>
      </c>
      <c r="AF265" s="34">
        <f t="shared" si="65"/>
        <v>0</v>
      </c>
      <c r="AG265" s="34">
        <f t="shared" si="66"/>
        <v>0</v>
      </c>
      <c r="AH265">
        <f t="shared" si="59"/>
        <v>0</v>
      </c>
      <c r="AI265">
        <f t="shared" si="60"/>
        <v>0</v>
      </c>
      <c r="AJ265">
        <v>0</v>
      </c>
    </row>
    <row r="266" spans="1:36" ht="12.75">
      <c r="A266" s="22">
        <v>3613350</v>
      </c>
      <c r="B266" s="23">
        <v>141601060000</v>
      </c>
      <c r="C266" s="24" t="s">
        <v>1663</v>
      </c>
      <c r="D266" s="24" t="s">
        <v>1664</v>
      </c>
      <c r="E266" s="24" t="s">
        <v>1557</v>
      </c>
      <c r="F266" s="24">
        <v>14075</v>
      </c>
      <c r="G266" s="25">
        <v>1699</v>
      </c>
      <c r="H266" s="24">
        <v>7166463220</v>
      </c>
      <c r="I266" s="26">
        <v>3</v>
      </c>
      <c r="J266" s="26" t="s">
        <v>878</v>
      </c>
      <c r="K266" s="27" t="s">
        <v>877</v>
      </c>
      <c r="L266" s="28">
        <v>3907</v>
      </c>
      <c r="M266" s="70" t="s">
        <v>878</v>
      </c>
      <c r="N266" s="4" t="s">
        <v>877</v>
      </c>
      <c r="O266" s="30"/>
      <c r="P266" s="31">
        <v>4.354553492484527</v>
      </c>
      <c r="Q266" s="26" t="str">
        <f t="shared" si="54"/>
        <v>NO</v>
      </c>
      <c r="R266" s="26" t="s">
        <v>878</v>
      </c>
      <c r="S266" s="30" t="s">
        <v>877</v>
      </c>
      <c r="T266">
        <v>15430</v>
      </c>
      <c r="U266">
        <v>22611</v>
      </c>
      <c r="V266" s="4">
        <v>3856</v>
      </c>
      <c r="W266" s="33">
        <v>56532</v>
      </c>
      <c r="X266" s="34">
        <f t="shared" si="56"/>
        <v>0</v>
      </c>
      <c r="Y266" s="34">
        <f t="shared" si="57"/>
        <v>0</v>
      </c>
      <c r="Z266" s="34">
        <f t="shared" si="61"/>
        <v>0</v>
      </c>
      <c r="AA266" s="34">
        <f t="shared" si="62"/>
        <v>0</v>
      </c>
      <c r="AB266" s="34">
        <f t="shared" si="55"/>
        <v>0</v>
      </c>
      <c r="AC266" s="34">
        <f t="shared" si="58"/>
        <v>0</v>
      </c>
      <c r="AD266" s="34">
        <f t="shared" si="63"/>
        <v>0</v>
      </c>
      <c r="AE266" s="34">
        <f t="shared" si="64"/>
        <v>0</v>
      </c>
      <c r="AF266" s="34">
        <f t="shared" si="65"/>
        <v>0</v>
      </c>
      <c r="AG266" s="34">
        <f t="shared" si="66"/>
        <v>0</v>
      </c>
      <c r="AH266">
        <f t="shared" si="59"/>
        <v>0</v>
      </c>
      <c r="AI266">
        <f t="shared" si="60"/>
        <v>0</v>
      </c>
      <c r="AJ266">
        <v>0</v>
      </c>
    </row>
    <row r="267" spans="1:36" ht="12.75">
      <c r="A267" s="22">
        <v>3613380</v>
      </c>
      <c r="B267" s="23">
        <v>250701040000</v>
      </c>
      <c r="C267" s="24" t="s">
        <v>1665</v>
      </c>
      <c r="D267" s="24" t="s">
        <v>1666</v>
      </c>
      <c r="E267" s="24" t="s">
        <v>1667</v>
      </c>
      <c r="F267" s="24">
        <v>13346</v>
      </c>
      <c r="G267" s="25">
        <v>1299</v>
      </c>
      <c r="H267" s="24">
        <v>3158243721</v>
      </c>
      <c r="I267" s="26">
        <v>4</v>
      </c>
      <c r="J267" s="26" t="s">
        <v>878</v>
      </c>
      <c r="K267" s="35" t="s">
        <v>877</v>
      </c>
      <c r="L267" s="4">
        <v>749</v>
      </c>
      <c r="M267" s="70" t="s">
        <v>878</v>
      </c>
      <c r="N267" s="28" t="s">
        <v>877</v>
      </c>
      <c r="O267" s="30"/>
      <c r="P267" s="31">
        <v>23.439340400471142</v>
      </c>
      <c r="Q267" s="26" t="str">
        <f t="shared" si="54"/>
        <v>YES</v>
      </c>
      <c r="R267" s="26" t="s">
        <v>878</v>
      </c>
      <c r="S267" s="30" t="s">
        <v>877</v>
      </c>
      <c r="T267">
        <v>4612</v>
      </c>
      <c r="U267">
        <v>4588</v>
      </c>
      <c r="V267" s="4">
        <v>3561</v>
      </c>
      <c r="W267" s="33">
        <v>25269</v>
      </c>
      <c r="X267" s="34">
        <f t="shared" si="56"/>
        <v>0</v>
      </c>
      <c r="Y267" s="34">
        <f t="shared" si="57"/>
        <v>0</v>
      </c>
      <c r="Z267" s="34">
        <f t="shared" si="61"/>
        <v>0</v>
      </c>
      <c r="AA267" s="34">
        <f t="shared" si="62"/>
        <v>0</v>
      </c>
      <c r="AB267" s="34">
        <f t="shared" si="55"/>
        <v>1</v>
      </c>
      <c r="AC267" s="34">
        <f t="shared" si="58"/>
        <v>0</v>
      </c>
      <c r="AD267" s="34">
        <f t="shared" si="63"/>
        <v>0</v>
      </c>
      <c r="AE267" s="34">
        <f t="shared" si="64"/>
        <v>0</v>
      </c>
      <c r="AF267" s="34">
        <f t="shared" si="65"/>
        <v>0</v>
      </c>
      <c r="AG267" s="34">
        <f t="shared" si="66"/>
        <v>0</v>
      </c>
      <c r="AH267">
        <f t="shared" si="59"/>
        <v>0</v>
      </c>
      <c r="AI267">
        <f t="shared" si="60"/>
        <v>0</v>
      </c>
      <c r="AJ267">
        <v>0</v>
      </c>
    </row>
    <row r="268" spans="1:36" ht="12.75">
      <c r="A268" s="22">
        <v>3613440</v>
      </c>
      <c r="B268" s="23">
        <v>511201040000</v>
      </c>
      <c r="C268" s="24" t="s">
        <v>1668</v>
      </c>
      <c r="D268" s="24" t="s">
        <v>1669</v>
      </c>
      <c r="E268" s="24" t="s">
        <v>1670</v>
      </c>
      <c r="F268" s="24">
        <v>13646</v>
      </c>
      <c r="G268" s="25">
        <v>185</v>
      </c>
      <c r="H268" s="24">
        <v>3153245931</v>
      </c>
      <c r="I268" s="26">
        <v>7</v>
      </c>
      <c r="J268" s="26" t="s">
        <v>876</v>
      </c>
      <c r="K268" s="27" t="s">
        <v>879</v>
      </c>
      <c r="L268" s="28">
        <v>341</v>
      </c>
      <c r="M268" s="70" t="s">
        <v>878</v>
      </c>
      <c r="N268" s="55" t="s">
        <v>879</v>
      </c>
      <c r="O268" s="66" t="s">
        <v>879</v>
      </c>
      <c r="P268" s="31">
        <v>24.78386167146974</v>
      </c>
      <c r="Q268" s="26" t="str">
        <f t="shared" si="54"/>
        <v>YES</v>
      </c>
      <c r="R268" s="26" t="s">
        <v>876</v>
      </c>
      <c r="S268" s="30" t="s">
        <v>877</v>
      </c>
      <c r="T268">
        <v>2076</v>
      </c>
      <c r="U268">
        <v>1850</v>
      </c>
      <c r="V268" s="4">
        <v>1997</v>
      </c>
      <c r="W268" s="33">
        <v>12517</v>
      </c>
      <c r="X268" s="34">
        <f t="shared" si="56"/>
        <v>1</v>
      </c>
      <c r="Y268" s="34">
        <f t="shared" si="57"/>
        <v>1</v>
      </c>
      <c r="Z268" s="34" t="str">
        <f t="shared" si="61"/>
        <v>ELIGIBLE</v>
      </c>
      <c r="AA268" s="34" t="str">
        <f t="shared" si="62"/>
        <v>OKAY</v>
      </c>
      <c r="AB268" s="34">
        <f t="shared" si="55"/>
        <v>1</v>
      </c>
      <c r="AC268" s="34">
        <f t="shared" si="58"/>
        <v>1</v>
      </c>
      <c r="AD268" s="34" t="str">
        <f t="shared" si="63"/>
        <v>CHECK</v>
      </c>
      <c r="AE268" s="34" t="str">
        <f t="shared" si="64"/>
        <v>SRSA</v>
      </c>
      <c r="AF268" s="34">
        <f t="shared" si="65"/>
        <v>0</v>
      </c>
      <c r="AG268" s="34">
        <f t="shared" si="66"/>
        <v>0</v>
      </c>
      <c r="AH268">
        <f t="shared" si="59"/>
        <v>0</v>
      </c>
      <c r="AI268">
        <f t="shared" si="60"/>
        <v>0</v>
      </c>
      <c r="AJ268">
        <v>0</v>
      </c>
    </row>
    <row r="269" spans="1:36" ht="12.75">
      <c r="A269" s="22">
        <v>3613470</v>
      </c>
      <c r="B269" s="23">
        <v>572901040000</v>
      </c>
      <c r="C269" s="24" t="s">
        <v>1671</v>
      </c>
      <c r="D269" s="24" t="s">
        <v>1672</v>
      </c>
      <c r="E269" s="24" t="s">
        <v>1673</v>
      </c>
      <c r="F269" s="24">
        <v>14840</v>
      </c>
      <c r="G269" s="25">
        <v>368</v>
      </c>
      <c r="H269" s="24">
        <v>6075695200</v>
      </c>
      <c r="I269" s="26">
        <v>7</v>
      </c>
      <c r="J269" s="26" t="s">
        <v>876</v>
      </c>
      <c r="K269" s="35" t="s">
        <v>879</v>
      </c>
      <c r="L269" s="4">
        <v>707</v>
      </c>
      <c r="M269" s="70" t="s">
        <v>878</v>
      </c>
      <c r="N269" s="45" t="s">
        <v>877</v>
      </c>
      <c r="O269" s="30"/>
      <c r="P269" s="31">
        <v>26.81818181818182</v>
      </c>
      <c r="Q269" s="26" t="str">
        <f t="shared" si="54"/>
        <v>YES</v>
      </c>
      <c r="R269" s="26" t="s">
        <v>876</v>
      </c>
      <c r="S269" s="32" t="s">
        <v>879</v>
      </c>
      <c r="T269">
        <v>4716</v>
      </c>
      <c r="U269">
        <v>4117</v>
      </c>
      <c r="V269" s="4">
        <v>4397</v>
      </c>
      <c r="W269" s="33">
        <v>28493</v>
      </c>
      <c r="X269" s="34">
        <f t="shared" si="56"/>
        <v>1</v>
      </c>
      <c r="Y269" s="34">
        <f t="shared" si="57"/>
        <v>0</v>
      </c>
      <c r="Z269" s="34">
        <f t="shared" si="61"/>
        <v>0</v>
      </c>
      <c r="AA269" s="34">
        <f t="shared" si="62"/>
        <v>0</v>
      </c>
      <c r="AB269" s="34">
        <f t="shared" si="55"/>
        <v>1</v>
      </c>
      <c r="AC269" s="34">
        <f t="shared" si="58"/>
        <v>1</v>
      </c>
      <c r="AD269" s="34" t="str">
        <f t="shared" si="63"/>
        <v>CHECK</v>
      </c>
      <c r="AE269" s="34">
        <f t="shared" si="64"/>
        <v>0</v>
      </c>
      <c r="AF269" s="34" t="str">
        <f t="shared" si="65"/>
        <v>RLISP</v>
      </c>
      <c r="AG269" s="34">
        <f t="shared" si="66"/>
        <v>0</v>
      </c>
      <c r="AH269">
        <f t="shared" si="59"/>
        <v>0</v>
      </c>
      <c r="AI269">
        <f t="shared" si="60"/>
        <v>0</v>
      </c>
      <c r="AJ269">
        <v>0</v>
      </c>
    </row>
    <row r="270" spans="1:36" ht="12.75">
      <c r="A270" s="22">
        <v>3613530</v>
      </c>
      <c r="B270" s="23">
        <v>580905020000</v>
      </c>
      <c r="C270" s="24" t="s">
        <v>1674</v>
      </c>
      <c r="D270" s="24" t="s">
        <v>1675</v>
      </c>
      <c r="E270" s="24" t="s">
        <v>1676</v>
      </c>
      <c r="F270" s="24">
        <v>11946</v>
      </c>
      <c r="G270" s="25">
        <v>1739</v>
      </c>
      <c r="H270" s="24">
        <v>6317232100</v>
      </c>
      <c r="I270" s="26">
        <v>3</v>
      </c>
      <c r="J270" s="26" t="s">
        <v>878</v>
      </c>
      <c r="K270" s="27" t="s">
        <v>877</v>
      </c>
      <c r="L270" s="28">
        <v>1564</v>
      </c>
      <c r="M270" s="70" t="s">
        <v>878</v>
      </c>
      <c r="N270" s="28" t="s">
        <v>877</v>
      </c>
      <c r="O270" s="30"/>
      <c r="P270" s="31">
        <v>8.375451263537906</v>
      </c>
      <c r="Q270" s="26" t="str">
        <f t="shared" si="54"/>
        <v>NO</v>
      </c>
      <c r="R270" s="26" t="s">
        <v>878</v>
      </c>
      <c r="S270" s="30" t="s">
        <v>877</v>
      </c>
      <c r="T270">
        <v>5298</v>
      </c>
      <c r="U270">
        <v>7082</v>
      </c>
      <c r="V270" s="4">
        <v>1961</v>
      </c>
      <c r="W270" s="33">
        <v>22648</v>
      </c>
      <c r="X270" s="34">
        <f t="shared" si="56"/>
        <v>0</v>
      </c>
      <c r="Y270" s="34">
        <f t="shared" si="57"/>
        <v>0</v>
      </c>
      <c r="Z270" s="34">
        <f t="shared" si="61"/>
        <v>0</v>
      </c>
      <c r="AA270" s="34">
        <f t="shared" si="62"/>
        <v>0</v>
      </c>
      <c r="AB270" s="34">
        <f t="shared" si="55"/>
        <v>0</v>
      </c>
      <c r="AC270" s="34">
        <f t="shared" si="58"/>
        <v>0</v>
      </c>
      <c r="AD270" s="34">
        <f t="shared" si="63"/>
        <v>0</v>
      </c>
      <c r="AE270" s="34">
        <f t="shared" si="64"/>
        <v>0</v>
      </c>
      <c r="AF270" s="34">
        <f t="shared" si="65"/>
        <v>0</v>
      </c>
      <c r="AG270" s="34">
        <f t="shared" si="66"/>
        <v>0</v>
      </c>
      <c r="AH270">
        <f t="shared" si="59"/>
        <v>0</v>
      </c>
      <c r="AI270">
        <f t="shared" si="60"/>
        <v>0</v>
      </c>
      <c r="AJ270">
        <v>0</v>
      </c>
    </row>
    <row r="271" spans="1:36" ht="12.75">
      <c r="A271" s="22">
        <v>3613560</v>
      </c>
      <c r="B271" s="23">
        <v>120906040000</v>
      </c>
      <c r="C271" s="24" t="s">
        <v>1677</v>
      </c>
      <c r="D271" s="24" t="s">
        <v>1678</v>
      </c>
      <c r="E271" s="24" t="s">
        <v>1679</v>
      </c>
      <c r="F271" s="24">
        <v>13783</v>
      </c>
      <c r="G271" s="25">
        <v>1196</v>
      </c>
      <c r="H271" s="24">
        <v>6076371301</v>
      </c>
      <c r="I271" s="26">
        <v>7</v>
      </c>
      <c r="J271" s="26" t="s">
        <v>876</v>
      </c>
      <c r="K271" s="43" t="s">
        <v>879</v>
      </c>
      <c r="L271" s="28">
        <v>517</v>
      </c>
      <c r="M271" s="70" t="s">
        <v>878</v>
      </c>
      <c r="N271" s="69" t="s">
        <v>879</v>
      </c>
      <c r="O271" s="66" t="s">
        <v>879</v>
      </c>
      <c r="P271" s="31">
        <v>24.058919803600652</v>
      </c>
      <c r="Q271" s="26" t="str">
        <f t="shared" si="54"/>
        <v>YES</v>
      </c>
      <c r="R271" s="26" t="s">
        <v>876</v>
      </c>
      <c r="S271" s="30" t="s">
        <v>877</v>
      </c>
      <c r="T271">
        <v>3370</v>
      </c>
      <c r="U271">
        <v>3057</v>
      </c>
      <c r="V271" s="4">
        <v>3084</v>
      </c>
      <c r="W271" s="33">
        <v>20056</v>
      </c>
      <c r="X271" s="34">
        <f t="shared" si="56"/>
        <v>1</v>
      </c>
      <c r="Y271" s="34">
        <f t="shared" si="57"/>
        <v>1</v>
      </c>
      <c r="Z271" s="34" t="str">
        <f t="shared" si="61"/>
        <v>ELIGIBLE</v>
      </c>
      <c r="AA271" s="34" t="str">
        <f t="shared" si="62"/>
        <v>OKAY</v>
      </c>
      <c r="AB271" s="34">
        <f t="shared" si="55"/>
        <v>1</v>
      </c>
      <c r="AC271" s="34">
        <f t="shared" si="58"/>
        <v>1</v>
      </c>
      <c r="AD271" s="34" t="str">
        <f t="shared" si="63"/>
        <v>CHECK</v>
      </c>
      <c r="AE271" s="34" t="str">
        <f t="shared" si="64"/>
        <v>SRSA</v>
      </c>
      <c r="AF271" s="34">
        <f t="shared" si="65"/>
        <v>0</v>
      </c>
      <c r="AG271" s="34">
        <f t="shared" si="66"/>
        <v>0</v>
      </c>
      <c r="AH271">
        <f t="shared" si="59"/>
        <v>0</v>
      </c>
      <c r="AI271">
        <f t="shared" si="60"/>
        <v>0</v>
      </c>
      <c r="AJ271">
        <v>0</v>
      </c>
    </row>
    <row r="272" spans="1:36" ht="12.75">
      <c r="A272" s="22">
        <v>3613590</v>
      </c>
      <c r="B272" s="23">
        <v>460701040000</v>
      </c>
      <c r="C272" s="24" t="s">
        <v>1680</v>
      </c>
      <c r="D272" s="24" t="s">
        <v>1681</v>
      </c>
      <c r="E272" s="24" t="s">
        <v>1682</v>
      </c>
      <c r="F272" s="24">
        <v>13074</v>
      </c>
      <c r="G272" s="25">
        <v>66</v>
      </c>
      <c r="H272" s="24">
        <v>3155647902</v>
      </c>
      <c r="I272" s="26">
        <v>8</v>
      </c>
      <c r="J272" s="26" t="s">
        <v>876</v>
      </c>
      <c r="K272" s="27" t="s">
        <v>877</v>
      </c>
      <c r="L272" s="28">
        <v>1688</v>
      </c>
      <c r="M272" s="70" t="s">
        <v>878</v>
      </c>
      <c r="N272" s="28" t="s">
        <v>877</v>
      </c>
      <c r="O272" s="7"/>
      <c r="P272" s="31">
        <v>19.293078055964656</v>
      </c>
      <c r="Q272" s="26" t="str">
        <f t="shared" si="54"/>
        <v>NO</v>
      </c>
      <c r="R272" s="26" t="s">
        <v>876</v>
      </c>
      <c r="S272" s="30" t="s">
        <v>877</v>
      </c>
      <c r="T272">
        <v>9282</v>
      </c>
      <c r="U272">
        <v>9151</v>
      </c>
      <c r="V272" s="4">
        <v>7137</v>
      </c>
      <c r="W272" s="33">
        <v>52595</v>
      </c>
      <c r="X272" s="34">
        <f t="shared" si="56"/>
        <v>1</v>
      </c>
      <c r="Y272" s="34">
        <f t="shared" si="57"/>
        <v>0</v>
      </c>
      <c r="Z272" s="34">
        <f t="shared" si="61"/>
        <v>0</v>
      </c>
      <c r="AA272" s="34">
        <f t="shared" si="62"/>
        <v>0</v>
      </c>
      <c r="AB272" s="34">
        <f t="shared" si="55"/>
        <v>0</v>
      </c>
      <c r="AC272" s="34">
        <f t="shared" si="58"/>
        <v>1</v>
      </c>
      <c r="AD272" s="34">
        <f t="shared" si="63"/>
        <v>0</v>
      </c>
      <c r="AE272" s="34">
        <f t="shared" si="64"/>
        <v>0</v>
      </c>
      <c r="AF272" s="34">
        <f t="shared" si="65"/>
        <v>0</v>
      </c>
      <c r="AG272" s="34">
        <f t="shared" si="66"/>
        <v>0</v>
      </c>
      <c r="AH272">
        <f t="shared" si="59"/>
        <v>0</v>
      </c>
      <c r="AI272">
        <f t="shared" si="60"/>
        <v>0</v>
      </c>
      <c r="AJ272">
        <v>0</v>
      </c>
    </row>
    <row r="273" spans="1:36" ht="12.75">
      <c r="A273" s="22">
        <v>3613620</v>
      </c>
      <c r="B273" s="23">
        <v>580406060000</v>
      </c>
      <c r="C273" s="24" t="s">
        <v>1683</v>
      </c>
      <c r="D273" s="24" t="s">
        <v>1684</v>
      </c>
      <c r="E273" s="24" t="s">
        <v>1488</v>
      </c>
      <c r="F273" s="24">
        <v>11740</v>
      </c>
      <c r="G273" s="25">
        <v>1200</v>
      </c>
      <c r="H273" s="24">
        <v>6317545320</v>
      </c>
      <c r="I273" s="26">
        <v>3</v>
      </c>
      <c r="J273" s="26" t="s">
        <v>878</v>
      </c>
      <c r="K273" s="27" t="s">
        <v>877</v>
      </c>
      <c r="L273" s="28">
        <v>2980</v>
      </c>
      <c r="M273" s="70" t="s">
        <v>878</v>
      </c>
      <c r="N273" s="40" t="s">
        <v>877</v>
      </c>
      <c r="O273" s="30"/>
      <c r="P273" s="31">
        <v>5.9993684875276285</v>
      </c>
      <c r="Q273" s="26" t="str">
        <f t="shared" si="54"/>
        <v>NO</v>
      </c>
      <c r="R273" s="26" t="s">
        <v>878</v>
      </c>
      <c r="S273" s="30" t="s">
        <v>877</v>
      </c>
      <c r="T273">
        <v>10879</v>
      </c>
      <c r="U273">
        <v>15736</v>
      </c>
      <c r="V273" s="4">
        <v>3208</v>
      </c>
      <c r="W273" s="33">
        <v>43253</v>
      </c>
      <c r="X273" s="34">
        <f t="shared" si="56"/>
        <v>0</v>
      </c>
      <c r="Y273" s="34">
        <f t="shared" si="57"/>
        <v>0</v>
      </c>
      <c r="Z273" s="34">
        <f t="shared" si="61"/>
        <v>0</v>
      </c>
      <c r="AA273" s="34">
        <f t="shared" si="62"/>
        <v>0</v>
      </c>
      <c r="AB273" s="34">
        <f t="shared" si="55"/>
        <v>0</v>
      </c>
      <c r="AC273" s="34">
        <f t="shared" si="58"/>
        <v>0</v>
      </c>
      <c r="AD273" s="34">
        <f t="shared" si="63"/>
        <v>0</v>
      </c>
      <c r="AE273" s="34">
        <f t="shared" si="64"/>
        <v>0</v>
      </c>
      <c r="AF273" s="34">
        <f t="shared" si="65"/>
        <v>0</v>
      </c>
      <c r="AG273" s="34">
        <f t="shared" si="66"/>
        <v>0</v>
      </c>
      <c r="AH273">
        <f t="shared" si="59"/>
        <v>0</v>
      </c>
      <c r="AI273">
        <f t="shared" si="60"/>
        <v>0</v>
      </c>
      <c r="AJ273">
        <v>0</v>
      </c>
    </row>
    <row r="274" spans="1:36" ht="12.75">
      <c r="A274" s="22">
        <v>3613710</v>
      </c>
      <c r="B274" s="23">
        <v>30501040000</v>
      </c>
      <c r="C274" s="24" t="s">
        <v>1685</v>
      </c>
      <c r="D274" s="24" t="s">
        <v>1686</v>
      </c>
      <c r="E274" s="24" t="s">
        <v>1687</v>
      </c>
      <c r="F274" s="24">
        <v>13787</v>
      </c>
      <c r="G274" s="25">
        <v>147</v>
      </c>
      <c r="H274" s="24">
        <v>6076938101</v>
      </c>
      <c r="I274" s="26">
        <v>8</v>
      </c>
      <c r="J274" s="26" t="s">
        <v>876</v>
      </c>
      <c r="K274" s="28" t="s">
        <v>877</v>
      </c>
      <c r="L274" s="28">
        <v>1117</v>
      </c>
      <c r="M274" s="70" t="s">
        <v>878</v>
      </c>
      <c r="N274" s="28" t="s">
        <v>877</v>
      </c>
      <c r="O274" s="30"/>
      <c r="P274" s="31">
        <v>29.029605263157894</v>
      </c>
      <c r="Q274" s="26" t="str">
        <f t="shared" si="54"/>
        <v>YES</v>
      </c>
      <c r="R274" s="26" t="s">
        <v>876</v>
      </c>
      <c r="S274" s="32" t="s">
        <v>879</v>
      </c>
      <c r="T274">
        <v>7452</v>
      </c>
      <c r="U274">
        <v>6464</v>
      </c>
      <c r="V274" s="4">
        <v>6832</v>
      </c>
      <c r="W274" s="33">
        <v>45541</v>
      </c>
      <c r="X274" s="34">
        <f t="shared" si="56"/>
        <v>1</v>
      </c>
      <c r="Y274" s="34">
        <f t="shared" si="57"/>
        <v>0</v>
      </c>
      <c r="Z274" s="34">
        <f t="shared" si="61"/>
        <v>0</v>
      </c>
      <c r="AA274" s="34">
        <f t="shared" si="62"/>
        <v>0</v>
      </c>
      <c r="AB274" s="34">
        <f t="shared" si="55"/>
        <v>1</v>
      </c>
      <c r="AC274" s="34">
        <f t="shared" si="58"/>
        <v>1</v>
      </c>
      <c r="AD274" s="34" t="str">
        <f t="shared" si="63"/>
        <v>CHECK</v>
      </c>
      <c r="AE274" s="34">
        <f t="shared" si="64"/>
        <v>0</v>
      </c>
      <c r="AF274" s="34" t="str">
        <f t="shared" si="65"/>
        <v>RLISP</v>
      </c>
      <c r="AG274" s="34">
        <f t="shared" si="66"/>
        <v>0</v>
      </c>
      <c r="AH274">
        <f t="shared" si="59"/>
        <v>0</v>
      </c>
      <c r="AI274">
        <f t="shared" si="60"/>
        <v>0</v>
      </c>
      <c r="AJ274">
        <v>0</v>
      </c>
    </row>
    <row r="275" spans="1:36" ht="12.75">
      <c r="A275" s="22">
        <v>3613740</v>
      </c>
      <c r="B275" s="23">
        <v>660501060000</v>
      </c>
      <c r="C275" s="24" t="s">
        <v>1688</v>
      </c>
      <c r="D275" s="24" t="s">
        <v>1689</v>
      </c>
      <c r="E275" s="24" t="s">
        <v>1690</v>
      </c>
      <c r="F275" s="24">
        <v>10528</v>
      </c>
      <c r="G275" s="25">
        <v>2032</v>
      </c>
      <c r="H275" s="24">
        <v>9148353300</v>
      </c>
      <c r="I275" s="26">
        <v>3</v>
      </c>
      <c r="J275" s="26" t="s">
        <v>878</v>
      </c>
      <c r="K275" s="27" t="s">
        <v>877</v>
      </c>
      <c r="L275" s="28">
        <v>2993</v>
      </c>
      <c r="M275" s="70" t="s">
        <v>878</v>
      </c>
      <c r="N275" s="4" t="s">
        <v>877</v>
      </c>
      <c r="O275" s="30"/>
      <c r="P275" s="31">
        <v>2.3975720789074355</v>
      </c>
      <c r="Q275" s="26" t="str">
        <f t="shared" si="54"/>
        <v>NO</v>
      </c>
      <c r="R275" s="26" t="s">
        <v>878</v>
      </c>
      <c r="S275" s="30" t="s">
        <v>877</v>
      </c>
      <c r="T275">
        <v>11895</v>
      </c>
      <c r="U275">
        <v>21445</v>
      </c>
      <c r="V275" s="4">
        <v>2117</v>
      </c>
      <c r="W275" s="33">
        <v>33614</v>
      </c>
      <c r="X275" s="34">
        <f t="shared" si="56"/>
        <v>0</v>
      </c>
      <c r="Y275" s="34">
        <f t="shared" si="57"/>
        <v>0</v>
      </c>
      <c r="Z275" s="34">
        <f t="shared" si="61"/>
        <v>0</v>
      </c>
      <c r="AA275" s="34">
        <f t="shared" si="62"/>
        <v>0</v>
      </c>
      <c r="AB275" s="34">
        <f t="shared" si="55"/>
        <v>0</v>
      </c>
      <c r="AC275" s="34">
        <f t="shared" si="58"/>
        <v>0</v>
      </c>
      <c r="AD275" s="34">
        <f t="shared" si="63"/>
        <v>0</v>
      </c>
      <c r="AE275" s="34">
        <f t="shared" si="64"/>
        <v>0</v>
      </c>
      <c r="AF275" s="34">
        <f t="shared" si="65"/>
        <v>0</v>
      </c>
      <c r="AG275" s="34">
        <f t="shared" si="66"/>
        <v>0</v>
      </c>
      <c r="AH275">
        <f t="shared" si="59"/>
        <v>0</v>
      </c>
      <c r="AI275">
        <f t="shared" si="60"/>
        <v>0</v>
      </c>
      <c r="AJ275">
        <v>0</v>
      </c>
    </row>
    <row r="276" spans="1:36" ht="12.75">
      <c r="A276" s="22">
        <v>3613770</v>
      </c>
      <c r="B276" s="23">
        <v>230301040000</v>
      </c>
      <c r="C276" s="24" t="s">
        <v>1691</v>
      </c>
      <c r="D276" s="24" t="s">
        <v>1692</v>
      </c>
      <c r="E276" s="24" t="s">
        <v>1693</v>
      </c>
      <c r="F276" s="24">
        <v>13648</v>
      </c>
      <c r="G276" s="25">
        <v>200</v>
      </c>
      <c r="H276" s="24">
        <v>3155432707</v>
      </c>
      <c r="I276" s="26">
        <v>7</v>
      </c>
      <c r="J276" s="26" t="s">
        <v>876</v>
      </c>
      <c r="K276" s="35" t="s">
        <v>879</v>
      </c>
      <c r="L276" s="4">
        <v>417</v>
      </c>
      <c r="M276" s="70" t="s">
        <v>878</v>
      </c>
      <c r="N276" s="55" t="s">
        <v>879</v>
      </c>
      <c r="O276" s="66" t="s">
        <v>879</v>
      </c>
      <c r="P276" s="31">
        <v>23.963963963963963</v>
      </c>
      <c r="Q276" s="26" t="str">
        <f t="shared" si="54"/>
        <v>YES</v>
      </c>
      <c r="R276" s="26" t="s">
        <v>876</v>
      </c>
      <c r="S276" s="30" t="s">
        <v>877</v>
      </c>
      <c r="T276">
        <v>2832</v>
      </c>
      <c r="U276">
        <v>2383</v>
      </c>
      <c r="V276" s="4">
        <v>2886</v>
      </c>
      <c r="W276" s="33">
        <v>17556</v>
      </c>
      <c r="X276" s="34">
        <f t="shared" si="56"/>
        <v>1</v>
      </c>
      <c r="Y276" s="34">
        <f t="shared" si="57"/>
        <v>1</v>
      </c>
      <c r="Z276" s="34" t="str">
        <f t="shared" si="61"/>
        <v>ELIGIBLE</v>
      </c>
      <c r="AA276" s="34" t="str">
        <f t="shared" si="62"/>
        <v>OKAY</v>
      </c>
      <c r="AB276" s="34">
        <f t="shared" si="55"/>
        <v>1</v>
      </c>
      <c r="AC276" s="34">
        <f t="shared" si="58"/>
        <v>1</v>
      </c>
      <c r="AD276" s="34" t="str">
        <f t="shared" si="63"/>
        <v>CHECK</v>
      </c>
      <c r="AE276" s="34" t="str">
        <f t="shared" si="64"/>
        <v>SRSA</v>
      </c>
      <c r="AF276" s="34">
        <f t="shared" si="65"/>
        <v>0</v>
      </c>
      <c r="AG276" s="34">
        <f t="shared" si="66"/>
        <v>0</v>
      </c>
      <c r="AH276">
        <f t="shared" si="59"/>
        <v>0</v>
      </c>
      <c r="AI276">
        <f t="shared" si="60"/>
        <v>0</v>
      </c>
      <c r="AJ276">
        <v>0</v>
      </c>
    </row>
    <row r="277" spans="1:36" ht="12.75">
      <c r="A277" s="22">
        <v>3613830</v>
      </c>
      <c r="B277" s="23">
        <v>641001040000</v>
      </c>
      <c r="C277" s="24" t="s">
        <v>1694</v>
      </c>
      <c r="D277" s="24" t="s">
        <v>1695</v>
      </c>
      <c r="E277" s="24" t="s">
        <v>1696</v>
      </c>
      <c r="F277" s="24">
        <v>12838</v>
      </c>
      <c r="G277" s="25">
        <v>79</v>
      </c>
      <c r="H277" s="24">
        <v>5186325931</v>
      </c>
      <c r="I277" s="26">
        <v>8</v>
      </c>
      <c r="J277" s="26" t="s">
        <v>876</v>
      </c>
      <c r="K277" s="35" t="s">
        <v>877</v>
      </c>
      <c r="L277" s="4">
        <v>634</v>
      </c>
      <c r="M277" s="70" t="s">
        <v>878</v>
      </c>
      <c r="N277" s="28" t="s">
        <v>877</v>
      </c>
      <c r="O277" s="30"/>
      <c r="P277" s="31">
        <v>5.081669691470054</v>
      </c>
      <c r="Q277" s="26" t="str">
        <f t="shared" si="54"/>
        <v>NO</v>
      </c>
      <c r="R277" s="26" t="s">
        <v>876</v>
      </c>
      <c r="S277" s="30" t="s">
        <v>877</v>
      </c>
      <c r="T277">
        <v>2188</v>
      </c>
      <c r="U277">
        <v>3326</v>
      </c>
      <c r="V277" s="4">
        <v>601</v>
      </c>
      <c r="W277" s="33">
        <v>7581</v>
      </c>
      <c r="X277" s="34">
        <f t="shared" si="56"/>
        <v>1</v>
      </c>
      <c r="Y277" s="34">
        <f t="shared" si="57"/>
        <v>0</v>
      </c>
      <c r="Z277" s="34">
        <f t="shared" si="61"/>
        <v>0</v>
      </c>
      <c r="AA277" s="34">
        <f t="shared" si="62"/>
        <v>0</v>
      </c>
      <c r="AB277" s="34">
        <f t="shared" si="55"/>
        <v>0</v>
      </c>
      <c r="AC277" s="34">
        <f t="shared" si="58"/>
        <v>1</v>
      </c>
      <c r="AD277" s="34">
        <f t="shared" si="63"/>
        <v>0</v>
      </c>
      <c r="AE277" s="34">
        <f t="shared" si="64"/>
        <v>0</v>
      </c>
      <c r="AF277" s="34">
        <f t="shared" si="65"/>
        <v>0</v>
      </c>
      <c r="AG277" s="34">
        <f t="shared" si="66"/>
        <v>0</v>
      </c>
      <c r="AH277">
        <f t="shared" si="59"/>
        <v>0</v>
      </c>
      <c r="AI277">
        <f t="shared" si="60"/>
        <v>0</v>
      </c>
      <c r="AJ277">
        <v>0</v>
      </c>
    </row>
    <row r="278" spans="1:36" ht="12.75">
      <c r="A278" s="22">
        <v>3613950</v>
      </c>
      <c r="B278" s="23">
        <v>660404030000</v>
      </c>
      <c r="C278" s="24" t="s">
        <v>1697</v>
      </c>
      <c r="D278" s="24" t="s">
        <v>1698</v>
      </c>
      <c r="E278" s="24" t="s">
        <v>1612</v>
      </c>
      <c r="F278" s="24">
        <v>10706</v>
      </c>
      <c r="G278" s="25">
        <v>2395</v>
      </c>
      <c r="H278" s="24">
        <v>9144786200</v>
      </c>
      <c r="I278" s="26">
        <v>3</v>
      </c>
      <c r="J278" s="26" t="s">
        <v>878</v>
      </c>
      <c r="K278" s="27" t="s">
        <v>877</v>
      </c>
      <c r="L278" s="28">
        <v>1508</v>
      </c>
      <c r="M278" s="70" t="s">
        <v>878</v>
      </c>
      <c r="N278" s="4" t="s">
        <v>877</v>
      </c>
      <c r="O278" s="30"/>
      <c r="P278" s="31">
        <v>1.402524544179523</v>
      </c>
      <c r="Q278" s="26" t="str">
        <f t="shared" si="54"/>
        <v>NO</v>
      </c>
      <c r="R278" s="26" t="s">
        <v>878</v>
      </c>
      <c r="S278" s="30" t="s">
        <v>877</v>
      </c>
      <c r="T278">
        <v>6323</v>
      </c>
      <c r="U278">
        <v>10601</v>
      </c>
      <c r="V278" s="4">
        <v>1171</v>
      </c>
      <c r="W278" s="33">
        <v>14124</v>
      </c>
      <c r="X278" s="34">
        <f t="shared" si="56"/>
        <v>0</v>
      </c>
      <c r="Y278" s="34">
        <f t="shared" si="57"/>
        <v>0</v>
      </c>
      <c r="Z278" s="34">
        <f t="shared" si="61"/>
        <v>0</v>
      </c>
      <c r="AA278" s="34">
        <f t="shared" si="62"/>
        <v>0</v>
      </c>
      <c r="AB278" s="34">
        <f t="shared" si="55"/>
        <v>0</v>
      </c>
      <c r="AC278" s="34">
        <f t="shared" si="58"/>
        <v>0</v>
      </c>
      <c r="AD278" s="34">
        <f t="shared" si="63"/>
        <v>0</v>
      </c>
      <c r="AE278" s="34">
        <f t="shared" si="64"/>
        <v>0</v>
      </c>
      <c r="AF278" s="34">
        <f t="shared" si="65"/>
        <v>0</v>
      </c>
      <c r="AG278" s="34">
        <f t="shared" si="66"/>
        <v>0</v>
      </c>
      <c r="AH278">
        <f t="shared" si="59"/>
        <v>0</v>
      </c>
      <c r="AI278">
        <f t="shared" si="60"/>
        <v>0</v>
      </c>
      <c r="AJ278">
        <v>0</v>
      </c>
    </row>
    <row r="279" spans="1:36" ht="12.75">
      <c r="A279" s="22">
        <v>3613980</v>
      </c>
      <c r="B279" s="23">
        <v>580506030000</v>
      </c>
      <c r="C279" s="24" t="s">
        <v>1699</v>
      </c>
      <c r="D279" s="24" t="s">
        <v>1700</v>
      </c>
      <c r="E279" s="24" t="s">
        <v>1701</v>
      </c>
      <c r="F279" s="24">
        <v>11788</v>
      </c>
      <c r="G279" s="25">
        <v>2837</v>
      </c>
      <c r="H279" s="24">
        <v>6312653630</v>
      </c>
      <c r="I279" s="26">
        <v>3</v>
      </c>
      <c r="J279" s="26" t="s">
        <v>878</v>
      </c>
      <c r="K279" s="27" t="s">
        <v>877</v>
      </c>
      <c r="L279" s="28">
        <v>3644</v>
      </c>
      <c r="M279" s="70" t="s">
        <v>878</v>
      </c>
      <c r="N279" s="40" t="s">
        <v>877</v>
      </c>
      <c r="O279" s="30"/>
      <c r="P279" s="31">
        <v>3.3221797323135758</v>
      </c>
      <c r="Q279" s="26" t="str">
        <f t="shared" si="54"/>
        <v>NO</v>
      </c>
      <c r="R279" s="26" t="s">
        <v>878</v>
      </c>
      <c r="S279" s="30" t="s">
        <v>877</v>
      </c>
      <c r="T279">
        <v>12267</v>
      </c>
      <c r="U279">
        <v>18763</v>
      </c>
      <c r="V279" s="4">
        <v>2367</v>
      </c>
      <c r="W279" s="33">
        <v>42641</v>
      </c>
      <c r="X279" s="34">
        <f t="shared" si="56"/>
        <v>0</v>
      </c>
      <c r="Y279" s="34">
        <f t="shared" si="57"/>
        <v>0</v>
      </c>
      <c r="Z279" s="34">
        <f t="shared" si="61"/>
        <v>0</v>
      </c>
      <c r="AA279" s="34">
        <f t="shared" si="62"/>
        <v>0</v>
      </c>
      <c r="AB279" s="34">
        <f t="shared" si="55"/>
        <v>0</v>
      </c>
      <c r="AC279" s="34">
        <f t="shared" si="58"/>
        <v>0</v>
      </c>
      <c r="AD279" s="34">
        <f t="shared" si="63"/>
        <v>0</v>
      </c>
      <c r="AE279" s="34">
        <f t="shared" si="64"/>
        <v>0</v>
      </c>
      <c r="AF279" s="34">
        <f t="shared" si="65"/>
        <v>0</v>
      </c>
      <c r="AG279" s="34">
        <f t="shared" si="66"/>
        <v>0</v>
      </c>
      <c r="AH279">
        <f t="shared" si="59"/>
        <v>0</v>
      </c>
      <c r="AI279">
        <f t="shared" si="60"/>
        <v>0</v>
      </c>
      <c r="AJ279">
        <v>0</v>
      </c>
    </row>
    <row r="280" spans="1:36" ht="12.75">
      <c r="A280" s="22">
        <v>3614010</v>
      </c>
      <c r="B280" s="23">
        <v>500201060000</v>
      </c>
      <c r="C280" s="24" t="s">
        <v>1702</v>
      </c>
      <c r="D280" s="24" t="s">
        <v>1703</v>
      </c>
      <c r="E280" s="24" t="s">
        <v>1704</v>
      </c>
      <c r="F280" s="24">
        <v>10923</v>
      </c>
      <c r="G280" s="25">
        <v>1280</v>
      </c>
      <c r="H280" s="24">
        <v>9149423001</v>
      </c>
      <c r="I280" s="26">
        <v>3</v>
      </c>
      <c r="J280" s="26" t="s">
        <v>878</v>
      </c>
      <c r="K280" s="35" t="s">
        <v>877</v>
      </c>
      <c r="L280" s="4">
        <v>7194</v>
      </c>
      <c r="M280" s="70" t="s">
        <v>878</v>
      </c>
      <c r="N280" s="4" t="s">
        <v>877</v>
      </c>
      <c r="O280" s="30"/>
      <c r="P280" s="31">
        <v>18.083424540921804</v>
      </c>
      <c r="Q280" s="26" t="str">
        <f t="shared" si="54"/>
        <v>NO</v>
      </c>
      <c r="R280" s="26" t="s">
        <v>878</v>
      </c>
      <c r="S280" s="30" t="s">
        <v>877</v>
      </c>
      <c r="T280">
        <v>39680</v>
      </c>
      <c r="U280">
        <v>42687</v>
      </c>
      <c r="V280" s="4">
        <v>25800</v>
      </c>
      <c r="W280" s="33">
        <v>205144</v>
      </c>
      <c r="X280" s="34">
        <f t="shared" si="56"/>
        <v>0</v>
      </c>
      <c r="Y280" s="34">
        <f t="shared" si="57"/>
        <v>0</v>
      </c>
      <c r="Z280" s="34">
        <f t="shared" si="61"/>
        <v>0</v>
      </c>
      <c r="AA280" s="34">
        <f t="shared" si="62"/>
        <v>0</v>
      </c>
      <c r="AB280" s="34">
        <f t="shared" si="55"/>
        <v>0</v>
      </c>
      <c r="AC280" s="34">
        <f t="shared" si="58"/>
        <v>0</v>
      </c>
      <c r="AD280" s="34">
        <f t="shared" si="63"/>
        <v>0</v>
      </c>
      <c r="AE280" s="34">
        <f t="shared" si="64"/>
        <v>0</v>
      </c>
      <c r="AF280" s="34">
        <f t="shared" si="65"/>
        <v>0</v>
      </c>
      <c r="AG280" s="34">
        <f t="shared" si="66"/>
        <v>0</v>
      </c>
      <c r="AH280">
        <f t="shared" si="59"/>
        <v>0</v>
      </c>
      <c r="AI280">
        <f t="shared" si="60"/>
        <v>0</v>
      </c>
      <c r="AJ280">
        <v>0</v>
      </c>
    </row>
    <row r="281" spans="1:36" ht="12.75">
      <c r="A281" s="22">
        <v>3614070</v>
      </c>
      <c r="B281" s="23">
        <v>660803020000</v>
      </c>
      <c r="C281" s="24" t="s">
        <v>1705</v>
      </c>
      <c r="D281" s="24" t="s">
        <v>1706</v>
      </c>
      <c r="E281" s="24" t="s">
        <v>1707</v>
      </c>
      <c r="F281" s="24">
        <v>10532</v>
      </c>
      <c r="G281" s="25">
        <v>2099</v>
      </c>
      <c r="H281" s="24">
        <v>9147737345</v>
      </c>
      <c r="I281" s="26" t="s">
        <v>1708</v>
      </c>
      <c r="J281" s="26" t="s">
        <v>878</v>
      </c>
      <c r="K281" s="46"/>
      <c r="L281" s="47" t="s">
        <v>954</v>
      </c>
      <c r="M281" s="70"/>
      <c r="N281" s="7"/>
      <c r="O281" s="30"/>
      <c r="P281" s="31" t="s">
        <v>947</v>
      </c>
      <c r="Q281" s="31" t="s">
        <v>947</v>
      </c>
      <c r="R281" s="26" t="s">
        <v>878</v>
      </c>
      <c r="S281" s="48" t="s">
        <v>955</v>
      </c>
      <c r="X281" s="34">
        <f t="shared" si="56"/>
        <v>0</v>
      </c>
      <c r="Y281" s="34">
        <f t="shared" si="57"/>
        <v>0</v>
      </c>
      <c r="Z281" s="34">
        <f t="shared" si="61"/>
        <v>0</v>
      </c>
      <c r="AA281" s="34">
        <f t="shared" si="62"/>
        <v>0</v>
      </c>
      <c r="AB281" s="34">
        <f t="shared" si="55"/>
        <v>0</v>
      </c>
      <c r="AC281" s="34">
        <f t="shared" si="58"/>
        <v>0</v>
      </c>
      <c r="AD281" s="34">
        <f t="shared" si="63"/>
        <v>0</v>
      </c>
      <c r="AE281" s="34">
        <f t="shared" si="64"/>
        <v>0</v>
      </c>
      <c r="AF281" s="34">
        <f t="shared" si="65"/>
        <v>0</v>
      </c>
      <c r="AG281" s="34">
        <f t="shared" si="66"/>
        <v>0</v>
      </c>
      <c r="AH281">
        <f t="shared" si="59"/>
        <v>0</v>
      </c>
      <c r="AI281">
        <f t="shared" si="60"/>
        <v>0</v>
      </c>
      <c r="AJ281">
        <v>0</v>
      </c>
    </row>
    <row r="282" spans="1:36" ht="12.75">
      <c r="A282" s="22">
        <v>3614130</v>
      </c>
      <c r="B282" s="23">
        <v>280201030000</v>
      </c>
      <c r="C282" s="24" t="s">
        <v>1709</v>
      </c>
      <c r="D282" s="24" t="s">
        <v>1710</v>
      </c>
      <c r="E282" s="24" t="s">
        <v>1711</v>
      </c>
      <c r="F282" s="24">
        <v>11550</v>
      </c>
      <c r="G282" s="25">
        <v>4900</v>
      </c>
      <c r="H282" s="24">
        <v>5162927001</v>
      </c>
      <c r="I282" s="26">
        <v>3</v>
      </c>
      <c r="J282" s="26" t="s">
        <v>878</v>
      </c>
      <c r="K282" s="35" t="s">
        <v>877</v>
      </c>
      <c r="L282" s="4">
        <v>5809</v>
      </c>
      <c r="M282" s="70" t="s">
        <v>878</v>
      </c>
      <c r="N282" s="4" t="s">
        <v>877</v>
      </c>
      <c r="O282" s="30"/>
      <c r="P282" s="31">
        <v>35.48017747244883</v>
      </c>
      <c r="Q282" s="26" t="str">
        <f aca="true" t="shared" si="67" ref="Q282:Q305">IF(P282&lt;20,"NO","YES")</f>
        <v>YES</v>
      </c>
      <c r="R282" s="26" t="s">
        <v>878</v>
      </c>
      <c r="S282" s="30" t="s">
        <v>877</v>
      </c>
      <c r="T282">
        <v>45062</v>
      </c>
      <c r="U282">
        <v>68821</v>
      </c>
      <c r="V282" s="4">
        <v>45210</v>
      </c>
      <c r="W282" s="33">
        <v>281873</v>
      </c>
      <c r="X282" s="34">
        <f t="shared" si="56"/>
        <v>0</v>
      </c>
      <c r="Y282" s="34">
        <f t="shared" si="57"/>
        <v>0</v>
      </c>
      <c r="Z282" s="34">
        <f t="shared" si="61"/>
        <v>0</v>
      </c>
      <c r="AA282" s="34">
        <f t="shared" si="62"/>
        <v>0</v>
      </c>
      <c r="AB282" s="34">
        <f t="shared" si="55"/>
        <v>1</v>
      </c>
      <c r="AC282" s="34">
        <f t="shared" si="58"/>
        <v>0</v>
      </c>
      <c r="AD282" s="34">
        <f t="shared" si="63"/>
        <v>0</v>
      </c>
      <c r="AE282" s="34">
        <f t="shared" si="64"/>
        <v>0</v>
      </c>
      <c r="AF282" s="34">
        <f t="shared" si="65"/>
        <v>0</v>
      </c>
      <c r="AG282" s="34">
        <f t="shared" si="66"/>
        <v>0</v>
      </c>
      <c r="AH282">
        <f t="shared" si="59"/>
        <v>0</v>
      </c>
      <c r="AI282">
        <f t="shared" si="60"/>
        <v>0</v>
      </c>
      <c r="AJ282">
        <v>0</v>
      </c>
    </row>
    <row r="283" spans="1:36" ht="12.75">
      <c r="A283" s="22">
        <v>3614190</v>
      </c>
      <c r="B283" s="23">
        <v>660203060000</v>
      </c>
      <c r="C283" s="24" t="s">
        <v>1712</v>
      </c>
      <c r="D283" s="24" t="s">
        <v>1713</v>
      </c>
      <c r="E283" s="24" t="s">
        <v>1714</v>
      </c>
      <c r="F283" s="24">
        <v>10548</v>
      </c>
      <c r="G283" s="25">
        <v>1199</v>
      </c>
      <c r="H283" s="24">
        <v>9147365200</v>
      </c>
      <c r="I283" s="26">
        <v>3</v>
      </c>
      <c r="J283" s="26" t="s">
        <v>878</v>
      </c>
      <c r="K283" s="35" t="s">
        <v>877</v>
      </c>
      <c r="L283" s="4">
        <v>2670</v>
      </c>
      <c r="M283" s="70" t="s">
        <v>878</v>
      </c>
      <c r="N283" s="4" t="s">
        <v>877</v>
      </c>
      <c r="O283" s="30"/>
      <c r="P283" s="31">
        <v>6.294586655476291</v>
      </c>
      <c r="Q283" s="26" t="str">
        <f t="shared" si="67"/>
        <v>NO</v>
      </c>
      <c r="R283" s="26" t="s">
        <v>878</v>
      </c>
      <c r="S283" s="30" t="s">
        <v>877</v>
      </c>
      <c r="T283">
        <v>9266</v>
      </c>
      <c r="U283">
        <v>13734</v>
      </c>
      <c r="V283" s="4">
        <v>2613</v>
      </c>
      <c r="W283" s="33">
        <v>36094</v>
      </c>
      <c r="X283" s="34">
        <f t="shared" si="56"/>
        <v>0</v>
      </c>
      <c r="Y283" s="34">
        <f t="shared" si="57"/>
        <v>0</v>
      </c>
      <c r="Z283" s="34">
        <f t="shared" si="61"/>
        <v>0</v>
      </c>
      <c r="AA283" s="34">
        <f t="shared" si="62"/>
        <v>0</v>
      </c>
      <c r="AB283" s="34">
        <f t="shared" si="55"/>
        <v>0</v>
      </c>
      <c r="AC283" s="34">
        <f t="shared" si="58"/>
        <v>0</v>
      </c>
      <c r="AD283" s="34">
        <f t="shared" si="63"/>
        <v>0</v>
      </c>
      <c r="AE283" s="34">
        <f t="shared" si="64"/>
        <v>0</v>
      </c>
      <c r="AF283" s="34">
        <f t="shared" si="65"/>
        <v>0</v>
      </c>
      <c r="AG283" s="34">
        <f t="shared" si="66"/>
        <v>0</v>
      </c>
      <c r="AH283">
        <f t="shared" si="59"/>
        <v>0</v>
      </c>
      <c r="AI283">
        <f t="shared" si="60"/>
        <v>0</v>
      </c>
      <c r="AJ283">
        <v>0</v>
      </c>
    </row>
    <row r="284" spans="1:36" ht="12.75">
      <c r="A284" s="22">
        <v>3614220</v>
      </c>
      <c r="B284" s="23">
        <v>210601060000</v>
      </c>
      <c r="C284" s="24" t="s">
        <v>1715</v>
      </c>
      <c r="D284" s="24" t="s">
        <v>1716</v>
      </c>
      <c r="E284" s="24" t="s">
        <v>1717</v>
      </c>
      <c r="F284" s="24">
        <v>13350</v>
      </c>
      <c r="G284" s="25">
        <v>2199</v>
      </c>
      <c r="H284" s="24">
        <v>3158662230</v>
      </c>
      <c r="I284" s="26" t="s">
        <v>883</v>
      </c>
      <c r="J284" s="26" t="s">
        <v>878</v>
      </c>
      <c r="K284" s="27" t="s">
        <v>877</v>
      </c>
      <c r="L284" s="28">
        <v>1273</v>
      </c>
      <c r="M284" s="70" t="s">
        <v>878</v>
      </c>
      <c r="N284" s="28" t="s">
        <v>877</v>
      </c>
      <c r="O284" s="30"/>
      <c r="P284" s="31">
        <v>21.059431524547804</v>
      </c>
      <c r="Q284" s="26" t="str">
        <f t="shared" si="67"/>
        <v>YES</v>
      </c>
      <c r="R284" s="26" t="s">
        <v>878</v>
      </c>
      <c r="S284" s="30" t="s">
        <v>877</v>
      </c>
      <c r="T284">
        <v>8141</v>
      </c>
      <c r="U284">
        <v>8137</v>
      </c>
      <c r="V284" s="4">
        <v>6035</v>
      </c>
      <c r="W284" s="33">
        <v>44200</v>
      </c>
      <c r="X284" s="34">
        <f t="shared" si="56"/>
        <v>0</v>
      </c>
      <c r="Y284" s="34">
        <f t="shared" si="57"/>
        <v>0</v>
      </c>
      <c r="Z284" s="34">
        <f t="shared" si="61"/>
        <v>0</v>
      </c>
      <c r="AA284" s="34">
        <f t="shared" si="62"/>
        <v>0</v>
      </c>
      <c r="AB284" s="34">
        <f t="shared" si="55"/>
        <v>1</v>
      </c>
      <c r="AC284" s="34">
        <f t="shared" si="58"/>
        <v>0</v>
      </c>
      <c r="AD284" s="34">
        <f t="shared" si="63"/>
        <v>0</v>
      </c>
      <c r="AE284" s="34">
        <f t="shared" si="64"/>
        <v>0</v>
      </c>
      <c r="AF284" s="34">
        <f t="shared" si="65"/>
        <v>0</v>
      </c>
      <c r="AG284" s="34">
        <f t="shared" si="66"/>
        <v>0</v>
      </c>
      <c r="AH284">
        <f t="shared" si="59"/>
        <v>0</v>
      </c>
      <c r="AI284">
        <f t="shared" si="60"/>
        <v>0</v>
      </c>
      <c r="AJ284">
        <v>0</v>
      </c>
    </row>
    <row r="285" spans="1:36" ht="12.75">
      <c r="A285" s="22">
        <v>3614250</v>
      </c>
      <c r="B285" s="23">
        <v>511301040000</v>
      </c>
      <c r="C285" s="24" t="s">
        <v>1718</v>
      </c>
      <c r="D285" s="24" t="s">
        <v>1719</v>
      </c>
      <c r="E285" s="24" t="s">
        <v>1720</v>
      </c>
      <c r="F285" s="24">
        <v>13630</v>
      </c>
      <c r="G285" s="25">
        <v>213</v>
      </c>
      <c r="H285" s="24">
        <v>3153473442</v>
      </c>
      <c r="I285" s="26">
        <v>7</v>
      </c>
      <c r="J285" s="26" t="s">
        <v>876</v>
      </c>
      <c r="K285" s="27" t="s">
        <v>879</v>
      </c>
      <c r="L285" s="28">
        <v>436</v>
      </c>
      <c r="M285" s="70" t="s">
        <v>878</v>
      </c>
      <c r="N285" s="55" t="s">
        <v>879</v>
      </c>
      <c r="O285" s="66" t="s">
        <v>879</v>
      </c>
      <c r="P285" s="31">
        <v>30.952380952380953</v>
      </c>
      <c r="Q285" s="26" t="str">
        <f t="shared" si="67"/>
        <v>YES</v>
      </c>
      <c r="R285" s="26" t="s">
        <v>876</v>
      </c>
      <c r="S285" s="30" t="s">
        <v>877</v>
      </c>
      <c r="T285">
        <v>3560</v>
      </c>
      <c r="U285">
        <v>2586</v>
      </c>
      <c r="V285" s="4">
        <v>4218</v>
      </c>
      <c r="W285" s="33">
        <v>23546</v>
      </c>
      <c r="X285" s="34">
        <f t="shared" si="56"/>
        <v>1</v>
      </c>
      <c r="Y285" s="34">
        <f t="shared" si="57"/>
        <v>1</v>
      </c>
      <c r="Z285" s="34" t="str">
        <f t="shared" si="61"/>
        <v>ELIGIBLE</v>
      </c>
      <c r="AA285" s="34" t="str">
        <f t="shared" si="62"/>
        <v>OKAY</v>
      </c>
      <c r="AB285" s="34">
        <f t="shared" si="55"/>
        <v>1</v>
      </c>
      <c r="AC285" s="34">
        <f t="shared" si="58"/>
        <v>1</v>
      </c>
      <c r="AD285" s="34" t="str">
        <f t="shared" si="63"/>
        <v>CHECK</v>
      </c>
      <c r="AE285" s="34" t="str">
        <f t="shared" si="64"/>
        <v>SRSA</v>
      </c>
      <c r="AF285" s="34">
        <f t="shared" si="65"/>
        <v>0</v>
      </c>
      <c r="AG285" s="34">
        <f t="shared" si="66"/>
        <v>0</v>
      </c>
      <c r="AH285">
        <f t="shared" si="59"/>
        <v>0</v>
      </c>
      <c r="AI285">
        <f t="shared" si="60"/>
        <v>0</v>
      </c>
      <c r="AJ285">
        <v>0</v>
      </c>
    </row>
    <row r="286" spans="1:36" ht="12.75">
      <c r="A286" s="22">
        <v>3614280</v>
      </c>
      <c r="B286" s="23">
        <v>280409030000</v>
      </c>
      <c r="C286" s="24" t="s">
        <v>1721</v>
      </c>
      <c r="D286" s="24" t="s">
        <v>1722</v>
      </c>
      <c r="E286" s="24" t="s">
        <v>1723</v>
      </c>
      <c r="F286" s="24">
        <v>11040</v>
      </c>
      <c r="G286" s="25">
        <v>1355</v>
      </c>
      <c r="H286" s="24">
        <v>5162483105</v>
      </c>
      <c r="I286" s="26">
        <v>3</v>
      </c>
      <c r="J286" s="26" t="s">
        <v>878</v>
      </c>
      <c r="K286" s="27" t="s">
        <v>877</v>
      </c>
      <c r="L286" s="28">
        <v>3635</v>
      </c>
      <c r="M286" s="70" t="s">
        <v>878</v>
      </c>
      <c r="N286" s="4" t="s">
        <v>877</v>
      </c>
      <c r="O286" s="30"/>
      <c r="P286" s="31">
        <v>4.392137830623636</v>
      </c>
      <c r="Q286" s="26" t="str">
        <f t="shared" si="67"/>
        <v>NO</v>
      </c>
      <c r="R286" s="26" t="s">
        <v>878</v>
      </c>
      <c r="S286" s="30" t="s">
        <v>877</v>
      </c>
      <c r="T286">
        <v>14774</v>
      </c>
      <c r="U286">
        <v>22601</v>
      </c>
      <c r="V286" s="4">
        <v>2840</v>
      </c>
      <c r="W286" s="33">
        <v>46567</v>
      </c>
      <c r="X286" s="34">
        <f t="shared" si="56"/>
        <v>0</v>
      </c>
      <c r="Y286" s="34">
        <f t="shared" si="57"/>
        <v>0</v>
      </c>
      <c r="Z286" s="34">
        <f t="shared" si="61"/>
        <v>0</v>
      </c>
      <c r="AA286" s="34">
        <f t="shared" si="62"/>
        <v>0</v>
      </c>
      <c r="AB286" s="34">
        <f t="shared" si="55"/>
        <v>0</v>
      </c>
      <c r="AC286" s="34">
        <f t="shared" si="58"/>
        <v>0</v>
      </c>
      <c r="AD286" s="34">
        <f t="shared" si="63"/>
        <v>0</v>
      </c>
      <c r="AE286" s="34">
        <f t="shared" si="64"/>
        <v>0</v>
      </c>
      <c r="AF286" s="34">
        <f t="shared" si="65"/>
        <v>0</v>
      </c>
      <c r="AG286" s="34">
        <f t="shared" si="66"/>
        <v>0</v>
      </c>
      <c r="AH286">
        <f t="shared" si="59"/>
        <v>0</v>
      </c>
      <c r="AI286">
        <f t="shared" si="60"/>
        <v>0</v>
      </c>
      <c r="AJ286">
        <v>0</v>
      </c>
    </row>
    <row r="287" spans="1:36" ht="12.75">
      <c r="A287" s="22">
        <v>3614310</v>
      </c>
      <c r="B287" s="23">
        <v>512404040000</v>
      </c>
      <c r="C287" s="24" t="s">
        <v>1724</v>
      </c>
      <c r="D287" s="24" t="s">
        <v>1725</v>
      </c>
      <c r="E287" s="24" t="s">
        <v>1726</v>
      </c>
      <c r="F287" s="24">
        <v>13654</v>
      </c>
      <c r="G287" s="25">
        <v>375</v>
      </c>
      <c r="H287" s="24">
        <v>3153442414</v>
      </c>
      <c r="I287" s="26">
        <v>7</v>
      </c>
      <c r="J287" s="26" t="s">
        <v>876</v>
      </c>
      <c r="K287" s="27" t="s">
        <v>879</v>
      </c>
      <c r="L287" s="4">
        <v>672</v>
      </c>
      <c r="M287" s="70" t="s">
        <v>878</v>
      </c>
      <c r="N287" s="28" t="s">
        <v>877</v>
      </c>
      <c r="O287" s="30"/>
      <c r="P287" s="31">
        <v>33.23108384458078</v>
      </c>
      <c r="Q287" s="26" t="str">
        <f t="shared" si="67"/>
        <v>YES</v>
      </c>
      <c r="R287" s="26" t="s">
        <v>876</v>
      </c>
      <c r="S287" s="32" t="s">
        <v>879</v>
      </c>
      <c r="T287">
        <v>5862</v>
      </c>
      <c r="U287">
        <v>4684</v>
      </c>
      <c r="V287" s="4">
        <v>7610</v>
      </c>
      <c r="W287" s="33">
        <v>40680</v>
      </c>
      <c r="X287" s="34">
        <f t="shared" si="56"/>
        <v>1</v>
      </c>
      <c r="Y287" s="34">
        <f t="shared" si="57"/>
        <v>0</v>
      </c>
      <c r="Z287" s="34">
        <f t="shared" si="61"/>
        <v>0</v>
      </c>
      <c r="AA287" s="34">
        <f t="shared" si="62"/>
        <v>0</v>
      </c>
      <c r="AB287" s="34">
        <f t="shared" si="55"/>
        <v>1</v>
      </c>
      <c r="AC287" s="34">
        <f t="shared" si="58"/>
        <v>1</v>
      </c>
      <c r="AD287" s="34" t="str">
        <f t="shared" si="63"/>
        <v>CHECK</v>
      </c>
      <c r="AE287" s="34">
        <f t="shared" si="64"/>
        <v>0</v>
      </c>
      <c r="AF287" s="34" t="str">
        <f t="shared" si="65"/>
        <v>RLISP</v>
      </c>
      <c r="AG287" s="34">
        <f t="shared" si="66"/>
        <v>0</v>
      </c>
      <c r="AH287">
        <f t="shared" si="59"/>
        <v>0</v>
      </c>
      <c r="AI287">
        <f t="shared" si="60"/>
        <v>0</v>
      </c>
      <c r="AJ287">
        <v>0</v>
      </c>
    </row>
    <row r="288" spans="1:36" ht="12.75">
      <c r="A288" s="22">
        <v>3614340</v>
      </c>
      <c r="B288" s="23">
        <v>280517030000</v>
      </c>
      <c r="C288" s="24" t="s">
        <v>1727</v>
      </c>
      <c r="D288" s="24" t="s">
        <v>1728</v>
      </c>
      <c r="E288" s="24" t="s">
        <v>1729</v>
      </c>
      <c r="F288" s="24">
        <v>11801</v>
      </c>
      <c r="G288" s="25">
        <v>4800</v>
      </c>
      <c r="H288" s="24">
        <v>5167336600</v>
      </c>
      <c r="I288" s="26">
        <v>3</v>
      </c>
      <c r="J288" s="26" t="s">
        <v>878</v>
      </c>
      <c r="K288" s="27" t="s">
        <v>877</v>
      </c>
      <c r="L288" s="28">
        <v>4572</v>
      </c>
      <c r="M288" s="70" t="s">
        <v>878</v>
      </c>
      <c r="N288" s="4" t="s">
        <v>877</v>
      </c>
      <c r="O288" s="30"/>
      <c r="P288" s="31">
        <v>6.533086378178145</v>
      </c>
      <c r="Q288" s="26" t="str">
        <f t="shared" si="67"/>
        <v>NO</v>
      </c>
      <c r="R288" s="26" t="s">
        <v>878</v>
      </c>
      <c r="S288" s="30" t="s">
        <v>877</v>
      </c>
      <c r="T288">
        <v>27697</v>
      </c>
      <c r="U288">
        <v>41572</v>
      </c>
      <c r="V288" s="4">
        <v>6049</v>
      </c>
      <c r="W288" s="33">
        <v>75435</v>
      </c>
      <c r="X288" s="34">
        <f t="shared" si="56"/>
        <v>0</v>
      </c>
      <c r="Y288" s="34">
        <f t="shared" si="57"/>
        <v>0</v>
      </c>
      <c r="Z288" s="34">
        <f t="shared" si="61"/>
        <v>0</v>
      </c>
      <c r="AA288" s="34">
        <f t="shared" si="62"/>
        <v>0</v>
      </c>
      <c r="AB288" s="34">
        <f t="shared" si="55"/>
        <v>0</v>
      </c>
      <c r="AC288" s="34">
        <f t="shared" si="58"/>
        <v>0</v>
      </c>
      <c r="AD288" s="34">
        <f t="shared" si="63"/>
        <v>0</v>
      </c>
      <c r="AE288" s="34">
        <f t="shared" si="64"/>
        <v>0</v>
      </c>
      <c r="AF288" s="34">
        <f t="shared" si="65"/>
        <v>0</v>
      </c>
      <c r="AG288" s="34">
        <f t="shared" si="66"/>
        <v>0</v>
      </c>
      <c r="AH288">
        <f t="shared" si="59"/>
        <v>0</v>
      </c>
      <c r="AI288">
        <f t="shared" si="60"/>
        <v>0</v>
      </c>
      <c r="AJ288">
        <v>0</v>
      </c>
    </row>
    <row r="289" spans="1:36" ht="12.75">
      <c r="A289" s="22">
        <v>3614400</v>
      </c>
      <c r="B289" s="23">
        <v>620803040000</v>
      </c>
      <c r="C289" s="24" t="s">
        <v>1730</v>
      </c>
      <c r="D289" s="24" t="s">
        <v>1731</v>
      </c>
      <c r="E289" s="24" t="s">
        <v>1732</v>
      </c>
      <c r="F289" s="24">
        <v>12528</v>
      </c>
      <c r="G289" s="25">
        <v>2317</v>
      </c>
      <c r="H289" s="24">
        <v>9146917241</v>
      </c>
      <c r="I289" s="26" t="s">
        <v>900</v>
      </c>
      <c r="J289" s="26" t="s">
        <v>878</v>
      </c>
      <c r="K289" s="35" t="s">
        <v>879</v>
      </c>
      <c r="L289" s="4">
        <v>1724</v>
      </c>
      <c r="M289" s="70" t="s">
        <v>878</v>
      </c>
      <c r="N289" s="45" t="s">
        <v>877</v>
      </c>
      <c r="O289" s="30"/>
      <c r="P289" s="31">
        <v>2.8440832910106653</v>
      </c>
      <c r="Q289" s="26" t="str">
        <f t="shared" si="67"/>
        <v>NO</v>
      </c>
      <c r="R289" s="26" t="s">
        <v>876</v>
      </c>
      <c r="S289" s="30" t="s">
        <v>877</v>
      </c>
      <c r="T289">
        <v>6603</v>
      </c>
      <c r="U289">
        <v>10565</v>
      </c>
      <c r="V289" s="4">
        <v>1167</v>
      </c>
      <c r="W289" s="33">
        <v>19532</v>
      </c>
      <c r="X289" s="34">
        <f t="shared" si="56"/>
        <v>0</v>
      </c>
      <c r="Y289" s="34">
        <f t="shared" si="57"/>
        <v>0</v>
      </c>
      <c r="Z289" s="34">
        <f t="shared" si="61"/>
        <v>0</v>
      </c>
      <c r="AA289" s="34">
        <f t="shared" si="62"/>
        <v>0</v>
      </c>
      <c r="AB289" s="34">
        <f t="shared" si="55"/>
        <v>0</v>
      </c>
      <c r="AC289" s="34">
        <f t="shared" si="58"/>
        <v>1</v>
      </c>
      <c r="AD289" s="34">
        <f t="shared" si="63"/>
        <v>0</v>
      </c>
      <c r="AE289" s="34">
        <f t="shared" si="64"/>
        <v>0</v>
      </c>
      <c r="AF289" s="34">
        <f t="shared" si="65"/>
        <v>0</v>
      </c>
      <c r="AG289" s="34">
        <f t="shared" si="66"/>
        <v>0</v>
      </c>
      <c r="AH289">
        <f t="shared" si="59"/>
        <v>0</v>
      </c>
      <c r="AI289">
        <f t="shared" si="60"/>
        <v>0</v>
      </c>
      <c r="AJ289">
        <v>0</v>
      </c>
    </row>
    <row r="290" spans="1:36" ht="12.75">
      <c r="A290" s="22">
        <v>3614430</v>
      </c>
      <c r="B290" s="23">
        <v>440901040000</v>
      </c>
      <c r="C290" s="24" t="s">
        <v>1733</v>
      </c>
      <c r="D290" s="24" t="s">
        <v>1734</v>
      </c>
      <c r="E290" s="24" t="s">
        <v>1735</v>
      </c>
      <c r="F290" s="24">
        <v>10928</v>
      </c>
      <c r="G290" s="25">
        <v>287</v>
      </c>
      <c r="H290" s="24">
        <v>9144469575</v>
      </c>
      <c r="I290" s="26" t="s">
        <v>981</v>
      </c>
      <c r="J290" s="26" t="s">
        <v>878</v>
      </c>
      <c r="K290" s="27" t="s">
        <v>877</v>
      </c>
      <c r="L290" s="28">
        <v>1170</v>
      </c>
      <c r="M290" s="70" t="s">
        <v>878</v>
      </c>
      <c r="N290" s="4" t="s">
        <v>877</v>
      </c>
      <c r="O290" s="30"/>
      <c r="P290" s="31">
        <v>4.412447747329308</v>
      </c>
      <c r="Q290" s="26" t="str">
        <f t="shared" si="67"/>
        <v>NO</v>
      </c>
      <c r="R290" s="26" t="s">
        <v>878</v>
      </c>
      <c r="S290" s="30" t="s">
        <v>877</v>
      </c>
      <c r="T290">
        <v>4672</v>
      </c>
      <c r="U290">
        <v>6342</v>
      </c>
      <c r="V290" s="4">
        <v>1633</v>
      </c>
      <c r="W290" s="33">
        <v>18411</v>
      </c>
      <c r="X290" s="34">
        <f t="shared" si="56"/>
        <v>0</v>
      </c>
      <c r="Y290" s="34">
        <f t="shared" si="57"/>
        <v>0</v>
      </c>
      <c r="Z290" s="34">
        <f t="shared" si="61"/>
        <v>0</v>
      </c>
      <c r="AA290" s="34">
        <f t="shared" si="62"/>
        <v>0</v>
      </c>
      <c r="AB290" s="34">
        <f t="shared" si="55"/>
        <v>0</v>
      </c>
      <c r="AC290" s="34">
        <f t="shared" si="58"/>
        <v>0</v>
      </c>
      <c r="AD290" s="34">
        <f t="shared" si="63"/>
        <v>0</v>
      </c>
      <c r="AE290" s="34">
        <f t="shared" si="64"/>
        <v>0</v>
      </c>
      <c r="AF290" s="34">
        <f t="shared" si="65"/>
        <v>0</v>
      </c>
      <c r="AG290" s="34">
        <f t="shared" si="66"/>
        <v>0</v>
      </c>
      <c r="AH290">
        <f t="shared" si="59"/>
        <v>0</v>
      </c>
      <c r="AI290">
        <f t="shared" si="60"/>
        <v>0</v>
      </c>
      <c r="AJ290">
        <v>0</v>
      </c>
    </row>
    <row r="291" spans="1:36" ht="12.75">
      <c r="A291" s="22">
        <v>3614460</v>
      </c>
      <c r="B291" s="23">
        <v>261101060000</v>
      </c>
      <c r="C291" s="24" t="s">
        <v>1736</v>
      </c>
      <c r="D291" s="24" t="s">
        <v>1737</v>
      </c>
      <c r="E291" s="24" t="s">
        <v>1738</v>
      </c>
      <c r="F291" s="24">
        <v>14468</v>
      </c>
      <c r="G291" s="25">
        <v>1283</v>
      </c>
      <c r="H291" s="24">
        <v>7163921000</v>
      </c>
      <c r="I291" s="26" t="s">
        <v>883</v>
      </c>
      <c r="J291" s="26" t="s">
        <v>878</v>
      </c>
      <c r="K291" s="27" t="s">
        <v>877</v>
      </c>
      <c r="L291" s="28">
        <v>4175</v>
      </c>
      <c r="M291" s="70" t="s">
        <v>878</v>
      </c>
      <c r="N291" s="28" t="s">
        <v>877</v>
      </c>
      <c r="O291" s="30"/>
      <c r="P291" s="31">
        <v>7.396870554765292</v>
      </c>
      <c r="Q291" s="26" t="str">
        <f t="shared" si="67"/>
        <v>NO</v>
      </c>
      <c r="R291" s="26" t="s">
        <v>878</v>
      </c>
      <c r="S291" s="30" t="s">
        <v>877</v>
      </c>
      <c r="T291">
        <v>18218</v>
      </c>
      <c r="U291">
        <v>24289</v>
      </c>
      <c r="V291" s="4">
        <v>6822</v>
      </c>
      <c r="W291" s="33">
        <v>77011</v>
      </c>
      <c r="X291" s="34">
        <f t="shared" si="56"/>
        <v>0</v>
      </c>
      <c r="Y291" s="34">
        <f t="shared" si="57"/>
        <v>0</v>
      </c>
      <c r="Z291" s="34">
        <f t="shared" si="61"/>
        <v>0</v>
      </c>
      <c r="AA291" s="34">
        <f t="shared" si="62"/>
        <v>0</v>
      </c>
      <c r="AB291" s="34">
        <f t="shared" si="55"/>
        <v>0</v>
      </c>
      <c r="AC291" s="34">
        <f t="shared" si="58"/>
        <v>0</v>
      </c>
      <c r="AD291" s="34">
        <f t="shared" si="63"/>
        <v>0</v>
      </c>
      <c r="AE291" s="34">
        <f t="shared" si="64"/>
        <v>0</v>
      </c>
      <c r="AF291" s="34">
        <f t="shared" si="65"/>
        <v>0</v>
      </c>
      <c r="AG291" s="34">
        <f t="shared" si="66"/>
        <v>0</v>
      </c>
      <c r="AH291">
        <f t="shared" si="59"/>
        <v>0</v>
      </c>
      <c r="AI291">
        <f t="shared" si="60"/>
        <v>0</v>
      </c>
      <c r="AJ291">
        <v>0</v>
      </c>
    </row>
    <row r="292" spans="1:36" ht="12.75">
      <c r="A292" s="22">
        <v>3614490</v>
      </c>
      <c r="B292" s="23">
        <v>41401040000</v>
      </c>
      <c r="C292" s="24" t="s">
        <v>1739</v>
      </c>
      <c r="D292" s="24" t="s">
        <v>1740</v>
      </c>
      <c r="E292" s="24" t="s">
        <v>1741</v>
      </c>
      <c r="F292" s="24">
        <v>14743</v>
      </c>
      <c r="G292" s="25">
        <v>278</v>
      </c>
      <c r="H292" s="24">
        <v>7165572228</v>
      </c>
      <c r="I292" s="26">
        <v>7</v>
      </c>
      <c r="J292" s="26" t="s">
        <v>876</v>
      </c>
      <c r="K292" s="43" t="s">
        <v>879</v>
      </c>
      <c r="L292" s="28">
        <v>502</v>
      </c>
      <c r="M292" s="70" t="s">
        <v>878</v>
      </c>
      <c r="N292" s="55" t="s">
        <v>879</v>
      </c>
      <c r="O292" s="66" t="s">
        <v>879</v>
      </c>
      <c r="P292" s="31">
        <v>30.59163059163059</v>
      </c>
      <c r="Q292" s="26" t="str">
        <f t="shared" si="67"/>
        <v>YES</v>
      </c>
      <c r="R292" s="26" t="s">
        <v>876</v>
      </c>
      <c r="S292" s="30" t="s">
        <v>877</v>
      </c>
      <c r="T292">
        <v>3922</v>
      </c>
      <c r="U292">
        <v>2930</v>
      </c>
      <c r="V292" s="4">
        <v>4481</v>
      </c>
      <c r="W292" s="33">
        <v>25819</v>
      </c>
      <c r="X292" s="34">
        <f t="shared" si="56"/>
        <v>1</v>
      </c>
      <c r="Y292" s="34">
        <f t="shared" si="57"/>
        <v>1</v>
      </c>
      <c r="Z292" s="34" t="str">
        <f t="shared" si="61"/>
        <v>ELIGIBLE</v>
      </c>
      <c r="AA292" s="34" t="str">
        <f t="shared" si="62"/>
        <v>OKAY</v>
      </c>
      <c r="AB292" s="34">
        <f t="shared" si="55"/>
        <v>1</v>
      </c>
      <c r="AC292" s="34">
        <f t="shared" si="58"/>
        <v>1</v>
      </c>
      <c r="AD292" s="34" t="str">
        <f t="shared" si="63"/>
        <v>CHECK</v>
      </c>
      <c r="AE292" s="34" t="str">
        <f t="shared" si="64"/>
        <v>SRSA</v>
      </c>
      <c r="AF292" s="34">
        <f t="shared" si="65"/>
        <v>0</v>
      </c>
      <c r="AG292" s="34">
        <f t="shared" si="66"/>
        <v>0</v>
      </c>
      <c r="AH292">
        <f t="shared" si="59"/>
        <v>0</v>
      </c>
      <c r="AI292">
        <f t="shared" si="60"/>
        <v>0</v>
      </c>
      <c r="AJ292">
        <v>0</v>
      </c>
    </row>
    <row r="293" spans="1:36" ht="12.75">
      <c r="A293" s="22">
        <v>3614550</v>
      </c>
      <c r="B293" s="23">
        <v>141701040000</v>
      </c>
      <c r="C293" s="24" t="s">
        <v>1742</v>
      </c>
      <c r="D293" s="24" t="s">
        <v>1743</v>
      </c>
      <c r="E293" s="24" t="s">
        <v>1744</v>
      </c>
      <c r="F293" s="24">
        <v>14080</v>
      </c>
      <c r="G293" s="25">
        <v>9645</v>
      </c>
      <c r="H293" s="24">
        <v>7165372231</v>
      </c>
      <c r="I293" s="26">
        <v>8</v>
      </c>
      <c r="J293" s="26" t="s">
        <v>876</v>
      </c>
      <c r="K293" s="27" t="s">
        <v>877</v>
      </c>
      <c r="L293" s="28">
        <v>1328</v>
      </c>
      <c r="M293" s="70" t="s">
        <v>878</v>
      </c>
      <c r="N293" s="4" t="s">
        <v>877</v>
      </c>
      <c r="O293" s="30"/>
      <c r="P293" s="31">
        <v>6.381534283774609</v>
      </c>
      <c r="Q293" s="26" t="str">
        <f t="shared" si="67"/>
        <v>NO</v>
      </c>
      <c r="R293" s="26" t="s">
        <v>876</v>
      </c>
      <c r="S293" s="30" t="s">
        <v>877</v>
      </c>
      <c r="T293">
        <v>5345</v>
      </c>
      <c r="U293">
        <v>7316</v>
      </c>
      <c r="V293" s="4">
        <v>1806</v>
      </c>
      <c r="W293" s="33">
        <v>22214</v>
      </c>
      <c r="X293" s="34">
        <f t="shared" si="56"/>
        <v>1</v>
      </c>
      <c r="Y293" s="34">
        <f t="shared" si="57"/>
        <v>0</v>
      </c>
      <c r="Z293" s="34">
        <f t="shared" si="61"/>
        <v>0</v>
      </c>
      <c r="AA293" s="34">
        <f t="shared" si="62"/>
        <v>0</v>
      </c>
      <c r="AB293" s="34">
        <f t="shared" si="55"/>
        <v>0</v>
      </c>
      <c r="AC293" s="34">
        <f t="shared" si="58"/>
        <v>1</v>
      </c>
      <c r="AD293" s="34">
        <f t="shared" si="63"/>
        <v>0</v>
      </c>
      <c r="AE293" s="34">
        <f t="shared" si="64"/>
        <v>0</v>
      </c>
      <c r="AF293" s="34">
        <f t="shared" si="65"/>
        <v>0</v>
      </c>
      <c r="AG293" s="34">
        <f t="shared" si="66"/>
        <v>0</v>
      </c>
      <c r="AH293">
        <f t="shared" si="59"/>
        <v>0</v>
      </c>
      <c r="AI293">
        <f t="shared" si="60"/>
        <v>0</v>
      </c>
      <c r="AJ293">
        <v>0</v>
      </c>
    </row>
    <row r="294" spans="1:36" ht="12.75">
      <c r="A294" s="22">
        <v>3614580</v>
      </c>
      <c r="B294" s="23">
        <v>412201060000</v>
      </c>
      <c r="C294" s="24" t="s">
        <v>1745</v>
      </c>
      <c r="D294" s="24" t="s">
        <v>1746</v>
      </c>
      <c r="E294" s="24" t="s">
        <v>1747</v>
      </c>
      <c r="F294" s="24">
        <v>13354</v>
      </c>
      <c r="G294" s="25">
        <v>4610</v>
      </c>
      <c r="H294" s="24">
        <v>3158657221</v>
      </c>
      <c r="I294" s="26">
        <v>8</v>
      </c>
      <c r="J294" s="26" t="s">
        <v>876</v>
      </c>
      <c r="K294" s="27" t="s">
        <v>877</v>
      </c>
      <c r="L294" s="28">
        <v>1810</v>
      </c>
      <c r="M294" s="70" t="s">
        <v>878</v>
      </c>
      <c r="N294" s="28" t="s">
        <v>877</v>
      </c>
      <c r="O294" s="30"/>
      <c r="P294" s="31">
        <v>14.135254988913527</v>
      </c>
      <c r="Q294" s="26" t="str">
        <f t="shared" si="67"/>
        <v>NO</v>
      </c>
      <c r="R294" s="26" t="s">
        <v>876</v>
      </c>
      <c r="S294" s="30" t="s">
        <v>877</v>
      </c>
      <c r="T294">
        <v>8674</v>
      </c>
      <c r="U294">
        <v>9977</v>
      </c>
      <c r="V294" s="4">
        <v>4897</v>
      </c>
      <c r="W294" s="33">
        <v>43578</v>
      </c>
      <c r="X294" s="34">
        <f t="shared" si="56"/>
        <v>1</v>
      </c>
      <c r="Y294" s="34">
        <f t="shared" si="57"/>
        <v>0</v>
      </c>
      <c r="Z294" s="34">
        <f t="shared" si="61"/>
        <v>0</v>
      </c>
      <c r="AA294" s="34">
        <f t="shared" si="62"/>
        <v>0</v>
      </c>
      <c r="AB294" s="34">
        <f t="shared" si="55"/>
        <v>0</v>
      </c>
      <c r="AC294" s="34">
        <f t="shared" si="58"/>
        <v>1</v>
      </c>
      <c r="AD294" s="34">
        <f t="shared" si="63"/>
        <v>0</v>
      </c>
      <c r="AE294" s="34">
        <f t="shared" si="64"/>
        <v>0</v>
      </c>
      <c r="AF294" s="34">
        <f t="shared" si="65"/>
        <v>0</v>
      </c>
      <c r="AG294" s="34">
        <f t="shared" si="66"/>
        <v>0</v>
      </c>
      <c r="AH294">
        <f t="shared" si="59"/>
        <v>0</v>
      </c>
      <c r="AI294">
        <f t="shared" si="60"/>
        <v>0</v>
      </c>
      <c r="AJ294">
        <v>0</v>
      </c>
    </row>
    <row r="295" spans="1:36" ht="12.75">
      <c r="A295" s="22">
        <v>3614610</v>
      </c>
      <c r="B295" s="23">
        <v>450704040000</v>
      </c>
      <c r="C295" s="24" t="s">
        <v>1748</v>
      </c>
      <c r="D295" s="24" t="s">
        <v>1749</v>
      </c>
      <c r="E295" s="24" t="s">
        <v>1750</v>
      </c>
      <c r="F295" s="24">
        <v>14470</v>
      </c>
      <c r="G295" s="25">
        <v>9330</v>
      </c>
      <c r="H295" s="24">
        <v>7166386316</v>
      </c>
      <c r="I295" s="26" t="s">
        <v>1751</v>
      </c>
      <c r="J295" s="26" t="s">
        <v>876</v>
      </c>
      <c r="K295" s="35" t="s">
        <v>877</v>
      </c>
      <c r="L295" s="4">
        <v>1324</v>
      </c>
      <c r="M295" s="70" t="s">
        <v>878</v>
      </c>
      <c r="N295" s="28" t="s">
        <v>877</v>
      </c>
      <c r="O295" s="30"/>
      <c r="P295" s="31">
        <v>12.958115183246074</v>
      </c>
      <c r="Q295" s="26" t="str">
        <f t="shared" si="67"/>
        <v>NO</v>
      </c>
      <c r="R295" s="26" t="s">
        <v>876</v>
      </c>
      <c r="S295" s="30" t="s">
        <v>877</v>
      </c>
      <c r="T295">
        <v>6294</v>
      </c>
      <c r="U295">
        <v>7402</v>
      </c>
      <c r="V295" s="4">
        <v>3370</v>
      </c>
      <c r="W295" s="33">
        <v>31138</v>
      </c>
      <c r="X295" s="34">
        <f t="shared" si="56"/>
        <v>1</v>
      </c>
      <c r="Y295" s="34">
        <f t="shared" si="57"/>
        <v>0</v>
      </c>
      <c r="Z295" s="34">
        <f t="shared" si="61"/>
        <v>0</v>
      </c>
      <c r="AA295" s="34">
        <f t="shared" si="62"/>
        <v>0</v>
      </c>
      <c r="AB295" s="34">
        <f t="shared" si="55"/>
        <v>0</v>
      </c>
      <c r="AC295" s="34">
        <f t="shared" si="58"/>
        <v>1</v>
      </c>
      <c r="AD295" s="34">
        <f t="shared" si="63"/>
        <v>0</v>
      </c>
      <c r="AE295" s="34">
        <f t="shared" si="64"/>
        <v>0</v>
      </c>
      <c r="AF295" s="34">
        <f t="shared" si="65"/>
        <v>0</v>
      </c>
      <c r="AG295" s="34">
        <f t="shared" si="66"/>
        <v>0</v>
      </c>
      <c r="AH295">
        <f t="shared" si="59"/>
        <v>0</v>
      </c>
      <c r="AI295">
        <f t="shared" si="60"/>
        <v>0</v>
      </c>
      <c r="AJ295">
        <v>0</v>
      </c>
    </row>
    <row r="296" spans="1:36" ht="12.75">
      <c r="A296" s="22">
        <v>3614640</v>
      </c>
      <c r="B296" s="23">
        <v>110701060000</v>
      </c>
      <c r="C296" s="24" t="s">
        <v>1752</v>
      </c>
      <c r="D296" s="24" t="s">
        <v>1753</v>
      </c>
      <c r="E296" s="24" t="s">
        <v>1754</v>
      </c>
      <c r="F296" s="24">
        <v>13077</v>
      </c>
      <c r="G296" s="25">
        <v>500</v>
      </c>
      <c r="H296" s="24">
        <v>6077497241</v>
      </c>
      <c r="I296" s="26" t="s">
        <v>900</v>
      </c>
      <c r="J296" s="26" t="s">
        <v>878</v>
      </c>
      <c r="K296" s="67" t="s">
        <v>879</v>
      </c>
      <c r="L296" s="4">
        <v>2375</v>
      </c>
      <c r="M296" s="70" t="s">
        <v>878</v>
      </c>
      <c r="N296" s="4" t="s">
        <v>877</v>
      </c>
      <c r="O296" s="30"/>
      <c r="P296" s="31">
        <v>14.671669793621014</v>
      </c>
      <c r="Q296" s="26" t="str">
        <f t="shared" si="67"/>
        <v>NO</v>
      </c>
      <c r="R296" s="26" t="s">
        <v>876</v>
      </c>
      <c r="S296" s="30" t="s">
        <v>877</v>
      </c>
      <c r="T296">
        <v>11447</v>
      </c>
      <c r="U296">
        <v>13212</v>
      </c>
      <c r="V296" s="4">
        <v>6416</v>
      </c>
      <c r="W296" s="33">
        <v>56906</v>
      </c>
      <c r="X296" s="34">
        <f t="shared" si="56"/>
        <v>0</v>
      </c>
      <c r="Y296" s="34">
        <f t="shared" si="57"/>
        <v>0</v>
      </c>
      <c r="Z296" s="34">
        <f t="shared" si="61"/>
        <v>0</v>
      </c>
      <c r="AA296" s="34">
        <f t="shared" si="62"/>
        <v>0</v>
      </c>
      <c r="AB296" s="34">
        <f t="shared" si="55"/>
        <v>0</v>
      </c>
      <c r="AC296" s="34">
        <f t="shared" si="58"/>
        <v>1</v>
      </c>
      <c r="AD296" s="34">
        <f t="shared" si="63"/>
        <v>0</v>
      </c>
      <c r="AE296" s="34">
        <f t="shared" si="64"/>
        <v>0</v>
      </c>
      <c r="AF296" s="34">
        <f t="shared" si="65"/>
        <v>0</v>
      </c>
      <c r="AG296" s="34">
        <f t="shared" si="66"/>
        <v>0</v>
      </c>
      <c r="AH296">
        <f t="shared" si="59"/>
        <v>0</v>
      </c>
      <c r="AI296">
        <f t="shared" si="60"/>
        <v>0</v>
      </c>
      <c r="AJ296">
        <v>0</v>
      </c>
    </row>
    <row r="297" spans="1:36" ht="12.75">
      <c r="A297" s="22">
        <v>3614670</v>
      </c>
      <c r="B297" s="23">
        <v>431401040000</v>
      </c>
      <c r="C297" s="24" t="s">
        <v>1755</v>
      </c>
      <c r="D297" s="24" t="s">
        <v>1756</v>
      </c>
      <c r="E297" s="24" t="s">
        <v>1757</v>
      </c>
      <c r="F297" s="24">
        <v>14471</v>
      </c>
      <c r="G297" s="25">
        <v>170</v>
      </c>
      <c r="H297" s="24">
        <v>7162294125</v>
      </c>
      <c r="I297" s="26">
        <v>8</v>
      </c>
      <c r="J297" s="26" t="s">
        <v>876</v>
      </c>
      <c r="K297" s="27" t="s">
        <v>877</v>
      </c>
      <c r="L297" s="28">
        <v>1063</v>
      </c>
      <c r="M297" s="70" t="s">
        <v>878</v>
      </c>
      <c r="N297" s="28" t="s">
        <v>877</v>
      </c>
      <c r="O297" s="30"/>
      <c r="P297" s="31">
        <v>16.019417475728158</v>
      </c>
      <c r="Q297" s="26" t="str">
        <f t="shared" si="67"/>
        <v>NO</v>
      </c>
      <c r="R297" s="26" t="s">
        <v>876</v>
      </c>
      <c r="S297" s="30" t="s">
        <v>877</v>
      </c>
      <c r="T297">
        <v>5325</v>
      </c>
      <c r="U297">
        <v>5805</v>
      </c>
      <c r="V297" s="4">
        <v>3373</v>
      </c>
      <c r="W297" s="33">
        <v>28046</v>
      </c>
      <c r="X297" s="34">
        <f t="shared" si="56"/>
        <v>1</v>
      </c>
      <c r="Y297" s="34">
        <f t="shared" si="57"/>
        <v>0</v>
      </c>
      <c r="Z297" s="34">
        <f t="shared" si="61"/>
        <v>0</v>
      </c>
      <c r="AA297" s="34">
        <f t="shared" si="62"/>
        <v>0</v>
      </c>
      <c r="AB297" s="34">
        <f t="shared" si="55"/>
        <v>0</v>
      </c>
      <c r="AC297" s="34">
        <f t="shared" si="58"/>
        <v>1</v>
      </c>
      <c r="AD297" s="34">
        <f t="shared" si="63"/>
        <v>0</v>
      </c>
      <c r="AE297" s="34">
        <f t="shared" si="64"/>
        <v>0</v>
      </c>
      <c r="AF297" s="34">
        <f t="shared" si="65"/>
        <v>0</v>
      </c>
      <c r="AG297" s="34">
        <f t="shared" si="66"/>
        <v>0</v>
      </c>
      <c r="AH297">
        <f t="shared" si="59"/>
        <v>0</v>
      </c>
      <c r="AI297">
        <f t="shared" si="60"/>
        <v>0</v>
      </c>
      <c r="AJ297">
        <v>0</v>
      </c>
    </row>
    <row r="298" spans="1:36" ht="12.75">
      <c r="A298" s="22">
        <v>3614700</v>
      </c>
      <c r="B298" s="23">
        <v>260901060000</v>
      </c>
      <c r="C298" s="24" t="s">
        <v>1758</v>
      </c>
      <c r="D298" s="24" t="s">
        <v>1759</v>
      </c>
      <c r="E298" s="24" t="s">
        <v>1760</v>
      </c>
      <c r="F298" s="24">
        <v>14472</v>
      </c>
      <c r="G298" s="25">
        <v>1294</v>
      </c>
      <c r="H298" s="24">
        <v>7166247010</v>
      </c>
      <c r="I298" s="26">
        <v>8</v>
      </c>
      <c r="J298" s="26" t="s">
        <v>876</v>
      </c>
      <c r="K298" s="27" t="s">
        <v>877</v>
      </c>
      <c r="L298" s="28">
        <v>2417</v>
      </c>
      <c r="M298" s="70" t="s">
        <v>878</v>
      </c>
      <c r="N298" s="28" t="s">
        <v>877</v>
      </c>
      <c r="O298" s="30"/>
      <c r="P298" s="31">
        <v>3.9828693790149896</v>
      </c>
      <c r="Q298" s="26" t="str">
        <f t="shared" si="67"/>
        <v>NO</v>
      </c>
      <c r="R298" s="26" t="s">
        <v>876</v>
      </c>
      <c r="S298" s="30" t="s">
        <v>877</v>
      </c>
      <c r="T298">
        <v>9325</v>
      </c>
      <c r="U298">
        <v>14560</v>
      </c>
      <c r="V298" s="4">
        <v>1609</v>
      </c>
      <c r="W298" s="33">
        <v>29109</v>
      </c>
      <c r="X298" s="34">
        <f t="shared" si="56"/>
        <v>1</v>
      </c>
      <c r="Y298" s="34">
        <f t="shared" si="57"/>
        <v>0</v>
      </c>
      <c r="Z298" s="34">
        <f t="shared" si="61"/>
        <v>0</v>
      </c>
      <c r="AA298" s="34">
        <f t="shared" si="62"/>
        <v>0</v>
      </c>
      <c r="AB298" s="34">
        <f t="shared" si="55"/>
        <v>0</v>
      </c>
      <c r="AC298" s="34">
        <f t="shared" si="58"/>
        <v>1</v>
      </c>
      <c r="AD298" s="34">
        <f t="shared" si="63"/>
        <v>0</v>
      </c>
      <c r="AE298" s="34">
        <f t="shared" si="64"/>
        <v>0</v>
      </c>
      <c r="AF298" s="34">
        <f t="shared" si="65"/>
        <v>0</v>
      </c>
      <c r="AG298" s="34">
        <f t="shared" si="66"/>
        <v>0</v>
      </c>
      <c r="AH298">
        <f t="shared" si="59"/>
        <v>0</v>
      </c>
      <c r="AI298">
        <f t="shared" si="60"/>
        <v>0</v>
      </c>
      <c r="AJ298">
        <v>0</v>
      </c>
    </row>
    <row r="299" spans="1:36" ht="12.75">
      <c r="A299" s="22">
        <v>3614730</v>
      </c>
      <c r="B299" s="23">
        <v>491401040000</v>
      </c>
      <c r="C299" s="24" t="s">
        <v>1761</v>
      </c>
      <c r="D299" s="24" t="s">
        <v>1762</v>
      </c>
      <c r="E299" s="24" t="s">
        <v>1763</v>
      </c>
      <c r="F299" s="24">
        <v>12154</v>
      </c>
      <c r="G299" s="25">
        <v>9702</v>
      </c>
      <c r="H299" s="24">
        <v>5187534450</v>
      </c>
      <c r="I299" s="26">
        <v>4</v>
      </c>
      <c r="J299" s="26" t="s">
        <v>878</v>
      </c>
      <c r="K299" s="27" t="s">
        <v>877</v>
      </c>
      <c r="L299" s="28">
        <v>1169</v>
      </c>
      <c r="M299" s="70" t="s">
        <v>878</v>
      </c>
      <c r="N299" s="4" t="s">
        <v>877</v>
      </c>
      <c r="O299" s="30"/>
      <c r="P299" s="31">
        <v>12.347560975609756</v>
      </c>
      <c r="Q299" s="26" t="str">
        <f t="shared" si="67"/>
        <v>NO</v>
      </c>
      <c r="R299" s="26" t="s">
        <v>878</v>
      </c>
      <c r="S299" s="30" t="s">
        <v>877</v>
      </c>
      <c r="T299">
        <v>5428</v>
      </c>
      <c r="U299">
        <v>6439</v>
      </c>
      <c r="V299" s="4">
        <v>2854</v>
      </c>
      <c r="W299" s="33">
        <v>26446</v>
      </c>
      <c r="X299" s="34">
        <f t="shared" si="56"/>
        <v>0</v>
      </c>
      <c r="Y299" s="34">
        <f t="shared" si="57"/>
        <v>0</v>
      </c>
      <c r="Z299" s="34">
        <f t="shared" si="61"/>
        <v>0</v>
      </c>
      <c r="AA299" s="34">
        <f t="shared" si="62"/>
        <v>0</v>
      </c>
      <c r="AB299" s="34">
        <f t="shared" si="55"/>
        <v>0</v>
      </c>
      <c r="AC299" s="34">
        <f t="shared" si="58"/>
        <v>0</v>
      </c>
      <c r="AD299" s="34">
        <f t="shared" si="63"/>
        <v>0</v>
      </c>
      <c r="AE299" s="34">
        <f t="shared" si="64"/>
        <v>0</v>
      </c>
      <c r="AF299" s="34">
        <f t="shared" si="65"/>
        <v>0</v>
      </c>
      <c r="AG299" s="34">
        <f t="shared" si="66"/>
        <v>0</v>
      </c>
      <c r="AH299">
        <f t="shared" si="59"/>
        <v>0</v>
      </c>
      <c r="AI299">
        <f t="shared" si="60"/>
        <v>0</v>
      </c>
      <c r="AJ299">
        <v>0</v>
      </c>
    </row>
    <row r="300" spans="1:36" ht="12.75">
      <c r="A300" s="22">
        <v>3614760</v>
      </c>
      <c r="B300" s="23">
        <v>490501060000</v>
      </c>
      <c r="C300" s="24" t="s">
        <v>1764</v>
      </c>
      <c r="D300" s="24" t="s">
        <v>1765</v>
      </c>
      <c r="E300" s="24" t="s">
        <v>1766</v>
      </c>
      <c r="F300" s="24">
        <v>12090</v>
      </c>
      <c r="G300" s="25">
        <v>192</v>
      </c>
      <c r="H300" s="24">
        <v>5186867012</v>
      </c>
      <c r="I300" s="26">
        <v>8</v>
      </c>
      <c r="J300" s="26" t="s">
        <v>876</v>
      </c>
      <c r="K300" s="27" t="s">
        <v>877</v>
      </c>
      <c r="L300" s="28">
        <v>1230</v>
      </c>
      <c r="M300" s="70" t="s">
        <v>878</v>
      </c>
      <c r="N300" s="28" t="s">
        <v>877</v>
      </c>
      <c r="O300" s="30"/>
      <c r="P300" s="31">
        <v>22.142857142857142</v>
      </c>
      <c r="Q300" s="26" t="str">
        <f t="shared" si="67"/>
        <v>YES</v>
      </c>
      <c r="R300" s="26" t="s">
        <v>876</v>
      </c>
      <c r="S300" s="32" t="s">
        <v>879</v>
      </c>
      <c r="T300">
        <v>8253</v>
      </c>
      <c r="U300">
        <v>8051</v>
      </c>
      <c r="V300" s="4">
        <v>6369</v>
      </c>
      <c r="W300" s="33">
        <v>45536</v>
      </c>
      <c r="X300" s="34">
        <f t="shared" si="56"/>
        <v>1</v>
      </c>
      <c r="Y300" s="34">
        <f t="shared" si="57"/>
        <v>0</v>
      </c>
      <c r="Z300" s="34">
        <f t="shared" si="61"/>
        <v>0</v>
      </c>
      <c r="AA300" s="34">
        <f t="shared" si="62"/>
        <v>0</v>
      </c>
      <c r="AB300" s="34">
        <f t="shared" si="55"/>
        <v>1</v>
      </c>
      <c r="AC300" s="34">
        <f t="shared" si="58"/>
        <v>1</v>
      </c>
      <c r="AD300" s="34" t="str">
        <f t="shared" si="63"/>
        <v>CHECK</v>
      </c>
      <c r="AE300" s="34">
        <f t="shared" si="64"/>
        <v>0</v>
      </c>
      <c r="AF300" s="34" t="str">
        <f t="shared" si="65"/>
        <v>RLISP</v>
      </c>
      <c r="AG300" s="34">
        <f t="shared" si="66"/>
        <v>0</v>
      </c>
      <c r="AH300">
        <f t="shared" si="59"/>
        <v>0</v>
      </c>
      <c r="AI300">
        <f t="shared" si="60"/>
        <v>0</v>
      </c>
      <c r="AJ300">
        <v>0</v>
      </c>
    </row>
    <row r="301" spans="1:36" ht="12.75">
      <c r="A301" s="22">
        <v>3614820</v>
      </c>
      <c r="B301" s="23">
        <v>571800010000</v>
      </c>
      <c r="C301" s="24" t="s">
        <v>1767</v>
      </c>
      <c r="D301" s="24" t="s">
        <v>1768</v>
      </c>
      <c r="E301" s="24" t="s">
        <v>1769</v>
      </c>
      <c r="F301" s="24">
        <v>14843</v>
      </c>
      <c r="G301" s="25">
        <v>1504</v>
      </c>
      <c r="H301" s="24">
        <v>6073241301</v>
      </c>
      <c r="I301" s="26" t="s">
        <v>900</v>
      </c>
      <c r="J301" s="26" t="s">
        <v>878</v>
      </c>
      <c r="K301" s="27" t="s">
        <v>877</v>
      </c>
      <c r="L301" s="28">
        <v>1913</v>
      </c>
      <c r="M301" s="70" t="s">
        <v>878</v>
      </c>
      <c r="N301" s="28" t="s">
        <v>877</v>
      </c>
      <c r="O301" s="30"/>
      <c r="P301" s="31">
        <v>25.683279742765276</v>
      </c>
      <c r="Q301" s="26" t="str">
        <f t="shared" si="67"/>
        <v>YES</v>
      </c>
      <c r="R301" s="26" t="s">
        <v>876</v>
      </c>
      <c r="S301" s="32" t="s">
        <v>879</v>
      </c>
      <c r="T301">
        <v>13292</v>
      </c>
      <c r="U301">
        <v>21587</v>
      </c>
      <c r="V301" s="4">
        <v>12215</v>
      </c>
      <c r="W301" s="33">
        <v>80150</v>
      </c>
      <c r="X301" s="34">
        <f t="shared" si="56"/>
        <v>0</v>
      </c>
      <c r="Y301" s="34">
        <f t="shared" si="57"/>
        <v>0</v>
      </c>
      <c r="Z301" s="34">
        <f t="shared" si="61"/>
        <v>0</v>
      </c>
      <c r="AA301" s="34">
        <f t="shared" si="62"/>
        <v>0</v>
      </c>
      <c r="AB301" s="34">
        <f t="shared" si="55"/>
        <v>1</v>
      </c>
      <c r="AC301" s="34">
        <f t="shared" si="58"/>
        <v>1</v>
      </c>
      <c r="AD301" s="34" t="str">
        <f t="shared" si="63"/>
        <v>CHECK</v>
      </c>
      <c r="AE301" s="34">
        <f t="shared" si="64"/>
        <v>0</v>
      </c>
      <c r="AF301" s="34" t="str">
        <f t="shared" si="65"/>
        <v>RLISP</v>
      </c>
      <c r="AG301" s="34">
        <f t="shared" si="66"/>
        <v>0</v>
      </c>
      <c r="AH301">
        <f t="shared" si="59"/>
        <v>0</v>
      </c>
      <c r="AI301">
        <f t="shared" si="60"/>
        <v>0</v>
      </c>
      <c r="AJ301">
        <v>0</v>
      </c>
    </row>
    <row r="302" spans="1:36" ht="12.75">
      <c r="A302" s="22">
        <v>3614850</v>
      </c>
      <c r="B302" s="23">
        <v>70901060000</v>
      </c>
      <c r="C302" s="24" t="s">
        <v>1770</v>
      </c>
      <c r="D302" s="24" t="s">
        <v>1771</v>
      </c>
      <c r="E302" s="24" t="s">
        <v>1772</v>
      </c>
      <c r="F302" s="24">
        <v>14845</v>
      </c>
      <c r="G302" s="25">
        <v>2398</v>
      </c>
      <c r="H302" s="24">
        <v>6077395601</v>
      </c>
      <c r="I302" s="26">
        <v>4</v>
      </c>
      <c r="J302" s="26" t="s">
        <v>878</v>
      </c>
      <c r="K302" s="67" t="s">
        <v>877</v>
      </c>
      <c r="L302" s="4">
        <v>4443</v>
      </c>
      <c r="M302" s="70" t="s">
        <v>878</v>
      </c>
      <c r="N302" s="28" t="s">
        <v>877</v>
      </c>
      <c r="O302" s="30"/>
      <c r="P302" s="31">
        <v>5.278810408921933</v>
      </c>
      <c r="Q302" s="26" t="str">
        <f t="shared" si="67"/>
        <v>NO</v>
      </c>
      <c r="R302" s="26" t="s">
        <v>878</v>
      </c>
      <c r="S302" s="30" t="s">
        <v>877</v>
      </c>
      <c r="T302">
        <v>17642</v>
      </c>
      <c r="U302">
        <v>26185</v>
      </c>
      <c r="V302" s="4">
        <v>4981</v>
      </c>
      <c r="W302" s="33">
        <v>66626</v>
      </c>
      <c r="X302" s="34">
        <f t="shared" si="56"/>
        <v>0</v>
      </c>
      <c r="Y302" s="34">
        <f t="shared" si="57"/>
        <v>0</v>
      </c>
      <c r="Z302" s="34">
        <f t="shared" si="61"/>
        <v>0</v>
      </c>
      <c r="AA302" s="34">
        <f t="shared" si="62"/>
        <v>0</v>
      </c>
      <c r="AB302" s="34">
        <f t="shared" si="55"/>
        <v>0</v>
      </c>
      <c r="AC302" s="34">
        <f t="shared" si="58"/>
        <v>0</v>
      </c>
      <c r="AD302" s="34">
        <f t="shared" si="63"/>
        <v>0</v>
      </c>
      <c r="AE302" s="34">
        <f t="shared" si="64"/>
        <v>0</v>
      </c>
      <c r="AF302" s="34">
        <f t="shared" si="65"/>
        <v>0</v>
      </c>
      <c r="AG302" s="34">
        <f t="shared" si="66"/>
        <v>0</v>
      </c>
      <c r="AH302">
        <f t="shared" si="59"/>
        <v>0</v>
      </c>
      <c r="AI302">
        <f t="shared" si="60"/>
        <v>0</v>
      </c>
      <c r="AJ302">
        <v>0</v>
      </c>
    </row>
    <row r="303" spans="1:36" ht="12.75">
      <c r="A303" s="22">
        <v>3614880</v>
      </c>
      <c r="B303" s="23">
        <v>221001040000</v>
      </c>
      <c r="C303" s="24" t="s">
        <v>1773</v>
      </c>
      <c r="D303" s="24" t="s">
        <v>1774</v>
      </c>
      <c r="E303" s="24" t="s">
        <v>1775</v>
      </c>
      <c r="F303" s="24">
        <v>13685</v>
      </c>
      <c r="G303" s="25">
        <v>290</v>
      </c>
      <c r="H303" s="24">
        <v>3156463575</v>
      </c>
      <c r="I303" s="26">
        <v>7</v>
      </c>
      <c r="J303" s="26" t="s">
        <v>876</v>
      </c>
      <c r="K303" s="27" t="s">
        <v>879</v>
      </c>
      <c r="L303" s="28">
        <v>480</v>
      </c>
      <c r="M303" s="70" t="s">
        <v>878</v>
      </c>
      <c r="N303" s="55" t="s">
        <v>879</v>
      </c>
      <c r="O303" s="66" t="s">
        <v>879</v>
      </c>
      <c r="P303" s="31">
        <v>17.933130699088146</v>
      </c>
      <c r="Q303" s="26" t="str">
        <f t="shared" si="67"/>
        <v>NO</v>
      </c>
      <c r="R303" s="26" t="s">
        <v>876</v>
      </c>
      <c r="S303" s="30" t="s">
        <v>877</v>
      </c>
      <c r="T303">
        <v>2725</v>
      </c>
      <c r="U303">
        <v>2717</v>
      </c>
      <c r="V303" s="4">
        <v>2203</v>
      </c>
      <c r="W303" s="33">
        <v>15177</v>
      </c>
      <c r="X303" s="34">
        <f t="shared" si="56"/>
        <v>1</v>
      </c>
      <c r="Y303" s="34">
        <f t="shared" si="57"/>
        <v>1</v>
      </c>
      <c r="Z303" s="34" t="str">
        <f t="shared" si="61"/>
        <v>ELIGIBLE</v>
      </c>
      <c r="AA303" s="34" t="str">
        <f t="shared" si="62"/>
        <v>OKAY</v>
      </c>
      <c r="AB303" s="34">
        <f t="shared" si="55"/>
        <v>0</v>
      </c>
      <c r="AC303" s="34">
        <f t="shared" si="58"/>
        <v>1</v>
      </c>
      <c r="AD303" s="34">
        <f t="shared" si="63"/>
        <v>0</v>
      </c>
      <c r="AE303" s="34">
        <f t="shared" si="64"/>
        <v>0</v>
      </c>
      <c r="AF303" s="34">
        <f t="shared" si="65"/>
        <v>0</v>
      </c>
      <c r="AG303" s="34">
        <f t="shared" si="66"/>
        <v>0</v>
      </c>
      <c r="AH303">
        <f t="shared" si="59"/>
        <v>0</v>
      </c>
      <c r="AI303">
        <f t="shared" si="60"/>
        <v>0</v>
      </c>
      <c r="AJ303">
        <v>0</v>
      </c>
    </row>
    <row r="304" spans="1:36" ht="12.75">
      <c r="A304" s="22">
        <v>3614940</v>
      </c>
      <c r="B304" s="23">
        <v>101300010000</v>
      </c>
      <c r="C304" s="24" t="s">
        <v>1776</v>
      </c>
      <c r="D304" s="24" t="s">
        <v>1777</v>
      </c>
      <c r="E304" s="24" t="s">
        <v>1778</v>
      </c>
      <c r="F304" s="24">
        <v>12534</v>
      </c>
      <c r="G304" s="25">
        <v>4011</v>
      </c>
      <c r="H304" s="24">
        <v>5188284360</v>
      </c>
      <c r="I304" s="26">
        <v>6</v>
      </c>
      <c r="J304" s="26" t="s">
        <v>878</v>
      </c>
      <c r="K304" s="67" t="s">
        <v>877</v>
      </c>
      <c r="L304" s="4">
        <v>2187</v>
      </c>
      <c r="M304" s="70" t="s">
        <v>878</v>
      </c>
      <c r="N304" s="28" t="s">
        <v>877</v>
      </c>
      <c r="O304" s="30"/>
      <c r="P304" s="31">
        <v>36.392857142857146</v>
      </c>
      <c r="Q304" s="26" t="str">
        <f t="shared" si="67"/>
        <v>YES</v>
      </c>
      <c r="R304" s="26" t="s">
        <v>876</v>
      </c>
      <c r="S304" s="32" t="s">
        <v>879</v>
      </c>
      <c r="T304">
        <v>17305</v>
      </c>
      <c r="U304">
        <v>22738</v>
      </c>
      <c r="V304" s="4">
        <v>20347</v>
      </c>
      <c r="W304" s="33">
        <v>117614</v>
      </c>
      <c r="X304" s="34">
        <f t="shared" si="56"/>
        <v>0</v>
      </c>
      <c r="Y304" s="34">
        <f t="shared" si="57"/>
        <v>0</v>
      </c>
      <c r="Z304" s="34">
        <f t="shared" si="61"/>
        <v>0</v>
      </c>
      <c r="AA304" s="34">
        <f t="shared" si="62"/>
        <v>0</v>
      </c>
      <c r="AB304" s="34">
        <f t="shared" si="55"/>
        <v>1</v>
      </c>
      <c r="AC304" s="34">
        <f t="shared" si="58"/>
        <v>1</v>
      </c>
      <c r="AD304" s="34" t="str">
        <f t="shared" si="63"/>
        <v>CHECK</v>
      </c>
      <c r="AE304" s="34">
        <f t="shared" si="64"/>
        <v>0</v>
      </c>
      <c r="AF304" s="34" t="str">
        <f t="shared" si="65"/>
        <v>RLISP</v>
      </c>
      <c r="AG304" s="34">
        <f t="shared" si="66"/>
        <v>0</v>
      </c>
      <c r="AH304">
        <f t="shared" si="59"/>
        <v>0</v>
      </c>
      <c r="AI304">
        <f t="shared" si="60"/>
        <v>0</v>
      </c>
      <c r="AJ304">
        <v>0</v>
      </c>
    </row>
    <row r="305" spans="1:36" ht="12.75">
      <c r="A305" s="22">
        <v>3614970</v>
      </c>
      <c r="B305" s="23">
        <v>641301060000</v>
      </c>
      <c r="C305" s="24" t="s">
        <v>1779</v>
      </c>
      <c r="D305" s="24" t="s">
        <v>1780</v>
      </c>
      <c r="E305" s="24" t="s">
        <v>1781</v>
      </c>
      <c r="F305" s="24">
        <v>12839</v>
      </c>
      <c r="G305" s="25">
        <v>710</v>
      </c>
      <c r="H305" s="24">
        <v>5187472121</v>
      </c>
      <c r="I305" s="26">
        <v>4</v>
      </c>
      <c r="J305" s="26" t="s">
        <v>878</v>
      </c>
      <c r="K305" s="27" t="s">
        <v>877</v>
      </c>
      <c r="L305" s="28">
        <v>2314</v>
      </c>
      <c r="M305" s="70" t="s">
        <v>878</v>
      </c>
      <c r="N305" s="4" t="s">
        <v>877</v>
      </c>
      <c r="O305" s="30"/>
      <c r="P305" s="31">
        <v>12.716562716562715</v>
      </c>
      <c r="Q305" s="26" t="str">
        <f t="shared" si="67"/>
        <v>NO</v>
      </c>
      <c r="R305" s="26" t="s">
        <v>878</v>
      </c>
      <c r="S305" s="30" t="s">
        <v>877</v>
      </c>
      <c r="T305">
        <v>10556</v>
      </c>
      <c r="U305">
        <v>12127</v>
      </c>
      <c r="V305" s="4">
        <v>6045</v>
      </c>
      <c r="W305" s="33">
        <v>53452</v>
      </c>
      <c r="X305" s="34">
        <f t="shared" si="56"/>
        <v>0</v>
      </c>
      <c r="Y305" s="34">
        <f t="shared" si="57"/>
        <v>0</v>
      </c>
      <c r="Z305" s="34">
        <f t="shared" si="61"/>
        <v>0</v>
      </c>
      <c r="AA305" s="34">
        <f t="shared" si="62"/>
        <v>0</v>
      </c>
      <c r="AB305" s="34">
        <f t="shared" si="55"/>
        <v>0</v>
      </c>
      <c r="AC305" s="34">
        <f t="shared" si="58"/>
        <v>0</v>
      </c>
      <c r="AD305" s="34">
        <f t="shared" si="63"/>
        <v>0</v>
      </c>
      <c r="AE305" s="34">
        <f t="shared" si="64"/>
        <v>0</v>
      </c>
      <c r="AF305" s="34">
        <f t="shared" si="65"/>
        <v>0</v>
      </c>
      <c r="AG305" s="34">
        <f t="shared" si="66"/>
        <v>0</v>
      </c>
      <c r="AH305">
        <f t="shared" si="59"/>
        <v>0</v>
      </c>
      <c r="AI305">
        <f t="shared" si="60"/>
        <v>0</v>
      </c>
      <c r="AJ305">
        <v>0</v>
      </c>
    </row>
    <row r="306" spans="1:36" ht="12.75">
      <c r="A306" s="22">
        <v>3615030</v>
      </c>
      <c r="B306" s="23">
        <v>610327020000</v>
      </c>
      <c r="C306" s="24" t="s">
        <v>1782</v>
      </c>
      <c r="D306" s="24" t="s">
        <v>1783</v>
      </c>
      <c r="E306" s="24" t="s">
        <v>1784</v>
      </c>
      <c r="F306" s="24">
        <v>13068</v>
      </c>
      <c r="G306" s="25">
        <v>9699</v>
      </c>
      <c r="H306" s="24">
        <v>6078446365</v>
      </c>
      <c r="I306" s="26">
        <v>6</v>
      </c>
      <c r="J306" s="26" t="s">
        <v>878</v>
      </c>
      <c r="K306" s="46"/>
      <c r="L306" s="47" t="s">
        <v>954</v>
      </c>
      <c r="M306" s="70"/>
      <c r="N306" s="44"/>
      <c r="O306" s="30"/>
      <c r="P306" s="31" t="s">
        <v>947</v>
      </c>
      <c r="Q306" s="31" t="s">
        <v>947</v>
      </c>
      <c r="R306" s="26" t="s">
        <v>876</v>
      </c>
      <c r="S306" s="48" t="s">
        <v>955</v>
      </c>
      <c r="X306" s="34">
        <f t="shared" si="56"/>
        <v>0</v>
      </c>
      <c r="Y306" s="34">
        <f t="shared" si="57"/>
        <v>0</v>
      </c>
      <c r="Z306" s="34">
        <f t="shared" si="61"/>
        <v>0</v>
      </c>
      <c r="AA306" s="34">
        <f t="shared" si="62"/>
        <v>0</v>
      </c>
      <c r="AB306" s="34">
        <f t="shared" si="55"/>
        <v>0</v>
      </c>
      <c r="AC306" s="34">
        <f t="shared" si="58"/>
        <v>1</v>
      </c>
      <c r="AD306" s="34">
        <f t="shared" si="63"/>
        <v>0</v>
      </c>
      <c r="AE306" s="34">
        <f t="shared" si="64"/>
        <v>0</v>
      </c>
      <c r="AF306" s="34">
        <f t="shared" si="65"/>
        <v>0</v>
      </c>
      <c r="AG306" s="34">
        <f t="shared" si="66"/>
        <v>0</v>
      </c>
      <c r="AH306">
        <f t="shared" si="59"/>
        <v>0</v>
      </c>
      <c r="AI306">
        <f t="shared" si="60"/>
        <v>0</v>
      </c>
      <c r="AJ306">
        <v>0</v>
      </c>
    </row>
    <row r="307" spans="1:36" ht="12.75">
      <c r="A307" s="22">
        <v>3615060</v>
      </c>
      <c r="B307" s="23">
        <v>190901040000</v>
      </c>
      <c r="C307" s="24" t="s">
        <v>1785</v>
      </c>
      <c r="D307" s="24" t="s">
        <v>1175</v>
      </c>
      <c r="E307" s="24" t="s">
        <v>1786</v>
      </c>
      <c r="F307" s="24">
        <v>12485</v>
      </c>
      <c r="G307" s="25">
        <v>1018</v>
      </c>
      <c r="H307" s="24">
        <v>5185895400</v>
      </c>
      <c r="I307" s="26">
        <v>7</v>
      </c>
      <c r="J307" s="26" t="s">
        <v>876</v>
      </c>
      <c r="K307" s="27" t="s">
        <v>879</v>
      </c>
      <c r="L307" s="28">
        <v>496</v>
      </c>
      <c r="M307" s="70" t="s">
        <v>878</v>
      </c>
      <c r="N307" s="55" t="s">
        <v>879</v>
      </c>
      <c r="O307" s="66" t="s">
        <v>879</v>
      </c>
      <c r="P307" s="31">
        <v>26.737967914438503</v>
      </c>
      <c r="Q307" s="26" t="str">
        <f aca="true" t="shared" si="68" ref="Q307:Q316">IF(P307&lt;20,"NO","YES")</f>
        <v>YES</v>
      </c>
      <c r="R307" s="26" t="s">
        <v>876</v>
      </c>
      <c r="S307" s="30" t="s">
        <v>877</v>
      </c>
      <c r="T307">
        <v>3409</v>
      </c>
      <c r="U307">
        <v>3407</v>
      </c>
      <c r="V307" s="4">
        <v>2724</v>
      </c>
      <c r="W307" s="33">
        <v>18271</v>
      </c>
      <c r="X307" s="34">
        <f t="shared" si="56"/>
        <v>1</v>
      </c>
      <c r="Y307" s="34">
        <f t="shared" si="57"/>
        <v>1</v>
      </c>
      <c r="Z307" s="34" t="str">
        <f t="shared" si="61"/>
        <v>ELIGIBLE</v>
      </c>
      <c r="AA307" s="34" t="str">
        <f t="shared" si="62"/>
        <v>OKAY</v>
      </c>
      <c r="AB307" s="34">
        <f t="shared" si="55"/>
        <v>1</v>
      </c>
      <c r="AC307" s="34">
        <f t="shared" si="58"/>
        <v>1</v>
      </c>
      <c r="AD307" s="34" t="str">
        <f t="shared" si="63"/>
        <v>CHECK</v>
      </c>
      <c r="AE307" s="34" t="str">
        <f t="shared" si="64"/>
        <v>SRSA</v>
      </c>
      <c r="AF307" s="34">
        <f t="shared" si="65"/>
        <v>0</v>
      </c>
      <c r="AG307" s="34">
        <f t="shared" si="66"/>
        <v>0</v>
      </c>
      <c r="AH307">
        <f t="shared" si="59"/>
        <v>0</v>
      </c>
      <c r="AI307">
        <f t="shared" si="60"/>
        <v>0</v>
      </c>
      <c r="AJ307">
        <v>0</v>
      </c>
    </row>
    <row r="308" spans="1:36" ht="12.75">
      <c r="A308" s="22">
        <v>3615090</v>
      </c>
      <c r="B308" s="23">
        <v>580403030000</v>
      </c>
      <c r="C308" s="24" t="s">
        <v>1787</v>
      </c>
      <c r="D308" s="24" t="s">
        <v>1788</v>
      </c>
      <c r="E308" s="24" t="s">
        <v>1789</v>
      </c>
      <c r="F308" s="24">
        <v>11743</v>
      </c>
      <c r="G308" s="25">
        <v>1500</v>
      </c>
      <c r="H308" s="24">
        <v>6316732038</v>
      </c>
      <c r="I308" s="26">
        <v>3</v>
      </c>
      <c r="J308" s="26" t="s">
        <v>878</v>
      </c>
      <c r="K308" s="27" t="s">
        <v>877</v>
      </c>
      <c r="L308" s="28">
        <v>3850</v>
      </c>
      <c r="M308" s="70" t="s">
        <v>878</v>
      </c>
      <c r="N308" s="40" t="s">
        <v>877</v>
      </c>
      <c r="O308" s="30"/>
      <c r="P308" s="31">
        <v>15.719123150953484</v>
      </c>
      <c r="Q308" s="26" t="str">
        <f t="shared" si="68"/>
        <v>NO</v>
      </c>
      <c r="R308" s="26" t="s">
        <v>878</v>
      </c>
      <c r="S308" s="30" t="s">
        <v>877</v>
      </c>
      <c r="T308">
        <v>22709</v>
      </c>
      <c r="U308">
        <v>23214</v>
      </c>
      <c r="V308" s="4">
        <v>16207</v>
      </c>
      <c r="W308" s="33">
        <v>120204</v>
      </c>
      <c r="X308" s="34">
        <f t="shared" si="56"/>
        <v>0</v>
      </c>
      <c r="Y308" s="34">
        <f t="shared" si="57"/>
        <v>0</v>
      </c>
      <c r="Z308" s="34">
        <f t="shared" si="61"/>
        <v>0</v>
      </c>
      <c r="AA308" s="34">
        <f t="shared" si="62"/>
        <v>0</v>
      </c>
      <c r="AB308" s="34">
        <f t="shared" si="55"/>
        <v>0</v>
      </c>
      <c r="AC308" s="34">
        <f t="shared" si="58"/>
        <v>0</v>
      </c>
      <c r="AD308" s="34">
        <f t="shared" si="63"/>
        <v>0</v>
      </c>
      <c r="AE308" s="34">
        <f t="shared" si="64"/>
        <v>0</v>
      </c>
      <c r="AF308" s="34">
        <f t="shared" si="65"/>
        <v>0</v>
      </c>
      <c r="AG308" s="34">
        <f t="shared" si="66"/>
        <v>0</v>
      </c>
      <c r="AH308">
        <f t="shared" si="59"/>
        <v>0</v>
      </c>
      <c r="AI308">
        <f t="shared" si="60"/>
        <v>0</v>
      </c>
      <c r="AJ308">
        <v>0</v>
      </c>
    </row>
    <row r="309" spans="1:36" ht="12.75">
      <c r="A309" s="22">
        <v>3615180</v>
      </c>
      <c r="B309" s="23">
        <v>130801060000</v>
      </c>
      <c r="C309" s="24" t="s">
        <v>1790</v>
      </c>
      <c r="D309" s="24" t="s">
        <v>1791</v>
      </c>
      <c r="E309" s="24" t="s">
        <v>1792</v>
      </c>
      <c r="F309" s="24">
        <v>12538</v>
      </c>
      <c r="G309" s="25">
        <v>733</v>
      </c>
      <c r="H309" s="24">
        <v>9144833600</v>
      </c>
      <c r="I309" s="26">
        <v>3</v>
      </c>
      <c r="J309" s="26" t="s">
        <v>878</v>
      </c>
      <c r="K309" s="43" t="s">
        <v>877</v>
      </c>
      <c r="L309" s="28">
        <v>4361</v>
      </c>
      <c r="M309" s="70" t="s">
        <v>878</v>
      </c>
      <c r="N309" s="4" t="s">
        <v>877</v>
      </c>
      <c r="O309" s="30"/>
      <c r="P309" s="31">
        <v>6.8584070796460175</v>
      </c>
      <c r="Q309" s="26" t="str">
        <f t="shared" si="68"/>
        <v>NO</v>
      </c>
      <c r="R309" s="26" t="s">
        <v>878</v>
      </c>
      <c r="S309" s="30" t="s">
        <v>877</v>
      </c>
      <c r="T309">
        <v>18270</v>
      </c>
      <c r="U309">
        <v>26540</v>
      </c>
      <c r="V309" s="4">
        <v>5205</v>
      </c>
      <c r="W309" s="33">
        <v>67444</v>
      </c>
      <c r="X309" s="34">
        <f t="shared" si="56"/>
        <v>0</v>
      </c>
      <c r="Y309" s="34">
        <f t="shared" si="57"/>
        <v>0</v>
      </c>
      <c r="Z309" s="34">
        <f t="shared" si="61"/>
        <v>0</v>
      </c>
      <c r="AA309" s="34">
        <f t="shared" si="62"/>
        <v>0</v>
      </c>
      <c r="AB309" s="34">
        <f t="shared" si="55"/>
        <v>0</v>
      </c>
      <c r="AC309" s="34">
        <f t="shared" si="58"/>
        <v>0</v>
      </c>
      <c r="AD309" s="34">
        <f t="shared" si="63"/>
        <v>0</v>
      </c>
      <c r="AE309" s="34">
        <f t="shared" si="64"/>
        <v>0</v>
      </c>
      <c r="AF309" s="34">
        <f t="shared" si="65"/>
        <v>0</v>
      </c>
      <c r="AG309" s="34">
        <f t="shared" si="66"/>
        <v>0</v>
      </c>
      <c r="AH309">
        <f t="shared" si="59"/>
        <v>0</v>
      </c>
      <c r="AI309">
        <f t="shared" si="60"/>
        <v>0</v>
      </c>
      <c r="AJ309">
        <v>0</v>
      </c>
    </row>
    <row r="310" spans="1:36" ht="12.75">
      <c r="A310" s="22">
        <v>3615210</v>
      </c>
      <c r="B310" s="23">
        <v>101401040000</v>
      </c>
      <c r="C310" s="24" t="s">
        <v>1793</v>
      </c>
      <c r="D310" s="24" t="s">
        <v>1794</v>
      </c>
      <c r="E310" s="24" t="s">
        <v>1795</v>
      </c>
      <c r="F310" s="24">
        <v>12184</v>
      </c>
      <c r="G310" s="25">
        <v>137</v>
      </c>
      <c r="H310" s="24">
        <v>5187587575</v>
      </c>
      <c r="I310" s="26">
        <v>7</v>
      </c>
      <c r="J310" s="26" t="s">
        <v>876</v>
      </c>
      <c r="K310" s="43" t="s">
        <v>879</v>
      </c>
      <c r="L310" s="28">
        <v>2262</v>
      </c>
      <c r="M310" s="70" t="s">
        <v>878</v>
      </c>
      <c r="N310" s="4" t="s">
        <v>877</v>
      </c>
      <c r="O310" s="30"/>
      <c r="P310" s="31">
        <v>7.678697806086341</v>
      </c>
      <c r="Q310" s="26" t="str">
        <f t="shared" si="68"/>
        <v>NO</v>
      </c>
      <c r="R310" s="26" t="s">
        <v>876</v>
      </c>
      <c r="S310" s="30" t="s">
        <v>877</v>
      </c>
      <c r="T310">
        <v>9320</v>
      </c>
      <c r="U310">
        <v>12380</v>
      </c>
      <c r="V310" s="4">
        <v>3527</v>
      </c>
      <c r="W310" s="33">
        <v>40268</v>
      </c>
      <c r="X310" s="34">
        <f t="shared" si="56"/>
        <v>1</v>
      </c>
      <c r="Y310" s="34">
        <f t="shared" si="57"/>
        <v>0</v>
      </c>
      <c r="Z310" s="34">
        <f t="shared" si="61"/>
        <v>0</v>
      </c>
      <c r="AA310" s="34">
        <f t="shared" si="62"/>
        <v>0</v>
      </c>
      <c r="AB310" s="34">
        <f t="shared" si="55"/>
        <v>0</v>
      </c>
      <c r="AC310" s="34">
        <f t="shared" si="58"/>
        <v>1</v>
      </c>
      <c r="AD310" s="34">
        <f t="shared" si="63"/>
        <v>0</v>
      </c>
      <c r="AE310" s="34">
        <f t="shared" si="64"/>
        <v>0</v>
      </c>
      <c r="AF310" s="34">
        <f t="shared" si="65"/>
        <v>0</v>
      </c>
      <c r="AG310" s="34">
        <f t="shared" si="66"/>
        <v>0</v>
      </c>
      <c r="AH310">
        <f t="shared" si="59"/>
        <v>0</v>
      </c>
      <c r="AI310">
        <f t="shared" si="60"/>
        <v>0</v>
      </c>
      <c r="AJ310">
        <v>0</v>
      </c>
    </row>
    <row r="311" spans="1:36" ht="12.75">
      <c r="A311" s="22">
        <v>3615240</v>
      </c>
      <c r="B311" s="23">
        <v>210501060000</v>
      </c>
      <c r="C311" s="24" t="s">
        <v>1796</v>
      </c>
      <c r="D311" s="24" t="s">
        <v>1797</v>
      </c>
      <c r="E311" s="24" t="s">
        <v>1798</v>
      </c>
      <c r="F311" s="24">
        <v>13357</v>
      </c>
      <c r="G311" s="25">
        <v>480</v>
      </c>
      <c r="H311" s="24">
        <v>3158949934</v>
      </c>
      <c r="I311" s="26">
        <v>4</v>
      </c>
      <c r="J311" s="26" t="s">
        <v>878</v>
      </c>
      <c r="K311" s="35" t="s">
        <v>877</v>
      </c>
      <c r="L311" s="4">
        <v>1778</v>
      </c>
      <c r="M311" s="70" t="s">
        <v>878</v>
      </c>
      <c r="N311" s="28" t="s">
        <v>877</v>
      </c>
      <c r="O311" s="30"/>
      <c r="P311" s="31">
        <v>20.412844036697248</v>
      </c>
      <c r="Q311" s="26" t="str">
        <f t="shared" si="68"/>
        <v>YES</v>
      </c>
      <c r="R311" s="26" t="s">
        <v>878</v>
      </c>
      <c r="S311" s="30" t="s">
        <v>877</v>
      </c>
      <c r="T311">
        <v>10312</v>
      </c>
      <c r="U311">
        <v>9698</v>
      </c>
      <c r="V311" s="4">
        <v>8433</v>
      </c>
      <c r="W311" s="33">
        <v>59872</v>
      </c>
      <c r="X311" s="34">
        <f t="shared" si="56"/>
        <v>0</v>
      </c>
      <c r="Y311" s="34">
        <f t="shared" si="57"/>
        <v>0</v>
      </c>
      <c r="Z311" s="34">
        <f t="shared" si="61"/>
        <v>0</v>
      </c>
      <c r="AA311" s="34">
        <f t="shared" si="62"/>
        <v>0</v>
      </c>
      <c r="AB311" s="34">
        <f t="shared" si="55"/>
        <v>1</v>
      </c>
      <c r="AC311" s="34">
        <f t="shared" si="58"/>
        <v>0</v>
      </c>
      <c r="AD311" s="34">
        <f t="shared" si="63"/>
        <v>0</v>
      </c>
      <c r="AE311" s="34">
        <f t="shared" si="64"/>
        <v>0</v>
      </c>
      <c r="AF311" s="34">
        <f t="shared" si="65"/>
        <v>0</v>
      </c>
      <c r="AG311" s="34">
        <f t="shared" si="66"/>
        <v>0</v>
      </c>
      <c r="AH311">
        <f t="shared" si="59"/>
        <v>0</v>
      </c>
      <c r="AI311">
        <f t="shared" si="60"/>
        <v>0</v>
      </c>
      <c r="AJ311">
        <v>0</v>
      </c>
    </row>
    <row r="312" spans="1:36" ht="12.75">
      <c r="A312" s="22">
        <v>3615270</v>
      </c>
      <c r="B312" s="23">
        <v>200401040000</v>
      </c>
      <c r="C312" s="24" t="s">
        <v>1799</v>
      </c>
      <c r="D312" s="24" t="s">
        <v>1800</v>
      </c>
      <c r="E312" s="24" t="s">
        <v>1801</v>
      </c>
      <c r="F312" s="24">
        <v>12842</v>
      </c>
      <c r="G312" s="25">
        <v>9716</v>
      </c>
      <c r="H312" s="24">
        <v>5186485024</v>
      </c>
      <c r="I312" s="26">
        <v>7</v>
      </c>
      <c r="J312" s="26" t="s">
        <v>876</v>
      </c>
      <c r="K312" s="27" t="s">
        <v>879</v>
      </c>
      <c r="L312" s="28">
        <v>210</v>
      </c>
      <c r="M312" s="70" t="s">
        <v>876</v>
      </c>
      <c r="N312" s="55" t="s">
        <v>879</v>
      </c>
      <c r="O312" s="66" t="s">
        <v>879</v>
      </c>
      <c r="P312" s="31">
        <v>22.727272727272727</v>
      </c>
      <c r="Q312" s="26" t="str">
        <f t="shared" si="68"/>
        <v>YES</v>
      </c>
      <c r="R312" s="26" t="s">
        <v>876</v>
      </c>
      <c r="S312" s="30" t="s">
        <v>877</v>
      </c>
      <c r="T312">
        <v>1141</v>
      </c>
      <c r="U312">
        <v>1181</v>
      </c>
      <c r="V312" s="4">
        <v>915</v>
      </c>
      <c r="W312" s="33">
        <v>6181</v>
      </c>
      <c r="X312" s="34">
        <f t="shared" si="56"/>
        <v>1</v>
      </c>
      <c r="Y312" s="34">
        <f t="shared" si="57"/>
        <v>1</v>
      </c>
      <c r="Z312" s="34" t="str">
        <f t="shared" si="61"/>
        <v>ELIGIBLE</v>
      </c>
      <c r="AA312" s="34" t="str">
        <f t="shared" si="62"/>
        <v>OKAY</v>
      </c>
      <c r="AB312" s="34">
        <f t="shared" si="55"/>
        <v>1</v>
      </c>
      <c r="AC312" s="34">
        <f t="shared" si="58"/>
        <v>1</v>
      </c>
      <c r="AD312" s="34" t="str">
        <f t="shared" si="63"/>
        <v>CHECK</v>
      </c>
      <c r="AE312" s="34" t="str">
        <f t="shared" si="64"/>
        <v>SRSA</v>
      </c>
      <c r="AF312" s="34">
        <f t="shared" si="65"/>
        <v>0</v>
      </c>
      <c r="AG312" s="34">
        <f t="shared" si="66"/>
        <v>0</v>
      </c>
      <c r="AH312">
        <f t="shared" si="59"/>
        <v>0</v>
      </c>
      <c r="AI312">
        <f t="shared" si="60"/>
        <v>0</v>
      </c>
      <c r="AJ312">
        <v>0</v>
      </c>
    </row>
    <row r="313" spans="1:36" ht="12.75">
      <c r="A313" s="22">
        <v>3615300</v>
      </c>
      <c r="B313" s="23">
        <v>220301060000</v>
      </c>
      <c r="C313" s="24" t="s">
        <v>1802</v>
      </c>
      <c r="D313" s="24" t="s">
        <v>1803</v>
      </c>
      <c r="E313" s="24" t="s">
        <v>1804</v>
      </c>
      <c r="F313" s="24">
        <v>13673</v>
      </c>
      <c r="G313" s="25">
        <v>308</v>
      </c>
      <c r="H313" s="24">
        <v>3156423481</v>
      </c>
      <c r="I313" s="26">
        <v>7</v>
      </c>
      <c r="J313" s="26" t="s">
        <v>876</v>
      </c>
      <c r="K313" s="35" t="s">
        <v>879</v>
      </c>
      <c r="L313" s="4">
        <v>3293</v>
      </c>
      <c r="M313" s="70" t="s">
        <v>878</v>
      </c>
      <c r="N313" s="28" t="s">
        <v>877</v>
      </c>
      <c r="O313" s="30"/>
      <c r="P313" s="31">
        <v>18.97669949555609</v>
      </c>
      <c r="Q313" s="26" t="str">
        <f t="shared" si="68"/>
        <v>NO</v>
      </c>
      <c r="R313" s="26" t="s">
        <v>876</v>
      </c>
      <c r="S313" s="30" t="s">
        <v>877</v>
      </c>
      <c r="T313">
        <v>18509</v>
      </c>
      <c r="U313">
        <v>34153</v>
      </c>
      <c r="V313" s="4">
        <v>14084</v>
      </c>
      <c r="W313" s="33">
        <v>104723</v>
      </c>
      <c r="X313" s="34">
        <f t="shared" si="56"/>
        <v>1</v>
      </c>
      <c r="Y313" s="34">
        <f t="shared" si="57"/>
        <v>0</v>
      </c>
      <c r="Z313" s="34">
        <f t="shared" si="61"/>
        <v>0</v>
      </c>
      <c r="AA313" s="34">
        <f t="shared" si="62"/>
        <v>0</v>
      </c>
      <c r="AB313" s="34">
        <f t="shared" si="55"/>
        <v>0</v>
      </c>
      <c r="AC313" s="34">
        <f t="shared" si="58"/>
        <v>1</v>
      </c>
      <c r="AD313" s="34">
        <f t="shared" si="63"/>
        <v>0</v>
      </c>
      <c r="AE313" s="34">
        <f t="shared" si="64"/>
        <v>0</v>
      </c>
      <c r="AF313" s="34">
        <f t="shared" si="65"/>
        <v>0</v>
      </c>
      <c r="AG313" s="34">
        <f t="shared" si="66"/>
        <v>0</v>
      </c>
      <c r="AH313">
        <f t="shared" si="59"/>
        <v>0</v>
      </c>
      <c r="AI313">
        <f t="shared" si="60"/>
        <v>0</v>
      </c>
      <c r="AJ313">
        <v>0</v>
      </c>
    </row>
    <row r="314" spans="1:36" ht="12.75">
      <c r="A314" s="22">
        <v>3615330</v>
      </c>
      <c r="B314" s="23">
        <v>200501080000</v>
      </c>
      <c r="C314" s="24" t="s">
        <v>1805</v>
      </c>
      <c r="D314" s="24" t="s">
        <v>1175</v>
      </c>
      <c r="E314" s="24" t="s">
        <v>1806</v>
      </c>
      <c r="F314" s="24">
        <v>13420</v>
      </c>
      <c r="G314" s="25">
        <v>38</v>
      </c>
      <c r="H314" s="24">
        <v>3153693222</v>
      </c>
      <c r="I314" s="26">
        <v>7</v>
      </c>
      <c r="J314" s="26" t="s">
        <v>876</v>
      </c>
      <c r="K314" s="72" t="s">
        <v>879</v>
      </c>
      <c r="L314" s="28">
        <v>26</v>
      </c>
      <c r="M314" s="70" t="s">
        <v>876</v>
      </c>
      <c r="N314" s="73" t="s">
        <v>879</v>
      </c>
      <c r="O314" s="32" t="s">
        <v>879</v>
      </c>
      <c r="P314" s="31">
        <v>28</v>
      </c>
      <c r="Q314" s="26" t="str">
        <f t="shared" si="68"/>
        <v>YES</v>
      </c>
      <c r="R314" s="26" t="s">
        <v>876</v>
      </c>
      <c r="S314" s="26" t="s">
        <v>877</v>
      </c>
      <c r="T314">
        <v>192</v>
      </c>
      <c r="U314">
        <v>117</v>
      </c>
      <c r="V314" s="4">
        <v>95</v>
      </c>
      <c r="W314" s="4">
        <v>1365</v>
      </c>
      <c r="X314" s="34">
        <f t="shared" si="56"/>
        <v>1</v>
      </c>
      <c r="Y314" s="34">
        <f t="shared" si="57"/>
        <v>1</v>
      </c>
      <c r="Z314" s="34" t="str">
        <f t="shared" si="61"/>
        <v>ELIGIBLE</v>
      </c>
      <c r="AA314" s="34" t="str">
        <f t="shared" si="62"/>
        <v>OKAY</v>
      </c>
      <c r="AB314" s="34">
        <f t="shared" si="55"/>
        <v>1</v>
      </c>
      <c r="AC314" s="34">
        <f t="shared" si="58"/>
        <v>1</v>
      </c>
      <c r="AD314" s="34" t="str">
        <f t="shared" si="63"/>
        <v>CHECK</v>
      </c>
      <c r="AE314" s="34" t="str">
        <f t="shared" si="64"/>
        <v>SRSA</v>
      </c>
      <c r="AF314" s="34">
        <f t="shared" si="65"/>
        <v>0</v>
      </c>
      <c r="AG314" s="34">
        <f t="shared" si="66"/>
        <v>0</v>
      </c>
      <c r="AH314">
        <f t="shared" si="59"/>
        <v>0</v>
      </c>
      <c r="AI314">
        <f t="shared" si="60"/>
        <v>0</v>
      </c>
      <c r="AJ314">
        <v>0</v>
      </c>
    </row>
    <row r="315" spans="1:36" ht="12.75">
      <c r="A315" s="22">
        <v>3615360</v>
      </c>
      <c r="B315" s="23">
        <v>141301060000</v>
      </c>
      <c r="C315" s="24" t="s">
        <v>1807</v>
      </c>
      <c r="D315" s="24" t="s">
        <v>1808</v>
      </c>
      <c r="E315" s="24" t="s">
        <v>1809</v>
      </c>
      <c r="F315" s="24">
        <v>14059</v>
      </c>
      <c r="G315" s="25">
        <v>32</v>
      </c>
      <c r="H315" s="24">
        <v>7166523000</v>
      </c>
      <c r="I315" s="26">
        <v>8</v>
      </c>
      <c r="J315" s="26" t="s">
        <v>876</v>
      </c>
      <c r="K315" s="27" t="s">
        <v>877</v>
      </c>
      <c r="L315" s="28">
        <v>2858</v>
      </c>
      <c r="M315" s="70" t="s">
        <v>878</v>
      </c>
      <c r="N315" s="4" t="s">
        <v>877</v>
      </c>
      <c r="O315" s="30"/>
      <c r="P315" s="31">
        <v>2.8197381671701915</v>
      </c>
      <c r="Q315" s="26" t="str">
        <f t="shared" si="68"/>
        <v>NO</v>
      </c>
      <c r="R315" s="26" t="s">
        <v>876</v>
      </c>
      <c r="S315" s="30" t="s">
        <v>877</v>
      </c>
      <c r="T315">
        <v>10598</v>
      </c>
      <c r="U315">
        <v>16644</v>
      </c>
      <c r="V315" s="4">
        <v>1839</v>
      </c>
      <c r="W315" s="33">
        <v>33038</v>
      </c>
      <c r="X315" s="34">
        <f t="shared" si="56"/>
        <v>1</v>
      </c>
      <c r="Y315" s="34">
        <f t="shared" si="57"/>
        <v>0</v>
      </c>
      <c r="Z315" s="34">
        <f t="shared" si="61"/>
        <v>0</v>
      </c>
      <c r="AA315" s="34">
        <f t="shared" si="62"/>
        <v>0</v>
      </c>
      <c r="AB315" s="34">
        <f t="shared" si="55"/>
        <v>0</v>
      </c>
      <c r="AC315" s="34">
        <f t="shared" si="58"/>
        <v>1</v>
      </c>
      <c r="AD315" s="34">
        <f t="shared" si="63"/>
        <v>0</v>
      </c>
      <c r="AE315" s="34">
        <f t="shared" si="64"/>
        <v>0</v>
      </c>
      <c r="AF315" s="34">
        <f t="shared" si="65"/>
        <v>0</v>
      </c>
      <c r="AG315" s="34">
        <f t="shared" si="66"/>
        <v>0</v>
      </c>
      <c r="AH315">
        <f t="shared" si="59"/>
        <v>0</v>
      </c>
      <c r="AI315">
        <f t="shared" si="60"/>
        <v>0</v>
      </c>
      <c r="AJ315">
        <v>0</v>
      </c>
    </row>
    <row r="316" spans="1:36" ht="12.75">
      <c r="A316" s="22">
        <v>3615390</v>
      </c>
      <c r="B316" s="23">
        <v>260803060000</v>
      </c>
      <c r="C316" s="24" t="s">
        <v>1810</v>
      </c>
      <c r="D316" s="24" t="s">
        <v>1811</v>
      </c>
      <c r="E316" s="24" t="s">
        <v>1143</v>
      </c>
      <c r="F316" s="24">
        <v>14617</v>
      </c>
      <c r="G316" s="25">
        <v>3093</v>
      </c>
      <c r="H316" s="24">
        <v>7163425500</v>
      </c>
      <c r="I316" s="26">
        <v>4</v>
      </c>
      <c r="J316" s="26" t="s">
        <v>878</v>
      </c>
      <c r="K316" s="35" t="s">
        <v>877</v>
      </c>
      <c r="L316" s="4">
        <v>3790</v>
      </c>
      <c r="M316" s="70" t="s">
        <v>878</v>
      </c>
      <c r="N316" s="28" t="s">
        <v>877</v>
      </c>
      <c r="O316" s="30"/>
      <c r="P316" s="31">
        <v>3.356713426853707</v>
      </c>
      <c r="Q316" s="26" t="str">
        <f t="shared" si="68"/>
        <v>NO</v>
      </c>
      <c r="R316" s="26" t="s">
        <v>878</v>
      </c>
      <c r="S316" s="30" t="s">
        <v>877</v>
      </c>
      <c r="T316">
        <v>15129</v>
      </c>
      <c r="U316">
        <v>23478</v>
      </c>
      <c r="V316" s="4">
        <v>2627</v>
      </c>
      <c r="W316" s="33">
        <v>47311</v>
      </c>
      <c r="X316" s="34">
        <f t="shared" si="56"/>
        <v>0</v>
      </c>
      <c r="Y316" s="34">
        <f t="shared" si="57"/>
        <v>0</v>
      </c>
      <c r="Z316" s="34">
        <f t="shared" si="61"/>
        <v>0</v>
      </c>
      <c r="AA316" s="34">
        <f t="shared" si="62"/>
        <v>0</v>
      </c>
      <c r="AB316" s="34">
        <f aca="true" t="shared" si="69" ref="AB316:AB379">IF(AND(P316&gt;=20,Q316="YES"),1,0)</f>
        <v>0</v>
      </c>
      <c r="AC316" s="34">
        <f t="shared" si="58"/>
        <v>0</v>
      </c>
      <c r="AD316" s="34">
        <f t="shared" si="63"/>
        <v>0</v>
      </c>
      <c r="AE316" s="34">
        <f t="shared" si="64"/>
        <v>0</v>
      </c>
      <c r="AF316" s="34">
        <f t="shared" si="65"/>
        <v>0</v>
      </c>
      <c r="AG316" s="34">
        <f t="shared" si="66"/>
        <v>0</v>
      </c>
      <c r="AH316">
        <f t="shared" si="59"/>
        <v>0</v>
      </c>
      <c r="AI316">
        <f t="shared" si="60"/>
        <v>0</v>
      </c>
      <c r="AJ316">
        <v>0</v>
      </c>
    </row>
    <row r="317" spans="1:36" ht="12.75">
      <c r="A317" s="22">
        <v>3615420</v>
      </c>
      <c r="B317" s="23">
        <v>141603020000</v>
      </c>
      <c r="C317" s="24" t="s">
        <v>1812</v>
      </c>
      <c r="D317" s="24" t="s">
        <v>1813</v>
      </c>
      <c r="E317" s="24" t="s">
        <v>1557</v>
      </c>
      <c r="F317" s="24">
        <v>14075</v>
      </c>
      <c r="G317" s="25">
        <v>2252</v>
      </c>
      <c r="H317" s="24">
        <v>7166481930</v>
      </c>
      <c r="I317" s="26">
        <v>3</v>
      </c>
      <c r="J317" s="26" t="s">
        <v>878</v>
      </c>
      <c r="K317" s="46"/>
      <c r="L317" s="47" t="s">
        <v>954</v>
      </c>
      <c r="M317" s="70"/>
      <c r="N317" s="7"/>
      <c r="O317" s="30"/>
      <c r="P317" s="31" t="s">
        <v>947</v>
      </c>
      <c r="Q317" s="31" t="s">
        <v>947</v>
      </c>
      <c r="R317" s="26" t="s">
        <v>878</v>
      </c>
      <c r="S317" s="48" t="s">
        <v>955</v>
      </c>
      <c r="X317" s="34">
        <f t="shared" si="56"/>
        <v>0</v>
      </c>
      <c r="Y317" s="34">
        <f t="shared" si="57"/>
        <v>0</v>
      </c>
      <c r="Z317" s="34">
        <f t="shared" si="61"/>
        <v>0</v>
      </c>
      <c r="AA317" s="34">
        <f t="shared" si="62"/>
        <v>0</v>
      </c>
      <c r="AB317" s="34">
        <f t="shared" si="69"/>
        <v>0</v>
      </c>
      <c r="AC317" s="34">
        <f t="shared" si="58"/>
        <v>0</v>
      </c>
      <c r="AD317" s="34">
        <f t="shared" si="63"/>
        <v>0</v>
      </c>
      <c r="AE317" s="34">
        <f t="shared" si="64"/>
        <v>0</v>
      </c>
      <c r="AF317" s="34">
        <f t="shared" si="65"/>
        <v>0</v>
      </c>
      <c r="AG317" s="34">
        <f t="shared" si="66"/>
        <v>0</v>
      </c>
      <c r="AH317">
        <f t="shared" si="59"/>
        <v>0</v>
      </c>
      <c r="AI317">
        <f t="shared" si="60"/>
        <v>0</v>
      </c>
      <c r="AJ317">
        <v>0</v>
      </c>
    </row>
    <row r="318" spans="1:36" ht="12.75">
      <c r="A318" s="22">
        <v>3615450</v>
      </c>
      <c r="B318" s="23">
        <v>660402020000</v>
      </c>
      <c r="C318" s="24" t="s">
        <v>1814</v>
      </c>
      <c r="D318" s="24" t="s">
        <v>1815</v>
      </c>
      <c r="E318" s="24" t="s">
        <v>953</v>
      </c>
      <c r="F318" s="24">
        <v>10533</v>
      </c>
      <c r="G318" s="25">
        <v>1328</v>
      </c>
      <c r="H318" s="24">
        <v>9145918501</v>
      </c>
      <c r="I318" s="26">
        <v>3</v>
      </c>
      <c r="J318" s="26" t="s">
        <v>878</v>
      </c>
      <c r="K318" s="27" t="s">
        <v>877</v>
      </c>
      <c r="L318" s="28">
        <v>1680</v>
      </c>
      <c r="M318" s="70" t="s">
        <v>878</v>
      </c>
      <c r="N318" s="4" t="s">
        <v>877</v>
      </c>
      <c r="O318" s="30"/>
      <c r="P318" s="31">
        <v>3.4408602150537635</v>
      </c>
      <c r="Q318" s="26" t="str">
        <f aca="true" t="shared" si="70" ref="Q318:Q345">IF(P318&lt;20,"NO","YES")</f>
        <v>NO</v>
      </c>
      <c r="R318" s="26" t="s">
        <v>878</v>
      </c>
      <c r="S318" s="30" t="s">
        <v>877</v>
      </c>
      <c r="T318">
        <v>5849</v>
      </c>
      <c r="U318">
        <v>9191</v>
      </c>
      <c r="V318" s="4">
        <v>1016</v>
      </c>
      <c r="W318" s="33">
        <v>18108</v>
      </c>
      <c r="X318" s="34">
        <f t="shared" si="56"/>
        <v>0</v>
      </c>
      <c r="Y318" s="34">
        <f t="shared" si="57"/>
        <v>0</v>
      </c>
      <c r="Z318" s="34">
        <f t="shared" si="61"/>
        <v>0</v>
      </c>
      <c r="AA318" s="34">
        <f t="shared" si="62"/>
        <v>0</v>
      </c>
      <c r="AB318" s="34">
        <f t="shared" si="69"/>
        <v>0</v>
      </c>
      <c r="AC318" s="34">
        <f t="shared" si="58"/>
        <v>0</v>
      </c>
      <c r="AD318" s="34">
        <f t="shared" si="63"/>
        <v>0</v>
      </c>
      <c r="AE318" s="34">
        <f t="shared" si="64"/>
        <v>0</v>
      </c>
      <c r="AF318" s="34">
        <f t="shared" si="65"/>
        <v>0</v>
      </c>
      <c r="AG318" s="34">
        <f t="shared" si="66"/>
        <v>0</v>
      </c>
      <c r="AH318">
        <f t="shared" si="59"/>
        <v>0</v>
      </c>
      <c r="AI318">
        <f t="shared" si="60"/>
        <v>0</v>
      </c>
      <c r="AJ318">
        <v>0</v>
      </c>
    </row>
    <row r="319" spans="1:36" ht="12.75">
      <c r="A319" s="22">
        <v>3615480</v>
      </c>
      <c r="B319" s="23">
        <v>280231020000</v>
      </c>
      <c r="C319" s="24" t="s">
        <v>1816</v>
      </c>
      <c r="D319" s="24" t="s">
        <v>1817</v>
      </c>
      <c r="E319" s="24" t="s">
        <v>1818</v>
      </c>
      <c r="F319" s="24">
        <v>11558</v>
      </c>
      <c r="G319" s="25">
        <v>1798</v>
      </c>
      <c r="H319" s="24">
        <v>5164317268</v>
      </c>
      <c r="I319" s="26">
        <v>3</v>
      </c>
      <c r="J319" s="26" t="s">
        <v>878</v>
      </c>
      <c r="K319" s="35" t="s">
        <v>877</v>
      </c>
      <c r="L319" s="4">
        <v>788</v>
      </c>
      <c r="M319" s="70" t="s">
        <v>878</v>
      </c>
      <c r="N319" s="4" t="s">
        <v>877</v>
      </c>
      <c r="O319" s="30"/>
      <c r="P319" s="31">
        <v>12.28719467061436</v>
      </c>
      <c r="Q319" s="26" t="str">
        <f t="shared" si="70"/>
        <v>NO</v>
      </c>
      <c r="R319" s="26" t="s">
        <v>878</v>
      </c>
      <c r="S319" s="30" t="s">
        <v>877</v>
      </c>
      <c r="T319">
        <v>4132</v>
      </c>
      <c r="U319">
        <v>4360</v>
      </c>
      <c r="V319" s="4">
        <v>2772</v>
      </c>
      <c r="W319" s="33">
        <v>22144</v>
      </c>
      <c r="X319" s="34">
        <f t="shared" si="56"/>
        <v>0</v>
      </c>
      <c r="Y319" s="34">
        <f t="shared" si="57"/>
        <v>0</v>
      </c>
      <c r="Z319" s="34">
        <f t="shared" si="61"/>
        <v>0</v>
      </c>
      <c r="AA319" s="34">
        <f t="shared" si="62"/>
        <v>0</v>
      </c>
      <c r="AB319" s="34">
        <f t="shared" si="69"/>
        <v>0</v>
      </c>
      <c r="AC319" s="34">
        <f t="shared" si="58"/>
        <v>0</v>
      </c>
      <c r="AD319" s="34">
        <f t="shared" si="63"/>
        <v>0</v>
      </c>
      <c r="AE319" s="34">
        <f t="shared" si="64"/>
        <v>0</v>
      </c>
      <c r="AF319" s="34">
        <f t="shared" si="65"/>
        <v>0</v>
      </c>
      <c r="AG319" s="34">
        <f t="shared" si="66"/>
        <v>0</v>
      </c>
      <c r="AH319">
        <f t="shared" si="59"/>
        <v>0</v>
      </c>
      <c r="AI319">
        <f t="shared" si="60"/>
        <v>0</v>
      </c>
      <c r="AJ319">
        <v>0</v>
      </c>
    </row>
    <row r="320" spans="1:36" ht="12.75">
      <c r="A320" s="22">
        <v>3615510</v>
      </c>
      <c r="B320" s="23">
        <v>280226030000</v>
      </c>
      <c r="C320" s="24" t="s">
        <v>1819</v>
      </c>
      <c r="D320" s="24" t="s">
        <v>1820</v>
      </c>
      <c r="E320" s="24" t="s">
        <v>1821</v>
      </c>
      <c r="F320" s="24">
        <v>11756</v>
      </c>
      <c r="G320" s="25">
        <v>5032</v>
      </c>
      <c r="H320" s="24">
        <v>5165202100</v>
      </c>
      <c r="I320" s="26">
        <v>3</v>
      </c>
      <c r="J320" s="26" t="s">
        <v>878</v>
      </c>
      <c r="K320" s="35" t="s">
        <v>877</v>
      </c>
      <c r="L320" s="4">
        <v>2448</v>
      </c>
      <c r="M320" s="70" t="s">
        <v>878</v>
      </c>
      <c r="N320" s="4" t="s">
        <v>877</v>
      </c>
      <c r="O320" s="30"/>
      <c r="P320" s="31">
        <v>4.557640750670242</v>
      </c>
      <c r="Q320" s="26" t="str">
        <f t="shared" si="70"/>
        <v>NO</v>
      </c>
      <c r="R320" s="26" t="s">
        <v>878</v>
      </c>
      <c r="S320" s="30" t="s">
        <v>877</v>
      </c>
      <c r="T320">
        <v>9724</v>
      </c>
      <c r="U320">
        <v>14885</v>
      </c>
      <c r="V320" s="4">
        <v>1858</v>
      </c>
      <c r="W320" s="33">
        <v>31269</v>
      </c>
      <c r="X320" s="34">
        <f t="shared" si="56"/>
        <v>0</v>
      </c>
      <c r="Y320" s="34">
        <f t="shared" si="57"/>
        <v>0</v>
      </c>
      <c r="Z320" s="34">
        <f t="shared" si="61"/>
        <v>0</v>
      </c>
      <c r="AA320" s="34">
        <f t="shared" si="62"/>
        <v>0</v>
      </c>
      <c r="AB320" s="34">
        <f t="shared" si="69"/>
        <v>0</v>
      </c>
      <c r="AC320" s="34">
        <f t="shared" si="58"/>
        <v>0</v>
      </c>
      <c r="AD320" s="34">
        <f t="shared" si="63"/>
        <v>0</v>
      </c>
      <c r="AE320" s="34">
        <f t="shared" si="64"/>
        <v>0</v>
      </c>
      <c r="AF320" s="34">
        <f t="shared" si="65"/>
        <v>0</v>
      </c>
      <c r="AG320" s="34">
        <f t="shared" si="66"/>
        <v>0</v>
      </c>
      <c r="AH320">
        <f t="shared" si="59"/>
        <v>0</v>
      </c>
      <c r="AI320">
        <f t="shared" si="60"/>
        <v>0</v>
      </c>
      <c r="AJ320">
        <v>0</v>
      </c>
    </row>
    <row r="321" spans="1:36" ht="12.75">
      <c r="A321" s="22">
        <v>3615540</v>
      </c>
      <c r="B321" s="23">
        <v>580502020000</v>
      </c>
      <c r="C321" s="24" t="s">
        <v>1822</v>
      </c>
      <c r="D321" s="24" t="s">
        <v>992</v>
      </c>
      <c r="E321" s="24" t="s">
        <v>1823</v>
      </c>
      <c r="F321" s="24">
        <v>11751</v>
      </c>
      <c r="G321" s="25">
        <v>3435</v>
      </c>
      <c r="H321" s="24">
        <v>6318592209</v>
      </c>
      <c r="I321" s="26">
        <v>3</v>
      </c>
      <c r="J321" s="26" t="s">
        <v>878</v>
      </c>
      <c r="K321" s="27" t="s">
        <v>877</v>
      </c>
      <c r="L321" s="28">
        <v>3224</v>
      </c>
      <c r="M321" s="70" t="s">
        <v>878</v>
      </c>
      <c r="N321" s="40" t="s">
        <v>877</v>
      </c>
      <c r="O321" s="30"/>
      <c r="P321" s="31">
        <v>7.324455205811138</v>
      </c>
      <c r="Q321" s="26" t="str">
        <f t="shared" si="70"/>
        <v>NO</v>
      </c>
      <c r="R321" s="26" t="s">
        <v>878</v>
      </c>
      <c r="S321" s="30" t="s">
        <v>877</v>
      </c>
      <c r="T321">
        <v>12388</v>
      </c>
      <c r="U321">
        <v>17085</v>
      </c>
      <c r="V321" s="4">
        <v>4096</v>
      </c>
      <c r="W321" s="33">
        <v>51127</v>
      </c>
      <c r="X321" s="34">
        <f t="shared" si="56"/>
        <v>0</v>
      </c>
      <c r="Y321" s="34">
        <f t="shared" si="57"/>
        <v>0</v>
      </c>
      <c r="Z321" s="34">
        <f t="shared" si="61"/>
        <v>0</v>
      </c>
      <c r="AA321" s="34">
        <f t="shared" si="62"/>
        <v>0</v>
      </c>
      <c r="AB321" s="34">
        <f t="shared" si="69"/>
        <v>0</v>
      </c>
      <c r="AC321" s="34">
        <f t="shared" si="58"/>
        <v>0</v>
      </c>
      <c r="AD321" s="34">
        <f t="shared" si="63"/>
        <v>0</v>
      </c>
      <c r="AE321" s="34">
        <f t="shared" si="64"/>
        <v>0</v>
      </c>
      <c r="AF321" s="34">
        <f t="shared" si="65"/>
        <v>0</v>
      </c>
      <c r="AG321" s="34">
        <f t="shared" si="66"/>
        <v>0</v>
      </c>
      <c r="AH321">
        <f t="shared" si="59"/>
        <v>0</v>
      </c>
      <c r="AI321">
        <f t="shared" si="60"/>
        <v>0</v>
      </c>
      <c r="AJ321">
        <v>0</v>
      </c>
    </row>
    <row r="322" spans="1:36" ht="12.75">
      <c r="A322" s="22">
        <v>3615570</v>
      </c>
      <c r="B322" s="23">
        <v>610600010000</v>
      </c>
      <c r="C322" s="24" t="s">
        <v>1824</v>
      </c>
      <c r="D322" s="24" t="s">
        <v>1825</v>
      </c>
      <c r="E322" s="24" t="s">
        <v>1826</v>
      </c>
      <c r="F322" s="24">
        <v>14851</v>
      </c>
      <c r="G322" s="25">
        <v>549</v>
      </c>
      <c r="H322" s="24">
        <v>6072742101</v>
      </c>
      <c r="I322" s="26" t="s">
        <v>1827</v>
      </c>
      <c r="J322" s="26" t="s">
        <v>878</v>
      </c>
      <c r="K322" s="27" t="s">
        <v>877</v>
      </c>
      <c r="L322" s="28">
        <v>5411</v>
      </c>
      <c r="M322" s="70" t="s">
        <v>878</v>
      </c>
      <c r="N322" s="40" t="s">
        <v>877</v>
      </c>
      <c r="O322" s="30"/>
      <c r="P322" s="31">
        <v>19.721479814319874</v>
      </c>
      <c r="Q322" s="26" t="str">
        <f t="shared" si="70"/>
        <v>NO</v>
      </c>
      <c r="R322" s="26" t="s">
        <v>878</v>
      </c>
      <c r="S322" s="30" t="s">
        <v>877</v>
      </c>
      <c r="T322">
        <v>33875</v>
      </c>
      <c r="U322">
        <v>31640</v>
      </c>
      <c r="V322" s="4">
        <v>27982</v>
      </c>
      <c r="W322" s="33">
        <v>195524</v>
      </c>
      <c r="X322" s="34">
        <f t="shared" si="56"/>
        <v>0</v>
      </c>
      <c r="Y322" s="34">
        <f t="shared" si="57"/>
        <v>0</v>
      </c>
      <c r="Z322" s="34">
        <f t="shared" si="61"/>
        <v>0</v>
      </c>
      <c r="AA322" s="34">
        <f t="shared" si="62"/>
        <v>0</v>
      </c>
      <c r="AB322" s="34">
        <f t="shared" si="69"/>
        <v>0</v>
      </c>
      <c r="AC322" s="34">
        <f t="shared" si="58"/>
        <v>0</v>
      </c>
      <c r="AD322" s="34">
        <f t="shared" si="63"/>
        <v>0</v>
      </c>
      <c r="AE322" s="34">
        <f t="shared" si="64"/>
        <v>0</v>
      </c>
      <c r="AF322" s="34">
        <f t="shared" si="65"/>
        <v>0</v>
      </c>
      <c r="AG322" s="34">
        <f t="shared" si="66"/>
        <v>0</v>
      </c>
      <c r="AH322">
        <f t="shared" si="59"/>
        <v>0</v>
      </c>
      <c r="AI322">
        <f t="shared" si="60"/>
        <v>0</v>
      </c>
      <c r="AJ322">
        <v>0</v>
      </c>
    </row>
    <row r="323" spans="1:36" ht="12.75">
      <c r="A323" s="22">
        <v>3615630</v>
      </c>
      <c r="B323" s="23">
        <v>61700010000</v>
      </c>
      <c r="C323" s="24" t="s">
        <v>1828</v>
      </c>
      <c r="D323" s="24" t="s">
        <v>1829</v>
      </c>
      <c r="E323" s="24" t="s">
        <v>1830</v>
      </c>
      <c r="F323" s="24">
        <v>14701</v>
      </c>
      <c r="G323" s="25">
        <v>5397</v>
      </c>
      <c r="H323" s="24">
        <v>7164834420</v>
      </c>
      <c r="I323" s="26">
        <v>2</v>
      </c>
      <c r="J323" s="26" t="s">
        <v>878</v>
      </c>
      <c r="K323" s="67" t="s">
        <v>877</v>
      </c>
      <c r="L323" s="4">
        <v>5085</v>
      </c>
      <c r="M323" s="70" t="s">
        <v>878</v>
      </c>
      <c r="N323" s="28" t="s">
        <v>877</v>
      </c>
      <c r="O323" s="30"/>
      <c r="P323" s="31">
        <v>33.47113765120196</v>
      </c>
      <c r="Q323" s="26" t="str">
        <f t="shared" si="70"/>
        <v>YES</v>
      </c>
      <c r="R323" s="26" t="s">
        <v>878</v>
      </c>
      <c r="S323" s="30" t="s">
        <v>877</v>
      </c>
      <c r="T323">
        <v>41690</v>
      </c>
      <c r="U323">
        <v>55826</v>
      </c>
      <c r="V323" s="4">
        <v>48141</v>
      </c>
      <c r="W323" s="33">
        <v>277040</v>
      </c>
      <c r="X323" s="34">
        <f t="shared" si="56"/>
        <v>0</v>
      </c>
      <c r="Y323" s="34">
        <f t="shared" si="57"/>
        <v>0</v>
      </c>
      <c r="Z323" s="34">
        <f t="shared" si="61"/>
        <v>0</v>
      </c>
      <c r="AA323" s="34">
        <f t="shared" si="62"/>
        <v>0</v>
      </c>
      <c r="AB323" s="34">
        <f t="shared" si="69"/>
        <v>1</v>
      </c>
      <c r="AC323" s="34">
        <f t="shared" si="58"/>
        <v>0</v>
      </c>
      <c r="AD323" s="34">
        <f t="shared" si="63"/>
        <v>0</v>
      </c>
      <c r="AE323" s="34">
        <f t="shared" si="64"/>
        <v>0</v>
      </c>
      <c r="AF323" s="34">
        <f t="shared" si="65"/>
        <v>0</v>
      </c>
      <c r="AG323" s="34">
        <f t="shared" si="66"/>
        <v>0</v>
      </c>
      <c r="AH323">
        <f t="shared" si="59"/>
        <v>0</v>
      </c>
      <c r="AI323">
        <f t="shared" si="60"/>
        <v>0</v>
      </c>
      <c r="AJ323">
        <v>0</v>
      </c>
    </row>
    <row r="324" spans="1:36" ht="12.75">
      <c r="A324" s="22">
        <v>3615720</v>
      </c>
      <c r="B324" s="23">
        <v>540901040000</v>
      </c>
      <c r="C324" s="24" t="s">
        <v>1831</v>
      </c>
      <c r="D324" s="24" t="s">
        <v>1832</v>
      </c>
      <c r="E324" s="24" t="s">
        <v>1833</v>
      </c>
      <c r="F324" s="24">
        <v>12093</v>
      </c>
      <c r="G324" s="25">
        <v>39</v>
      </c>
      <c r="H324" s="24">
        <v>6076527821</v>
      </c>
      <c r="I324" s="26">
        <v>8</v>
      </c>
      <c r="J324" s="26" t="s">
        <v>876</v>
      </c>
      <c r="K324" s="27" t="s">
        <v>877</v>
      </c>
      <c r="L324" s="28">
        <v>287</v>
      </c>
      <c r="M324" s="70" t="s">
        <v>878</v>
      </c>
      <c r="N324" s="55" t="s">
        <v>879</v>
      </c>
      <c r="O324" s="66" t="s">
        <v>879</v>
      </c>
      <c r="P324" s="31">
        <v>33.65384615384615</v>
      </c>
      <c r="Q324" s="26" t="str">
        <f t="shared" si="70"/>
        <v>YES</v>
      </c>
      <c r="R324" s="26" t="s">
        <v>876</v>
      </c>
      <c r="S324" s="30" t="s">
        <v>877</v>
      </c>
      <c r="T324">
        <v>2000</v>
      </c>
      <c r="U324">
        <v>1587</v>
      </c>
      <c r="V324" s="4">
        <v>2201</v>
      </c>
      <c r="W324" s="33">
        <v>12858</v>
      </c>
      <c r="X324" s="34">
        <f t="shared" si="56"/>
        <v>1</v>
      </c>
      <c r="Y324" s="34">
        <f t="shared" si="57"/>
        <v>1</v>
      </c>
      <c r="Z324" s="34" t="str">
        <f t="shared" si="61"/>
        <v>ELIGIBLE</v>
      </c>
      <c r="AA324" s="34" t="str">
        <f t="shared" si="62"/>
        <v>OKAY</v>
      </c>
      <c r="AB324" s="34">
        <f t="shared" si="69"/>
        <v>1</v>
      </c>
      <c r="AC324" s="34">
        <f t="shared" si="58"/>
        <v>1</v>
      </c>
      <c r="AD324" s="34" t="str">
        <f t="shared" si="63"/>
        <v>CHECK</v>
      </c>
      <c r="AE324" s="34" t="str">
        <f t="shared" si="64"/>
        <v>SRSA</v>
      </c>
      <c r="AF324" s="34">
        <f t="shared" si="65"/>
        <v>0</v>
      </c>
      <c r="AG324" s="34">
        <f t="shared" si="66"/>
        <v>0</v>
      </c>
      <c r="AH324">
        <f t="shared" si="59"/>
        <v>0</v>
      </c>
      <c r="AI324">
        <f t="shared" si="60"/>
        <v>0</v>
      </c>
      <c r="AJ324">
        <v>0</v>
      </c>
    </row>
    <row r="325" spans="1:36" ht="12.75">
      <c r="A325" s="22">
        <v>3615780</v>
      </c>
      <c r="B325" s="23">
        <v>580203020000</v>
      </c>
      <c r="C325" s="24" t="s">
        <v>1834</v>
      </c>
      <c r="D325" s="24" t="s">
        <v>1835</v>
      </c>
      <c r="E325" s="24" t="s">
        <v>1836</v>
      </c>
      <c r="F325" s="24">
        <v>11776</v>
      </c>
      <c r="G325" s="25">
        <v>2999</v>
      </c>
      <c r="H325" s="24">
        <v>6314748105</v>
      </c>
      <c r="I325" s="26">
        <v>3</v>
      </c>
      <c r="J325" s="26" t="s">
        <v>878</v>
      </c>
      <c r="K325" s="27" t="s">
        <v>877</v>
      </c>
      <c r="L325" s="28">
        <v>3581</v>
      </c>
      <c r="M325" s="70" t="s">
        <v>878</v>
      </c>
      <c r="N325" s="40" t="s">
        <v>877</v>
      </c>
      <c r="O325" s="30"/>
      <c r="P325" s="31">
        <v>5.6546871073133955</v>
      </c>
      <c r="Q325" s="26" t="str">
        <f t="shared" si="70"/>
        <v>NO</v>
      </c>
      <c r="R325" s="26" t="s">
        <v>878</v>
      </c>
      <c r="S325" s="30" t="s">
        <v>877</v>
      </c>
      <c r="T325">
        <v>13294</v>
      </c>
      <c r="U325">
        <v>18986</v>
      </c>
      <c r="V325" s="4">
        <v>3783</v>
      </c>
      <c r="W325" s="33">
        <v>51237</v>
      </c>
      <c r="X325" s="34">
        <f aca="true" t="shared" si="71" ref="X325:X388">IF(OR(J325="YES",K325="YES"),1,0)</f>
        <v>0</v>
      </c>
      <c r="Y325" s="34">
        <f aca="true" t="shared" si="72" ref="Y325:Y388">IF(OR(L325&lt;600,M325="YES"),1,0)</f>
        <v>0</v>
      </c>
      <c r="Z325" s="34">
        <f t="shared" si="61"/>
        <v>0</v>
      </c>
      <c r="AA325" s="34">
        <f t="shared" si="62"/>
        <v>0</v>
      </c>
      <c r="AB325" s="34">
        <f t="shared" si="69"/>
        <v>0</v>
      </c>
      <c r="AC325" s="34">
        <f aca="true" t="shared" si="73" ref="AC325:AC388">IF(R325="YES",1,0)</f>
        <v>0</v>
      </c>
      <c r="AD325" s="34">
        <f t="shared" si="63"/>
        <v>0</v>
      </c>
      <c r="AE325" s="34">
        <f t="shared" si="64"/>
        <v>0</v>
      </c>
      <c r="AF325" s="34">
        <f t="shared" si="65"/>
        <v>0</v>
      </c>
      <c r="AG325" s="34">
        <f t="shared" si="66"/>
        <v>0</v>
      </c>
      <c r="AH325">
        <f aca="true" t="shared" si="74" ref="AH325:AH388">IF(AND(OR(X325=0,Y325=0),(N325="YES")),"TROUBLE",0)</f>
        <v>0</v>
      </c>
      <c r="AI325">
        <f aca="true" t="shared" si="75" ref="AI325:AI388">IF(AND(OR(AB325=0,AC325=0),(S325="YES")),"TROUBLE",0)</f>
        <v>0</v>
      </c>
      <c r="AJ325">
        <v>0</v>
      </c>
    </row>
    <row r="326" spans="1:36" ht="12.75">
      <c r="A326" s="22">
        <v>3615810</v>
      </c>
      <c r="B326" s="23">
        <v>280515030000</v>
      </c>
      <c r="C326" s="24" t="s">
        <v>1837</v>
      </c>
      <c r="D326" s="24" t="s">
        <v>1838</v>
      </c>
      <c r="E326" s="24" t="s">
        <v>1839</v>
      </c>
      <c r="F326" s="24">
        <v>11753</v>
      </c>
      <c r="G326" s="25">
        <v>1202</v>
      </c>
      <c r="H326" s="24">
        <v>5166814100</v>
      </c>
      <c r="I326" s="26">
        <v>3</v>
      </c>
      <c r="J326" s="26" t="s">
        <v>878</v>
      </c>
      <c r="K326" s="27" t="s">
        <v>877</v>
      </c>
      <c r="L326" s="28">
        <v>2825</v>
      </c>
      <c r="M326" s="70" t="s">
        <v>878</v>
      </c>
      <c r="N326" s="4" t="s">
        <v>877</v>
      </c>
      <c r="O326" s="30"/>
      <c r="P326" s="31">
        <v>4.377104377104377</v>
      </c>
      <c r="Q326" s="26" t="str">
        <f t="shared" si="70"/>
        <v>NO</v>
      </c>
      <c r="R326" s="26" t="s">
        <v>878</v>
      </c>
      <c r="S326" s="30" t="s">
        <v>877</v>
      </c>
      <c r="T326">
        <v>11928</v>
      </c>
      <c r="U326">
        <v>18976</v>
      </c>
      <c r="V326" s="4">
        <v>2097</v>
      </c>
      <c r="W326" s="33">
        <v>30956</v>
      </c>
      <c r="X326" s="34">
        <f t="shared" si="71"/>
        <v>0</v>
      </c>
      <c r="Y326" s="34">
        <f t="shared" si="72"/>
        <v>0</v>
      </c>
      <c r="Z326" s="34">
        <f aca="true" t="shared" si="76" ref="Z326:Z389">IF(AND(X326=1,Y326=1),"ELIGIBLE",0)</f>
        <v>0</v>
      </c>
      <c r="AA326" s="34">
        <f aca="true" t="shared" si="77" ref="AA326:AA389">IF(AND(Z326="ELIGIBLE",N326="Y"),"OKAY",0)</f>
        <v>0</v>
      </c>
      <c r="AB326" s="34">
        <f t="shared" si="69"/>
        <v>0</v>
      </c>
      <c r="AC326" s="34">
        <f t="shared" si="73"/>
        <v>0</v>
      </c>
      <c r="AD326" s="34">
        <f aca="true" t="shared" si="78" ref="AD326:AD389">IF(AND(AB326=1,AC326=1),"CHECK",0)</f>
        <v>0</v>
      </c>
      <c r="AE326" s="34">
        <f aca="true" t="shared" si="79" ref="AE326:AE389">IF(AND(Z326="ELIGIBLE",AD326="CHECK"),"SRSA",0)</f>
        <v>0</v>
      </c>
      <c r="AF326" s="34">
        <f aca="true" t="shared" si="80" ref="AF326:AF389">IF(AND(AD326="CHECK",AE326=0),"RLISP",0)</f>
        <v>0</v>
      </c>
      <c r="AG326" s="34">
        <f aca="true" t="shared" si="81" ref="AG326:AG389">IF(AND(AA326="OKAY",AF326="RLISP"),"NO",0)</f>
        <v>0</v>
      </c>
      <c r="AH326">
        <f t="shared" si="74"/>
        <v>0</v>
      </c>
      <c r="AI326">
        <f t="shared" si="75"/>
        <v>0</v>
      </c>
      <c r="AJ326">
        <v>0</v>
      </c>
    </row>
    <row r="327" spans="1:36" ht="12.75">
      <c r="A327" s="22">
        <v>3615870</v>
      </c>
      <c r="B327" s="23">
        <v>630601040000</v>
      </c>
      <c r="C327" s="24" t="s">
        <v>1840</v>
      </c>
      <c r="D327" s="24" t="s">
        <v>1175</v>
      </c>
      <c r="E327" s="24" t="s">
        <v>1841</v>
      </c>
      <c r="F327" s="24">
        <v>12853</v>
      </c>
      <c r="G327" s="25">
        <v>380</v>
      </c>
      <c r="H327" s="24">
        <v>5182512814</v>
      </c>
      <c r="I327" s="26">
        <v>8</v>
      </c>
      <c r="J327" s="26" t="s">
        <v>876</v>
      </c>
      <c r="K327" s="27" t="s">
        <v>877</v>
      </c>
      <c r="L327" s="28">
        <v>407</v>
      </c>
      <c r="M327" s="70" t="s">
        <v>878</v>
      </c>
      <c r="N327" s="55" t="s">
        <v>879</v>
      </c>
      <c r="O327" s="66" t="s">
        <v>879</v>
      </c>
      <c r="P327" s="31">
        <v>31.349206349206348</v>
      </c>
      <c r="Q327" s="26" t="str">
        <f t="shared" si="70"/>
        <v>YES</v>
      </c>
      <c r="R327" s="26" t="s">
        <v>876</v>
      </c>
      <c r="S327" s="30" t="s">
        <v>877</v>
      </c>
      <c r="T327">
        <v>2701</v>
      </c>
      <c r="U327">
        <v>2089</v>
      </c>
      <c r="V327" s="4">
        <v>3029</v>
      </c>
      <c r="W327" s="33">
        <v>17479</v>
      </c>
      <c r="X327" s="34">
        <f t="shared" si="71"/>
        <v>1</v>
      </c>
      <c r="Y327" s="34">
        <f t="shared" si="72"/>
        <v>1</v>
      </c>
      <c r="Z327" s="34" t="str">
        <f t="shared" si="76"/>
        <v>ELIGIBLE</v>
      </c>
      <c r="AA327" s="34" t="str">
        <f t="shared" si="77"/>
        <v>OKAY</v>
      </c>
      <c r="AB327" s="34">
        <f t="shared" si="69"/>
        <v>1</v>
      </c>
      <c r="AC327" s="34">
        <f t="shared" si="73"/>
        <v>1</v>
      </c>
      <c r="AD327" s="34" t="str">
        <f t="shared" si="78"/>
        <v>CHECK</v>
      </c>
      <c r="AE327" s="34" t="str">
        <f t="shared" si="79"/>
        <v>SRSA</v>
      </c>
      <c r="AF327" s="34">
        <f t="shared" si="80"/>
        <v>0</v>
      </c>
      <c r="AG327" s="34">
        <f t="shared" si="81"/>
        <v>0</v>
      </c>
      <c r="AH327">
        <f t="shared" si="74"/>
        <v>0</v>
      </c>
      <c r="AI327">
        <f t="shared" si="75"/>
        <v>0</v>
      </c>
      <c r="AJ327">
        <v>0</v>
      </c>
    </row>
    <row r="328" spans="1:36" ht="12.75">
      <c r="A328" s="22">
        <v>3615900</v>
      </c>
      <c r="B328" s="23">
        <v>31502060000</v>
      </c>
      <c r="C328" s="24" t="s">
        <v>1842</v>
      </c>
      <c r="D328" s="24" t="s">
        <v>1843</v>
      </c>
      <c r="E328" s="24" t="s">
        <v>1844</v>
      </c>
      <c r="F328" s="24">
        <v>13790</v>
      </c>
      <c r="G328" s="25">
        <v>1398</v>
      </c>
      <c r="H328" s="24">
        <v>6077631230</v>
      </c>
      <c r="I328" s="26">
        <v>4</v>
      </c>
      <c r="J328" s="26" t="s">
        <v>878</v>
      </c>
      <c r="K328" s="4" t="s">
        <v>877</v>
      </c>
      <c r="L328" s="4">
        <v>2305</v>
      </c>
      <c r="M328" s="70" t="s">
        <v>878</v>
      </c>
      <c r="N328" s="28" t="s">
        <v>877</v>
      </c>
      <c r="O328" s="30"/>
      <c r="P328" s="31">
        <v>22.953558302706316</v>
      </c>
      <c r="Q328" s="26" t="str">
        <f t="shared" si="70"/>
        <v>YES</v>
      </c>
      <c r="R328" s="26" t="s">
        <v>878</v>
      </c>
      <c r="S328" s="30" t="s">
        <v>877</v>
      </c>
      <c r="T328">
        <v>16539</v>
      </c>
      <c r="U328">
        <v>15767</v>
      </c>
      <c r="V328" s="4">
        <v>13241</v>
      </c>
      <c r="W328" s="33">
        <v>92462</v>
      </c>
      <c r="X328" s="34">
        <f t="shared" si="71"/>
        <v>0</v>
      </c>
      <c r="Y328" s="34">
        <f t="shared" si="72"/>
        <v>0</v>
      </c>
      <c r="Z328" s="34">
        <f t="shared" si="76"/>
        <v>0</v>
      </c>
      <c r="AA328" s="34">
        <f t="shared" si="77"/>
        <v>0</v>
      </c>
      <c r="AB328" s="34">
        <f t="shared" si="69"/>
        <v>1</v>
      </c>
      <c r="AC328" s="34">
        <f t="shared" si="73"/>
        <v>0</v>
      </c>
      <c r="AD328" s="34">
        <f t="shared" si="78"/>
        <v>0</v>
      </c>
      <c r="AE328" s="34">
        <f t="shared" si="79"/>
        <v>0</v>
      </c>
      <c r="AF328" s="34">
        <f t="shared" si="80"/>
        <v>0</v>
      </c>
      <c r="AG328" s="34">
        <f t="shared" si="81"/>
        <v>0</v>
      </c>
      <c r="AH328">
        <f t="shared" si="74"/>
        <v>0</v>
      </c>
      <c r="AI328">
        <f t="shared" si="75"/>
        <v>0</v>
      </c>
      <c r="AJ328">
        <v>0</v>
      </c>
    </row>
    <row r="329" spans="1:36" ht="12.75">
      <c r="A329" s="22">
        <v>3615980</v>
      </c>
      <c r="B329" s="23">
        <v>170600010000</v>
      </c>
      <c r="C329" s="24" t="s">
        <v>1845</v>
      </c>
      <c r="D329" s="24" t="s">
        <v>1846</v>
      </c>
      <c r="E329" s="24" t="s">
        <v>1847</v>
      </c>
      <c r="F329" s="24">
        <v>12095</v>
      </c>
      <c r="G329" s="25">
        <v>3099</v>
      </c>
      <c r="H329" s="24">
        <v>5187624611</v>
      </c>
      <c r="I329" s="26">
        <v>6</v>
      </c>
      <c r="J329" s="26" t="s">
        <v>878</v>
      </c>
      <c r="K329" s="27" t="s">
        <v>877</v>
      </c>
      <c r="L329" s="28">
        <v>2063</v>
      </c>
      <c r="M329" s="70" t="s">
        <v>878</v>
      </c>
      <c r="N329" s="28" t="s">
        <v>877</v>
      </c>
      <c r="O329" s="30"/>
      <c r="P329" s="31">
        <v>19.798068481123792</v>
      </c>
      <c r="Q329" s="26" t="str">
        <f t="shared" si="70"/>
        <v>NO</v>
      </c>
      <c r="R329" s="26" t="s">
        <v>876</v>
      </c>
      <c r="S329" s="30" t="s">
        <v>877</v>
      </c>
      <c r="T329">
        <v>10953</v>
      </c>
      <c r="U329">
        <v>11559</v>
      </c>
      <c r="V329" s="4">
        <v>7618</v>
      </c>
      <c r="W329" s="33">
        <v>59458</v>
      </c>
      <c r="X329" s="34">
        <f t="shared" si="71"/>
        <v>0</v>
      </c>
      <c r="Y329" s="34">
        <f t="shared" si="72"/>
        <v>0</v>
      </c>
      <c r="Z329" s="34">
        <f t="shared" si="76"/>
        <v>0</v>
      </c>
      <c r="AA329" s="34">
        <f t="shared" si="77"/>
        <v>0</v>
      </c>
      <c r="AB329" s="34">
        <f t="shared" si="69"/>
        <v>0</v>
      </c>
      <c r="AC329" s="34">
        <f t="shared" si="73"/>
        <v>1</v>
      </c>
      <c r="AD329" s="34">
        <f t="shared" si="78"/>
        <v>0</v>
      </c>
      <c r="AE329" s="34">
        <f t="shared" si="79"/>
        <v>0</v>
      </c>
      <c r="AF329" s="34">
        <f t="shared" si="80"/>
        <v>0</v>
      </c>
      <c r="AG329" s="34">
        <f t="shared" si="81"/>
        <v>0</v>
      </c>
      <c r="AH329">
        <f t="shared" si="74"/>
        <v>0</v>
      </c>
      <c r="AI329">
        <f t="shared" si="75"/>
        <v>0</v>
      </c>
      <c r="AJ329">
        <v>0</v>
      </c>
    </row>
    <row r="330" spans="1:36" ht="12.75">
      <c r="A330" s="22">
        <v>3615990</v>
      </c>
      <c r="B330" s="23">
        <v>420501060000</v>
      </c>
      <c r="C330" s="24" t="s">
        <v>1848</v>
      </c>
      <c r="D330" s="24" t="s">
        <v>1849</v>
      </c>
      <c r="E330" s="24" t="s">
        <v>1850</v>
      </c>
      <c r="F330" s="24">
        <v>13080</v>
      </c>
      <c r="G330" s="25">
        <v>902</v>
      </c>
      <c r="H330" s="24">
        <v>3156893978</v>
      </c>
      <c r="I330" s="26">
        <v>8</v>
      </c>
      <c r="J330" s="26" t="s">
        <v>876</v>
      </c>
      <c r="K330" s="27" t="s">
        <v>877</v>
      </c>
      <c r="L330" s="28">
        <v>1701</v>
      </c>
      <c r="M330" s="70" t="s">
        <v>878</v>
      </c>
      <c r="N330" s="28" t="s">
        <v>877</v>
      </c>
      <c r="O330" s="30"/>
      <c r="P330" s="31">
        <v>12.176938369781313</v>
      </c>
      <c r="Q330" s="26" t="str">
        <f t="shared" si="70"/>
        <v>NO</v>
      </c>
      <c r="R330" s="26" t="s">
        <v>876</v>
      </c>
      <c r="S330" s="30" t="s">
        <v>877</v>
      </c>
      <c r="T330">
        <v>8383</v>
      </c>
      <c r="U330">
        <v>9840</v>
      </c>
      <c r="V330" s="4">
        <v>4522</v>
      </c>
      <c r="W330" s="33">
        <v>41673</v>
      </c>
      <c r="X330" s="34">
        <f t="shared" si="71"/>
        <v>1</v>
      </c>
      <c r="Y330" s="34">
        <f t="shared" si="72"/>
        <v>0</v>
      </c>
      <c r="Z330" s="34">
        <f t="shared" si="76"/>
        <v>0</v>
      </c>
      <c r="AA330" s="34">
        <f t="shared" si="77"/>
        <v>0</v>
      </c>
      <c r="AB330" s="34">
        <f t="shared" si="69"/>
        <v>0</v>
      </c>
      <c r="AC330" s="34">
        <f t="shared" si="73"/>
        <v>1</v>
      </c>
      <c r="AD330" s="34">
        <f t="shared" si="78"/>
        <v>0</v>
      </c>
      <c r="AE330" s="34">
        <f t="shared" si="79"/>
        <v>0</v>
      </c>
      <c r="AF330" s="34">
        <f t="shared" si="80"/>
        <v>0</v>
      </c>
      <c r="AG330" s="34">
        <f t="shared" si="81"/>
        <v>0</v>
      </c>
      <c r="AH330">
        <f t="shared" si="74"/>
        <v>0</v>
      </c>
      <c r="AI330">
        <f t="shared" si="75"/>
        <v>0</v>
      </c>
      <c r="AJ330">
        <v>0</v>
      </c>
    </row>
    <row r="331" spans="1:36" ht="12.75">
      <c r="A331" s="22">
        <v>3616080</v>
      </c>
      <c r="B331" s="23">
        <v>660101030000</v>
      </c>
      <c r="C331" s="24" t="s">
        <v>1851</v>
      </c>
      <c r="D331" s="24" t="s">
        <v>1852</v>
      </c>
      <c r="E331" s="24" t="s">
        <v>1853</v>
      </c>
      <c r="F331" s="24">
        <v>10590</v>
      </c>
      <c r="G331" s="25">
        <v>1930</v>
      </c>
      <c r="H331" s="24">
        <v>9147637000</v>
      </c>
      <c r="I331" s="26" t="s">
        <v>981</v>
      </c>
      <c r="J331" s="26" t="s">
        <v>878</v>
      </c>
      <c r="K331" s="27" t="s">
        <v>877</v>
      </c>
      <c r="L331" s="28">
        <v>3693</v>
      </c>
      <c r="M331" s="70" t="s">
        <v>878</v>
      </c>
      <c r="N331" s="4" t="s">
        <v>877</v>
      </c>
      <c r="O331" s="30"/>
      <c r="P331" s="31">
        <v>5.764774044032444</v>
      </c>
      <c r="Q331" s="26" t="str">
        <f t="shared" si="70"/>
        <v>NO</v>
      </c>
      <c r="R331" s="26" t="s">
        <v>878</v>
      </c>
      <c r="S331" s="30" t="s">
        <v>877</v>
      </c>
      <c r="T331">
        <v>13965</v>
      </c>
      <c r="U331">
        <v>20456</v>
      </c>
      <c r="V331" s="4">
        <v>3503</v>
      </c>
      <c r="W331" s="33">
        <v>51129</v>
      </c>
      <c r="X331" s="34">
        <f t="shared" si="71"/>
        <v>0</v>
      </c>
      <c r="Y331" s="34">
        <f t="shared" si="72"/>
        <v>0</v>
      </c>
      <c r="Z331" s="34">
        <f t="shared" si="76"/>
        <v>0</v>
      </c>
      <c r="AA331" s="34">
        <f t="shared" si="77"/>
        <v>0</v>
      </c>
      <c r="AB331" s="34">
        <f t="shared" si="69"/>
        <v>0</v>
      </c>
      <c r="AC331" s="34">
        <f t="shared" si="73"/>
        <v>0</v>
      </c>
      <c r="AD331" s="34">
        <f t="shared" si="78"/>
        <v>0</v>
      </c>
      <c r="AE331" s="34">
        <f t="shared" si="79"/>
        <v>0</v>
      </c>
      <c r="AF331" s="34">
        <f t="shared" si="80"/>
        <v>0</v>
      </c>
      <c r="AG331" s="34">
        <f t="shared" si="81"/>
        <v>0</v>
      </c>
      <c r="AH331">
        <f t="shared" si="74"/>
        <v>0</v>
      </c>
      <c r="AI331">
        <f t="shared" si="75"/>
        <v>0</v>
      </c>
      <c r="AJ331">
        <v>0</v>
      </c>
    </row>
    <row r="332" spans="1:36" ht="12.75">
      <c r="A332" s="22">
        <v>3616140</v>
      </c>
      <c r="B332" s="23">
        <v>150601040000</v>
      </c>
      <c r="C332" s="24" t="s">
        <v>1854</v>
      </c>
      <c r="D332" s="24" t="s">
        <v>1855</v>
      </c>
      <c r="E332" s="24" t="s">
        <v>1856</v>
      </c>
      <c r="F332" s="24">
        <v>12943</v>
      </c>
      <c r="G332" s="25">
        <v>67</v>
      </c>
      <c r="H332" s="24">
        <v>5185764555</v>
      </c>
      <c r="I332" s="26">
        <v>7</v>
      </c>
      <c r="J332" s="26" t="s">
        <v>876</v>
      </c>
      <c r="K332" s="27" t="s">
        <v>879</v>
      </c>
      <c r="L332" s="28">
        <v>190</v>
      </c>
      <c r="M332" s="70" t="s">
        <v>878</v>
      </c>
      <c r="N332" s="55" t="s">
        <v>879</v>
      </c>
      <c r="O332" s="66" t="s">
        <v>879</v>
      </c>
      <c r="P332" s="31">
        <v>11.904761904761903</v>
      </c>
      <c r="Q332" s="26" t="str">
        <f t="shared" si="70"/>
        <v>NO</v>
      </c>
      <c r="R332" s="26" t="s">
        <v>876</v>
      </c>
      <c r="S332" s="30" t="s">
        <v>877</v>
      </c>
      <c r="T332">
        <v>792</v>
      </c>
      <c r="U332">
        <v>1009</v>
      </c>
      <c r="V332" s="4">
        <v>452</v>
      </c>
      <c r="W332" s="33">
        <v>3593</v>
      </c>
      <c r="X332" s="34">
        <f t="shared" si="71"/>
        <v>1</v>
      </c>
      <c r="Y332" s="34">
        <f t="shared" si="72"/>
        <v>1</v>
      </c>
      <c r="Z332" s="34" t="str">
        <f t="shared" si="76"/>
        <v>ELIGIBLE</v>
      </c>
      <c r="AA332" s="34" t="str">
        <f t="shared" si="77"/>
        <v>OKAY</v>
      </c>
      <c r="AB332" s="34">
        <f t="shared" si="69"/>
        <v>0</v>
      </c>
      <c r="AC332" s="34">
        <f t="shared" si="73"/>
        <v>1</v>
      </c>
      <c r="AD332" s="34">
        <f t="shared" si="78"/>
        <v>0</v>
      </c>
      <c r="AE332" s="34">
        <f t="shared" si="79"/>
        <v>0</v>
      </c>
      <c r="AF332" s="34">
        <f t="shared" si="80"/>
        <v>0</v>
      </c>
      <c r="AG332" s="34">
        <f t="shared" si="81"/>
        <v>0</v>
      </c>
      <c r="AH332">
        <f t="shared" si="74"/>
        <v>0</v>
      </c>
      <c r="AI332">
        <f t="shared" si="75"/>
        <v>0</v>
      </c>
      <c r="AJ332">
        <v>0</v>
      </c>
    </row>
    <row r="333" spans="1:36" ht="12.75">
      <c r="A333" s="22">
        <v>3616170</v>
      </c>
      <c r="B333" s="23">
        <v>90201040000</v>
      </c>
      <c r="C333" s="24" t="s">
        <v>1857</v>
      </c>
      <c r="D333" s="24" t="s">
        <v>1858</v>
      </c>
      <c r="E333" s="24" t="s">
        <v>1859</v>
      </c>
      <c r="F333" s="24">
        <v>12924</v>
      </c>
      <c r="G333" s="25">
        <v>4244</v>
      </c>
      <c r="H333" s="24">
        <v>5188342845</v>
      </c>
      <c r="I333" s="26" t="s">
        <v>900</v>
      </c>
      <c r="J333" s="26" t="s">
        <v>878</v>
      </c>
      <c r="K333" s="67" t="s">
        <v>879</v>
      </c>
      <c r="L333" s="4">
        <v>1408</v>
      </c>
      <c r="M333" s="70" t="s">
        <v>878</v>
      </c>
      <c r="N333" s="28" t="s">
        <v>877</v>
      </c>
      <c r="O333" s="30"/>
      <c r="P333" s="31">
        <v>26.419605499103405</v>
      </c>
      <c r="Q333" s="26" t="str">
        <f t="shared" si="70"/>
        <v>YES</v>
      </c>
      <c r="R333" s="26" t="s">
        <v>876</v>
      </c>
      <c r="S333" s="32" t="s">
        <v>879</v>
      </c>
      <c r="T333">
        <v>9490</v>
      </c>
      <c r="U333">
        <v>8355</v>
      </c>
      <c r="V333" s="4">
        <v>8529</v>
      </c>
      <c r="W333" s="33">
        <v>56893</v>
      </c>
      <c r="X333" s="34">
        <f t="shared" si="71"/>
        <v>0</v>
      </c>
      <c r="Y333" s="34">
        <f t="shared" si="72"/>
        <v>0</v>
      </c>
      <c r="Z333" s="34">
        <f t="shared" si="76"/>
        <v>0</v>
      </c>
      <c r="AA333" s="34">
        <f t="shared" si="77"/>
        <v>0</v>
      </c>
      <c r="AB333" s="34">
        <f t="shared" si="69"/>
        <v>1</v>
      </c>
      <c r="AC333" s="34">
        <f t="shared" si="73"/>
        <v>1</v>
      </c>
      <c r="AD333" s="34" t="str">
        <f t="shared" si="78"/>
        <v>CHECK</v>
      </c>
      <c r="AE333" s="34">
        <f t="shared" si="79"/>
        <v>0</v>
      </c>
      <c r="AF333" s="34" t="str">
        <f t="shared" si="80"/>
        <v>RLISP</v>
      </c>
      <c r="AG333" s="34">
        <f t="shared" si="81"/>
        <v>0</v>
      </c>
      <c r="AH333">
        <f t="shared" si="74"/>
        <v>0</v>
      </c>
      <c r="AI333">
        <f t="shared" si="75"/>
        <v>0</v>
      </c>
      <c r="AJ333">
        <v>0</v>
      </c>
    </row>
    <row r="334" spans="1:36" ht="12.75">
      <c r="A334" s="22">
        <v>3616200</v>
      </c>
      <c r="B334" s="23">
        <v>450607040000</v>
      </c>
      <c r="C334" s="24" t="s">
        <v>1860</v>
      </c>
      <c r="D334" s="24" t="s">
        <v>1861</v>
      </c>
      <c r="E334" s="24" t="s">
        <v>1862</v>
      </c>
      <c r="F334" s="24">
        <v>14476</v>
      </c>
      <c r="G334" s="25">
        <v>777</v>
      </c>
      <c r="H334" s="24">
        <v>7166592741</v>
      </c>
      <c r="I334" s="26">
        <v>8</v>
      </c>
      <c r="J334" s="26" t="s">
        <v>876</v>
      </c>
      <c r="K334" s="35" t="s">
        <v>877</v>
      </c>
      <c r="L334" s="4">
        <v>1080</v>
      </c>
      <c r="M334" s="70" t="s">
        <v>878</v>
      </c>
      <c r="N334" s="28" t="s">
        <v>877</v>
      </c>
      <c r="O334" s="30"/>
      <c r="P334" s="31">
        <v>11.673151750972762</v>
      </c>
      <c r="Q334" s="26" t="str">
        <f t="shared" si="70"/>
        <v>NO</v>
      </c>
      <c r="R334" s="26" t="s">
        <v>876</v>
      </c>
      <c r="S334" s="30" t="s">
        <v>877</v>
      </c>
      <c r="T334">
        <v>4988</v>
      </c>
      <c r="U334">
        <v>5957</v>
      </c>
      <c r="V334" s="4">
        <v>2572</v>
      </c>
      <c r="W334" s="33">
        <v>23997</v>
      </c>
      <c r="X334" s="34">
        <f t="shared" si="71"/>
        <v>1</v>
      </c>
      <c r="Y334" s="34">
        <f t="shared" si="72"/>
        <v>0</v>
      </c>
      <c r="Z334" s="34">
        <f t="shared" si="76"/>
        <v>0</v>
      </c>
      <c r="AA334" s="34">
        <f t="shared" si="77"/>
        <v>0</v>
      </c>
      <c r="AB334" s="34">
        <f t="shared" si="69"/>
        <v>0</v>
      </c>
      <c r="AC334" s="34">
        <f t="shared" si="73"/>
        <v>1</v>
      </c>
      <c r="AD334" s="34">
        <f t="shared" si="78"/>
        <v>0</v>
      </c>
      <c r="AE334" s="34">
        <f t="shared" si="79"/>
        <v>0</v>
      </c>
      <c r="AF334" s="34">
        <f t="shared" si="80"/>
        <v>0</v>
      </c>
      <c r="AG334" s="34">
        <f t="shared" si="81"/>
        <v>0</v>
      </c>
      <c r="AH334">
        <f t="shared" si="74"/>
        <v>0</v>
      </c>
      <c r="AI334">
        <f t="shared" si="75"/>
        <v>0</v>
      </c>
      <c r="AJ334">
        <v>0</v>
      </c>
    </row>
    <row r="335" spans="1:36" ht="12.75">
      <c r="A335" s="22">
        <v>3616230</v>
      </c>
      <c r="B335" s="23">
        <v>142601030000</v>
      </c>
      <c r="C335" s="24" t="s">
        <v>1863</v>
      </c>
      <c r="D335" s="24" t="s">
        <v>1864</v>
      </c>
      <c r="E335" s="24" t="s">
        <v>1164</v>
      </c>
      <c r="F335" s="24">
        <v>14223</v>
      </c>
      <c r="G335" s="25">
        <v>1196</v>
      </c>
      <c r="H335" s="24">
        <v>7168748400</v>
      </c>
      <c r="I335" s="26">
        <v>3</v>
      </c>
      <c r="J335" s="26" t="s">
        <v>878</v>
      </c>
      <c r="K335" s="35" t="s">
        <v>877</v>
      </c>
      <c r="L335" s="4">
        <v>8705</v>
      </c>
      <c r="M335" s="70" t="s">
        <v>878</v>
      </c>
      <c r="N335" s="4" t="s">
        <v>877</v>
      </c>
      <c r="O335" s="30"/>
      <c r="P335" s="31">
        <v>6.991150442477877</v>
      </c>
      <c r="Q335" s="26" t="str">
        <f t="shared" si="70"/>
        <v>NO</v>
      </c>
      <c r="R335" s="26" t="s">
        <v>878</v>
      </c>
      <c r="S335" s="30" t="s">
        <v>877</v>
      </c>
      <c r="T335">
        <v>48484</v>
      </c>
      <c r="U335">
        <v>67523</v>
      </c>
      <c r="V335" s="4">
        <v>15410</v>
      </c>
      <c r="W335" s="33">
        <v>163877</v>
      </c>
      <c r="X335" s="34">
        <f t="shared" si="71"/>
        <v>0</v>
      </c>
      <c r="Y335" s="34">
        <f t="shared" si="72"/>
        <v>0</v>
      </c>
      <c r="Z335" s="34">
        <f t="shared" si="76"/>
        <v>0</v>
      </c>
      <c r="AA335" s="34">
        <f t="shared" si="77"/>
        <v>0</v>
      </c>
      <c r="AB335" s="34">
        <f t="shared" si="69"/>
        <v>0</v>
      </c>
      <c r="AC335" s="34">
        <f t="shared" si="73"/>
        <v>0</v>
      </c>
      <c r="AD335" s="34">
        <f t="shared" si="78"/>
        <v>0</v>
      </c>
      <c r="AE335" s="34">
        <f t="shared" si="79"/>
        <v>0</v>
      </c>
      <c r="AF335" s="34">
        <f t="shared" si="80"/>
        <v>0</v>
      </c>
      <c r="AG335" s="34">
        <f t="shared" si="81"/>
        <v>0</v>
      </c>
      <c r="AH335">
        <f t="shared" si="74"/>
        <v>0</v>
      </c>
      <c r="AI335">
        <f t="shared" si="75"/>
        <v>0</v>
      </c>
      <c r="AJ335">
        <v>0</v>
      </c>
    </row>
    <row r="336" spans="1:36" ht="12.75">
      <c r="A336" s="22">
        <v>3616260</v>
      </c>
      <c r="B336" s="23">
        <v>580805060000</v>
      </c>
      <c r="C336" s="24" t="s">
        <v>1865</v>
      </c>
      <c r="D336" s="24" t="s">
        <v>1866</v>
      </c>
      <c r="E336" s="24" t="s">
        <v>1867</v>
      </c>
      <c r="F336" s="24">
        <v>11754</v>
      </c>
      <c r="G336" s="25">
        <v>1769</v>
      </c>
      <c r="H336" s="24">
        <v>6312693210</v>
      </c>
      <c r="I336" s="26" t="s">
        <v>1323</v>
      </c>
      <c r="J336" s="26" t="s">
        <v>878</v>
      </c>
      <c r="K336" s="27" t="s">
        <v>877</v>
      </c>
      <c r="L336" s="28">
        <v>3462</v>
      </c>
      <c r="M336" s="70" t="s">
        <v>878</v>
      </c>
      <c r="N336" s="28" t="s">
        <v>877</v>
      </c>
      <c r="O336" s="30"/>
      <c r="P336" s="31">
        <v>6.659756413578648</v>
      </c>
      <c r="Q336" s="26" t="str">
        <f t="shared" si="70"/>
        <v>NO</v>
      </c>
      <c r="R336" s="26" t="s">
        <v>878</v>
      </c>
      <c r="S336" s="30" t="s">
        <v>877</v>
      </c>
      <c r="T336">
        <v>13124</v>
      </c>
      <c r="U336">
        <v>18104</v>
      </c>
      <c r="V336" s="4">
        <v>4323</v>
      </c>
      <c r="W336" s="33">
        <v>54187</v>
      </c>
      <c r="X336" s="34">
        <f t="shared" si="71"/>
        <v>0</v>
      </c>
      <c r="Y336" s="34">
        <f t="shared" si="72"/>
        <v>0</v>
      </c>
      <c r="Z336" s="34">
        <f t="shared" si="76"/>
        <v>0</v>
      </c>
      <c r="AA336" s="34">
        <f t="shared" si="77"/>
        <v>0</v>
      </c>
      <c r="AB336" s="34">
        <f t="shared" si="69"/>
        <v>0</v>
      </c>
      <c r="AC336" s="34">
        <f t="shared" si="73"/>
        <v>0</v>
      </c>
      <c r="AD336" s="34">
        <f t="shared" si="78"/>
        <v>0</v>
      </c>
      <c r="AE336" s="34">
        <f t="shared" si="79"/>
        <v>0</v>
      </c>
      <c r="AF336" s="34">
        <f t="shared" si="80"/>
        <v>0</v>
      </c>
      <c r="AG336" s="34">
        <f t="shared" si="81"/>
        <v>0</v>
      </c>
      <c r="AH336">
        <f t="shared" si="74"/>
        <v>0</v>
      </c>
      <c r="AI336">
        <f t="shared" si="75"/>
        <v>0</v>
      </c>
      <c r="AJ336">
        <v>0</v>
      </c>
    </row>
    <row r="337" spans="1:36" ht="12.75">
      <c r="A337" s="22">
        <v>3616290</v>
      </c>
      <c r="B337" s="23">
        <v>620600010000</v>
      </c>
      <c r="C337" s="24" t="s">
        <v>1868</v>
      </c>
      <c r="D337" s="24" t="s">
        <v>1869</v>
      </c>
      <c r="E337" s="24" t="s">
        <v>1870</v>
      </c>
      <c r="F337" s="24">
        <v>12401</v>
      </c>
      <c r="G337" s="25">
        <v>3833</v>
      </c>
      <c r="H337" s="24">
        <v>9143393000</v>
      </c>
      <c r="I337" s="26" t="s">
        <v>900</v>
      </c>
      <c r="J337" s="26" t="s">
        <v>878</v>
      </c>
      <c r="K337" s="27" t="s">
        <v>877</v>
      </c>
      <c r="L337" s="28">
        <v>7388</v>
      </c>
      <c r="M337" s="70" t="s">
        <v>878</v>
      </c>
      <c r="N337" s="40" t="s">
        <v>877</v>
      </c>
      <c r="O337" s="30"/>
      <c r="P337" s="31">
        <v>20.17361111111111</v>
      </c>
      <c r="Q337" s="26" t="str">
        <f t="shared" si="70"/>
        <v>YES</v>
      </c>
      <c r="R337" s="26" t="s">
        <v>876</v>
      </c>
      <c r="S337" s="32" t="s">
        <v>879</v>
      </c>
      <c r="T337">
        <v>42400</v>
      </c>
      <c r="U337">
        <v>85798</v>
      </c>
      <c r="V337" s="4">
        <v>27999</v>
      </c>
      <c r="W337" s="33">
        <v>219005</v>
      </c>
      <c r="X337" s="34">
        <f t="shared" si="71"/>
        <v>0</v>
      </c>
      <c r="Y337" s="34">
        <f t="shared" si="72"/>
        <v>0</v>
      </c>
      <c r="Z337" s="34">
        <f t="shared" si="76"/>
        <v>0</v>
      </c>
      <c r="AA337" s="34">
        <f t="shared" si="77"/>
        <v>0</v>
      </c>
      <c r="AB337" s="34">
        <f t="shared" si="69"/>
        <v>1</v>
      </c>
      <c r="AC337" s="34">
        <f t="shared" si="73"/>
        <v>1</v>
      </c>
      <c r="AD337" s="34" t="str">
        <f t="shared" si="78"/>
        <v>CHECK</v>
      </c>
      <c r="AE337" s="34">
        <f t="shared" si="79"/>
        <v>0</v>
      </c>
      <c r="AF337" s="34" t="str">
        <f t="shared" si="80"/>
        <v>RLISP</v>
      </c>
      <c r="AG337" s="34">
        <f t="shared" si="81"/>
        <v>0</v>
      </c>
      <c r="AH337">
        <f t="shared" si="74"/>
        <v>0</v>
      </c>
      <c r="AI337">
        <f t="shared" si="75"/>
        <v>0</v>
      </c>
      <c r="AJ337">
        <v>0</v>
      </c>
    </row>
    <row r="338" spans="1:36" ht="12.75">
      <c r="A338" s="22">
        <v>3616380</v>
      </c>
      <c r="B338" s="23">
        <v>221401040000</v>
      </c>
      <c r="C338" s="24" t="s">
        <v>1871</v>
      </c>
      <c r="D338" s="24" t="s">
        <v>1872</v>
      </c>
      <c r="E338" s="24" t="s">
        <v>1873</v>
      </c>
      <c r="F338" s="24">
        <v>13656</v>
      </c>
      <c r="G338" s="25">
        <v>138</v>
      </c>
      <c r="H338" s="24">
        <v>3156582241</v>
      </c>
      <c r="I338" s="26">
        <v>7</v>
      </c>
      <c r="J338" s="26" t="s">
        <v>876</v>
      </c>
      <c r="K338" s="27" t="s">
        <v>879</v>
      </c>
      <c r="L338" s="28">
        <v>534</v>
      </c>
      <c r="M338" s="70" t="s">
        <v>878</v>
      </c>
      <c r="N338" s="55" t="s">
        <v>879</v>
      </c>
      <c r="O338" s="66" t="s">
        <v>879</v>
      </c>
      <c r="P338" s="31">
        <v>17.533718689788053</v>
      </c>
      <c r="Q338" s="26" t="str">
        <f t="shared" si="70"/>
        <v>NO</v>
      </c>
      <c r="R338" s="26" t="s">
        <v>876</v>
      </c>
      <c r="S338" s="30" t="s">
        <v>877</v>
      </c>
      <c r="T338">
        <v>2467</v>
      </c>
      <c r="U338">
        <v>2682</v>
      </c>
      <c r="V338" s="4">
        <v>1741</v>
      </c>
      <c r="W338" s="33">
        <v>12707</v>
      </c>
      <c r="X338" s="34">
        <f t="shared" si="71"/>
        <v>1</v>
      </c>
      <c r="Y338" s="34">
        <f t="shared" si="72"/>
        <v>1</v>
      </c>
      <c r="Z338" s="34" t="str">
        <f t="shared" si="76"/>
        <v>ELIGIBLE</v>
      </c>
      <c r="AA338" s="34" t="str">
        <f t="shared" si="77"/>
        <v>OKAY</v>
      </c>
      <c r="AB338" s="34">
        <f t="shared" si="69"/>
        <v>0</v>
      </c>
      <c r="AC338" s="34">
        <f t="shared" si="73"/>
        <v>1</v>
      </c>
      <c r="AD338" s="34">
        <f t="shared" si="78"/>
        <v>0</v>
      </c>
      <c r="AE338" s="34">
        <f t="shared" si="79"/>
        <v>0</v>
      </c>
      <c r="AF338" s="34">
        <f t="shared" si="80"/>
        <v>0</v>
      </c>
      <c r="AG338" s="34">
        <f t="shared" si="81"/>
        <v>0</v>
      </c>
      <c r="AH338">
        <f t="shared" si="74"/>
        <v>0</v>
      </c>
      <c r="AI338">
        <f t="shared" si="75"/>
        <v>0</v>
      </c>
      <c r="AJ338">
        <v>0</v>
      </c>
    </row>
    <row r="339" spans="1:36" ht="12.75">
      <c r="A339" s="22">
        <v>3616410</v>
      </c>
      <c r="B339" s="23">
        <v>420807040000</v>
      </c>
      <c r="C339" s="24" t="s">
        <v>1874</v>
      </c>
      <c r="D339" s="24" t="s">
        <v>1875</v>
      </c>
      <c r="E339" s="24" t="s">
        <v>1876</v>
      </c>
      <c r="F339" s="24">
        <v>13084</v>
      </c>
      <c r="G339" s="25">
        <v>9701</v>
      </c>
      <c r="H339" s="24">
        <v>3156779728</v>
      </c>
      <c r="I339" s="26">
        <v>4</v>
      </c>
      <c r="J339" s="26" t="s">
        <v>878</v>
      </c>
      <c r="K339" s="35" t="s">
        <v>877</v>
      </c>
      <c r="L339" s="4">
        <v>1040</v>
      </c>
      <c r="M339" s="70" t="s">
        <v>878</v>
      </c>
      <c r="N339" s="4" t="s">
        <v>877</v>
      </c>
      <c r="O339" s="30"/>
      <c r="P339" s="31">
        <v>7.577092511013215</v>
      </c>
      <c r="Q339" s="26" t="str">
        <f t="shared" si="70"/>
        <v>NO</v>
      </c>
      <c r="R339" s="26" t="s">
        <v>878</v>
      </c>
      <c r="S339" s="30" t="s">
        <v>877</v>
      </c>
      <c r="T339">
        <v>4364</v>
      </c>
      <c r="U339">
        <v>5871</v>
      </c>
      <c r="V339" s="4">
        <v>1581</v>
      </c>
      <c r="W339" s="33">
        <v>18785</v>
      </c>
      <c r="X339" s="34">
        <f t="shared" si="71"/>
        <v>0</v>
      </c>
      <c r="Y339" s="34">
        <f t="shared" si="72"/>
        <v>0</v>
      </c>
      <c r="Z339" s="34">
        <f t="shared" si="76"/>
        <v>0</v>
      </c>
      <c r="AA339" s="34">
        <f t="shared" si="77"/>
        <v>0</v>
      </c>
      <c r="AB339" s="34">
        <f t="shared" si="69"/>
        <v>0</v>
      </c>
      <c r="AC339" s="34">
        <f t="shared" si="73"/>
        <v>0</v>
      </c>
      <c r="AD339" s="34">
        <f t="shared" si="78"/>
        <v>0</v>
      </c>
      <c r="AE339" s="34">
        <f t="shared" si="79"/>
        <v>0</v>
      </c>
      <c r="AF339" s="34">
        <f t="shared" si="80"/>
        <v>0</v>
      </c>
      <c r="AG339" s="34">
        <f t="shared" si="81"/>
        <v>0</v>
      </c>
      <c r="AH339">
        <f t="shared" si="74"/>
        <v>0</v>
      </c>
      <c r="AI339">
        <f t="shared" si="75"/>
        <v>0</v>
      </c>
      <c r="AJ339">
        <v>0</v>
      </c>
    </row>
    <row r="340" spans="1:36" ht="12.75">
      <c r="A340" s="22">
        <v>3616440</v>
      </c>
      <c r="B340" s="23">
        <v>141800010000</v>
      </c>
      <c r="C340" s="24" t="s">
        <v>1877</v>
      </c>
      <c r="D340" s="24" t="s">
        <v>1878</v>
      </c>
      <c r="E340" s="24" t="s">
        <v>1879</v>
      </c>
      <c r="F340" s="24">
        <v>14218</v>
      </c>
      <c r="G340" s="25">
        <v>3595</v>
      </c>
      <c r="H340" s="24">
        <v>7168276767</v>
      </c>
      <c r="I340" s="26">
        <v>3</v>
      </c>
      <c r="J340" s="26" t="s">
        <v>878</v>
      </c>
      <c r="K340" s="35" t="s">
        <v>877</v>
      </c>
      <c r="L340" s="4">
        <v>2128</v>
      </c>
      <c r="M340" s="70" t="s">
        <v>878</v>
      </c>
      <c r="N340" s="4" t="s">
        <v>877</v>
      </c>
      <c r="O340" s="30"/>
      <c r="P340" s="31">
        <v>31.038798498122656</v>
      </c>
      <c r="Q340" s="26" t="str">
        <f t="shared" si="70"/>
        <v>YES</v>
      </c>
      <c r="R340" s="26" t="s">
        <v>878</v>
      </c>
      <c r="S340" s="30" t="s">
        <v>877</v>
      </c>
      <c r="T340">
        <v>20229</v>
      </c>
      <c r="U340">
        <v>26531</v>
      </c>
      <c r="V340" s="4">
        <v>23825</v>
      </c>
      <c r="W340" s="33">
        <v>131775</v>
      </c>
      <c r="X340" s="34">
        <f t="shared" si="71"/>
        <v>0</v>
      </c>
      <c r="Y340" s="34">
        <f t="shared" si="72"/>
        <v>0</v>
      </c>
      <c r="Z340" s="34">
        <f t="shared" si="76"/>
        <v>0</v>
      </c>
      <c r="AA340" s="34">
        <f t="shared" si="77"/>
        <v>0</v>
      </c>
      <c r="AB340" s="34">
        <f t="shared" si="69"/>
        <v>1</v>
      </c>
      <c r="AC340" s="34">
        <f t="shared" si="73"/>
        <v>0</v>
      </c>
      <c r="AD340" s="34">
        <f t="shared" si="78"/>
        <v>0</v>
      </c>
      <c r="AE340" s="34">
        <f t="shared" si="79"/>
        <v>0</v>
      </c>
      <c r="AF340" s="34">
        <f t="shared" si="80"/>
        <v>0</v>
      </c>
      <c r="AG340" s="34">
        <f t="shared" si="81"/>
        <v>0</v>
      </c>
      <c r="AH340">
        <f t="shared" si="74"/>
        <v>0</v>
      </c>
      <c r="AI340">
        <f t="shared" si="75"/>
        <v>0</v>
      </c>
      <c r="AJ340">
        <v>0</v>
      </c>
    </row>
    <row r="341" spans="1:36" ht="12.75">
      <c r="A341" s="22">
        <v>3616470</v>
      </c>
      <c r="B341" s="23">
        <v>630701040000</v>
      </c>
      <c r="C341" s="24" t="s">
        <v>1880</v>
      </c>
      <c r="D341" s="24" t="s">
        <v>1881</v>
      </c>
      <c r="E341" s="24" t="s">
        <v>1882</v>
      </c>
      <c r="F341" s="24">
        <v>12845</v>
      </c>
      <c r="G341" s="25">
        <v>1197</v>
      </c>
      <c r="H341" s="24">
        <v>5186685456</v>
      </c>
      <c r="I341" s="26">
        <v>8</v>
      </c>
      <c r="J341" s="26" t="s">
        <v>876</v>
      </c>
      <c r="K341" s="27" t="s">
        <v>877</v>
      </c>
      <c r="L341" s="28">
        <v>973</v>
      </c>
      <c r="M341" s="70" t="s">
        <v>878</v>
      </c>
      <c r="N341" s="28" t="s">
        <v>877</v>
      </c>
      <c r="O341" s="30"/>
      <c r="P341" s="31">
        <v>16.25441696113074</v>
      </c>
      <c r="Q341" s="26" t="str">
        <f t="shared" si="70"/>
        <v>NO</v>
      </c>
      <c r="R341" s="26" t="s">
        <v>876</v>
      </c>
      <c r="S341" s="30" t="s">
        <v>877</v>
      </c>
      <c r="T341">
        <v>4868</v>
      </c>
      <c r="U341">
        <v>5465</v>
      </c>
      <c r="V341" s="4">
        <v>2894</v>
      </c>
      <c r="W341" s="33">
        <v>24900</v>
      </c>
      <c r="X341" s="34">
        <f t="shared" si="71"/>
        <v>1</v>
      </c>
      <c r="Y341" s="34">
        <f t="shared" si="72"/>
        <v>0</v>
      </c>
      <c r="Z341" s="34">
        <f t="shared" si="76"/>
        <v>0</v>
      </c>
      <c r="AA341" s="34">
        <f t="shared" si="77"/>
        <v>0</v>
      </c>
      <c r="AB341" s="34">
        <f t="shared" si="69"/>
        <v>0</v>
      </c>
      <c r="AC341" s="34">
        <f t="shared" si="73"/>
        <v>1</v>
      </c>
      <c r="AD341" s="34">
        <f t="shared" si="78"/>
        <v>0</v>
      </c>
      <c r="AE341" s="34">
        <f t="shared" si="79"/>
        <v>0</v>
      </c>
      <c r="AF341" s="34">
        <f t="shared" si="80"/>
        <v>0</v>
      </c>
      <c r="AG341" s="34">
        <f t="shared" si="81"/>
        <v>0</v>
      </c>
      <c r="AH341">
        <f t="shared" si="74"/>
        <v>0</v>
      </c>
      <c r="AI341">
        <f t="shared" si="75"/>
        <v>0</v>
      </c>
      <c r="AJ341">
        <v>0</v>
      </c>
    </row>
    <row r="342" spans="1:36" ht="12.75">
      <c r="A342" s="22">
        <v>3616500</v>
      </c>
      <c r="B342" s="23">
        <v>151102040000</v>
      </c>
      <c r="C342" s="24" t="s">
        <v>1883</v>
      </c>
      <c r="D342" s="24" t="s">
        <v>1884</v>
      </c>
      <c r="E342" s="24" t="s">
        <v>1885</v>
      </c>
      <c r="F342" s="24">
        <v>12946</v>
      </c>
      <c r="G342" s="25">
        <v>1500</v>
      </c>
      <c r="H342" s="24">
        <v>5185232475</v>
      </c>
      <c r="I342" s="26">
        <v>7</v>
      </c>
      <c r="J342" s="26" t="s">
        <v>876</v>
      </c>
      <c r="K342" s="27" t="s">
        <v>879</v>
      </c>
      <c r="L342" s="28">
        <v>847</v>
      </c>
      <c r="M342" s="70" t="s">
        <v>878</v>
      </c>
      <c r="N342" s="28" t="s">
        <v>877</v>
      </c>
      <c r="O342" s="30"/>
      <c r="P342" s="31">
        <v>19.66824644549763</v>
      </c>
      <c r="Q342" s="26" t="str">
        <f t="shared" si="70"/>
        <v>NO</v>
      </c>
      <c r="R342" s="26" t="s">
        <v>876</v>
      </c>
      <c r="S342" s="30" t="s">
        <v>877</v>
      </c>
      <c r="T342">
        <v>5265</v>
      </c>
      <c r="U342">
        <v>6753</v>
      </c>
      <c r="V342" s="4">
        <v>3025</v>
      </c>
      <c r="W342" s="33">
        <v>24257</v>
      </c>
      <c r="X342" s="34">
        <f t="shared" si="71"/>
        <v>1</v>
      </c>
      <c r="Y342" s="34">
        <f t="shared" si="72"/>
        <v>0</v>
      </c>
      <c r="Z342" s="34">
        <f t="shared" si="76"/>
        <v>0</v>
      </c>
      <c r="AA342" s="34">
        <f t="shared" si="77"/>
        <v>0</v>
      </c>
      <c r="AB342" s="34">
        <f t="shared" si="69"/>
        <v>0</v>
      </c>
      <c r="AC342" s="34">
        <f t="shared" si="73"/>
        <v>1</v>
      </c>
      <c r="AD342" s="34">
        <f t="shared" si="78"/>
        <v>0</v>
      </c>
      <c r="AE342" s="34">
        <f t="shared" si="79"/>
        <v>0</v>
      </c>
      <c r="AF342" s="34">
        <f t="shared" si="80"/>
        <v>0</v>
      </c>
      <c r="AG342" s="34">
        <f t="shared" si="81"/>
        <v>0</v>
      </c>
      <c r="AH342">
        <f t="shared" si="74"/>
        <v>0</v>
      </c>
      <c r="AI342">
        <f t="shared" si="75"/>
        <v>0</v>
      </c>
      <c r="AJ342">
        <v>0</v>
      </c>
    </row>
    <row r="343" spans="1:36" ht="12.75">
      <c r="A343" s="22">
        <v>3616530</v>
      </c>
      <c r="B343" s="23">
        <v>200601040000</v>
      </c>
      <c r="C343" s="24" t="s">
        <v>1886</v>
      </c>
      <c r="D343" s="24" t="s">
        <v>1887</v>
      </c>
      <c r="E343" s="24" t="s">
        <v>1888</v>
      </c>
      <c r="F343" s="24">
        <v>12164</v>
      </c>
      <c r="G343" s="25">
        <v>140</v>
      </c>
      <c r="H343" s="24">
        <v>5185487571</v>
      </c>
      <c r="I343" s="26">
        <v>7</v>
      </c>
      <c r="J343" s="26" t="s">
        <v>876</v>
      </c>
      <c r="K343" s="27" t="s">
        <v>879</v>
      </c>
      <c r="L343" s="28">
        <v>101</v>
      </c>
      <c r="M343" s="70" t="s">
        <v>876</v>
      </c>
      <c r="N343" s="55" t="s">
        <v>879</v>
      </c>
      <c r="O343" s="66" t="s">
        <v>879</v>
      </c>
      <c r="P343" s="31">
        <v>28.04878048780488</v>
      </c>
      <c r="Q343" s="26" t="str">
        <f t="shared" si="70"/>
        <v>YES</v>
      </c>
      <c r="R343" s="26" t="s">
        <v>876</v>
      </c>
      <c r="S343" s="30" t="s">
        <v>877</v>
      </c>
      <c r="T343">
        <v>731</v>
      </c>
      <c r="U343">
        <v>532</v>
      </c>
      <c r="V343" s="4">
        <v>811</v>
      </c>
      <c r="W343" s="33">
        <v>4850</v>
      </c>
      <c r="X343" s="34">
        <f t="shared" si="71"/>
        <v>1</v>
      </c>
      <c r="Y343" s="34">
        <f t="shared" si="72"/>
        <v>1</v>
      </c>
      <c r="Z343" s="34" t="str">
        <f t="shared" si="76"/>
        <v>ELIGIBLE</v>
      </c>
      <c r="AA343" s="34" t="str">
        <f t="shared" si="77"/>
        <v>OKAY</v>
      </c>
      <c r="AB343" s="34">
        <f t="shared" si="69"/>
        <v>1</v>
      </c>
      <c r="AC343" s="34">
        <f t="shared" si="73"/>
        <v>1</v>
      </c>
      <c r="AD343" s="34" t="str">
        <f t="shared" si="78"/>
        <v>CHECK</v>
      </c>
      <c r="AE343" s="34" t="str">
        <f t="shared" si="79"/>
        <v>SRSA</v>
      </c>
      <c r="AF343" s="34">
        <f t="shared" si="80"/>
        <v>0</v>
      </c>
      <c r="AG343" s="34">
        <f t="shared" si="81"/>
        <v>0</v>
      </c>
      <c r="AH343">
        <f t="shared" si="74"/>
        <v>0</v>
      </c>
      <c r="AI343">
        <f t="shared" si="75"/>
        <v>0</v>
      </c>
      <c r="AJ343">
        <v>0</v>
      </c>
    </row>
    <row r="344" spans="1:36" ht="12.75">
      <c r="A344" s="22">
        <v>3616560</v>
      </c>
      <c r="B344" s="23">
        <v>141401060000</v>
      </c>
      <c r="C344" s="24" t="s">
        <v>1889</v>
      </c>
      <c r="D344" s="24" t="s">
        <v>1890</v>
      </c>
      <c r="E344" s="24" t="s">
        <v>1891</v>
      </c>
      <c r="F344" s="24">
        <v>14006</v>
      </c>
      <c r="G344" s="25">
        <v>9624</v>
      </c>
      <c r="H344" s="24">
        <v>7165492300</v>
      </c>
      <c r="I344" s="26" t="s">
        <v>981</v>
      </c>
      <c r="J344" s="26" t="s">
        <v>878</v>
      </c>
      <c r="K344" s="74" t="s">
        <v>877</v>
      </c>
      <c r="L344" s="26">
        <v>3312</v>
      </c>
      <c r="M344" s="70" t="s">
        <v>878</v>
      </c>
      <c r="N344" s="4" t="s">
        <v>877</v>
      </c>
      <c r="O344" s="30"/>
      <c r="P344" s="31">
        <v>12.81732205077153</v>
      </c>
      <c r="Q344" s="26" t="str">
        <f t="shared" si="70"/>
        <v>NO</v>
      </c>
      <c r="R344" s="26" t="s">
        <v>878</v>
      </c>
      <c r="S344" s="30" t="s">
        <v>877</v>
      </c>
      <c r="T344">
        <v>17264</v>
      </c>
      <c r="U344">
        <v>19113</v>
      </c>
      <c r="V344" s="4">
        <v>10601</v>
      </c>
      <c r="W344" s="33">
        <v>88736</v>
      </c>
      <c r="X344" s="34">
        <f t="shared" si="71"/>
        <v>0</v>
      </c>
      <c r="Y344" s="34">
        <f t="shared" si="72"/>
        <v>0</v>
      </c>
      <c r="Z344" s="34">
        <f t="shared" si="76"/>
        <v>0</v>
      </c>
      <c r="AA344" s="34">
        <f t="shared" si="77"/>
        <v>0</v>
      </c>
      <c r="AB344" s="34">
        <f t="shared" si="69"/>
        <v>0</v>
      </c>
      <c r="AC344" s="34">
        <f t="shared" si="73"/>
        <v>0</v>
      </c>
      <c r="AD344" s="34">
        <f t="shared" si="78"/>
        <v>0</v>
      </c>
      <c r="AE344" s="34">
        <f t="shared" si="79"/>
        <v>0</v>
      </c>
      <c r="AF344" s="34">
        <f t="shared" si="80"/>
        <v>0</v>
      </c>
      <c r="AG344" s="34">
        <f t="shared" si="81"/>
        <v>0</v>
      </c>
      <c r="AH344">
        <f t="shared" si="74"/>
        <v>0</v>
      </c>
      <c r="AI344">
        <f t="shared" si="75"/>
        <v>0</v>
      </c>
      <c r="AJ344">
        <v>0</v>
      </c>
    </row>
    <row r="345" spans="1:36" ht="12.75">
      <c r="A345" s="22">
        <v>3616620</v>
      </c>
      <c r="B345" s="23">
        <v>662401060000</v>
      </c>
      <c r="C345" s="24" t="s">
        <v>1892</v>
      </c>
      <c r="D345" s="24" t="s">
        <v>1893</v>
      </c>
      <c r="E345" s="24" t="s">
        <v>1894</v>
      </c>
      <c r="F345" s="24">
        <v>10588</v>
      </c>
      <c r="G345" s="25">
        <v>1507</v>
      </c>
      <c r="H345" s="24">
        <v>9142451700</v>
      </c>
      <c r="I345" s="26" t="s">
        <v>981</v>
      </c>
      <c r="J345" s="26" t="s">
        <v>878</v>
      </c>
      <c r="K345" s="27" t="s">
        <v>877</v>
      </c>
      <c r="L345" s="28">
        <v>5815</v>
      </c>
      <c r="M345" s="70" t="s">
        <v>878</v>
      </c>
      <c r="N345" s="4" t="s">
        <v>877</v>
      </c>
      <c r="O345" s="30"/>
      <c r="P345" s="31">
        <v>4.8687845303867405</v>
      </c>
      <c r="Q345" s="26" t="str">
        <f t="shared" si="70"/>
        <v>NO</v>
      </c>
      <c r="R345" s="26" t="s">
        <v>878</v>
      </c>
      <c r="S345" s="30" t="s">
        <v>877</v>
      </c>
      <c r="T345">
        <v>23789</v>
      </c>
      <c r="U345">
        <v>36101</v>
      </c>
      <c r="V345" s="4">
        <v>4840</v>
      </c>
      <c r="W345" s="33">
        <v>78496</v>
      </c>
      <c r="X345" s="34">
        <f t="shared" si="71"/>
        <v>0</v>
      </c>
      <c r="Y345" s="34">
        <f t="shared" si="72"/>
        <v>0</v>
      </c>
      <c r="Z345" s="34">
        <f t="shared" si="76"/>
        <v>0</v>
      </c>
      <c r="AA345" s="34">
        <f t="shared" si="77"/>
        <v>0</v>
      </c>
      <c r="AB345" s="34">
        <f t="shared" si="69"/>
        <v>0</v>
      </c>
      <c r="AC345" s="34">
        <f t="shared" si="73"/>
        <v>0</v>
      </c>
      <c r="AD345" s="34">
        <f t="shared" si="78"/>
        <v>0</v>
      </c>
      <c r="AE345" s="34">
        <f t="shared" si="79"/>
        <v>0</v>
      </c>
      <c r="AF345" s="34">
        <f t="shared" si="80"/>
        <v>0</v>
      </c>
      <c r="AG345" s="34">
        <f t="shared" si="81"/>
        <v>0</v>
      </c>
      <c r="AH345">
        <f t="shared" si="74"/>
        <v>0</v>
      </c>
      <c r="AI345">
        <f t="shared" si="75"/>
        <v>0</v>
      </c>
      <c r="AJ345">
        <v>0</v>
      </c>
    </row>
    <row r="346" spans="1:36" ht="12.75">
      <c r="A346" s="22">
        <v>3616650</v>
      </c>
      <c r="B346" s="23">
        <v>500414020000</v>
      </c>
      <c r="C346" s="24" t="s">
        <v>1895</v>
      </c>
      <c r="D346" s="24" t="s">
        <v>1896</v>
      </c>
      <c r="E346" s="24" t="s">
        <v>1897</v>
      </c>
      <c r="F346" s="24">
        <v>10977</v>
      </c>
      <c r="G346" s="25">
        <v>6221</v>
      </c>
      <c r="H346" s="24">
        <v>9145735020</v>
      </c>
      <c r="I346" s="26">
        <v>3</v>
      </c>
      <c r="J346" s="26" t="s">
        <v>878</v>
      </c>
      <c r="K346" s="46"/>
      <c r="L346" s="47" t="s">
        <v>954</v>
      </c>
      <c r="M346" s="70"/>
      <c r="N346" s="7"/>
      <c r="O346" s="30"/>
      <c r="P346" s="31" t="s">
        <v>947</v>
      </c>
      <c r="Q346" s="31" t="s">
        <v>947</v>
      </c>
      <c r="R346" s="26" t="s">
        <v>878</v>
      </c>
      <c r="S346" s="48" t="s">
        <v>955</v>
      </c>
      <c r="X346" s="34">
        <f t="shared" si="71"/>
        <v>0</v>
      </c>
      <c r="Y346" s="34">
        <f t="shared" si="72"/>
        <v>0</v>
      </c>
      <c r="Z346" s="34">
        <f t="shared" si="76"/>
        <v>0</v>
      </c>
      <c r="AA346" s="34">
        <f t="shared" si="77"/>
        <v>0</v>
      </c>
      <c r="AB346" s="34">
        <f t="shared" si="69"/>
        <v>0</v>
      </c>
      <c r="AC346" s="34">
        <f t="shared" si="73"/>
        <v>0</v>
      </c>
      <c r="AD346" s="34">
        <f t="shared" si="78"/>
        <v>0</v>
      </c>
      <c r="AE346" s="34">
        <f t="shared" si="79"/>
        <v>0</v>
      </c>
      <c r="AF346" s="34">
        <f t="shared" si="80"/>
        <v>0</v>
      </c>
      <c r="AG346" s="34">
        <f t="shared" si="81"/>
        <v>0</v>
      </c>
      <c r="AH346">
        <f t="shared" si="74"/>
        <v>0</v>
      </c>
      <c r="AI346">
        <f t="shared" si="75"/>
        <v>0</v>
      </c>
      <c r="AJ346">
        <v>0</v>
      </c>
    </row>
    <row r="347" spans="1:36" ht="12.75">
      <c r="A347" s="22">
        <v>3616680</v>
      </c>
      <c r="B347" s="23">
        <v>141901060000</v>
      </c>
      <c r="C347" s="24" t="s">
        <v>1898</v>
      </c>
      <c r="D347" s="24" t="s">
        <v>1899</v>
      </c>
      <c r="E347" s="24" t="s">
        <v>1900</v>
      </c>
      <c r="F347" s="24">
        <v>14086</v>
      </c>
      <c r="G347" s="25">
        <v>1897</v>
      </c>
      <c r="H347" s="24">
        <v>7166863200</v>
      </c>
      <c r="I347" s="26" t="s">
        <v>981</v>
      </c>
      <c r="J347" s="26" t="s">
        <v>878</v>
      </c>
      <c r="K347" s="27" t="s">
        <v>877</v>
      </c>
      <c r="L347" s="28">
        <v>5537</v>
      </c>
      <c r="M347" s="70" t="s">
        <v>878</v>
      </c>
      <c r="N347" s="4" t="s">
        <v>877</v>
      </c>
      <c r="O347" s="30"/>
      <c r="P347" s="31">
        <v>9.126466753585397</v>
      </c>
      <c r="Q347" s="26" t="str">
        <f aca="true" t="shared" si="82" ref="Q347:Q359">IF(P347&lt;20,"NO","YES")</f>
        <v>NO</v>
      </c>
      <c r="R347" s="26" t="s">
        <v>878</v>
      </c>
      <c r="S347" s="30" t="s">
        <v>877</v>
      </c>
      <c r="T347">
        <v>25248</v>
      </c>
      <c r="U347">
        <v>33556</v>
      </c>
      <c r="V347" s="4">
        <v>9580</v>
      </c>
      <c r="W347" s="33">
        <v>100515</v>
      </c>
      <c r="X347" s="34">
        <f t="shared" si="71"/>
        <v>0</v>
      </c>
      <c r="Y347" s="34">
        <f t="shared" si="72"/>
        <v>0</v>
      </c>
      <c r="Z347" s="34">
        <f t="shared" si="76"/>
        <v>0</v>
      </c>
      <c r="AA347" s="34">
        <f t="shared" si="77"/>
        <v>0</v>
      </c>
      <c r="AB347" s="34">
        <f t="shared" si="69"/>
        <v>0</v>
      </c>
      <c r="AC347" s="34">
        <f t="shared" si="73"/>
        <v>0</v>
      </c>
      <c r="AD347" s="34">
        <f t="shared" si="78"/>
        <v>0</v>
      </c>
      <c r="AE347" s="34">
        <f t="shared" si="79"/>
        <v>0</v>
      </c>
      <c r="AF347" s="34">
        <f t="shared" si="80"/>
        <v>0</v>
      </c>
      <c r="AG347" s="34">
        <f t="shared" si="81"/>
        <v>0</v>
      </c>
      <c r="AH347">
        <f t="shared" si="74"/>
        <v>0</v>
      </c>
      <c r="AI347">
        <f t="shared" si="75"/>
        <v>0</v>
      </c>
      <c r="AJ347">
        <v>0</v>
      </c>
    </row>
    <row r="348" spans="1:36" ht="12.75">
      <c r="A348" s="22">
        <v>3616710</v>
      </c>
      <c r="B348" s="23">
        <v>610801040000</v>
      </c>
      <c r="C348" s="24" t="s">
        <v>1901</v>
      </c>
      <c r="D348" s="24" t="s">
        <v>1902</v>
      </c>
      <c r="E348" s="24" t="s">
        <v>1903</v>
      </c>
      <c r="F348" s="24">
        <v>14882</v>
      </c>
      <c r="G348" s="25">
        <v>9021</v>
      </c>
      <c r="H348" s="24">
        <v>6075334294</v>
      </c>
      <c r="I348" s="26">
        <v>6</v>
      </c>
      <c r="J348" s="26" t="s">
        <v>878</v>
      </c>
      <c r="K348" s="35" t="s">
        <v>879</v>
      </c>
      <c r="L348" s="4">
        <v>1325</v>
      </c>
      <c r="M348" s="70" t="s">
        <v>878</v>
      </c>
      <c r="N348" s="45" t="s">
        <v>877</v>
      </c>
      <c r="O348" s="30"/>
      <c r="P348" s="31">
        <v>9.456264775413711</v>
      </c>
      <c r="Q348" s="26" t="str">
        <f t="shared" si="82"/>
        <v>NO</v>
      </c>
      <c r="R348" s="26" t="s">
        <v>876</v>
      </c>
      <c r="S348" s="30" t="s">
        <v>877</v>
      </c>
      <c r="T348">
        <v>5338</v>
      </c>
      <c r="U348">
        <v>6935</v>
      </c>
      <c r="V348" s="4">
        <v>2173</v>
      </c>
      <c r="W348" s="33">
        <v>23590</v>
      </c>
      <c r="X348" s="34">
        <f t="shared" si="71"/>
        <v>0</v>
      </c>
      <c r="Y348" s="34">
        <f t="shared" si="72"/>
        <v>0</v>
      </c>
      <c r="Z348" s="34">
        <f t="shared" si="76"/>
        <v>0</v>
      </c>
      <c r="AA348" s="34">
        <f t="shared" si="77"/>
        <v>0</v>
      </c>
      <c r="AB348" s="34">
        <f t="shared" si="69"/>
        <v>0</v>
      </c>
      <c r="AC348" s="34">
        <f t="shared" si="73"/>
        <v>1</v>
      </c>
      <c r="AD348" s="34">
        <f t="shared" si="78"/>
        <v>0</v>
      </c>
      <c r="AE348" s="34">
        <f t="shared" si="79"/>
        <v>0</v>
      </c>
      <c r="AF348" s="34">
        <f t="shared" si="80"/>
        <v>0</v>
      </c>
      <c r="AG348" s="34">
        <f t="shared" si="81"/>
        <v>0</v>
      </c>
      <c r="AH348">
        <f t="shared" si="74"/>
        <v>0</v>
      </c>
      <c r="AI348">
        <f t="shared" si="75"/>
        <v>0</v>
      </c>
      <c r="AJ348">
        <v>0</v>
      </c>
    </row>
    <row r="349" spans="1:36" ht="12.75">
      <c r="A349" s="22">
        <v>3616740</v>
      </c>
      <c r="B349" s="23">
        <v>490601060000</v>
      </c>
      <c r="C349" s="24" t="s">
        <v>1904</v>
      </c>
      <c r="D349" s="24" t="s">
        <v>1905</v>
      </c>
      <c r="E349" s="24" t="s">
        <v>1146</v>
      </c>
      <c r="F349" s="24">
        <v>12182</v>
      </c>
      <c r="G349" s="25">
        <v>3295</v>
      </c>
      <c r="H349" s="24">
        <v>5182354404</v>
      </c>
      <c r="I349" s="26">
        <v>2</v>
      </c>
      <c r="J349" s="26" t="s">
        <v>878</v>
      </c>
      <c r="K349" s="35" t="s">
        <v>877</v>
      </c>
      <c r="L349" s="4">
        <v>2197</v>
      </c>
      <c r="M349" s="70" t="s">
        <v>878</v>
      </c>
      <c r="N349" s="4" t="s">
        <v>877</v>
      </c>
      <c r="O349" s="30"/>
      <c r="P349" s="31">
        <v>12.245557350565427</v>
      </c>
      <c r="Q349" s="26" t="str">
        <f t="shared" si="82"/>
        <v>NO</v>
      </c>
      <c r="R349" s="26" t="s">
        <v>878</v>
      </c>
      <c r="S349" s="30" t="s">
        <v>877</v>
      </c>
      <c r="T349">
        <v>13323</v>
      </c>
      <c r="U349">
        <v>16061</v>
      </c>
      <c r="V349" s="4">
        <v>6731</v>
      </c>
      <c r="W349" s="33">
        <v>58134</v>
      </c>
      <c r="X349" s="34">
        <f t="shared" si="71"/>
        <v>0</v>
      </c>
      <c r="Y349" s="34">
        <f t="shared" si="72"/>
        <v>0</v>
      </c>
      <c r="Z349" s="34">
        <f t="shared" si="76"/>
        <v>0</v>
      </c>
      <c r="AA349" s="34">
        <f t="shared" si="77"/>
        <v>0</v>
      </c>
      <c r="AB349" s="34">
        <f t="shared" si="69"/>
        <v>0</v>
      </c>
      <c r="AC349" s="34">
        <f t="shared" si="73"/>
        <v>0</v>
      </c>
      <c r="AD349" s="34">
        <f t="shared" si="78"/>
        <v>0</v>
      </c>
      <c r="AE349" s="34">
        <f t="shared" si="79"/>
        <v>0</v>
      </c>
      <c r="AF349" s="34">
        <f t="shared" si="80"/>
        <v>0</v>
      </c>
      <c r="AG349" s="34">
        <f t="shared" si="81"/>
        <v>0</v>
      </c>
      <c r="AH349">
        <f t="shared" si="74"/>
        <v>0</v>
      </c>
      <c r="AI349">
        <f t="shared" si="75"/>
        <v>0</v>
      </c>
      <c r="AJ349">
        <v>0</v>
      </c>
    </row>
    <row r="350" spans="1:36" ht="12.75">
      <c r="A350" s="22">
        <v>3616800</v>
      </c>
      <c r="B350" s="23">
        <v>470801040000</v>
      </c>
      <c r="C350" s="24" t="s">
        <v>1906</v>
      </c>
      <c r="D350" s="24" t="s">
        <v>1907</v>
      </c>
      <c r="E350" s="24" t="s">
        <v>1908</v>
      </c>
      <c r="F350" s="24">
        <v>13796</v>
      </c>
      <c r="G350" s="25">
        <v>301</v>
      </c>
      <c r="H350" s="24">
        <v>6074322050</v>
      </c>
      <c r="I350" s="26">
        <v>7</v>
      </c>
      <c r="J350" s="26" t="s">
        <v>876</v>
      </c>
      <c r="K350" s="27" t="s">
        <v>879</v>
      </c>
      <c r="L350" s="28">
        <v>467</v>
      </c>
      <c r="M350" s="70" t="s">
        <v>878</v>
      </c>
      <c r="N350" s="55" t="s">
        <v>879</v>
      </c>
      <c r="O350" s="66" t="s">
        <v>879</v>
      </c>
      <c r="P350" s="31">
        <v>17.391304347826086</v>
      </c>
      <c r="Q350" s="26" t="str">
        <f t="shared" si="82"/>
        <v>NO</v>
      </c>
      <c r="R350" s="26" t="s">
        <v>876</v>
      </c>
      <c r="S350" s="30" t="s">
        <v>877</v>
      </c>
      <c r="T350">
        <v>2387</v>
      </c>
      <c r="U350">
        <v>2433</v>
      </c>
      <c r="V350" s="4">
        <v>1894</v>
      </c>
      <c r="W350" s="33">
        <v>13306</v>
      </c>
      <c r="X350" s="34">
        <f t="shared" si="71"/>
        <v>1</v>
      </c>
      <c r="Y350" s="34">
        <f t="shared" si="72"/>
        <v>1</v>
      </c>
      <c r="Z350" s="34" t="str">
        <f t="shared" si="76"/>
        <v>ELIGIBLE</v>
      </c>
      <c r="AA350" s="34" t="str">
        <f t="shared" si="77"/>
        <v>OKAY</v>
      </c>
      <c r="AB350" s="34">
        <f t="shared" si="69"/>
        <v>0</v>
      </c>
      <c r="AC350" s="34">
        <f t="shared" si="73"/>
        <v>1</v>
      </c>
      <c r="AD350" s="34">
        <f t="shared" si="78"/>
        <v>0</v>
      </c>
      <c r="AE350" s="34">
        <f t="shared" si="79"/>
        <v>0</v>
      </c>
      <c r="AF350" s="34">
        <f t="shared" si="80"/>
        <v>0</v>
      </c>
      <c r="AG350" s="34">
        <f t="shared" si="81"/>
        <v>0</v>
      </c>
      <c r="AH350">
        <f t="shared" si="74"/>
        <v>0</v>
      </c>
      <c r="AI350">
        <f t="shared" si="75"/>
        <v>0</v>
      </c>
      <c r="AJ350">
        <v>0</v>
      </c>
    </row>
    <row r="351" spans="1:36" ht="12.75">
      <c r="A351" s="22">
        <v>3616830</v>
      </c>
      <c r="B351" s="23">
        <v>280215030000</v>
      </c>
      <c r="C351" s="24" t="s">
        <v>1909</v>
      </c>
      <c r="D351" s="24" t="s">
        <v>1910</v>
      </c>
      <c r="E351" s="24" t="s">
        <v>1911</v>
      </c>
      <c r="F351" s="24">
        <v>11559</v>
      </c>
      <c r="G351" s="25">
        <v>477</v>
      </c>
      <c r="H351" s="24">
        <v>5162957030</v>
      </c>
      <c r="I351" s="26">
        <v>3</v>
      </c>
      <c r="J351" s="26" t="s">
        <v>878</v>
      </c>
      <c r="K351" s="27" t="s">
        <v>877</v>
      </c>
      <c r="L351" s="28">
        <v>3709</v>
      </c>
      <c r="M351" s="70" t="s">
        <v>878</v>
      </c>
      <c r="N351" s="4" t="s">
        <v>877</v>
      </c>
      <c r="O351" s="30"/>
      <c r="P351" s="31">
        <v>12.257495590828924</v>
      </c>
      <c r="Q351" s="26" t="str">
        <f t="shared" si="82"/>
        <v>NO</v>
      </c>
      <c r="R351" s="26" t="s">
        <v>878</v>
      </c>
      <c r="S351" s="30" t="s">
        <v>877</v>
      </c>
      <c r="T351">
        <v>25015</v>
      </c>
      <c r="U351">
        <v>31843</v>
      </c>
      <c r="V351" s="4">
        <v>11043</v>
      </c>
      <c r="W351" s="33">
        <v>93893</v>
      </c>
      <c r="X351" s="34">
        <f t="shared" si="71"/>
        <v>0</v>
      </c>
      <c r="Y351" s="34">
        <f t="shared" si="72"/>
        <v>0</v>
      </c>
      <c r="Z351" s="34">
        <f t="shared" si="76"/>
        <v>0</v>
      </c>
      <c r="AA351" s="34">
        <f t="shared" si="77"/>
        <v>0</v>
      </c>
      <c r="AB351" s="34">
        <f t="shared" si="69"/>
        <v>0</v>
      </c>
      <c r="AC351" s="34">
        <f t="shared" si="73"/>
        <v>0</v>
      </c>
      <c r="AD351" s="34">
        <f t="shared" si="78"/>
        <v>0</v>
      </c>
      <c r="AE351" s="34">
        <f t="shared" si="79"/>
        <v>0</v>
      </c>
      <c r="AF351" s="34">
        <f t="shared" si="80"/>
        <v>0</v>
      </c>
      <c r="AG351" s="34">
        <f t="shared" si="81"/>
        <v>0</v>
      </c>
      <c r="AH351">
        <f t="shared" si="74"/>
        <v>0</v>
      </c>
      <c r="AI351">
        <f t="shared" si="75"/>
        <v>0</v>
      </c>
      <c r="AJ351">
        <v>0</v>
      </c>
    </row>
    <row r="352" spans="1:36" ht="12.75">
      <c r="A352" s="22">
        <v>3616950</v>
      </c>
      <c r="B352" s="23">
        <v>181001060000</v>
      </c>
      <c r="C352" s="24" t="s">
        <v>1912</v>
      </c>
      <c r="D352" s="24" t="s">
        <v>1913</v>
      </c>
      <c r="E352" s="24" t="s">
        <v>1914</v>
      </c>
      <c r="F352" s="24">
        <v>14482</v>
      </c>
      <c r="G352" s="25">
        <v>1204</v>
      </c>
      <c r="H352" s="24">
        <v>7167688133</v>
      </c>
      <c r="I352" s="26">
        <v>4</v>
      </c>
      <c r="J352" s="26" t="s">
        <v>878</v>
      </c>
      <c r="K352" s="27" t="s">
        <v>877</v>
      </c>
      <c r="L352" s="28">
        <v>1319</v>
      </c>
      <c r="M352" s="70" t="s">
        <v>878</v>
      </c>
      <c r="N352" s="28" t="s">
        <v>877</v>
      </c>
      <c r="O352" s="30"/>
      <c r="P352" s="31">
        <v>15.630347974900172</v>
      </c>
      <c r="Q352" s="26" t="str">
        <f t="shared" si="82"/>
        <v>NO</v>
      </c>
      <c r="R352" s="26" t="s">
        <v>878</v>
      </c>
      <c r="S352" s="30" t="s">
        <v>877</v>
      </c>
      <c r="T352">
        <v>7181</v>
      </c>
      <c r="U352">
        <v>8076</v>
      </c>
      <c r="V352" s="4">
        <v>4262</v>
      </c>
      <c r="W352" s="33">
        <v>35632</v>
      </c>
      <c r="X352" s="34">
        <f t="shared" si="71"/>
        <v>0</v>
      </c>
      <c r="Y352" s="34">
        <f t="shared" si="72"/>
        <v>0</v>
      </c>
      <c r="Z352" s="34">
        <f t="shared" si="76"/>
        <v>0</v>
      </c>
      <c r="AA352" s="34">
        <f t="shared" si="77"/>
        <v>0</v>
      </c>
      <c r="AB352" s="34">
        <f t="shared" si="69"/>
        <v>0</v>
      </c>
      <c r="AC352" s="34">
        <f t="shared" si="73"/>
        <v>0</v>
      </c>
      <c r="AD352" s="34">
        <f t="shared" si="78"/>
        <v>0</v>
      </c>
      <c r="AE352" s="34">
        <f t="shared" si="79"/>
        <v>0</v>
      </c>
      <c r="AF352" s="34">
        <f t="shared" si="80"/>
        <v>0</v>
      </c>
      <c r="AG352" s="34">
        <f t="shared" si="81"/>
        <v>0</v>
      </c>
      <c r="AH352">
        <f t="shared" si="74"/>
        <v>0</v>
      </c>
      <c r="AI352">
        <f t="shared" si="75"/>
        <v>0</v>
      </c>
      <c r="AJ352">
        <v>0</v>
      </c>
    </row>
    <row r="353" spans="1:36" ht="12.75">
      <c r="A353" s="22">
        <v>3616960</v>
      </c>
      <c r="B353" s="23">
        <v>630202040000</v>
      </c>
      <c r="C353" s="24" t="s">
        <v>1915</v>
      </c>
      <c r="D353" s="24" t="s">
        <v>1916</v>
      </c>
      <c r="E353" s="24" t="s">
        <v>1917</v>
      </c>
      <c r="F353" s="24">
        <v>12817</v>
      </c>
      <c r="G353" s="25">
        <v>119</v>
      </c>
      <c r="H353" s="24">
        <v>5184943015</v>
      </c>
      <c r="I353" s="26">
        <v>8</v>
      </c>
      <c r="J353" s="26" t="s">
        <v>876</v>
      </c>
      <c r="K353" s="27" t="s">
        <v>877</v>
      </c>
      <c r="L353" s="28">
        <v>609</v>
      </c>
      <c r="M353" s="70" t="s">
        <v>878</v>
      </c>
      <c r="N353" s="28" t="s">
        <v>877</v>
      </c>
      <c r="O353" s="30"/>
      <c r="P353" s="31">
        <v>32.12903225806451</v>
      </c>
      <c r="Q353" s="26" t="str">
        <f t="shared" si="82"/>
        <v>YES</v>
      </c>
      <c r="R353" s="26" t="s">
        <v>876</v>
      </c>
      <c r="S353" s="32" t="s">
        <v>879</v>
      </c>
      <c r="T353">
        <v>4276</v>
      </c>
      <c r="U353">
        <v>3351</v>
      </c>
      <c r="V353" s="4">
        <v>4610</v>
      </c>
      <c r="W353" s="33">
        <v>27556</v>
      </c>
      <c r="X353" s="34">
        <f t="shared" si="71"/>
        <v>1</v>
      </c>
      <c r="Y353" s="34">
        <f t="shared" si="72"/>
        <v>0</v>
      </c>
      <c r="Z353" s="34">
        <f t="shared" si="76"/>
        <v>0</v>
      </c>
      <c r="AA353" s="34">
        <f t="shared" si="77"/>
        <v>0</v>
      </c>
      <c r="AB353" s="34">
        <f t="shared" si="69"/>
        <v>1</v>
      </c>
      <c r="AC353" s="34">
        <f t="shared" si="73"/>
        <v>1</v>
      </c>
      <c r="AD353" s="34" t="str">
        <f t="shared" si="78"/>
        <v>CHECK</v>
      </c>
      <c r="AE353" s="34">
        <f t="shared" si="79"/>
        <v>0</v>
      </c>
      <c r="AF353" s="34" t="str">
        <f t="shared" si="80"/>
        <v>RLISP</v>
      </c>
      <c r="AG353" s="34">
        <f t="shared" si="81"/>
        <v>0</v>
      </c>
      <c r="AH353">
        <f t="shared" si="74"/>
        <v>0</v>
      </c>
      <c r="AI353">
        <f t="shared" si="75"/>
        <v>0</v>
      </c>
      <c r="AJ353">
        <v>0</v>
      </c>
    </row>
    <row r="354" spans="1:36" ht="12.75">
      <c r="A354" s="22">
        <v>3616980</v>
      </c>
      <c r="B354" s="23">
        <v>651501060000</v>
      </c>
      <c r="C354" s="24" t="s">
        <v>1918</v>
      </c>
      <c r="D354" s="24" t="s">
        <v>1919</v>
      </c>
      <c r="E354" s="24" t="s">
        <v>1920</v>
      </c>
      <c r="F354" s="24">
        <v>14590</v>
      </c>
      <c r="G354" s="25">
        <v>9398</v>
      </c>
      <c r="H354" s="24">
        <v>3155943141</v>
      </c>
      <c r="I354" s="26">
        <v>8</v>
      </c>
      <c r="J354" s="26" t="s">
        <v>876</v>
      </c>
      <c r="K354" s="27" t="s">
        <v>877</v>
      </c>
      <c r="L354" s="28">
        <v>1593</v>
      </c>
      <c r="M354" s="70" t="s">
        <v>878</v>
      </c>
      <c r="N354" s="4" t="s">
        <v>877</v>
      </c>
      <c r="O354" s="30"/>
      <c r="P354" s="31">
        <v>20.90777402221149</v>
      </c>
      <c r="Q354" s="26" t="str">
        <f t="shared" si="82"/>
        <v>YES</v>
      </c>
      <c r="R354" s="26" t="s">
        <v>876</v>
      </c>
      <c r="S354" s="32" t="s">
        <v>879</v>
      </c>
      <c r="T354">
        <v>9543</v>
      </c>
      <c r="U354">
        <v>9490</v>
      </c>
      <c r="V354" s="4">
        <v>7134</v>
      </c>
      <c r="W354" s="33">
        <v>53897</v>
      </c>
      <c r="X354" s="34">
        <f t="shared" si="71"/>
        <v>1</v>
      </c>
      <c r="Y354" s="34">
        <f t="shared" si="72"/>
        <v>0</v>
      </c>
      <c r="Z354" s="34">
        <f t="shared" si="76"/>
        <v>0</v>
      </c>
      <c r="AA354" s="34">
        <f t="shared" si="77"/>
        <v>0</v>
      </c>
      <c r="AB354" s="34">
        <f t="shared" si="69"/>
        <v>1</v>
      </c>
      <c r="AC354" s="34">
        <f t="shared" si="73"/>
        <v>1</v>
      </c>
      <c r="AD354" s="34" t="str">
        <f t="shared" si="78"/>
        <v>CHECK</v>
      </c>
      <c r="AE354" s="34">
        <f t="shared" si="79"/>
        <v>0</v>
      </c>
      <c r="AF354" s="34" t="str">
        <f t="shared" si="80"/>
        <v>RLISP</v>
      </c>
      <c r="AG354" s="34">
        <f t="shared" si="81"/>
        <v>0</v>
      </c>
      <c r="AH354">
        <f t="shared" si="74"/>
        <v>0</v>
      </c>
      <c r="AI354">
        <f t="shared" si="75"/>
        <v>0</v>
      </c>
      <c r="AJ354">
        <v>0</v>
      </c>
    </row>
    <row r="355" spans="1:36" ht="12.75">
      <c r="A355" s="22">
        <v>3617130</v>
      </c>
      <c r="B355" s="23">
        <v>670401040000</v>
      </c>
      <c r="C355" s="24" t="s">
        <v>1921</v>
      </c>
      <c r="D355" s="24" t="s">
        <v>1922</v>
      </c>
      <c r="E355" s="24" t="s">
        <v>1923</v>
      </c>
      <c r="F355" s="24">
        <v>14066</v>
      </c>
      <c r="G355" s="25">
        <v>9788</v>
      </c>
      <c r="H355" s="24">
        <v>7164935450</v>
      </c>
      <c r="I355" s="26">
        <v>7</v>
      </c>
      <c r="J355" s="26" t="s">
        <v>876</v>
      </c>
      <c r="K355" s="27" t="s">
        <v>879</v>
      </c>
      <c r="L355" s="28">
        <v>1299</v>
      </c>
      <c r="M355" s="70" t="s">
        <v>878</v>
      </c>
      <c r="N355" s="28" t="s">
        <v>877</v>
      </c>
      <c r="O355" s="30"/>
      <c r="P355" s="31">
        <v>21.543624161073826</v>
      </c>
      <c r="Q355" s="26" t="str">
        <f t="shared" si="82"/>
        <v>YES</v>
      </c>
      <c r="R355" s="26" t="s">
        <v>876</v>
      </c>
      <c r="S355" s="32" t="s">
        <v>879</v>
      </c>
      <c r="T355">
        <v>7679</v>
      </c>
      <c r="U355">
        <v>7422</v>
      </c>
      <c r="V355" s="4">
        <v>6005</v>
      </c>
      <c r="W355" s="33">
        <v>43719</v>
      </c>
      <c r="X355" s="34">
        <f t="shared" si="71"/>
        <v>1</v>
      </c>
      <c r="Y355" s="34">
        <f t="shared" si="72"/>
        <v>0</v>
      </c>
      <c r="Z355" s="34">
        <f t="shared" si="76"/>
        <v>0</v>
      </c>
      <c r="AA355" s="34">
        <f t="shared" si="77"/>
        <v>0</v>
      </c>
      <c r="AB355" s="34">
        <f t="shared" si="69"/>
        <v>1</v>
      </c>
      <c r="AC355" s="34">
        <f t="shared" si="73"/>
        <v>1</v>
      </c>
      <c r="AD355" s="34" t="str">
        <f t="shared" si="78"/>
        <v>CHECK</v>
      </c>
      <c r="AE355" s="34">
        <f t="shared" si="79"/>
        <v>0</v>
      </c>
      <c r="AF355" s="34" t="str">
        <f t="shared" si="80"/>
        <v>RLISP</v>
      </c>
      <c r="AG355" s="34">
        <f t="shared" si="81"/>
        <v>0</v>
      </c>
      <c r="AH355">
        <f t="shared" si="74"/>
        <v>0</v>
      </c>
      <c r="AI355">
        <f t="shared" si="75"/>
        <v>0</v>
      </c>
      <c r="AJ355">
        <v>0</v>
      </c>
    </row>
    <row r="356" spans="1:36" ht="12.75">
      <c r="A356" s="22">
        <v>3617160</v>
      </c>
      <c r="B356" s="23">
        <v>280205030000</v>
      </c>
      <c r="C356" s="24" t="s">
        <v>1924</v>
      </c>
      <c r="D356" s="24" t="s">
        <v>1925</v>
      </c>
      <c r="E356" s="24" t="s">
        <v>1821</v>
      </c>
      <c r="F356" s="24">
        <v>11756</v>
      </c>
      <c r="G356" s="25">
        <v>4042</v>
      </c>
      <c r="H356" s="24">
        <v>5165208300</v>
      </c>
      <c r="I356" s="26">
        <v>3</v>
      </c>
      <c r="J356" s="26" t="s">
        <v>878</v>
      </c>
      <c r="K356" s="35" t="s">
        <v>877</v>
      </c>
      <c r="L356" s="4">
        <v>7238</v>
      </c>
      <c r="M356" s="70" t="s">
        <v>878</v>
      </c>
      <c r="N356" s="4" t="s">
        <v>877</v>
      </c>
      <c r="O356" s="30"/>
      <c r="P356" s="31">
        <v>4.127100073046019</v>
      </c>
      <c r="Q356" s="26" t="str">
        <f t="shared" si="82"/>
        <v>NO</v>
      </c>
      <c r="R356" s="26" t="s">
        <v>878</v>
      </c>
      <c r="S356" s="30" t="s">
        <v>877</v>
      </c>
      <c r="T356">
        <v>26095</v>
      </c>
      <c r="U356">
        <v>39711</v>
      </c>
      <c r="V356" s="4">
        <v>5323</v>
      </c>
      <c r="W356" s="33">
        <v>91529</v>
      </c>
      <c r="X356" s="34">
        <f t="shared" si="71"/>
        <v>0</v>
      </c>
      <c r="Y356" s="34">
        <f t="shared" si="72"/>
        <v>0</v>
      </c>
      <c r="Z356" s="34">
        <f t="shared" si="76"/>
        <v>0</v>
      </c>
      <c r="AA356" s="34">
        <f t="shared" si="77"/>
        <v>0</v>
      </c>
      <c r="AB356" s="34">
        <f t="shared" si="69"/>
        <v>0</v>
      </c>
      <c r="AC356" s="34">
        <f t="shared" si="73"/>
        <v>0</v>
      </c>
      <c r="AD356" s="34">
        <f t="shared" si="78"/>
        <v>0</v>
      </c>
      <c r="AE356" s="34">
        <f t="shared" si="79"/>
        <v>0</v>
      </c>
      <c r="AF356" s="34">
        <f t="shared" si="80"/>
        <v>0</v>
      </c>
      <c r="AG356" s="34">
        <f t="shared" si="81"/>
        <v>0</v>
      </c>
      <c r="AH356">
        <f t="shared" si="74"/>
        <v>0</v>
      </c>
      <c r="AI356">
        <f t="shared" si="75"/>
        <v>0</v>
      </c>
      <c r="AJ356">
        <v>0</v>
      </c>
    </row>
    <row r="357" spans="1:36" ht="12.75">
      <c r="A357" s="22">
        <v>3617190</v>
      </c>
      <c r="B357" s="23">
        <v>400301060000</v>
      </c>
      <c r="C357" s="24" t="s">
        <v>1926</v>
      </c>
      <c r="D357" s="24" t="s">
        <v>1927</v>
      </c>
      <c r="E357" s="24" t="s">
        <v>1928</v>
      </c>
      <c r="F357" s="24">
        <v>14174</v>
      </c>
      <c r="G357" s="25">
        <v>9799</v>
      </c>
      <c r="H357" s="24">
        <v>7167548281</v>
      </c>
      <c r="I357" s="26">
        <v>8</v>
      </c>
      <c r="J357" s="26" t="s">
        <v>876</v>
      </c>
      <c r="K357" s="27" t="s">
        <v>877</v>
      </c>
      <c r="L357" s="28">
        <v>2387</v>
      </c>
      <c r="M357" s="70" t="s">
        <v>878</v>
      </c>
      <c r="N357" s="4" t="s">
        <v>877</v>
      </c>
      <c r="O357" s="30"/>
      <c r="P357" s="31">
        <v>5.8967308279865565</v>
      </c>
      <c r="Q357" s="26" t="str">
        <f t="shared" si="82"/>
        <v>NO</v>
      </c>
      <c r="R357" s="26" t="s">
        <v>876</v>
      </c>
      <c r="S357" s="30" t="s">
        <v>877</v>
      </c>
      <c r="T357">
        <v>11351</v>
      </c>
      <c r="U357">
        <v>15782</v>
      </c>
      <c r="V357" s="4">
        <v>3625</v>
      </c>
      <c r="W357" s="33">
        <v>41497</v>
      </c>
      <c r="X357" s="34">
        <f t="shared" si="71"/>
        <v>1</v>
      </c>
      <c r="Y357" s="34">
        <f t="shared" si="72"/>
        <v>0</v>
      </c>
      <c r="Z357" s="34">
        <f t="shared" si="76"/>
        <v>0</v>
      </c>
      <c r="AA357" s="34">
        <f t="shared" si="77"/>
        <v>0</v>
      </c>
      <c r="AB357" s="34">
        <f t="shared" si="69"/>
        <v>0</v>
      </c>
      <c r="AC357" s="34">
        <f t="shared" si="73"/>
        <v>1</v>
      </c>
      <c r="AD357" s="34">
        <f t="shared" si="78"/>
        <v>0</v>
      </c>
      <c r="AE357" s="34">
        <f t="shared" si="79"/>
        <v>0</v>
      </c>
      <c r="AF357" s="34">
        <f t="shared" si="80"/>
        <v>0</v>
      </c>
      <c r="AG357" s="34">
        <f t="shared" si="81"/>
        <v>0</v>
      </c>
      <c r="AH357">
        <f t="shared" si="74"/>
        <v>0</v>
      </c>
      <c r="AI357">
        <f t="shared" si="75"/>
        <v>0</v>
      </c>
      <c r="AJ357">
        <v>0</v>
      </c>
    </row>
    <row r="358" spans="1:36" ht="12.75">
      <c r="A358" s="22">
        <v>3617220</v>
      </c>
      <c r="B358" s="23">
        <v>590901060000</v>
      </c>
      <c r="C358" s="24" t="s">
        <v>1929</v>
      </c>
      <c r="D358" s="24" t="s">
        <v>1930</v>
      </c>
      <c r="E358" s="24" t="s">
        <v>1931</v>
      </c>
      <c r="F358" s="24">
        <v>12754</v>
      </c>
      <c r="G358" s="25">
        <v>1600</v>
      </c>
      <c r="H358" s="24">
        <v>9142926990</v>
      </c>
      <c r="I358" s="26">
        <v>6</v>
      </c>
      <c r="J358" s="26" t="s">
        <v>878</v>
      </c>
      <c r="K358" s="35" t="s">
        <v>879</v>
      </c>
      <c r="L358" s="4">
        <v>1609</v>
      </c>
      <c r="M358" s="70" t="s">
        <v>878</v>
      </c>
      <c r="N358" s="40" t="s">
        <v>877</v>
      </c>
      <c r="O358" s="30"/>
      <c r="P358" s="31">
        <v>15.592515592515593</v>
      </c>
      <c r="Q358" s="26" t="str">
        <f t="shared" si="82"/>
        <v>NO</v>
      </c>
      <c r="R358" s="26" t="s">
        <v>876</v>
      </c>
      <c r="S358" s="30" t="s">
        <v>877</v>
      </c>
      <c r="T358">
        <v>8712</v>
      </c>
      <c r="U358">
        <v>18545</v>
      </c>
      <c r="V358" s="4">
        <v>5068</v>
      </c>
      <c r="W358" s="33">
        <v>42122</v>
      </c>
      <c r="X358" s="34">
        <f t="shared" si="71"/>
        <v>0</v>
      </c>
      <c r="Y358" s="34">
        <f t="shared" si="72"/>
        <v>0</v>
      </c>
      <c r="Z358" s="34">
        <f t="shared" si="76"/>
        <v>0</v>
      </c>
      <c r="AA358" s="34">
        <f t="shared" si="77"/>
        <v>0</v>
      </c>
      <c r="AB358" s="34">
        <f t="shared" si="69"/>
        <v>0</v>
      </c>
      <c r="AC358" s="34">
        <f t="shared" si="73"/>
        <v>1</v>
      </c>
      <c r="AD358" s="34">
        <f t="shared" si="78"/>
        <v>0</v>
      </c>
      <c r="AE358" s="34">
        <f t="shared" si="79"/>
        <v>0</v>
      </c>
      <c r="AF358" s="34">
        <f t="shared" si="80"/>
        <v>0</v>
      </c>
      <c r="AG358" s="34">
        <f t="shared" si="81"/>
        <v>0</v>
      </c>
      <c r="AH358">
        <f t="shared" si="74"/>
        <v>0</v>
      </c>
      <c r="AI358">
        <f t="shared" si="75"/>
        <v>0</v>
      </c>
      <c r="AJ358">
        <v>0</v>
      </c>
    </row>
    <row r="359" spans="1:36" ht="12.75">
      <c r="A359" s="22">
        <v>3617380</v>
      </c>
      <c r="B359" s="23">
        <v>580104030000</v>
      </c>
      <c r="C359" s="24" t="s">
        <v>1932</v>
      </c>
      <c r="D359" s="24" t="s">
        <v>1933</v>
      </c>
      <c r="E359" s="24" t="s">
        <v>1934</v>
      </c>
      <c r="F359" s="24">
        <v>11757</v>
      </c>
      <c r="G359" s="25">
        <v>621</v>
      </c>
      <c r="H359" s="24">
        <v>6312266511</v>
      </c>
      <c r="I359" s="26">
        <v>3</v>
      </c>
      <c r="J359" s="26" t="s">
        <v>878</v>
      </c>
      <c r="K359" s="27" t="s">
        <v>877</v>
      </c>
      <c r="L359" s="28">
        <v>7230</v>
      </c>
      <c r="M359" s="70" t="s">
        <v>878</v>
      </c>
      <c r="N359" s="45" t="s">
        <v>877</v>
      </c>
      <c r="O359" s="30"/>
      <c r="P359" s="31">
        <v>9.69193979462653</v>
      </c>
      <c r="Q359" s="26" t="str">
        <f t="shared" si="82"/>
        <v>NO</v>
      </c>
      <c r="R359" s="26" t="s">
        <v>878</v>
      </c>
      <c r="S359" s="30" t="s">
        <v>877</v>
      </c>
      <c r="T359">
        <v>30407</v>
      </c>
      <c r="U359">
        <v>40203</v>
      </c>
      <c r="V359" s="4">
        <v>11737</v>
      </c>
      <c r="W359" s="33">
        <v>127496</v>
      </c>
      <c r="X359" s="34">
        <f t="shared" si="71"/>
        <v>0</v>
      </c>
      <c r="Y359" s="34">
        <f t="shared" si="72"/>
        <v>0</v>
      </c>
      <c r="Z359" s="34">
        <f t="shared" si="76"/>
        <v>0</v>
      </c>
      <c r="AA359" s="34">
        <f t="shared" si="77"/>
        <v>0</v>
      </c>
      <c r="AB359" s="34">
        <f t="shared" si="69"/>
        <v>0</v>
      </c>
      <c r="AC359" s="34">
        <f t="shared" si="73"/>
        <v>0</v>
      </c>
      <c r="AD359" s="34">
        <f t="shared" si="78"/>
        <v>0</v>
      </c>
      <c r="AE359" s="34">
        <f t="shared" si="79"/>
        <v>0</v>
      </c>
      <c r="AF359" s="34">
        <f t="shared" si="80"/>
        <v>0</v>
      </c>
      <c r="AG359" s="34">
        <f t="shared" si="81"/>
        <v>0</v>
      </c>
      <c r="AH359">
        <f t="shared" si="74"/>
        <v>0</v>
      </c>
      <c r="AI359">
        <f t="shared" si="75"/>
        <v>0</v>
      </c>
      <c r="AJ359">
        <v>0</v>
      </c>
    </row>
    <row r="360" spans="1:36" ht="12.75">
      <c r="A360" s="22">
        <v>3617400</v>
      </c>
      <c r="B360" s="23">
        <v>580603020000</v>
      </c>
      <c r="C360" s="24" t="s">
        <v>1935</v>
      </c>
      <c r="D360" s="24" t="s">
        <v>1936</v>
      </c>
      <c r="E360" s="24" t="s">
        <v>1937</v>
      </c>
      <c r="F360" s="24">
        <v>11792</v>
      </c>
      <c r="G360" s="25">
        <v>547</v>
      </c>
      <c r="H360" s="24">
        <v>6319294300</v>
      </c>
      <c r="I360" s="26">
        <v>3</v>
      </c>
      <c r="J360" s="26" t="s">
        <v>878</v>
      </c>
      <c r="K360" s="46"/>
      <c r="L360" s="47" t="s">
        <v>954</v>
      </c>
      <c r="M360" s="70"/>
      <c r="N360" s="44"/>
      <c r="O360" s="30"/>
      <c r="P360" s="31" t="s">
        <v>947</v>
      </c>
      <c r="Q360" s="31" t="s">
        <v>947</v>
      </c>
      <c r="R360" s="26" t="s">
        <v>878</v>
      </c>
      <c r="S360" s="48" t="s">
        <v>955</v>
      </c>
      <c r="X360" s="34">
        <f t="shared" si="71"/>
        <v>0</v>
      </c>
      <c r="Y360" s="34">
        <f t="shared" si="72"/>
        <v>0</v>
      </c>
      <c r="Z360" s="34">
        <f t="shared" si="76"/>
        <v>0</v>
      </c>
      <c r="AA360" s="34">
        <f t="shared" si="77"/>
        <v>0</v>
      </c>
      <c r="AB360" s="34">
        <f t="shared" si="69"/>
        <v>0</v>
      </c>
      <c r="AC360" s="34">
        <f t="shared" si="73"/>
        <v>0</v>
      </c>
      <c r="AD360" s="34">
        <f t="shared" si="78"/>
        <v>0</v>
      </c>
      <c r="AE360" s="34">
        <f t="shared" si="79"/>
        <v>0</v>
      </c>
      <c r="AF360" s="34">
        <f t="shared" si="80"/>
        <v>0</v>
      </c>
      <c r="AG360" s="34">
        <f t="shared" si="81"/>
        <v>0</v>
      </c>
      <c r="AH360">
        <f t="shared" si="74"/>
        <v>0</v>
      </c>
      <c r="AI360">
        <f t="shared" si="75"/>
        <v>0</v>
      </c>
      <c r="AJ360">
        <v>0</v>
      </c>
    </row>
    <row r="361" spans="1:36" ht="12.75">
      <c r="A361" s="22">
        <v>3617430</v>
      </c>
      <c r="B361" s="23">
        <v>511602040000</v>
      </c>
      <c r="C361" s="24" t="s">
        <v>1938</v>
      </c>
      <c r="D361" s="24" t="s">
        <v>1939</v>
      </c>
      <c r="E361" s="24" t="s">
        <v>1940</v>
      </c>
      <c r="F361" s="24">
        <v>13658</v>
      </c>
      <c r="G361" s="25">
        <v>39</v>
      </c>
      <c r="H361" s="24">
        <v>3153934951</v>
      </c>
      <c r="I361" s="26">
        <v>6</v>
      </c>
      <c r="J361" s="26" t="s">
        <v>878</v>
      </c>
      <c r="K361" s="27" t="s">
        <v>879</v>
      </c>
      <c r="L361" s="28">
        <v>604</v>
      </c>
      <c r="M361" s="70" t="s">
        <v>878</v>
      </c>
      <c r="N361" s="4" t="s">
        <v>877</v>
      </c>
      <c r="O361" s="30"/>
      <c r="P361" s="31">
        <v>24.966622162883844</v>
      </c>
      <c r="Q361" s="26" t="str">
        <f aca="true" t="shared" si="83" ref="Q361:Q398">IF(P361&lt;20,"NO","YES")</f>
        <v>YES</v>
      </c>
      <c r="R361" s="26" t="s">
        <v>876</v>
      </c>
      <c r="S361" s="32" t="s">
        <v>879</v>
      </c>
      <c r="T361">
        <v>4188</v>
      </c>
      <c r="U361">
        <v>3503</v>
      </c>
      <c r="V361" s="4">
        <v>4177</v>
      </c>
      <c r="W361" s="33">
        <v>25901</v>
      </c>
      <c r="X361" s="34">
        <f t="shared" si="71"/>
        <v>0</v>
      </c>
      <c r="Y361" s="34">
        <f t="shared" si="72"/>
        <v>0</v>
      </c>
      <c r="Z361" s="34">
        <f t="shared" si="76"/>
        <v>0</v>
      </c>
      <c r="AA361" s="34">
        <f t="shared" si="77"/>
        <v>0</v>
      </c>
      <c r="AB361" s="34">
        <f t="shared" si="69"/>
        <v>1</v>
      </c>
      <c r="AC361" s="34">
        <f t="shared" si="73"/>
        <v>1</v>
      </c>
      <c r="AD361" s="34" t="str">
        <f t="shared" si="78"/>
        <v>CHECK</v>
      </c>
      <c r="AE361" s="34">
        <f t="shared" si="79"/>
        <v>0</v>
      </c>
      <c r="AF361" s="34" t="str">
        <f t="shared" si="80"/>
        <v>RLISP</v>
      </c>
      <c r="AG361" s="34">
        <f t="shared" si="81"/>
        <v>0</v>
      </c>
      <c r="AH361">
        <f t="shared" si="74"/>
        <v>0</v>
      </c>
      <c r="AI361">
        <f t="shared" si="75"/>
        <v>0</v>
      </c>
      <c r="AJ361">
        <v>0</v>
      </c>
    </row>
    <row r="362" spans="1:36" ht="12.75">
      <c r="A362" s="22">
        <v>3617460</v>
      </c>
      <c r="B362" s="23">
        <v>210800050000</v>
      </c>
      <c r="C362" s="24" t="s">
        <v>1941</v>
      </c>
      <c r="D362" s="24" t="s">
        <v>1942</v>
      </c>
      <c r="E362" s="24" t="s">
        <v>1943</v>
      </c>
      <c r="F362" s="24">
        <v>13365</v>
      </c>
      <c r="G362" s="25">
        <v>1657</v>
      </c>
      <c r="H362" s="24">
        <v>3158231470</v>
      </c>
      <c r="I362" s="26">
        <v>4</v>
      </c>
      <c r="J362" s="26" t="s">
        <v>878</v>
      </c>
      <c r="K362" s="27" t="s">
        <v>877</v>
      </c>
      <c r="L362" s="28">
        <v>1153</v>
      </c>
      <c r="M362" s="70" t="s">
        <v>878</v>
      </c>
      <c r="N362" s="28" t="s">
        <v>877</v>
      </c>
      <c r="O362" s="30"/>
      <c r="P362" s="31">
        <v>32.57372654155496</v>
      </c>
      <c r="Q362" s="26" t="str">
        <f t="shared" si="83"/>
        <v>YES</v>
      </c>
      <c r="R362" s="26" t="s">
        <v>878</v>
      </c>
      <c r="S362" s="30" t="s">
        <v>877</v>
      </c>
      <c r="T362">
        <v>9291</v>
      </c>
      <c r="U362">
        <v>7098</v>
      </c>
      <c r="V362" s="4">
        <v>9944</v>
      </c>
      <c r="W362" s="33">
        <v>59741</v>
      </c>
      <c r="X362" s="34">
        <f t="shared" si="71"/>
        <v>0</v>
      </c>
      <c r="Y362" s="34">
        <f t="shared" si="72"/>
        <v>0</v>
      </c>
      <c r="Z362" s="34">
        <f t="shared" si="76"/>
        <v>0</v>
      </c>
      <c r="AA362" s="34">
        <f t="shared" si="77"/>
        <v>0</v>
      </c>
      <c r="AB362" s="34">
        <f t="shared" si="69"/>
        <v>1</v>
      </c>
      <c r="AC362" s="34">
        <f t="shared" si="73"/>
        <v>0</v>
      </c>
      <c r="AD362" s="34">
        <f t="shared" si="78"/>
        <v>0</v>
      </c>
      <c r="AE362" s="34">
        <f t="shared" si="79"/>
        <v>0</v>
      </c>
      <c r="AF362" s="34">
        <f t="shared" si="80"/>
        <v>0</v>
      </c>
      <c r="AG362" s="34">
        <f t="shared" si="81"/>
        <v>0</v>
      </c>
      <c r="AH362">
        <f t="shared" si="74"/>
        <v>0</v>
      </c>
      <c r="AI362">
        <f t="shared" si="75"/>
        <v>0</v>
      </c>
      <c r="AJ362">
        <v>0</v>
      </c>
    </row>
    <row r="363" spans="1:36" ht="12.75">
      <c r="A363" s="22">
        <v>3617490</v>
      </c>
      <c r="B363" s="23">
        <v>41801040000</v>
      </c>
      <c r="C363" s="24" t="s">
        <v>1944</v>
      </c>
      <c r="D363" s="24" t="s">
        <v>1945</v>
      </c>
      <c r="E363" s="24" t="s">
        <v>1946</v>
      </c>
      <c r="F363" s="24">
        <v>14755</v>
      </c>
      <c r="G363" s="25">
        <v>1298</v>
      </c>
      <c r="H363" s="24">
        <v>7169389155</v>
      </c>
      <c r="I363" s="26">
        <v>7</v>
      </c>
      <c r="J363" s="26" t="s">
        <v>876</v>
      </c>
      <c r="K363" s="28"/>
      <c r="L363" s="46" t="s">
        <v>1231</v>
      </c>
      <c r="M363" s="70" t="s">
        <v>878</v>
      </c>
      <c r="N363" s="7"/>
      <c r="O363" s="30"/>
      <c r="P363" s="31">
        <v>16.635514018691588</v>
      </c>
      <c r="Q363" s="26" t="str">
        <f t="shared" si="83"/>
        <v>NO</v>
      </c>
      <c r="R363" s="26" t="s">
        <v>876</v>
      </c>
      <c r="S363" s="70" t="s">
        <v>1232</v>
      </c>
      <c r="X363" s="34">
        <f t="shared" si="71"/>
        <v>1</v>
      </c>
      <c r="Y363" s="34">
        <f t="shared" si="72"/>
        <v>0</v>
      </c>
      <c r="Z363" s="34">
        <f t="shared" si="76"/>
        <v>0</v>
      </c>
      <c r="AA363" s="34">
        <f t="shared" si="77"/>
        <v>0</v>
      </c>
      <c r="AB363" s="34">
        <f t="shared" si="69"/>
        <v>0</v>
      </c>
      <c r="AC363" s="34">
        <f t="shared" si="73"/>
        <v>1</v>
      </c>
      <c r="AD363" s="34">
        <f t="shared" si="78"/>
        <v>0</v>
      </c>
      <c r="AE363" s="34">
        <f t="shared" si="79"/>
        <v>0</v>
      </c>
      <c r="AF363" s="34">
        <f t="shared" si="80"/>
        <v>0</v>
      </c>
      <c r="AG363" s="34">
        <f t="shared" si="81"/>
        <v>0</v>
      </c>
      <c r="AH363">
        <f t="shared" si="74"/>
        <v>0</v>
      </c>
      <c r="AI363">
        <f t="shared" si="75"/>
        <v>0</v>
      </c>
      <c r="AJ363">
        <v>0</v>
      </c>
    </row>
    <row r="364" spans="1:36" ht="12.75">
      <c r="A364" s="22">
        <v>3617520</v>
      </c>
      <c r="B364" s="23">
        <v>421501060000</v>
      </c>
      <c r="C364" s="24" t="s">
        <v>1947</v>
      </c>
      <c r="D364" s="24" t="s">
        <v>1948</v>
      </c>
      <c r="E364" s="24" t="s">
        <v>1949</v>
      </c>
      <c r="F364" s="24">
        <v>13088</v>
      </c>
      <c r="G364" s="25">
        <v>4455</v>
      </c>
      <c r="H364" s="24">
        <v>3154530225</v>
      </c>
      <c r="I364" s="26">
        <v>4</v>
      </c>
      <c r="J364" s="26" t="s">
        <v>878</v>
      </c>
      <c r="K364" s="35" t="s">
        <v>877</v>
      </c>
      <c r="L364" s="4">
        <v>8245</v>
      </c>
      <c r="M364" s="70" t="s">
        <v>878</v>
      </c>
      <c r="N364" s="4" t="s">
        <v>877</v>
      </c>
      <c r="O364" s="30"/>
      <c r="P364" s="31">
        <v>6.178337913389558</v>
      </c>
      <c r="Q364" s="26" t="str">
        <f t="shared" si="83"/>
        <v>NO</v>
      </c>
      <c r="R364" s="26" t="s">
        <v>878</v>
      </c>
      <c r="S364" s="30" t="s">
        <v>877</v>
      </c>
      <c r="T364">
        <v>33129</v>
      </c>
      <c r="U364">
        <v>44912</v>
      </c>
      <c r="V364" s="4">
        <v>11701</v>
      </c>
      <c r="W364" s="33">
        <v>140157</v>
      </c>
      <c r="X364" s="34">
        <f t="shared" si="71"/>
        <v>0</v>
      </c>
      <c r="Y364" s="34">
        <f t="shared" si="72"/>
        <v>0</v>
      </c>
      <c r="Z364" s="34">
        <f t="shared" si="76"/>
        <v>0</v>
      </c>
      <c r="AA364" s="34">
        <f t="shared" si="77"/>
        <v>0</v>
      </c>
      <c r="AB364" s="34">
        <f t="shared" si="69"/>
        <v>0</v>
      </c>
      <c r="AC364" s="34">
        <f t="shared" si="73"/>
        <v>0</v>
      </c>
      <c r="AD364" s="34">
        <f t="shared" si="78"/>
        <v>0</v>
      </c>
      <c r="AE364" s="34">
        <f t="shared" si="79"/>
        <v>0</v>
      </c>
      <c r="AF364" s="34">
        <f t="shared" si="80"/>
        <v>0</v>
      </c>
      <c r="AG364" s="34">
        <f t="shared" si="81"/>
        <v>0</v>
      </c>
      <c r="AH364">
        <f t="shared" si="74"/>
        <v>0</v>
      </c>
      <c r="AI364">
        <f t="shared" si="75"/>
        <v>0</v>
      </c>
      <c r="AJ364">
        <v>0</v>
      </c>
    </row>
    <row r="365" spans="1:36" ht="12.75">
      <c r="A365" s="22">
        <v>3617580</v>
      </c>
      <c r="B365" s="23">
        <v>591302040000</v>
      </c>
      <c r="C365" s="24" t="s">
        <v>1950</v>
      </c>
      <c r="D365" s="24" t="s">
        <v>1951</v>
      </c>
      <c r="E365" s="24" t="s">
        <v>1952</v>
      </c>
      <c r="F365" s="24">
        <v>12758</v>
      </c>
      <c r="G365" s="25">
        <v>947</v>
      </c>
      <c r="H365" s="24">
        <v>9144394400</v>
      </c>
      <c r="I365" s="26">
        <v>7</v>
      </c>
      <c r="J365" s="26" t="s">
        <v>876</v>
      </c>
      <c r="K365" s="27" t="s">
        <v>879</v>
      </c>
      <c r="L365" s="28">
        <v>683</v>
      </c>
      <c r="M365" s="70" t="s">
        <v>878</v>
      </c>
      <c r="N365" s="40" t="s">
        <v>877</v>
      </c>
      <c r="O365" s="30"/>
      <c r="P365" s="31">
        <v>38.954248366013076</v>
      </c>
      <c r="Q365" s="26" t="str">
        <f t="shared" si="83"/>
        <v>YES</v>
      </c>
      <c r="R365" s="26" t="s">
        <v>876</v>
      </c>
      <c r="S365" s="32" t="s">
        <v>879</v>
      </c>
      <c r="T365">
        <v>5060</v>
      </c>
      <c r="U365">
        <v>3630</v>
      </c>
      <c r="V365" s="4">
        <v>5951</v>
      </c>
      <c r="W365" s="33">
        <v>33568</v>
      </c>
      <c r="X365" s="34">
        <f t="shared" si="71"/>
        <v>1</v>
      </c>
      <c r="Y365" s="34">
        <f t="shared" si="72"/>
        <v>0</v>
      </c>
      <c r="Z365" s="34">
        <f t="shared" si="76"/>
        <v>0</v>
      </c>
      <c r="AA365" s="34">
        <f t="shared" si="77"/>
        <v>0</v>
      </c>
      <c r="AB365" s="34">
        <f t="shared" si="69"/>
        <v>1</v>
      </c>
      <c r="AC365" s="34">
        <f t="shared" si="73"/>
        <v>1</v>
      </c>
      <c r="AD365" s="34" t="str">
        <f t="shared" si="78"/>
        <v>CHECK</v>
      </c>
      <c r="AE365" s="34">
        <f t="shared" si="79"/>
        <v>0</v>
      </c>
      <c r="AF365" s="34" t="str">
        <f t="shared" si="80"/>
        <v>RLISP</v>
      </c>
      <c r="AG365" s="34">
        <f t="shared" si="81"/>
        <v>0</v>
      </c>
      <c r="AH365">
        <f t="shared" si="74"/>
        <v>0</v>
      </c>
      <c r="AI365">
        <f t="shared" si="75"/>
        <v>0</v>
      </c>
      <c r="AJ365">
        <v>0</v>
      </c>
    </row>
    <row r="366" spans="1:36" ht="12.75">
      <c r="A366" s="22">
        <v>3617640</v>
      </c>
      <c r="B366" s="23">
        <v>240801060000</v>
      </c>
      <c r="C366" s="24" t="s">
        <v>1953</v>
      </c>
      <c r="D366" s="24" t="s">
        <v>1954</v>
      </c>
      <c r="E366" s="24" t="s">
        <v>1955</v>
      </c>
      <c r="F366" s="24">
        <v>14487</v>
      </c>
      <c r="G366" s="25">
        <v>489</v>
      </c>
      <c r="H366" s="24">
        <v>7163464000</v>
      </c>
      <c r="I366" s="26">
        <v>8</v>
      </c>
      <c r="J366" s="26" t="s">
        <v>876</v>
      </c>
      <c r="K366" s="27" t="s">
        <v>877</v>
      </c>
      <c r="L366" s="28">
        <v>2135</v>
      </c>
      <c r="M366" s="70" t="s">
        <v>878</v>
      </c>
      <c r="N366" s="28" t="s">
        <v>877</v>
      </c>
      <c r="O366" s="30"/>
      <c r="P366" s="31">
        <v>14.476190476190476</v>
      </c>
      <c r="Q366" s="26" t="str">
        <f t="shared" si="83"/>
        <v>NO</v>
      </c>
      <c r="R366" s="26" t="s">
        <v>876</v>
      </c>
      <c r="S366" s="30" t="s">
        <v>877</v>
      </c>
      <c r="T366">
        <v>9496</v>
      </c>
      <c r="U366">
        <v>11493</v>
      </c>
      <c r="V366" s="4">
        <v>4738</v>
      </c>
      <c r="W366" s="33">
        <v>45396</v>
      </c>
      <c r="X366" s="34">
        <f t="shared" si="71"/>
        <v>1</v>
      </c>
      <c r="Y366" s="34">
        <f t="shared" si="72"/>
        <v>0</v>
      </c>
      <c r="Z366" s="34">
        <f t="shared" si="76"/>
        <v>0</v>
      </c>
      <c r="AA366" s="34">
        <f t="shared" si="77"/>
        <v>0</v>
      </c>
      <c r="AB366" s="34">
        <f t="shared" si="69"/>
        <v>0</v>
      </c>
      <c r="AC366" s="34">
        <f t="shared" si="73"/>
        <v>1</v>
      </c>
      <c r="AD366" s="34">
        <f t="shared" si="78"/>
        <v>0</v>
      </c>
      <c r="AE366" s="34">
        <f t="shared" si="79"/>
        <v>0</v>
      </c>
      <c r="AF366" s="34">
        <f t="shared" si="80"/>
        <v>0</v>
      </c>
      <c r="AG366" s="34">
        <f t="shared" si="81"/>
        <v>0</v>
      </c>
      <c r="AH366">
        <f t="shared" si="74"/>
        <v>0</v>
      </c>
      <c r="AI366">
        <f t="shared" si="75"/>
        <v>0</v>
      </c>
      <c r="AJ366">
        <v>0</v>
      </c>
    </row>
    <row r="367" spans="1:36" ht="12.75">
      <c r="A367" s="22">
        <v>3617670</v>
      </c>
      <c r="B367" s="23">
        <v>400400010000</v>
      </c>
      <c r="C367" s="24" t="s">
        <v>1956</v>
      </c>
      <c r="D367" s="24" t="s">
        <v>1957</v>
      </c>
      <c r="E367" s="24" t="s">
        <v>1958</v>
      </c>
      <c r="F367" s="24">
        <v>14094</v>
      </c>
      <c r="G367" s="25">
        <v>5099</v>
      </c>
      <c r="H367" s="24">
        <v>7164396435</v>
      </c>
      <c r="I367" s="26">
        <v>3</v>
      </c>
      <c r="J367" s="26" t="s">
        <v>878</v>
      </c>
      <c r="K367" s="35" t="s">
        <v>877</v>
      </c>
      <c r="L367" s="4">
        <v>5327</v>
      </c>
      <c r="M367" s="70" t="s">
        <v>878</v>
      </c>
      <c r="N367" s="4" t="s">
        <v>877</v>
      </c>
      <c r="O367" s="30"/>
      <c r="P367" s="31">
        <v>20.597439544807965</v>
      </c>
      <c r="Q367" s="26" t="str">
        <f t="shared" si="83"/>
        <v>YES</v>
      </c>
      <c r="R367" s="26" t="s">
        <v>878</v>
      </c>
      <c r="S367" s="30" t="s">
        <v>877</v>
      </c>
      <c r="T367">
        <v>37032</v>
      </c>
      <c r="U367">
        <v>65218</v>
      </c>
      <c r="V367" s="4">
        <v>30341</v>
      </c>
      <c r="W367" s="33">
        <v>209969</v>
      </c>
      <c r="X367" s="34">
        <f t="shared" si="71"/>
        <v>0</v>
      </c>
      <c r="Y367" s="34">
        <f t="shared" si="72"/>
        <v>0</v>
      </c>
      <c r="Z367" s="34">
        <f t="shared" si="76"/>
        <v>0</v>
      </c>
      <c r="AA367" s="34">
        <f t="shared" si="77"/>
        <v>0</v>
      </c>
      <c r="AB367" s="34">
        <f t="shared" si="69"/>
        <v>1</v>
      </c>
      <c r="AC367" s="34">
        <f t="shared" si="73"/>
        <v>0</v>
      </c>
      <c r="AD367" s="34">
        <f t="shared" si="78"/>
        <v>0</v>
      </c>
      <c r="AE367" s="34">
        <f t="shared" si="79"/>
        <v>0</v>
      </c>
      <c r="AF367" s="34">
        <f t="shared" si="80"/>
        <v>0</v>
      </c>
      <c r="AG367" s="34">
        <f t="shared" si="81"/>
        <v>0</v>
      </c>
      <c r="AH367">
        <f t="shared" si="74"/>
        <v>0</v>
      </c>
      <c r="AI367">
        <f t="shared" si="75"/>
        <v>0</v>
      </c>
      <c r="AJ367">
        <v>0</v>
      </c>
    </row>
    <row r="368" spans="1:36" ht="12.75">
      <c r="A368" s="22">
        <v>3617700</v>
      </c>
      <c r="B368" s="23">
        <v>280503060000</v>
      </c>
      <c r="C368" s="24" t="s">
        <v>1959</v>
      </c>
      <c r="D368" s="24" t="s">
        <v>1960</v>
      </c>
      <c r="E368" s="24" t="s">
        <v>1961</v>
      </c>
      <c r="F368" s="24">
        <v>11560</v>
      </c>
      <c r="G368" s="25">
        <v>1118</v>
      </c>
      <c r="H368" s="24">
        <v>5166746310</v>
      </c>
      <c r="I368" s="26">
        <v>3</v>
      </c>
      <c r="J368" s="75" t="s">
        <v>878</v>
      </c>
      <c r="K368" s="27" t="s">
        <v>877</v>
      </c>
      <c r="L368" s="28">
        <v>2109</v>
      </c>
      <c r="M368" s="76" t="s">
        <v>878</v>
      </c>
      <c r="N368" s="4" t="s">
        <v>877</v>
      </c>
      <c r="O368" s="30"/>
      <c r="P368" s="31">
        <v>6.36042402826855</v>
      </c>
      <c r="Q368" s="26" t="str">
        <f t="shared" si="83"/>
        <v>NO</v>
      </c>
      <c r="R368" s="26" t="s">
        <v>878</v>
      </c>
      <c r="S368" s="30" t="s">
        <v>877</v>
      </c>
      <c r="T368">
        <v>9034</v>
      </c>
      <c r="U368">
        <v>12948</v>
      </c>
      <c r="V368" s="4">
        <v>2527</v>
      </c>
      <c r="W368" s="33">
        <v>31995</v>
      </c>
      <c r="X368" s="34">
        <f t="shared" si="71"/>
        <v>0</v>
      </c>
      <c r="Y368" s="34">
        <f t="shared" si="72"/>
        <v>0</v>
      </c>
      <c r="Z368" s="34">
        <f t="shared" si="76"/>
        <v>0</v>
      </c>
      <c r="AA368" s="34">
        <f t="shared" si="77"/>
        <v>0</v>
      </c>
      <c r="AB368" s="34">
        <f t="shared" si="69"/>
        <v>0</v>
      </c>
      <c r="AC368" s="34">
        <f t="shared" si="73"/>
        <v>0</v>
      </c>
      <c r="AD368" s="34">
        <f t="shared" si="78"/>
        <v>0</v>
      </c>
      <c r="AE368" s="34">
        <f t="shared" si="79"/>
        <v>0</v>
      </c>
      <c r="AF368" s="34">
        <f t="shared" si="80"/>
        <v>0</v>
      </c>
      <c r="AG368" s="34">
        <f t="shared" si="81"/>
        <v>0</v>
      </c>
      <c r="AH368">
        <f t="shared" si="74"/>
        <v>0</v>
      </c>
      <c r="AI368">
        <f t="shared" si="75"/>
        <v>0</v>
      </c>
      <c r="AJ368">
        <v>0</v>
      </c>
    </row>
    <row r="369" spans="1:36" ht="12.75">
      <c r="A369" s="22">
        <v>3617730</v>
      </c>
      <c r="B369" s="23">
        <v>280300010000</v>
      </c>
      <c r="C369" s="24" t="s">
        <v>1962</v>
      </c>
      <c r="D369" s="24" t="s">
        <v>1963</v>
      </c>
      <c r="E369" s="24" t="s">
        <v>1964</v>
      </c>
      <c r="F369" s="24">
        <v>11561</v>
      </c>
      <c r="G369" s="25">
        <v>5093</v>
      </c>
      <c r="H369" s="24">
        <v>5168972104</v>
      </c>
      <c r="I369" s="26">
        <v>3</v>
      </c>
      <c r="J369" s="26" t="s">
        <v>878</v>
      </c>
      <c r="K369" s="74" t="s">
        <v>877</v>
      </c>
      <c r="L369" s="26">
        <v>4085</v>
      </c>
      <c r="M369" s="70" t="s">
        <v>878</v>
      </c>
      <c r="N369" s="4" t="s">
        <v>877</v>
      </c>
      <c r="O369" s="30"/>
      <c r="P369" s="31">
        <v>15.94492117341848</v>
      </c>
      <c r="Q369" s="26" t="str">
        <f t="shared" si="83"/>
        <v>NO</v>
      </c>
      <c r="R369" s="26" t="s">
        <v>878</v>
      </c>
      <c r="S369" s="30" t="s">
        <v>877</v>
      </c>
      <c r="T369">
        <v>24847</v>
      </c>
      <c r="U369">
        <v>29648</v>
      </c>
      <c r="V369" s="4">
        <v>12894</v>
      </c>
      <c r="W369" s="33">
        <v>109319</v>
      </c>
      <c r="X369" s="34">
        <f t="shared" si="71"/>
        <v>0</v>
      </c>
      <c r="Y369" s="34">
        <f t="shared" si="72"/>
        <v>0</v>
      </c>
      <c r="Z369" s="34">
        <f t="shared" si="76"/>
        <v>0</v>
      </c>
      <c r="AA369" s="34">
        <f t="shared" si="77"/>
        <v>0</v>
      </c>
      <c r="AB369" s="34">
        <f t="shared" si="69"/>
        <v>0</v>
      </c>
      <c r="AC369" s="34">
        <f t="shared" si="73"/>
        <v>0</v>
      </c>
      <c r="AD369" s="34">
        <f t="shared" si="78"/>
        <v>0</v>
      </c>
      <c r="AE369" s="34">
        <f t="shared" si="79"/>
        <v>0</v>
      </c>
      <c r="AF369" s="34">
        <f t="shared" si="80"/>
        <v>0</v>
      </c>
      <c r="AG369" s="34">
        <f t="shared" si="81"/>
        <v>0</v>
      </c>
      <c r="AH369">
        <f t="shared" si="74"/>
        <v>0</v>
      </c>
      <c r="AI369">
        <f t="shared" si="75"/>
        <v>0</v>
      </c>
      <c r="AJ369">
        <v>0</v>
      </c>
    </row>
    <row r="370" spans="1:36" ht="12.75">
      <c r="A370" s="22">
        <v>3617760</v>
      </c>
      <c r="B370" s="23">
        <v>200701040000</v>
      </c>
      <c r="C370" s="24" t="s">
        <v>1965</v>
      </c>
      <c r="D370" s="24" t="s">
        <v>1966</v>
      </c>
      <c r="E370" s="24" t="s">
        <v>1967</v>
      </c>
      <c r="F370" s="24">
        <v>12847</v>
      </c>
      <c r="G370" s="25">
        <v>217</v>
      </c>
      <c r="H370" s="24">
        <v>5186242147</v>
      </c>
      <c r="I370" s="26">
        <v>7</v>
      </c>
      <c r="J370" s="61" t="s">
        <v>876</v>
      </c>
      <c r="K370" s="27" t="s">
        <v>879</v>
      </c>
      <c r="L370" s="28">
        <v>94</v>
      </c>
      <c r="M370" s="29" t="s">
        <v>876</v>
      </c>
      <c r="N370" s="55" t="s">
        <v>879</v>
      </c>
      <c r="O370" s="66" t="s">
        <v>879</v>
      </c>
      <c r="P370" s="31">
        <v>22.5</v>
      </c>
      <c r="Q370" s="26" t="str">
        <f t="shared" si="83"/>
        <v>YES</v>
      </c>
      <c r="R370" s="26" t="s">
        <v>876</v>
      </c>
      <c r="S370" s="30" t="s">
        <v>877</v>
      </c>
      <c r="T370">
        <v>574</v>
      </c>
      <c r="U370">
        <v>563</v>
      </c>
      <c r="V370" s="4">
        <v>500</v>
      </c>
      <c r="W370" s="33">
        <v>3300</v>
      </c>
      <c r="X370" s="34">
        <f t="shared" si="71"/>
        <v>1</v>
      </c>
      <c r="Y370" s="34">
        <f t="shared" si="72"/>
        <v>1</v>
      </c>
      <c r="Z370" s="34" t="str">
        <f t="shared" si="76"/>
        <v>ELIGIBLE</v>
      </c>
      <c r="AA370" s="34" t="str">
        <f t="shared" si="77"/>
        <v>OKAY</v>
      </c>
      <c r="AB370" s="34">
        <f t="shared" si="69"/>
        <v>1</v>
      </c>
      <c r="AC370" s="34">
        <f t="shared" si="73"/>
        <v>1</v>
      </c>
      <c r="AD370" s="34" t="str">
        <f t="shared" si="78"/>
        <v>CHECK</v>
      </c>
      <c r="AE370" s="34" t="str">
        <f t="shared" si="79"/>
        <v>SRSA</v>
      </c>
      <c r="AF370" s="34">
        <f t="shared" si="80"/>
        <v>0</v>
      </c>
      <c r="AG370" s="34">
        <f t="shared" si="81"/>
        <v>0</v>
      </c>
      <c r="AH370">
        <f t="shared" si="74"/>
        <v>0</v>
      </c>
      <c r="AI370">
        <f t="shared" si="75"/>
        <v>0</v>
      </c>
      <c r="AJ370">
        <v>0</v>
      </c>
    </row>
    <row r="371" spans="1:36" ht="12.75">
      <c r="A371" s="22">
        <v>3617820</v>
      </c>
      <c r="B371" s="23">
        <v>230901040000</v>
      </c>
      <c r="C371" s="24" t="s">
        <v>1968</v>
      </c>
      <c r="D371" s="24" t="s">
        <v>1969</v>
      </c>
      <c r="E371" s="24" t="s">
        <v>1970</v>
      </c>
      <c r="F371" s="24">
        <v>13367</v>
      </c>
      <c r="G371" s="25">
        <v>1397</v>
      </c>
      <c r="H371" s="24">
        <v>3153763544</v>
      </c>
      <c r="I371" s="26">
        <v>6</v>
      </c>
      <c r="J371" s="26" t="s">
        <v>878</v>
      </c>
      <c r="K371" s="27" t="s">
        <v>879</v>
      </c>
      <c r="L371" s="28">
        <v>1446</v>
      </c>
      <c r="M371" s="70" t="s">
        <v>878</v>
      </c>
      <c r="N371" s="28" t="s">
        <v>877</v>
      </c>
      <c r="O371" s="30"/>
      <c r="P371" s="31">
        <v>22.818428184281842</v>
      </c>
      <c r="Q371" s="26" t="str">
        <f t="shared" si="83"/>
        <v>YES</v>
      </c>
      <c r="R371" s="26" t="s">
        <v>876</v>
      </c>
      <c r="S371" s="32" t="s">
        <v>879</v>
      </c>
      <c r="T371">
        <v>9388</v>
      </c>
      <c r="U371">
        <v>8608</v>
      </c>
      <c r="V371" s="4">
        <v>8256</v>
      </c>
      <c r="W371" s="33">
        <v>55199</v>
      </c>
      <c r="X371" s="34">
        <f t="shared" si="71"/>
        <v>0</v>
      </c>
      <c r="Y371" s="34">
        <f t="shared" si="72"/>
        <v>0</v>
      </c>
      <c r="Z371" s="34">
        <f t="shared" si="76"/>
        <v>0</v>
      </c>
      <c r="AA371" s="34">
        <f t="shared" si="77"/>
        <v>0</v>
      </c>
      <c r="AB371" s="34">
        <f t="shared" si="69"/>
        <v>1</v>
      </c>
      <c r="AC371" s="34">
        <f t="shared" si="73"/>
        <v>1</v>
      </c>
      <c r="AD371" s="34" t="str">
        <f t="shared" si="78"/>
        <v>CHECK</v>
      </c>
      <c r="AE371" s="34">
        <f t="shared" si="79"/>
        <v>0</v>
      </c>
      <c r="AF371" s="34" t="str">
        <f t="shared" si="80"/>
        <v>RLISP</v>
      </c>
      <c r="AG371" s="34">
        <f t="shared" si="81"/>
        <v>0</v>
      </c>
      <c r="AH371">
        <f t="shared" si="74"/>
        <v>0</v>
      </c>
      <c r="AI371">
        <f t="shared" si="75"/>
        <v>0</v>
      </c>
      <c r="AJ371">
        <v>0</v>
      </c>
    </row>
    <row r="372" spans="1:36" ht="12.75">
      <c r="A372" s="22">
        <v>3617880</v>
      </c>
      <c r="B372" s="23">
        <v>221301040000</v>
      </c>
      <c r="C372" s="24" t="s">
        <v>1971</v>
      </c>
      <c r="D372" s="24" t="s">
        <v>1972</v>
      </c>
      <c r="E372" s="24" t="s">
        <v>1973</v>
      </c>
      <c r="F372" s="24">
        <v>13622</v>
      </c>
      <c r="G372" s="25">
        <v>219</v>
      </c>
      <c r="H372" s="24">
        <v>3156492417</v>
      </c>
      <c r="I372" s="26">
        <v>7</v>
      </c>
      <c r="J372" s="26" t="s">
        <v>876</v>
      </c>
      <c r="K372" s="27" t="s">
        <v>879</v>
      </c>
      <c r="L372" s="28">
        <v>375</v>
      </c>
      <c r="M372" s="70" t="s">
        <v>878</v>
      </c>
      <c r="N372" s="55" t="s">
        <v>879</v>
      </c>
      <c r="O372" s="66" t="s">
        <v>879</v>
      </c>
      <c r="P372" s="31">
        <v>14.871794871794872</v>
      </c>
      <c r="Q372" s="26" t="str">
        <f t="shared" si="83"/>
        <v>NO</v>
      </c>
      <c r="R372" s="26" t="s">
        <v>876</v>
      </c>
      <c r="S372" s="30" t="s">
        <v>877</v>
      </c>
      <c r="T372">
        <v>1914</v>
      </c>
      <c r="U372">
        <v>2286</v>
      </c>
      <c r="V372" s="4">
        <v>1180</v>
      </c>
      <c r="W372" s="33">
        <v>8995</v>
      </c>
      <c r="X372" s="34">
        <f t="shared" si="71"/>
        <v>1</v>
      </c>
      <c r="Y372" s="34">
        <f t="shared" si="72"/>
        <v>1</v>
      </c>
      <c r="Z372" s="34" t="str">
        <f t="shared" si="76"/>
        <v>ELIGIBLE</v>
      </c>
      <c r="AA372" s="34" t="str">
        <f t="shared" si="77"/>
        <v>OKAY</v>
      </c>
      <c r="AB372" s="34">
        <f t="shared" si="69"/>
        <v>0</v>
      </c>
      <c r="AC372" s="34">
        <f t="shared" si="73"/>
        <v>1</v>
      </c>
      <c r="AD372" s="34">
        <f t="shared" si="78"/>
        <v>0</v>
      </c>
      <c r="AE372" s="34">
        <f t="shared" si="79"/>
        <v>0</v>
      </c>
      <c r="AF372" s="34">
        <f t="shared" si="80"/>
        <v>0</v>
      </c>
      <c r="AG372" s="34">
        <f t="shared" si="81"/>
        <v>0</v>
      </c>
      <c r="AH372">
        <f t="shared" si="74"/>
        <v>0</v>
      </c>
      <c r="AI372">
        <f t="shared" si="75"/>
        <v>0</v>
      </c>
      <c r="AJ372">
        <v>0</v>
      </c>
    </row>
    <row r="373" spans="1:36" ht="12.75">
      <c r="A373" s="22">
        <v>3617910</v>
      </c>
      <c r="B373" s="23">
        <v>280220030000</v>
      </c>
      <c r="C373" s="24" t="s">
        <v>1974</v>
      </c>
      <c r="D373" s="24" t="s">
        <v>1975</v>
      </c>
      <c r="E373" s="24" t="s">
        <v>1976</v>
      </c>
      <c r="F373" s="24">
        <v>11563</v>
      </c>
      <c r="G373" s="25">
        <v>3437</v>
      </c>
      <c r="H373" s="24">
        <v>5168870253</v>
      </c>
      <c r="I373" s="26">
        <v>3</v>
      </c>
      <c r="J373" s="26" t="s">
        <v>878</v>
      </c>
      <c r="K373" s="27" t="s">
        <v>877</v>
      </c>
      <c r="L373" s="28">
        <v>2840</v>
      </c>
      <c r="M373" s="70" t="s">
        <v>878</v>
      </c>
      <c r="N373" s="4" t="s">
        <v>877</v>
      </c>
      <c r="O373" s="30"/>
      <c r="P373" s="31">
        <v>6.591070163004961</v>
      </c>
      <c r="Q373" s="26" t="str">
        <f t="shared" si="83"/>
        <v>NO</v>
      </c>
      <c r="R373" s="26" t="s">
        <v>878</v>
      </c>
      <c r="S373" s="30" t="s">
        <v>877</v>
      </c>
      <c r="T373">
        <v>11292</v>
      </c>
      <c r="U373">
        <v>16461</v>
      </c>
      <c r="V373" s="4">
        <v>2899</v>
      </c>
      <c r="W373" s="33">
        <v>40656</v>
      </c>
      <c r="X373" s="34">
        <f t="shared" si="71"/>
        <v>0</v>
      </c>
      <c r="Y373" s="34">
        <f t="shared" si="72"/>
        <v>0</v>
      </c>
      <c r="Z373" s="34">
        <f t="shared" si="76"/>
        <v>0</v>
      </c>
      <c r="AA373" s="34">
        <f t="shared" si="77"/>
        <v>0</v>
      </c>
      <c r="AB373" s="34">
        <f t="shared" si="69"/>
        <v>0</v>
      </c>
      <c r="AC373" s="34">
        <f t="shared" si="73"/>
        <v>0</v>
      </c>
      <c r="AD373" s="34">
        <f t="shared" si="78"/>
        <v>0</v>
      </c>
      <c r="AE373" s="34">
        <f t="shared" si="79"/>
        <v>0</v>
      </c>
      <c r="AF373" s="34">
        <f t="shared" si="80"/>
        <v>0</v>
      </c>
      <c r="AG373" s="34">
        <f t="shared" si="81"/>
        <v>0</v>
      </c>
      <c r="AH373">
        <f t="shared" si="74"/>
        <v>0</v>
      </c>
      <c r="AI373">
        <f t="shared" si="75"/>
        <v>0</v>
      </c>
      <c r="AJ373">
        <v>0</v>
      </c>
    </row>
    <row r="374" spans="1:36" ht="12.75">
      <c r="A374" s="22">
        <v>3617940</v>
      </c>
      <c r="B374" s="23">
        <v>421504020000</v>
      </c>
      <c r="C374" s="24" t="s">
        <v>1977</v>
      </c>
      <c r="D374" s="24" t="s">
        <v>1978</v>
      </c>
      <c r="E374" s="24" t="s">
        <v>1272</v>
      </c>
      <c r="F374" s="24">
        <v>13208</v>
      </c>
      <c r="G374" s="25">
        <v>3234</v>
      </c>
      <c r="H374" s="24">
        <v>3154557571</v>
      </c>
      <c r="I374" s="26">
        <v>4</v>
      </c>
      <c r="J374" s="36" t="s">
        <v>878</v>
      </c>
      <c r="K374" s="50" t="s">
        <v>877</v>
      </c>
      <c r="L374" s="45">
        <v>327</v>
      </c>
      <c r="M374" s="68" t="s">
        <v>878</v>
      </c>
      <c r="N374" s="4" t="s">
        <v>877</v>
      </c>
      <c r="O374" s="30"/>
      <c r="P374" s="31">
        <v>4.862579281183932</v>
      </c>
      <c r="Q374" s="26" t="str">
        <f t="shared" si="83"/>
        <v>NO</v>
      </c>
      <c r="R374" s="26" t="s">
        <v>878</v>
      </c>
      <c r="S374" s="30" t="s">
        <v>877</v>
      </c>
      <c r="T374">
        <v>1793</v>
      </c>
      <c r="U374">
        <v>2662</v>
      </c>
      <c r="V374" s="4">
        <v>408</v>
      </c>
      <c r="W374" s="33">
        <v>5228</v>
      </c>
      <c r="X374" s="34">
        <f t="shared" si="71"/>
        <v>0</v>
      </c>
      <c r="Y374" s="34">
        <f t="shared" si="72"/>
        <v>1</v>
      </c>
      <c r="Z374" s="34">
        <f t="shared" si="76"/>
        <v>0</v>
      </c>
      <c r="AA374" s="34">
        <f t="shared" si="77"/>
        <v>0</v>
      </c>
      <c r="AB374" s="34">
        <f t="shared" si="69"/>
        <v>0</v>
      </c>
      <c r="AC374" s="34">
        <f t="shared" si="73"/>
        <v>0</v>
      </c>
      <c r="AD374" s="34">
        <f t="shared" si="78"/>
        <v>0</v>
      </c>
      <c r="AE374" s="34">
        <f t="shared" si="79"/>
        <v>0</v>
      </c>
      <c r="AF374" s="34">
        <f t="shared" si="80"/>
        <v>0</v>
      </c>
      <c r="AG374" s="34">
        <f t="shared" si="81"/>
        <v>0</v>
      </c>
      <c r="AH374">
        <f t="shared" si="74"/>
        <v>0</v>
      </c>
      <c r="AI374">
        <f t="shared" si="75"/>
        <v>0</v>
      </c>
      <c r="AJ374">
        <v>0</v>
      </c>
    </row>
    <row r="375" spans="1:36" ht="12.75">
      <c r="A375" s="22">
        <v>3617970</v>
      </c>
      <c r="B375" s="23">
        <v>451001040000</v>
      </c>
      <c r="C375" s="24" t="s">
        <v>1979</v>
      </c>
      <c r="D375" s="24" t="s">
        <v>1980</v>
      </c>
      <c r="E375" s="24" t="s">
        <v>1981</v>
      </c>
      <c r="F375" s="24">
        <v>14098</v>
      </c>
      <c r="G375" s="25">
        <v>540</v>
      </c>
      <c r="H375" s="24">
        <v>7167652282</v>
      </c>
      <c r="I375" s="26">
        <v>8</v>
      </c>
      <c r="J375" s="26" t="s">
        <v>876</v>
      </c>
      <c r="K375" s="27" t="s">
        <v>877</v>
      </c>
      <c r="L375" s="28">
        <v>779</v>
      </c>
      <c r="M375" s="70" t="s">
        <v>878</v>
      </c>
      <c r="N375" s="28" t="s">
        <v>877</v>
      </c>
      <c r="O375" s="30"/>
      <c r="P375" s="31">
        <v>20.040485829959515</v>
      </c>
      <c r="Q375" s="26" t="str">
        <f t="shared" si="83"/>
        <v>YES</v>
      </c>
      <c r="R375" s="26" t="s">
        <v>876</v>
      </c>
      <c r="S375" s="32" t="s">
        <v>879</v>
      </c>
      <c r="T375">
        <v>4754</v>
      </c>
      <c r="U375">
        <v>4613</v>
      </c>
      <c r="V375" s="4">
        <v>3908</v>
      </c>
      <c r="W375" s="33">
        <v>27449</v>
      </c>
      <c r="X375" s="34">
        <f t="shared" si="71"/>
        <v>1</v>
      </c>
      <c r="Y375" s="34">
        <f t="shared" si="72"/>
        <v>0</v>
      </c>
      <c r="Z375" s="34">
        <f t="shared" si="76"/>
        <v>0</v>
      </c>
      <c r="AA375" s="34">
        <f t="shared" si="77"/>
        <v>0</v>
      </c>
      <c r="AB375" s="34">
        <f t="shared" si="69"/>
        <v>1</v>
      </c>
      <c r="AC375" s="34">
        <f t="shared" si="73"/>
        <v>1</v>
      </c>
      <c r="AD375" s="34" t="str">
        <f t="shared" si="78"/>
        <v>CHECK</v>
      </c>
      <c r="AE375" s="34">
        <f t="shared" si="79"/>
        <v>0</v>
      </c>
      <c r="AF375" s="34" t="str">
        <f t="shared" si="80"/>
        <v>RLISP</v>
      </c>
      <c r="AG375" s="34">
        <f t="shared" si="81"/>
        <v>0</v>
      </c>
      <c r="AH375">
        <f t="shared" si="74"/>
        <v>0</v>
      </c>
      <c r="AI375">
        <f t="shared" si="75"/>
        <v>0</v>
      </c>
      <c r="AJ375">
        <v>0</v>
      </c>
    </row>
    <row r="376" spans="1:36" ht="12.75">
      <c r="A376" s="22">
        <v>3618030</v>
      </c>
      <c r="B376" s="23">
        <v>650501040000</v>
      </c>
      <c r="C376" s="24" t="s">
        <v>1982</v>
      </c>
      <c r="D376" s="24" t="s">
        <v>1983</v>
      </c>
      <c r="E376" s="24" t="s">
        <v>1984</v>
      </c>
      <c r="F376" s="24">
        <v>14489</v>
      </c>
      <c r="G376" s="25">
        <v>1496</v>
      </c>
      <c r="H376" s="24">
        <v>3159462200</v>
      </c>
      <c r="I376" s="26">
        <v>4</v>
      </c>
      <c r="J376" s="26" t="s">
        <v>878</v>
      </c>
      <c r="K376" s="27" t="s">
        <v>877</v>
      </c>
      <c r="L376" s="28">
        <v>1117</v>
      </c>
      <c r="M376" s="70" t="s">
        <v>878</v>
      </c>
      <c r="N376" s="4" t="s">
        <v>877</v>
      </c>
      <c r="O376" s="30"/>
      <c r="P376" s="31">
        <v>17.40013540961408</v>
      </c>
      <c r="Q376" s="26" t="str">
        <f t="shared" si="83"/>
        <v>NO</v>
      </c>
      <c r="R376" s="26" t="s">
        <v>878</v>
      </c>
      <c r="S376" s="30" t="s">
        <v>877</v>
      </c>
      <c r="T376">
        <v>6010</v>
      </c>
      <c r="U376">
        <v>6215</v>
      </c>
      <c r="V376" s="4">
        <v>4204</v>
      </c>
      <c r="W376" s="33">
        <v>32877</v>
      </c>
      <c r="X376" s="34">
        <f t="shared" si="71"/>
        <v>0</v>
      </c>
      <c r="Y376" s="34">
        <f t="shared" si="72"/>
        <v>0</v>
      </c>
      <c r="Z376" s="34">
        <f t="shared" si="76"/>
        <v>0</v>
      </c>
      <c r="AA376" s="34">
        <f t="shared" si="77"/>
        <v>0</v>
      </c>
      <c r="AB376" s="34">
        <f t="shared" si="69"/>
        <v>0</v>
      </c>
      <c r="AC376" s="34">
        <f t="shared" si="73"/>
        <v>0</v>
      </c>
      <c r="AD376" s="34">
        <f t="shared" si="78"/>
        <v>0</v>
      </c>
      <c r="AE376" s="34">
        <f t="shared" si="79"/>
        <v>0</v>
      </c>
      <c r="AF376" s="34">
        <f t="shared" si="80"/>
        <v>0</v>
      </c>
      <c r="AG376" s="34">
        <f t="shared" si="81"/>
        <v>0</v>
      </c>
      <c r="AH376">
        <f t="shared" si="74"/>
        <v>0</v>
      </c>
      <c r="AI376">
        <f t="shared" si="75"/>
        <v>0</v>
      </c>
      <c r="AJ376">
        <v>0</v>
      </c>
    </row>
    <row r="377" spans="1:36" ht="12.75">
      <c r="A377" s="22">
        <v>3618080</v>
      </c>
      <c r="B377" s="23">
        <v>251101040000</v>
      </c>
      <c r="C377" s="24" t="s">
        <v>1985</v>
      </c>
      <c r="D377" s="24" t="s">
        <v>1986</v>
      </c>
      <c r="E377" s="24" t="s">
        <v>1987</v>
      </c>
      <c r="F377" s="24">
        <v>13402</v>
      </c>
      <c r="G377" s="25">
        <v>155</v>
      </c>
      <c r="H377" s="24">
        <v>3158931878</v>
      </c>
      <c r="I377" s="26">
        <v>8</v>
      </c>
      <c r="J377" s="26" t="s">
        <v>876</v>
      </c>
      <c r="K377" s="27" t="s">
        <v>877</v>
      </c>
      <c r="L377" s="28">
        <v>467</v>
      </c>
      <c r="M377" s="70" t="s">
        <v>878</v>
      </c>
      <c r="N377" s="55" t="s">
        <v>879</v>
      </c>
      <c r="O377" s="66" t="s">
        <v>879</v>
      </c>
      <c r="P377" s="31">
        <v>19.264705882352942</v>
      </c>
      <c r="Q377" s="26" t="str">
        <f t="shared" si="83"/>
        <v>NO</v>
      </c>
      <c r="R377" s="26" t="s">
        <v>876</v>
      </c>
      <c r="S377" s="30" t="s">
        <v>877</v>
      </c>
      <c r="T377">
        <v>2869</v>
      </c>
      <c r="U377">
        <v>2621</v>
      </c>
      <c r="V377" s="4">
        <v>2635</v>
      </c>
      <c r="W377" s="33">
        <v>16980</v>
      </c>
      <c r="X377" s="34">
        <f t="shared" si="71"/>
        <v>1</v>
      </c>
      <c r="Y377" s="34">
        <f t="shared" si="72"/>
        <v>1</v>
      </c>
      <c r="Z377" s="34" t="str">
        <f t="shared" si="76"/>
        <v>ELIGIBLE</v>
      </c>
      <c r="AA377" s="34" t="str">
        <f t="shared" si="77"/>
        <v>OKAY</v>
      </c>
      <c r="AB377" s="34">
        <f t="shared" si="69"/>
        <v>0</v>
      </c>
      <c r="AC377" s="34">
        <f t="shared" si="73"/>
        <v>1</v>
      </c>
      <c r="AD377" s="34">
        <f t="shared" si="78"/>
        <v>0</v>
      </c>
      <c r="AE377" s="34">
        <f t="shared" si="79"/>
        <v>0</v>
      </c>
      <c r="AF377" s="34">
        <f t="shared" si="80"/>
        <v>0</v>
      </c>
      <c r="AG377" s="34">
        <f t="shared" si="81"/>
        <v>0</v>
      </c>
      <c r="AH377">
        <f t="shared" si="74"/>
        <v>0</v>
      </c>
      <c r="AI377">
        <f t="shared" si="75"/>
        <v>0</v>
      </c>
      <c r="AJ377">
        <v>0</v>
      </c>
    </row>
    <row r="378" spans="1:36" ht="12.75">
      <c r="A378" s="22">
        <v>3618090</v>
      </c>
      <c r="B378" s="23">
        <v>511901040000</v>
      </c>
      <c r="C378" s="24" t="s">
        <v>1988</v>
      </c>
      <c r="D378" s="24" t="s">
        <v>1989</v>
      </c>
      <c r="E378" s="24" t="s">
        <v>1990</v>
      </c>
      <c r="F378" s="24">
        <v>13660</v>
      </c>
      <c r="G378" s="25">
        <v>67</v>
      </c>
      <c r="H378" s="24">
        <v>3153225746</v>
      </c>
      <c r="I378" s="26">
        <v>7</v>
      </c>
      <c r="J378" s="26" t="s">
        <v>876</v>
      </c>
      <c r="K378" s="27" t="s">
        <v>879</v>
      </c>
      <c r="L378" s="28">
        <v>766</v>
      </c>
      <c r="M378" s="70" t="s">
        <v>878</v>
      </c>
      <c r="N378" s="28" t="s">
        <v>877</v>
      </c>
      <c r="O378" s="30"/>
      <c r="P378" s="31">
        <v>19.626168224299064</v>
      </c>
      <c r="Q378" s="26" t="str">
        <f t="shared" si="83"/>
        <v>NO</v>
      </c>
      <c r="R378" s="26" t="s">
        <v>876</v>
      </c>
      <c r="S378" s="30" t="s">
        <v>877</v>
      </c>
      <c r="T378">
        <v>4460</v>
      </c>
      <c r="U378">
        <v>4345</v>
      </c>
      <c r="V378" s="4">
        <v>3532</v>
      </c>
      <c r="W378" s="33">
        <v>25359</v>
      </c>
      <c r="X378" s="34">
        <f t="shared" si="71"/>
        <v>1</v>
      </c>
      <c r="Y378" s="34">
        <f t="shared" si="72"/>
        <v>0</v>
      </c>
      <c r="Z378" s="34">
        <f t="shared" si="76"/>
        <v>0</v>
      </c>
      <c r="AA378" s="34">
        <f t="shared" si="77"/>
        <v>0</v>
      </c>
      <c r="AB378" s="34">
        <f t="shared" si="69"/>
        <v>0</v>
      </c>
      <c r="AC378" s="34">
        <f t="shared" si="73"/>
        <v>1</v>
      </c>
      <c r="AD378" s="34">
        <f t="shared" si="78"/>
        <v>0</v>
      </c>
      <c r="AE378" s="34">
        <f t="shared" si="79"/>
        <v>0</v>
      </c>
      <c r="AF378" s="34">
        <f t="shared" si="80"/>
        <v>0</v>
      </c>
      <c r="AG378" s="34">
        <f t="shared" si="81"/>
        <v>0</v>
      </c>
      <c r="AH378">
        <f t="shared" si="74"/>
        <v>0</v>
      </c>
      <c r="AI378">
        <f t="shared" si="75"/>
        <v>0</v>
      </c>
      <c r="AJ378">
        <v>0</v>
      </c>
    </row>
    <row r="379" spans="1:36" ht="12.75">
      <c r="A379" s="22">
        <v>3618120</v>
      </c>
      <c r="B379" s="23">
        <v>480101060000</v>
      </c>
      <c r="C379" s="24" t="s">
        <v>1991</v>
      </c>
      <c r="D379" s="24" t="s">
        <v>1992</v>
      </c>
      <c r="E379" s="24" t="s">
        <v>1993</v>
      </c>
      <c r="F379" s="24">
        <v>10541</v>
      </c>
      <c r="G379" s="25">
        <v>1666</v>
      </c>
      <c r="H379" s="24">
        <v>9146283415</v>
      </c>
      <c r="I379" s="26" t="s">
        <v>981</v>
      </c>
      <c r="J379" s="26" t="s">
        <v>878</v>
      </c>
      <c r="K379" s="35" t="s">
        <v>877</v>
      </c>
      <c r="L379" s="4">
        <v>4341</v>
      </c>
      <c r="M379" s="70" t="s">
        <v>878</v>
      </c>
      <c r="N379" s="4" t="s">
        <v>877</v>
      </c>
      <c r="O379" s="30"/>
      <c r="P379" s="31">
        <v>6.1429415239220315</v>
      </c>
      <c r="Q379" s="26" t="str">
        <f t="shared" si="83"/>
        <v>NO</v>
      </c>
      <c r="R379" s="26" t="s">
        <v>878</v>
      </c>
      <c r="S379" s="30" t="s">
        <v>877</v>
      </c>
      <c r="T379">
        <v>17301</v>
      </c>
      <c r="U379">
        <v>25262</v>
      </c>
      <c r="V379" s="4">
        <v>4454</v>
      </c>
      <c r="W379" s="33">
        <v>64178</v>
      </c>
      <c r="X379" s="34">
        <f t="shared" si="71"/>
        <v>0</v>
      </c>
      <c r="Y379" s="34">
        <f t="shared" si="72"/>
        <v>0</v>
      </c>
      <c r="Z379" s="34">
        <f t="shared" si="76"/>
        <v>0</v>
      </c>
      <c r="AA379" s="34">
        <f t="shared" si="77"/>
        <v>0</v>
      </c>
      <c r="AB379" s="34">
        <f t="shared" si="69"/>
        <v>0</v>
      </c>
      <c r="AC379" s="34">
        <f t="shared" si="73"/>
        <v>0</v>
      </c>
      <c r="AD379" s="34">
        <f t="shared" si="78"/>
        <v>0</v>
      </c>
      <c r="AE379" s="34">
        <f t="shared" si="79"/>
        <v>0</v>
      </c>
      <c r="AF379" s="34">
        <f t="shared" si="80"/>
        <v>0</v>
      </c>
      <c r="AG379" s="34">
        <f t="shared" si="81"/>
        <v>0</v>
      </c>
      <c r="AH379">
        <f t="shared" si="74"/>
        <v>0</v>
      </c>
      <c r="AI379">
        <f t="shared" si="75"/>
        <v>0</v>
      </c>
      <c r="AJ379">
        <v>0</v>
      </c>
    </row>
    <row r="380" spans="1:36" ht="12.75">
      <c r="A380" s="22">
        <v>3618150</v>
      </c>
      <c r="B380" s="23">
        <v>31101060000</v>
      </c>
      <c r="C380" s="24" t="s">
        <v>1994</v>
      </c>
      <c r="D380" s="24" t="s">
        <v>1995</v>
      </c>
      <c r="E380" s="24" t="s">
        <v>1996</v>
      </c>
      <c r="F380" s="24">
        <v>13760</v>
      </c>
      <c r="G380" s="25">
        <v>1199</v>
      </c>
      <c r="H380" s="24">
        <v>6077541400</v>
      </c>
      <c r="I380" s="26" t="s">
        <v>883</v>
      </c>
      <c r="J380" s="26" t="s">
        <v>878</v>
      </c>
      <c r="K380" s="28" t="s">
        <v>877</v>
      </c>
      <c r="L380" s="28">
        <v>2536</v>
      </c>
      <c r="M380" s="70" t="s">
        <v>878</v>
      </c>
      <c r="N380" s="28" t="s">
        <v>877</v>
      </c>
      <c r="O380" s="30"/>
      <c r="P380" s="31">
        <v>13.111620795107035</v>
      </c>
      <c r="Q380" s="26" t="str">
        <f t="shared" si="83"/>
        <v>NO</v>
      </c>
      <c r="R380" s="26" t="s">
        <v>878</v>
      </c>
      <c r="S380" s="30" t="s">
        <v>877</v>
      </c>
      <c r="T380">
        <v>11670</v>
      </c>
      <c r="U380">
        <v>13708</v>
      </c>
      <c r="V380" s="4">
        <v>6291</v>
      </c>
      <c r="W380" s="33">
        <v>57268</v>
      </c>
      <c r="X380" s="34">
        <f t="shared" si="71"/>
        <v>0</v>
      </c>
      <c r="Y380" s="34">
        <f t="shared" si="72"/>
        <v>0</v>
      </c>
      <c r="Z380" s="34">
        <f t="shared" si="76"/>
        <v>0</v>
      </c>
      <c r="AA380" s="34">
        <f t="shared" si="77"/>
        <v>0</v>
      </c>
      <c r="AB380" s="34">
        <f aca="true" t="shared" si="84" ref="AB380:AB443">IF(AND(P380&gt;=20,Q380="YES"),1,0)</f>
        <v>0</v>
      </c>
      <c r="AC380" s="34">
        <f t="shared" si="73"/>
        <v>0</v>
      </c>
      <c r="AD380" s="34">
        <f t="shared" si="78"/>
        <v>0</v>
      </c>
      <c r="AE380" s="34">
        <f t="shared" si="79"/>
        <v>0</v>
      </c>
      <c r="AF380" s="34">
        <f t="shared" si="80"/>
        <v>0</v>
      </c>
      <c r="AG380" s="34">
        <f t="shared" si="81"/>
        <v>0</v>
      </c>
      <c r="AH380">
        <f t="shared" si="74"/>
        <v>0</v>
      </c>
      <c r="AI380">
        <f t="shared" si="75"/>
        <v>0</v>
      </c>
      <c r="AJ380">
        <v>0</v>
      </c>
    </row>
    <row r="381" spans="1:36" ht="12.75">
      <c r="A381" s="22">
        <v>3618180</v>
      </c>
      <c r="B381" s="23">
        <v>161501060000</v>
      </c>
      <c r="C381" s="24" t="s">
        <v>1997</v>
      </c>
      <c r="D381" s="24" t="s">
        <v>1998</v>
      </c>
      <c r="E381" s="24" t="s">
        <v>1999</v>
      </c>
      <c r="F381" s="24">
        <v>12953</v>
      </c>
      <c r="G381" s="25">
        <v>1118</v>
      </c>
      <c r="H381" s="24">
        <v>5184837800</v>
      </c>
      <c r="I381" s="26" t="s">
        <v>2000</v>
      </c>
      <c r="J381" s="26" t="s">
        <v>878</v>
      </c>
      <c r="K381" s="27" t="s">
        <v>879</v>
      </c>
      <c r="L381" s="28">
        <v>2564</v>
      </c>
      <c r="M381" s="70" t="s">
        <v>878</v>
      </c>
      <c r="N381" s="28" t="s">
        <v>877</v>
      </c>
      <c r="O381" s="30"/>
      <c r="P381" s="31">
        <v>24.191542288557212</v>
      </c>
      <c r="Q381" s="26" t="str">
        <f t="shared" si="83"/>
        <v>YES</v>
      </c>
      <c r="R381" s="26" t="s">
        <v>876</v>
      </c>
      <c r="S381" s="32" t="s">
        <v>879</v>
      </c>
      <c r="T381">
        <v>16572</v>
      </c>
      <c r="U381">
        <v>28298</v>
      </c>
      <c r="V381" s="4">
        <v>14304</v>
      </c>
      <c r="W381" s="33">
        <v>96641</v>
      </c>
      <c r="X381" s="34">
        <f t="shared" si="71"/>
        <v>0</v>
      </c>
      <c r="Y381" s="34">
        <f t="shared" si="72"/>
        <v>0</v>
      </c>
      <c r="Z381" s="34">
        <f t="shared" si="76"/>
        <v>0</v>
      </c>
      <c r="AA381" s="34">
        <f t="shared" si="77"/>
        <v>0</v>
      </c>
      <c r="AB381" s="34">
        <f t="shared" si="84"/>
        <v>1</v>
      </c>
      <c r="AC381" s="34">
        <f t="shared" si="73"/>
        <v>1</v>
      </c>
      <c r="AD381" s="34" t="str">
        <f t="shared" si="78"/>
        <v>CHECK</v>
      </c>
      <c r="AE381" s="34">
        <f t="shared" si="79"/>
        <v>0</v>
      </c>
      <c r="AF381" s="34" t="str">
        <f t="shared" si="80"/>
        <v>RLISP</v>
      </c>
      <c r="AG381" s="34">
        <f t="shared" si="81"/>
        <v>0</v>
      </c>
      <c r="AH381">
        <f t="shared" si="74"/>
        <v>0</v>
      </c>
      <c r="AI381">
        <f t="shared" si="75"/>
        <v>0</v>
      </c>
      <c r="AJ381">
        <v>0</v>
      </c>
    </row>
    <row r="382" spans="1:36" ht="12.75">
      <c r="A382" s="22">
        <v>3618210</v>
      </c>
      <c r="B382" s="23">
        <v>280212030000</v>
      </c>
      <c r="C382" s="24" t="s">
        <v>2001</v>
      </c>
      <c r="D382" s="24" t="s">
        <v>2002</v>
      </c>
      <c r="E382" s="24" t="s">
        <v>2003</v>
      </c>
      <c r="F382" s="24">
        <v>11565</v>
      </c>
      <c r="G382" s="25">
        <v>2244</v>
      </c>
      <c r="H382" s="24">
        <v>5168876405</v>
      </c>
      <c r="I382" s="26">
        <v>3</v>
      </c>
      <c r="J382" s="26" t="s">
        <v>878</v>
      </c>
      <c r="K382" s="27" t="s">
        <v>877</v>
      </c>
      <c r="L382" s="28">
        <v>1705</v>
      </c>
      <c r="M382" s="70" t="s">
        <v>878</v>
      </c>
      <c r="N382" s="4" t="s">
        <v>877</v>
      </c>
      <c r="O382" s="30"/>
      <c r="P382" s="31">
        <v>15.960290187094312</v>
      </c>
      <c r="Q382" s="26" t="str">
        <f t="shared" si="83"/>
        <v>NO</v>
      </c>
      <c r="R382" s="26" t="s">
        <v>878</v>
      </c>
      <c r="S382" s="30" t="s">
        <v>877</v>
      </c>
      <c r="T382">
        <v>10567</v>
      </c>
      <c r="U382">
        <v>11270</v>
      </c>
      <c r="V382" s="4">
        <v>6986</v>
      </c>
      <c r="W382" s="33">
        <v>53240</v>
      </c>
      <c r="X382" s="34">
        <f t="shared" si="71"/>
        <v>0</v>
      </c>
      <c r="Y382" s="34">
        <f t="shared" si="72"/>
        <v>0</v>
      </c>
      <c r="Z382" s="34">
        <f t="shared" si="76"/>
        <v>0</v>
      </c>
      <c r="AA382" s="34">
        <f t="shared" si="77"/>
        <v>0</v>
      </c>
      <c r="AB382" s="34">
        <f t="shared" si="84"/>
        <v>0</v>
      </c>
      <c r="AC382" s="34">
        <f t="shared" si="73"/>
        <v>0</v>
      </c>
      <c r="AD382" s="34">
        <f t="shared" si="78"/>
        <v>0</v>
      </c>
      <c r="AE382" s="34">
        <f t="shared" si="79"/>
        <v>0</v>
      </c>
      <c r="AF382" s="34">
        <f t="shared" si="80"/>
        <v>0</v>
      </c>
      <c r="AG382" s="34">
        <f t="shared" si="81"/>
        <v>0</v>
      </c>
      <c r="AH382">
        <f t="shared" si="74"/>
        <v>0</v>
      </c>
      <c r="AI382">
        <f t="shared" si="75"/>
        <v>0</v>
      </c>
      <c r="AJ382">
        <v>0</v>
      </c>
    </row>
    <row r="383" spans="1:36" ht="12.75">
      <c r="A383" s="22">
        <v>3618240</v>
      </c>
      <c r="B383" s="23">
        <v>660701030000</v>
      </c>
      <c r="C383" s="24" t="s">
        <v>2004</v>
      </c>
      <c r="D383" s="24" t="s">
        <v>2005</v>
      </c>
      <c r="E383" s="24" t="s">
        <v>2006</v>
      </c>
      <c r="F383" s="24">
        <v>10543</v>
      </c>
      <c r="G383" s="25">
        <v>3399</v>
      </c>
      <c r="H383" s="24">
        <v>9146989000</v>
      </c>
      <c r="I383" s="26">
        <v>3</v>
      </c>
      <c r="J383" s="26" t="s">
        <v>878</v>
      </c>
      <c r="K383" s="35" t="s">
        <v>877</v>
      </c>
      <c r="L383" s="4">
        <v>4372</v>
      </c>
      <c r="M383" s="70" t="s">
        <v>878</v>
      </c>
      <c r="N383" s="4" t="s">
        <v>877</v>
      </c>
      <c r="O383" s="30"/>
      <c r="P383" s="31">
        <v>4.138225255972696</v>
      </c>
      <c r="Q383" s="26" t="str">
        <f t="shared" si="83"/>
        <v>NO</v>
      </c>
      <c r="R383" s="26" t="s">
        <v>878</v>
      </c>
      <c r="S383" s="30" t="s">
        <v>877</v>
      </c>
      <c r="T383">
        <v>18840</v>
      </c>
      <c r="U383">
        <v>29039</v>
      </c>
      <c r="V383" s="4">
        <v>3437</v>
      </c>
      <c r="W383" s="33">
        <v>55473</v>
      </c>
      <c r="X383" s="34">
        <f t="shared" si="71"/>
        <v>0</v>
      </c>
      <c r="Y383" s="34">
        <f t="shared" si="72"/>
        <v>0</v>
      </c>
      <c r="Z383" s="34">
        <f t="shared" si="76"/>
        <v>0</v>
      </c>
      <c r="AA383" s="34">
        <f t="shared" si="77"/>
        <v>0</v>
      </c>
      <c r="AB383" s="34">
        <f t="shared" si="84"/>
        <v>0</v>
      </c>
      <c r="AC383" s="34">
        <f t="shared" si="73"/>
        <v>0</v>
      </c>
      <c r="AD383" s="34">
        <f t="shared" si="78"/>
        <v>0</v>
      </c>
      <c r="AE383" s="34">
        <f t="shared" si="79"/>
        <v>0</v>
      </c>
      <c r="AF383" s="34">
        <f t="shared" si="80"/>
        <v>0</v>
      </c>
      <c r="AG383" s="34">
        <f t="shared" si="81"/>
        <v>0</v>
      </c>
      <c r="AH383">
        <f t="shared" si="74"/>
        <v>0</v>
      </c>
      <c r="AI383">
        <f t="shared" si="75"/>
        <v>0</v>
      </c>
      <c r="AJ383">
        <v>0</v>
      </c>
    </row>
    <row r="384" spans="1:36" ht="12.75">
      <c r="A384" s="22">
        <v>3618270</v>
      </c>
      <c r="B384" s="23">
        <v>280406030000</v>
      </c>
      <c r="C384" s="24" t="s">
        <v>2007</v>
      </c>
      <c r="D384" s="24" t="s">
        <v>2008</v>
      </c>
      <c r="E384" s="24" t="s">
        <v>2009</v>
      </c>
      <c r="F384" s="24">
        <v>11030</v>
      </c>
      <c r="G384" s="25">
        <v>2300</v>
      </c>
      <c r="H384" s="24">
        <v>5166274400</v>
      </c>
      <c r="I384" s="26">
        <v>3</v>
      </c>
      <c r="J384" s="26" t="s">
        <v>878</v>
      </c>
      <c r="K384" s="27" t="s">
        <v>877</v>
      </c>
      <c r="L384" s="28">
        <v>2250</v>
      </c>
      <c r="M384" s="70" t="s">
        <v>878</v>
      </c>
      <c r="N384" s="4" t="s">
        <v>877</v>
      </c>
      <c r="O384" s="30"/>
      <c r="P384" s="31">
        <v>5.112620664998213</v>
      </c>
      <c r="Q384" s="26" t="str">
        <f t="shared" si="83"/>
        <v>NO</v>
      </c>
      <c r="R384" s="26" t="s">
        <v>878</v>
      </c>
      <c r="S384" s="30" t="s">
        <v>877</v>
      </c>
      <c r="T384">
        <v>12259</v>
      </c>
      <c r="U384">
        <v>18880</v>
      </c>
      <c r="V384" s="4">
        <v>2250</v>
      </c>
      <c r="W384" s="33">
        <v>32144</v>
      </c>
      <c r="X384" s="34">
        <f t="shared" si="71"/>
        <v>0</v>
      </c>
      <c r="Y384" s="34">
        <f t="shared" si="72"/>
        <v>0</v>
      </c>
      <c r="Z384" s="34">
        <f t="shared" si="76"/>
        <v>0</v>
      </c>
      <c r="AA384" s="34">
        <f t="shared" si="77"/>
        <v>0</v>
      </c>
      <c r="AB384" s="34">
        <f t="shared" si="84"/>
        <v>0</v>
      </c>
      <c r="AC384" s="34">
        <f t="shared" si="73"/>
        <v>0</v>
      </c>
      <c r="AD384" s="34">
        <f t="shared" si="78"/>
        <v>0</v>
      </c>
      <c r="AE384" s="34">
        <f t="shared" si="79"/>
        <v>0</v>
      </c>
      <c r="AF384" s="34">
        <f t="shared" si="80"/>
        <v>0</v>
      </c>
      <c r="AG384" s="34">
        <f t="shared" si="81"/>
        <v>0</v>
      </c>
      <c r="AH384">
        <f t="shared" si="74"/>
        <v>0</v>
      </c>
      <c r="AI384">
        <f t="shared" si="75"/>
        <v>0</v>
      </c>
      <c r="AJ384">
        <v>0</v>
      </c>
    </row>
    <row r="385" spans="1:36" ht="12.75">
      <c r="A385" s="22">
        <v>3618330</v>
      </c>
      <c r="B385" s="23">
        <v>421001060000</v>
      </c>
      <c r="C385" s="24" t="s">
        <v>2010</v>
      </c>
      <c r="D385" s="24" t="s">
        <v>2011</v>
      </c>
      <c r="E385" s="24" t="s">
        <v>2012</v>
      </c>
      <c r="F385" s="24">
        <v>13104</v>
      </c>
      <c r="G385" s="25">
        <v>2140</v>
      </c>
      <c r="H385" s="24">
        <v>3156821200</v>
      </c>
      <c r="I385" s="26">
        <v>4</v>
      </c>
      <c r="J385" s="26" t="s">
        <v>878</v>
      </c>
      <c r="K385" s="27" t="s">
        <v>877</v>
      </c>
      <c r="L385" s="28">
        <v>4146</v>
      </c>
      <c r="M385" s="70" t="s">
        <v>878</v>
      </c>
      <c r="N385" s="4" t="s">
        <v>877</v>
      </c>
      <c r="O385" s="30"/>
      <c r="P385" s="31">
        <v>2.9095074455899197</v>
      </c>
      <c r="Q385" s="26" t="str">
        <f t="shared" si="83"/>
        <v>NO</v>
      </c>
      <c r="R385" s="26" t="s">
        <v>878</v>
      </c>
      <c r="S385" s="30" t="s">
        <v>877</v>
      </c>
      <c r="T385">
        <v>14887</v>
      </c>
      <c r="U385">
        <v>23447</v>
      </c>
      <c r="V385" s="4">
        <v>2591</v>
      </c>
      <c r="W385" s="33">
        <v>48036</v>
      </c>
      <c r="X385" s="34">
        <f t="shared" si="71"/>
        <v>0</v>
      </c>
      <c r="Y385" s="34">
        <f t="shared" si="72"/>
        <v>0</v>
      </c>
      <c r="Z385" s="34">
        <f t="shared" si="76"/>
        <v>0</v>
      </c>
      <c r="AA385" s="34">
        <f t="shared" si="77"/>
        <v>0</v>
      </c>
      <c r="AB385" s="34">
        <f t="shared" si="84"/>
        <v>0</v>
      </c>
      <c r="AC385" s="34">
        <f t="shared" si="73"/>
        <v>0</v>
      </c>
      <c r="AD385" s="34">
        <f t="shared" si="78"/>
        <v>0</v>
      </c>
      <c r="AE385" s="34">
        <f t="shared" si="79"/>
        <v>0</v>
      </c>
      <c r="AF385" s="34">
        <f t="shared" si="80"/>
        <v>0</v>
      </c>
      <c r="AG385" s="34">
        <f t="shared" si="81"/>
        <v>0</v>
      </c>
      <c r="AH385">
        <f t="shared" si="74"/>
        <v>0</v>
      </c>
      <c r="AI385">
        <f t="shared" si="75"/>
        <v>0</v>
      </c>
      <c r="AJ385">
        <v>0</v>
      </c>
    </row>
    <row r="386" spans="1:36" ht="12.75">
      <c r="A386" s="22">
        <v>3618420</v>
      </c>
      <c r="B386" s="23">
        <v>10622080000</v>
      </c>
      <c r="C386" s="24" t="s">
        <v>2013</v>
      </c>
      <c r="D386" s="24" t="s">
        <v>2014</v>
      </c>
      <c r="E386" s="24" t="s">
        <v>2015</v>
      </c>
      <c r="F386" s="24">
        <v>12189</v>
      </c>
      <c r="G386" s="25">
        <v>1898</v>
      </c>
      <c r="H386" s="24">
        <v>5182731512</v>
      </c>
      <c r="I386" s="26">
        <v>4</v>
      </c>
      <c r="J386" s="36" t="s">
        <v>878</v>
      </c>
      <c r="K386" s="45" t="s">
        <v>877</v>
      </c>
      <c r="L386" s="45">
        <v>178</v>
      </c>
      <c r="M386" s="68" t="s">
        <v>878</v>
      </c>
      <c r="N386" s="4" t="s">
        <v>877</v>
      </c>
      <c r="O386" s="30"/>
      <c r="P386" s="31">
        <v>17.355371900826448</v>
      </c>
      <c r="Q386" s="26" t="str">
        <f t="shared" si="83"/>
        <v>NO</v>
      </c>
      <c r="R386" s="26" t="s">
        <v>878</v>
      </c>
      <c r="S386" s="30" t="s">
        <v>877</v>
      </c>
      <c r="T386">
        <v>794</v>
      </c>
      <c r="U386">
        <v>968</v>
      </c>
      <c r="V386" s="4">
        <v>385</v>
      </c>
      <c r="W386" s="33">
        <v>3742</v>
      </c>
      <c r="X386" s="34">
        <f t="shared" si="71"/>
        <v>0</v>
      </c>
      <c r="Y386" s="34">
        <f t="shared" si="72"/>
        <v>1</v>
      </c>
      <c r="Z386" s="34">
        <f t="shared" si="76"/>
        <v>0</v>
      </c>
      <c r="AA386" s="34">
        <f t="shared" si="77"/>
        <v>0</v>
      </c>
      <c r="AB386" s="34">
        <f t="shared" si="84"/>
        <v>0</v>
      </c>
      <c r="AC386" s="34">
        <f t="shared" si="73"/>
        <v>0</v>
      </c>
      <c r="AD386" s="34">
        <f t="shared" si="78"/>
        <v>0</v>
      </c>
      <c r="AE386" s="34">
        <f t="shared" si="79"/>
        <v>0</v>
      </c>
      <c r="AF386" s="34">
        <f t="shared" si="80"/>
        <v>0</v>
      </c>
      <c r="AG386" s="34">
        <f t="shared" si="81"/>
        <v>0</v>
      </c>
      <c r="AH386">
        <f t="shared" si="74"/>
        <v>0</v>
      </c>
      <c r="AI386">
        <f t="shared" si="75"/>
        <v>0</v>
      </c>
      <c r="AJ386">
        <v>0</v>
      </c>
    </row>
    <row r="387" spans="1:36" ht="12.75">
      <c r="A387" s="22">
        <v>3618450</v>
      </c>
      <c r="B387" s="23">
        <v>110901040000</v>
      </c>
      <c r="C387" s="24" t="s">
        <v>2016</v>
      </c>
      <c r="D387" s="24" t="s">
        <v>2017</v>
      </c>
      <c r="E387" s="24" t="s">
        <v>2018</v>
      </c>
      <c r="F387" s="24">
        <v>13803</v>
      </c>
      <c r="G387" s="25">
        <v>339</v>
      </c>
      <c r="H387" s="24">
        <v>6078493251</v>
      </c>
      <c r="I387" s="26">
        <v>7</v>
      </c>
      <c r="J387" s="26" t="s">
        <v>876</v>
      </c>
      <c r="K387" s="43" t="s">
        <v>879</v>
      </c>
      <c r="L387" s="28">
        <v>1024</v>
      </c>
      <c r="M387" s="70" t="s">
        <v>878</v>
      </c>
      <c r="N387" s="28" t="s">
        <v>877</v>
      </c>
      <c r="O387" s="30"/>
      <c r="P387" s="31">
        <v>20.85828343313373</v>
      </c>
      <c r="Q387" s="26" t="str">
        <f t="shared" si="83"/>
        <v>YES</v>
      </c>
      <c r="R387" s="26" t="s">
        <v>876</v>
      </c>
      <c r="S387" s="32" t="s">
        <v>879</v>
      </c>
      <c r="T387">
        <v>5234</v>
      </c>
      <c r="U387">
        <v>5496</v>
      </c>
      <c r="V387" s="4">
        <v>3551</v>
      </c>
      <c r="W387" s="33">
        <v>28096</v>
      </c>
      <c r="X387" s="34">
        <f t="shared" si="71"/>
        <v>1</v>
      </c>
      <c r="Y387" s="34">
        <f t="shared" si="72"/>
        <v>0</v>
      </c>
      <c r="Z387" s="34">
        <f t="shared" si="76"/>
        <v>0</v>
      </c>
      <c r="AA387" s="34">
        <f t="shared" si="77"/>
        <v>0</v>
      </c>
      <c r="AB387" s="34">
        <f t="shared" si="84"/>
        <v>1</v>
      </c>
      <c r="AC387" s="34">
        <f t="shared" si="73"/>
        <v>1</v>
      </c>
      <c r="AD387" s="34" t="str">
        <f t="shared" si="78"/>
        <v>CHECK</v>
      </c>
      <c r="AE387" s="34">
        <f t="shared" si="79"/>
        <v>0</v>
      </c>
      <c r="AF387" s="34" t="str">
        <f t="shared" si="80"/>
        <v>RLISP</v>
      </c>
      <c r="AG387" s="34">
        <f t="shared" si="81"/>
        <v>0</v>
      </c>
      <c r="AH387">
        <f t="shared" si="74"/>
        <v>0</v>
      </c>
      <c r="AI387">
        <f t="shared" si="75"/>
        <v>0</v>
      </c>
      <c r="AJ387">
        <v>0</v>
      </c>
    </row>
    <row r="388" spans="1:36" ht="12.75">
      <c r="A388" s="22">
        <v>3618480</v>
      </c>
      <c r="B388" s="23">
        <v>421101060000</v>
      </c>
      <c r="C388" s="24" t="s">
        <v>2019</v>
      </c>
      <c r="D388" s="24" t="s">
        <v>2020</v>
      </c>
      <c r="E388" s="24" t="s">
        <v>2021</v>
      </c>
      <c r="F388" s="24">
        <v>13108</v>
      </c>
      <c r="G388" s="25">
        <v>1199</v>
      </c>
      <c r="H388" s="24">
        <v>3156730201</v>
      </c>
      <c r="I388" s="26">
        <v>8</v>
      </c>
      <c r="J388" s="26" t="s">
        <v>876</v>
      </c>
      <c r="K388" s="35" t="s">
        <v>877</v>
      </c>
      <c r="L388" s="4">
        <v>2012</v>
      </c>
      <c r="M388" s="70" t="s">
        <v>878</v>
      </c>
      <c r="N388" s="28" t="s">
        <v>877</v>
      </c>
      <c r="O388" s="30"/>
      <c r="P388" s="31">
        <v>7.969034608378871</v>
      </c>
      <c r="Q388" s="26" t="str">
        <f t="shared" si="83"/>
        <v>NO</v>
      </c>
      <c r="R388" s="26" t="s">
        <v>876</v>
      </c>
      <c r="S388" s="30" t="s">
        <v>877</v>
      </c>
      <c r="T388">
        <v>8241</v>
      </c>
      <c r="U388">
        <v>10940</v>
      </c>
      <c r="V388" s="4">
        <v>3139</v>
      </c>
      <c r="W388" s="33">
        <v>35645</v>
      </c>
      <c r="X388" s="34">
        <f t="shared" si="71"/>
        <v>1</v>
      </c>
      <c r="Y388" s="34">
        <f t="shared" si="72"/>
        <v>0</v>
      </c>
      <c r="Z388" s="34">
        <f t="shared" si="76"/>
        <v>0</v>
      </c>
      <c r="AA388" s="34">
        <f t="shared" si="77"/>
        <v>0</v>
      </c>
      <c r="AB388" s="34">
        <f t="shared" si="84"/>
        <v>0</v>
      </c>
      <c r="AC388" s="34">
        <f t="shared" si="73"/>
        <v>1</v>
      </c>
      <c r="AD388" s="34">
        <f t="shared" si="78"/>
        <v>0</v>
      </c>
      <c r="AE388" s="34">
        <f t="shared" si="79"/>
        <v>0</v>
      </c>
      <c r="AF388" s="34">
        <f t="shared" si="80"/>
        <v>0</v>
      </c>
      <c r="AG388" s="34">
        <f t="shared" si="81"/>
        <v>0</v>
      </c>
      <c r="AH388">
        <f t="shared" si="74"/>
        <v>0</v>
      </c>
      <c r="AI388">
        <f t="shared" si="75"/>
        <v>0</v>
      </c>
      <c r="AJ388">
        <v>0</v>
      </c>
    </row>
    <row r="389" spans="1:36" ht="12.75">
      <c r="A389" s="22">
        <v>3618510</v>
      </c>
      <c r="B389" s="23">
        <v>121401040000</v>
      </c>
      <c r="C389" s="24" t="s">
        <v>2022</v>
      </c>
      <c r="D389" s="24" t="s">
        <v>1175</v>
      </c>
      <c r="E389" s="24" t="s">
        <v>2023</v>
      </c>
      <c r="F389" s="24">
        <v>12455</v>
      </c>
      <c r="G389" s="25">
        <v>319</v>
      </c>
      <c r="H389" s="24">
        <v>9145862647</v>
      </c>
      <c r="I389" s="26">
        <v>6</v>
      </c>
      <c r="J389" s="26" t="s">
        <v>878</v>
      </c>
      <c r="K389" s="43" t="s">
        <v>879</v>
      </c>
      <c r="L389" s="28">
        <v>507</v>
      </c>
      <c r="M389" s="70" t="s">
        <v>878</v>
      </c>
      <c r="N389" s="40" t="s">
        <v>877</v>
      </c>
      <c r="O389" s="30"/>
      <c r="P389" s="31">
        <v>29.695885509838998</v>
      </c>
      <c r="Q389" s="26" t="str">
        <f t="shared" si="83"/>
        <v>YES</v>
      </c>
      <c r="R389" s="26" t="s">
        <v>876</v>
      </c>
      <c r="S389" s="32" t="s">
        <v>879</v>
      </c>
      <c r="T389">
        <v>3589</v>
      </c>
      <c r="U389">
        <v>2809</v>
      </c>
      <c r="V389" s="4">
        <v>3914</v>
      </c>
      <c r="W389" s="33">
        <v>23162</v>
      </c>
      <c r="X389" s="34">
        <f aca="true" t="shared" si="85" ref="X389:X452">IF(OR(J389="YES",K389="YES"),1,0)</f>
        <v>0</v>
      </c>
      <c r="Y389" s="34">
        <f aca="true" t="shared" si="86" ref="Y389:Y452">IF(OR(L389&lt;600,M389="YES"),1,0)</f>
        <v>1</v>
      </c>
      <c r="Z389" s="34">
        <f t="shared" si="76"/>
        <v>0</v>
      </c>
      <c r="AA389" s="34">
        <f t="shared" si="77"/>
        <v>0</v>
      </c>
      <c r="AB389" s="34">
        <f t="shared" si="84"/>
        <v>1</v>
      </c>
      <c r="AC389" s="34">
        <f aca="true" t="shared" si="87" ref="AC389:AC452">IF(R389="YES",1,0)</f>
        <v>1</v>
      </c>
      <c r="AD389" s="34" t="str">
        <f t="shared" si="78"/>
        <v>CHECK</v>
      </c>
      <c r="AE389" s="34">
        <f t="shared" si="79"/>
        <v>0</v>
      </c>
      <c r="AF389" s="34" t="str">
        <f t="shared" si="80"/>
        <v>RLISP</v>
      </c>
      <c r="AG389" s="34">
        <f t="shared" si="81"/>
        <v>0</v>
      </c>
      <c r="AH389">
        <f aca="true" t="shared" si="88" ref="AH389:AH452">IF(AND(OR(X389=0,Y389=0),(N389="YES")),"TROUBLE",0)</f>
        <v>0</v>
      </c>
      <c r="AI389">
        <f aca="true" t="shared" si="89" ref="AI389:AI452">IF(AND(OR(AB389=0,AC389=0),(S389="YES")),"TROUBLE",0)</f>
        <v>0</v>
      </c>
      <c r="AJ389">
        <v>0</v>
      </c>
    </row>
    <row r="390" spans="1:36" ht="12.75">
      <c r="A390" s="22">
        <v>3618540</v>
      </c>
      <c r="B390" s="23">
        <v>650701040000</v>
      </c>
      <c r="C390" s="24" t="s">
        <v>2024</v>
      </c>
      <c r="D390" s="24" t="s">
        <v>2025</v>
      </c>
      <c r="E390" s="24" t="s">
        <v>2026</v>
      </c>
      <c r="F390" s="24">
        <v>14505</v>
      </c>
      <c r="G390" s="25">
        <v>999</v>
      </c>
      <c r="H390" s="24">
        <v>3159262300</v>
      </c>
      <c r="I390" s="26">
        <v>8</v>
      </c>
      <c r="J390" s="75" t="s">
        <v>876</v>
      </c>
      <c r="K390" s="35" t="s">
        <v>877</v>
      </c>
      <c r="L390" s="4">
        <v>1160</v>
      </c>
      <c r="M390" s="76" t="s">
        <v>878</v>
      </c>
      <c r="N390" s="4" t="s">
        <v>877</v>
      </c>
      <c r="O390" s="30"/>
      <c r="P390" s="31">
        <v>5.396174863387978</v>
      </c>
      <c r="Q390" s="26" t="str">
        <f t="shared" si="83"/>
        <v>NO</v>
      </c>
      <c r="R390" s="26" t="s">
        <v>876</v>
      </c>
      <c r="S390" s="30" t="s">
        <v>877</v>
      </c>
      <c r="T390">
        <v>4362</v>
      </c>
      <c r="U390">
        <v>6281</v>
      </c>
      <c r="V390" s="4">
        <v>1185</v>
      </c>
      <c r="W390" s="33">
        <v>16869</v>
      </c>
      <c r="X390" s="34">
        <f t="shared" si="85"/>
        <v>1</v>
      </c>
      <c r="Y390" s="34">
        <f t="shared" si="86"/>
        <v>0</v>
      </c>
      <c r="Z390" s="34">
        <f aca="true" t="shared" si="90" ref="Z390:Z453">IF(AND(X390=1,Y390=1),"ELIGIBLE",0)</f>
        <v>0</v>
      </c>
      <c r="AA390" s="34">
        <f aca="true" t="shared" si="91" ref="AA390:AA453">IF(AND(Z390="ELIGIBLE",N390="Y"),"OKAY",0)</f>
        <v>0</v>
      </c>
      <c r="AB390" s="34">
        <f t="shared" si="84"/>
        <v>0</v>
      </c>
      <c r="AC390" s="34">
        <f t="shared" si="87"/>
        <v>1</v>
      </c>
      <c r="AD390" s="34">
        <f aca="true" t="shared" si="92" ref="AD390:AD453">IF(AND(AB390=1,AC390=1),"CHECK",0)</f>
        <v>0</v>
      </c>
      <c r="AE390" s="34">
        <f aca="true" t="shared" si="93" ref="AE390:AE453">IF(AND(Z390="ELIGIBLE",AD390="CHECK"),"SRSA",0)</f>
        <v>0</v>
      </c>
      <c r="AF390" s="34">
        <f aca="true" t="shared" si="94" ref="AF390:AF453">IF(AND(AD390="CHECK",AE390=0),"RLISP",0)</f>
        <v>0</v>
      </c>
      <c r="AG390" s="34">
        <f aca="true" t="shared" si="95" ref="AG390:AG453">IF(AND(AA390="OKAY",AF390="RLISP"),"NO",0)</f>
        <v>0</v>
      </c>
      <c r="AH390">
        <f t="shared" si="88"/>
        <v>0</v>
      </c>
      <c r="AI390">
        <f t="shared" si="89"/>
        <v>0</v>
      </c>
      <c r="AJ390">
        <v>0</v>
      </c>
    </row>
    <row r="391" spans="1:36" ht="12.75">
      <c r="A391" s="22">
        <v>3618570</v>
      </c>
      <c r="B391" s="23">
        <v>621001060000</v>
      </c>
      <c r="C391" s="24" t="s">
        <v>2027</v>
      </c>
      <c r="D391" s="24" t="s">
        <v>2028</v>
      </c>
      <c r="E391" s="24" t="s">
        <v>2029</v>
      </c>
      <c r="F391" s="24">
        <v>12542</v>
      </c>
      <c r="G391" s="25">
        <v>6009</v>
      </c>
      <c r="H391" s="24">
        <v>9142365802</v>
      </c>
      <c r="I391" s="26" t="s">
        <v>2030</v>
      </c>
      <c r="J391" s="26" t="s">
        <v>878</v>
      </c>
      <c r="K391" s="74" t="s">
        <v>879</v>
      </c>
      <c r="L391" s="26">
        <v>1952</v>
      </c>
      <c r="M391" s="70" t="s">
        <v>878</v>
      </c>
      <c r="N391" s="40" t="s">
        <v>877</v>
      </c>
      <c r="O391" s="30"/>
      <c r="P391" s="31">
        <v>2.5279533300923673</v>
      </c>
      <c r="Q391" s="26" t="str">
        <f t="shared" si="83"/>
        <v>NO</v>
      </c>
      <c r="R391" s="26" t="s">
        <v>878</v>
      </c>
      <c r="S391" s="30" t="s">
        <v>877</v>
      </c>
      <c r="T391">
        <v>6665</v>
      </c>
      <c r="U391">
        <v>10717</v>
      </c>
      <c r="V391" s="4">
        <v>1184</v>
      </c>
      <c r="W391" s="33">
        <v>21354</v>
      </c>
      <c r="X391" s="34">
        <f t="shared" si="85"/>
        <v>0</v>
      </c>
      <c r="Y391" s="34">
        <f t="shared" si="86"/>
        <v>0</v>
      </c>
      <c r="Z391" s="34">
        <f t="shared" si="90"/>
        <v>0</v>
      </c>
      <c r="AA391" s="34">
        <f t="shared" si="91"/>
        <v>0</v>
      </c>
      <c r="AB391" s="34">
        <f t="shared" si="84"/>
        <v>0</v>
      </c>
      <c r="AC391" s="34">
        <f t="shared" si="87"/>
        <v>0</v>
      </c>
      <c r="AD391" s="34">
        <f t="shared" si="92"/>
        <v>0</v>
      </c>
      <c r="AE391" s="34">
        <f t="shared" si="93"/>
        <v>0</v>
      </c>
      <c r="AF391" s="34">
        <f t="shared" si="94"/>
        <v>0</v>
      </c>
      <c r="AG391" s="34">
        <f t="shared" si="95"/>
        <v>0</v>
      </c>
      <c r="AH391">
        <f t="shared" si="88"/>
        <v>0</v>
      </c>
      <c r="AI391">
        <f t="shared" si="89"/>
        <v>0</v>
      </c>
      <c r="AJ391">
        <v>0</v>
      </c>
    </row>
    <row r="392" spans="1:36" ht="12.75">
      <c r="A392" s="22">
        <v>3618600</v>
      </c>
      <c r="B392" s="23">
        <v>140702030000</v>
      </c>
      <c r="C392" s="24" t="s">
        <v>2031</v>
      </c>
      <c r="D392" s="24" t="s">
        <v>2032</v>
      </c>
      <c r="E392" s="24" t="s">
        <v>1265</v>
      </c>
      <c r="F392" s="24">
        <v>14225</v>
      </c>
      <c r="G392" s="25">
        <v>2386</v>
      </c>
      <c r="H392" s="24">
        <v>7166317407</v>
      </c>
      <c r="I392" s="26">
        <v>3</v>
      </c>
      <c r="J392" s="61" t="s">
        <v>878</v>
      </c>
      <c r="K392" s="27" t="s">
        <v>877</v>
      </c>
      <c r="L392" s="28">
        <v>2388</v>
      </c>
      <c r="M392" s="29" t="s">
        <v>878</v>
      </c>
      <c r="N392" s="4" t="s">
        <v>877</v>
      </c>
      <c r="O392" s="30"/>
      <c r="P392" s="31">
        <v>9.424809424809425</v>
      </c>
      <c r="Q392" s="26" t="str">
        <f t="shared" si="83"/>
        <v>NO</v>
      </c>
      <c r="R392" s="26" t="s">
        <v>878</v>
      </c>
      <c r="S392" s="30" t="s">
        <v>877</v>
      </c>
      <c r="T392">
        <v>11708</v>
      </c>
      <c r="U392">
        <v>14540</v>
      </c>
      <c r="V392" s="4">
        <v>5630</v>
      </c>
      <c r="W392" s="33">
        <v>52895</v>
      </c>
      <c r="X392" s="34">
        <f t="shared" si="85"/>
        <v>0</v>
      </c>
      <c r="Y392" s="34">
        <f t="shared" si="86"/>
        <v>0</v>
      </c>
      <c r="Z392" s="34">
        <f t="shared" si="90"/>
        <v>0</v>
      </c>
      <c r="AA392" s="34">
        <f t="shared" si="91"/>
        <v>0</v>
      </c>
      <c r="AB392" s="34">
        <f t="shared" si="84"/>
        <v>0</v>
      </c>
      <c r="AC392" s="34">
        <f t="shared" si="87"/>
        <v>0</v>
      </c>
      <c r="AD392" s="34">
        <f t="shared" si="92"/>
        <v>0</v>
      </c>
      <c r="AE392" s="34">
        <f t="shared" si="93"/>
        <v>0</v>
      </c>
      <c r="AF392" s="34">
        <f t="shared" si="94"/>
        <v>0</v>
      </c>
      <c r="AG392" s="34">
        <f t="shared" si="95"/>
        <v>0</v>
      </c>
      <c r="AH392">
        <f t="shared" si="88"/>
        <v>0</v>
      </c>
      <c r="AI392">
        <f t="shared" si="89"/>
        <v>0</v>
      </c>
      <c r="AJ392">
        <v>0</v>
      </c>
    </row>
    <row r="393" spans="1:36" ht="12.75">
      <c r="A393" s="22">
        <v>3618630</v>
      </c>
      <c r="B393" s="23">
        <v>280523030000</v>
      </c>
      <c r="C393" s="24" t="s">
        <v>2033</v>
      </c>
      <c r="D393" s="24" t="s">
        <v>2034</v>
      </c>
      <c r="E393" s="24" t="s">
        <v>2035</v>
      </c>
      <c r="F393" s="24">
        <v>11758</v>
      </c>
      <c r="G393" s="25">
        <v>6298</v>
      </c>
      <c r="H393" s="24">
        <v>5167976160</v>
      </c>
      <c r="I393" s="26">
        <v>3</v>
      </c>
      <c r="J393" s="26" t="s">
        <v>878</v>
      </c>
      <c r="K393" s="27" t="s">
        <v>877</v>
      </c>
      <c r="L393" s="28">
        <v>7238</v>
      </c>
      <c r="M393" s="70" t="s">
        <v>878</v>
      </c>
      <c r="N393" s="4" t="s">
        <v>877</v>
      </c>
      <c r="O393" s="30"/>
      <c r="P393" s="31">
        <v>4.703646513837748</v>
      </c>
      <c r="Q393" s="26" t="str">
        <f t="shared" si="83"/>
        <v>NO</v>
      </c>
      <c r="R393" s="26" t="s">
        <v>878</v>
      </c>
      <c r="S393" s="30" t="s">
        <v>877</v>
      </c>
      <c r="T393">
        <v>27111</v>
      </c>
      <c r="U393">
        <v>40421</v>
      </c>
      <c r="V393" s="4">
        <v>6167</v>
      </c>
      <c r="W393" s="33">
        <v>95176</v>
      </c>
      <c r="X393" s="34">
        <f t="shared" si="85"/>
        <v>0</v>
      </c>
      <c r="Y393" s="34">
        <f t="shared" si="86"/>
        <v>0</v>
      </c>
      <c r="Z393" s="34">
        <f t="shared" si="90"/>
        <v>0</v>
      </c>
      <c r="AA393" s="34">
        <f t="shared" si="91"/>
        <v>0</v>
      </c>
      <c r="AB393" s="34">
        <f t="shared" si="84"/>
        <v>0</v>
      </c>
      <c r="AC393" s="34">
        <f t="shared" si="87"/>
        <v>0</v>
      </c>
      <c r="AD393" s="34">
        <f t="shared" si="92"/>
        <v>0</v>
      </c>
      <c r="AE393" s="34">
        <f t="shared" si="93"/>
        <v>0</v>
      </c>
      <c r="AF393" s="34">
        <f t="shared" si="94"/>
        <v>0</v>
      </c>
      <c r="AG393" s="34">
        <f t="shared" si="95"/>
        <v>0</v>
      </c>
      <c r="AH393">
        <f t="shared" si="88"/>
        <v>0</v>
      </c>
      <c r="AI393">
        <f t="shared" si="89"/>
        <v>0</v>
      </c>
      <c r="AJ393">
        <v>0</v>
      </c>
    </row>
    <row r="394" spans="1:36" ht="12.75">
      <c r="A394" s="22">
        <v>3618660</v>
      </c>
      <c r="B394" s="23">
        <v>512001060000</v>
      </c>
      <c r="C394" s="24" t="s">
        <v>2036</v>
      </c>
      <c r="D394" s="24" t="s">
        <v>2037</v>
      </c>
      <c r="E394" s="24" t="s">
        <v>2038</v>
      </c>
      <c r="F394" s="24">
        <v>13662</v>
      </c>
      <c r="G394" s="25">
        <v>1999</v>
      </c>
      <c r="H394" s="24">
        <v>3157643700</v>
      </c>
      <c r="I394" s="26">
        <v>6</v>
      </c>
      <c r="J394" s="26" t="s">
        <v>878</v>
      </c>
      <c r="K394" s="27" t="s">
        <v>879</v>
      </c>
      <c r="L394" s="28">
        <v>2760</v>
      </c>
      <c r="M394" s="70" t="s">
        <v>878</v>
      </c>
      <c r="N394" s="28" t="s">
        <v>877</v>
      </c>
      <c r="O394" s="30"/>
      <c r="P394" s="31">
        <v>21.80927686545664</v>
      </c>
      <c r="Q394" s="26" t="str">
        <f t="shared" si="83"/>
        <v>YES</v>
      </c>
      <c r="R394" s="26" t="s">
        <v>876</v>
      </c>
      <c r="S394" s="32" t="s">
        <v>879</v>
      </c>
      <c r="T394">
        <v>18133</v>
      </c>
      <c r="U394">
        <v>16172</v>
      </c>
      <c r="V394" s="4">
        <v>16001</v>
      </c>
      <c r="W394" s="33">
        <v>106960</v>
      </c>
      <c r="X394" s="34">
        <f t="shared" si="85"/>
        <v>0</v>
      </c>
      <c r="Y394" s="34">
        <f t="shared" si="86"/>
        <v>0</v>
      </c>
      <c r="Z394" s="34">
        <f t="shared" si="90"/>
        <v>0</v>
      </c>
      <c r="AA394" s="34">
        <f t="shared" si="91"/>
        <v>0</v>
      </c>
      <c r="AB394" s="34">
        <f t="shared" si="84"/>
        <v>1</v>
      </c>
      <c r="AC394" s="34">
        <f t="shared" si="87"/>
        <v>1</v>
      </c>
      <c r="AD394" s="34" t="str">
        <f t="shared" si="92"/>
        <v>CHECK</v>
      </c>
      <c r="AE394" s="34">
        <f t="shared" si="93"/>
        <v>0</v>
      </c>
      <c r="AF394" s="34" t="str">
        <f t="shared" si="94"/>
        <v>RLISP</v>
      </c>
      <c r="AG394" s="34">
        <f t="shared" si="95"/>
        <v>0</v>
      </c>
      <c r="AH394">
        <f t="shared" si="88"/>
        <v>0</v>
      </c>
      <c r="AI394">
        <f t="shared" si="89"/>
        <v>0</v>
      </c>
      <c r="AJ394">
        <v>0</v>
      </c>
    </row>
    <row r="395" spans="1:36" ht="12.75">
      <c r="A395" s="22">
        <v>3618690</v>
      </c>
      <c r="B395" s="23">
        <v>580232030000</v>
      </c>
      <c r="C395" s="24" t="s">
        <v>2039</v>
      </c>
      <c r="D395" s="24" t="s">
        <v>2040</v>
      </c>
      <c r="E395" s="24" t="s">
        <v>2041</v>
      </c>
      <c r="F395" s="24">
        <v>11951</v>
      </c>
      <c r="G395" s="25">
        <v>1099</v>
      </c>
      <c r="H395" s="24">
        <v>6318741201</v>
      </c>
      <c r="I395" s="26">
        <v>3</v>
      </c>
      <c r="J395" s="26" t="s">
        <v>878</v>
      </c>
      <c r="K395" s="35" t="s">
        <v>877</v>
      </c>
      <c r="L395" s="4">
        <v>9255</v>
      </c>
      <c r="M395" s="70" t="s">
        <v>878</v>
      </c>
      <c r="N395" s="45" t="s">
        <v>877</v>
      </c>
      <c r="O395" s="44"/>
      <c r="P395" s="31">
        <v>24.193548387096776</v>
      </c>
      <c r="Q395" s="26" t="str">
        <f t="shared" si="83"/>
        <v>YES</v>
      </c>
      <c r="R395" s="26" t="s">
        <v>878</v>
      </c>
      <c r="S395" s="30" t="s">
        <v>877</v>
      </c>
      <c r="T395">
        <v>55801</v>
      </c>
      <c r="U395">
        <v>95294</v>
      </c>
      <c r="V395" s="4">
        <v>47832</v>
      </c>
      <c r="W395" s="33">
        <v>330689</v>
      </c>
      <c r="X395" s="34">
        <f t="shared" si="85"/>
        <v>0</v>
      </c>
      <c r="Y395" s="34">
        <f t="shared" si="86"/>
        <v>0</v>
      </c>
      <c r="Z395" s="34">
        <f t="shared" si="90"/>
        <v>0</v>
      </c>
      <c r="AA395" s="34">
        <f t="shared" si="91"/>
        <v>0</v>
      </c>
      <c r="AB395" s="34">
        <f t="shared" si="84"/>
        <v>1</v>
      </c>
      <c r="AC395" s="34">
        <f t="shared" si="87"/>
        <v>0</v>
      </c>
      <c r="AD395" s="34">
        <f t="shared" si="92"/>
        <v>0</v>
      </c>
      <c r="AE395" s="34">
        <f t="shared" si="93"/>
        <v>0</v>
      </c>
      <c r="AF395" s="34">
        <f t="shared" si="94"/>
        <v>0</v>
      </c>
      <c r="AG395" s="34">
        <f t="shared" si="95"/>
        <v>0</v>
      </c>
      <c r="AH395">
        <f t="shared" si="88"/>
        <v>0</v>
      </c>
      <c r="AI395">
        <f t="shared" si="89"/>
        <v>0</v>
      </c>
      <c r="AJ395">
        <v>0</v>
      </c>
    </row>
    <row r="396" spans="1:36" ht="12.75">
      <c r="A396" s="22">
        <v>3618750</v>
      </c>
      <c r="B396" s="23">
        <v>170801040000</v>
      </c>
      <c r="C396" s="24" t="s">
        <v>2042</v>
      </c>
      <c r="D396" s="24" t="s">
        <v>2043</v>
      </c>
      <c r="E396" s="24" t="s">
        <v>2044</v>
      </c>
      <c r="F396" s="24">
        <v>12117</v>
      </c>
      <c r="G396" s="25">
        <v>216</v>
      </c>
      <c r="H396" s="24">
        <v>5186617827</v>
      </c>
      <c r="I396" s="26">
        <v>7</v>
      </c>
      <c r="J396" s="26" t="s">
        <v>876</v>
      </c>
      <c r="K396" s="27" t="s">
        <v>879</v>
      </c>
      <c r="L396" s="28">
        <v>1131</v>
      </c>
      <c r="M396" s="70" t="s">
        <v>878</v>
      </c>
      <c r="N396" s="28" t="s">
        <v>877</v>
      </c>
      <c r="O396" s="30"/>
      <c r="P396" s="31">
        <v>15.676567656765677</v>
      </c>
      <c r="Q396" s="26" t="str">
        <f t="shared" si="83"/>
        <v>NO</v>
      </c>
      <c r="R396" s="26" t="s">
        <v>876</v>
      </c>
      <c r="S396" s="30" t="s">
        <v>877</v>
      </c>
      <c r="T396">
        <v>5329</v>
      </c>
      <c r="U396">
        <v>6160</v>
      </c>
      <c r="V396" s="4">
        <v>2971</v>
      </c>
      <c r="W396" s="33">
        <v>26483</v>
      </c>
      <c r="X396" s="34">
        <f t="shared" si="85"/>
        <v>1</v>
      </c>
      <c r="Y396" s="34">
        <f t="shared" si="86"/>
        <v>0</v>
      </c>
      <c r="Z396" s="34">
        <f t="shared" si="90"/>
        <v>0</v>
      </c>
      <c r="AA396" s="34">
        <f t="shared" si="91"/>
        <v>0</v>
      </c>
      <c r="AB396" s="34">
        <f t="shared" si="84"/>
        <v>0</v>
      </c>
      <c r="AC396" s="34">
        <f t="shared" si="87"/>
        <v>1</v>
      </c>
      <c r="AD396" s="34">
        <f t="shared" si="92"/>
        <v>0</v>
      </c>
      <c r="AE396" s="34">
        <f t="shared" si="93"/>
        <v>0</v>
      </c>
      <c r="AF396" s="34">
        <f t="shared" si="94"/>
        <v>0</v>
      </c>
      <c r="AG396" s="34">
        <f t="shared" si="95"/>
        <v>0</v>
      </c>
      <c r="AH396">
        <f t="shared" si="88"/>
        <v>0</v>
      </c>
      <c r="AI396">
        <f t="shared" si="89"/>
        <v>0</v>
      </c>
      <c r="AJ396">
        <v>0</v>
      </c>
    </row>
    <row r="397" spans="1:36" ht="12.75">
      <c r="A397" s="22">
        <v>3618840</v>
      </c>
      <c r="B397" s="23">
        <v>110304040000</v>
      </c>
      <c r="C397" s="24" t="s">
        <v>2045</v>
      </c>
      <c r="D397" s="24" t="s">
        <v>2046</v>
      </c>
      <c r="E397" s="24" t="s">
        <v>2047</v>
      </c>
      <c r="F397" s="24">
        <v>13101</v>
      </c>
      <c r="G397" s="25">
        <v>556</v>
      </c>
      <c r="H397" s="24">
        <v>6078363636</v>
      </c>
      <c r="I397" s="26">
        <v>7</v>
      </c>
      <c r="J397" s="26" t="s">
        <v>876</v>
      </c>
      <c r="K397" s="43" t="s">
        <v>879</v>
      </c>
      <c r="L397" s="28">
        <v>624</v>
      </c>
      <c r="M397" s="70" t="s">
        <v>878</v>
      </c>
      <c r="N397" s="28" t="s">
        <v>877</v>
      </c>
      <c r="O397" s="30"/>
      <c r="P397" s="31">
        <v>17.933491686460805</v>
      </c>
      <c r="Q397" s="26" t="str">
        <f t="shared" si="83"/>
        <v>NO</v>
      </c>
      <c r="R397" s="26" t="s">
        <v>876</v>
      </c>
      <c r="S397" s="30" t="s">
        <v>877</v>
      </c>
      <c r="T397">
        <v>3497</v>
      </c>
      <c r="U397">
        <v>3452</v>
      </c>
      <c r="V397" s="4">
        <v>2801</v>
      </c>
      <c r="W397" s="33">
        <v>19567</v>
      </c>
      <c r="X397" s="34">
        <f t="shared" si="85"/>
        <v>1</v>
      </c>
      <c r="Y397" s="34">
        <f t="shared" si="86"/>
        <v>0</v>
      </c>
      <c r="Z397" s="34">
        <f t="shared" si="90"/>
        <v>0</v>
      </c>
      <c r="AA397" s="34">
        <f t="shared" si="91"/>
        <v>0</v>
      </c>
      <c r="AB397" s="34">
        <f t="shared" si="84"/>
        <v>0</v>
      </c>
      <c r="AC397" s="34">
        <f t="shared" si="87"/>
        <v>1</v>
      </c>
      <c r="AD397" s="34">
        <f t="shared" si="92"/>
        <v>0</v>
      </c>
      <c r="AE397" s="34">
        <f t="shared" si="93"/>
        <v>0</v>
      </c>
      <c r="AF397" s="34">
        <f t="shared" si="94"/>
        <v>0</v>
      </c>
      <c r="AG397" s="34">
        <f t="shared" si="95"/>
        <v>0</v>
      </c>
      <c r="AH397">
        <f t="shared" si="88"/>
        <v>0</v>
      </c>
      <c r="AI397">
        <f t="shared" si="89"/>
        <v>0</v>
      </c>
      <c r="AJ397">
        <v>0</v>
      </c>
    </row>
    <row r="398" spans="1:36" ht="12.75">
      <c r="A398" s="22">
        <v>3618900</v>
      </c>
      <c r="B398" s="23">
        <v>521200050000</v>
      </c>
      <c r="C398" s="24" t="s">
        <v>2048</v>
      </c>
      <c r="D398" s="24" t="s">
        <v>2049</v>
      </c>
      <c r="E398" s="24" t="s">
        <v>2050</v>
      </c>
      <c r="F398" s="24">
        <v>12118</v>
      </c>
      <c r="G398" s="25">
        <v>1995</v>
      </c>
      <c r="H398" s="24">
        <v>5186645727</v>
      </c>
      <c r="I398" s="26">
        <v>4</v>
      </c>
      <c r="J398" s="26" t="s">
        <v>878</v>
      </c>
      <c r="K398" s="35" t="s">
        <v>877</v>
      </c>
      <c r="L398" s="4">
        <v>1434</v>
      </c>
      <c r="M398" s="70" t="s">
        <v>878</v>
      </c>
      <c r="N398" s="4" t="s">
        <v>877</v>
      </c>
      <c r="O398" s="30"/>
      <c r="P398" s="31">
        <v>12.579013906447534</v>
      </c>
      <c r="Q398" s="26" t="str">
        <f t="shared" si="83"/>
        <v>NO</v>
      </c>
      <c r="R398" s="26" t="s">
        <v>878</v>
      </c>
      <c r="S398" s="30" t="s">
        <v>877</v>
      </c>
      <c r="T398">
        <v>6375</v>
      </c>
      <c r="U398">
        <v>7716</v>
      </c>
      <c r="V398" s="4">
        <v>3176</v>
      </c>
      <c r="W398" s="33">
        <v>30312</v>
      </c>
      <c r="X398" s="34">
        <f t="shared" si="85"/>
        <v>0</v>
      </c>
      <c r="Y398" s="34">
        <f t="shared" si="86"/>
        <v>0</v>
      </c>
      <c r="Z398" s="34">
        <f t="shared" si="90"/>
        <v>0</v>
      </c>
      <c r="AA398" s="34">
        <f t="shared" si="91"/>
        <v>0</v>
      </c>
      <c r="AB398" s="34">
        <f t="shared" si="84"/>
        <v>0</v>
      </c>
      <c r="AC398" s="34">
        <f t="shared" si="87"/>
        <v>0</v>
      </c>
      <c r="AD398" s="34">
        <f t="shared" si="92"/>
        <v>0</v>
      </c>
      <c r="AE398" s="34">
        <f t="shared" si="93"/>
        <v>0</v>
      </c>
      <c r="AF398" s="34">
        <f t="shared" si="94"/>
        <v>0</v>
      </c>
      <c r="AG398" s="34">
        <f t="shared" si="95"/>
        <v>0</v>
      </c>
      <c r="AH398">
        <f t="shared" si="88"/>
        <v>0</v>
      </c>
      <c r="AI398">
        <f t="shared" si="89"/>
        <v>0</v>
      </c>
      <c r="AJ398">
        <v>0</v>
      </c>
    </row>
    <row r="399" spans="1:36" ht="12.75">
      <c r="A399" s="22">
        <v>3618960</v>
      </c>
      <c r="B399" s="23">
        <v>450801060000</v>
      </c>
      <c r="C399" s="24" t="s">
        <v>2051</v>
      </c>
      <c r="D399" s="24" t="s">
        <v>2052</v>
      </c>
      <c r="E399" s="24" t="s">
        <v>2053</v>
      </c>
      <c r="F399" s="24">
        <v>14103</v>
      </c>
      <c r="G399" s="25">
        <v>1798</v>
      </c>
      <c r="H399" s="24">
        <v>7167982700</v>
      </c>
      <c r="I399" s="26">
        <v>4</v>
      </c>
      <c r="J399" s="26" t="s">
        <v>878</v>
      </c>
      <c r="K399" s="27" t="s">
        <v>877</v>
      </c>
      <c r="L399" s="28">
        <v>2007</v>
      </c>
      <c r="M399" s="70" t="s">
        <v>878</v>
      </c>
      <c r="N399" s="4" t="s">
        <v>877</v>
      </c>
      <c r="O399" s="30"/>
      <c r="P399" s="31">
        <v>23.849525200876553</v>
      </c>
      <c r="Q399" s="26" t="str">
        <f>IF(P399&lt;20,"NO","YES")</f>
        <v>YES</v>
      </c>
      <c r="R399" s="26" t="s">
        <v>878</v>
      </c>
      <c r="S399" s="30" t="s">
        <v>877</v>
      </c>
      <c r="T399">
        <v>13370</v>
      </c>
      <c r="U399">
        <v>11518</v>
      </c>
      <c r="V399" s="4">
        <v>12363</v>
      </c>
      <c r="W399" s="33">
        <v>82028</v>
      </c>
      <c r="X399" s="34">
        <f t="shared" si="85"/>
        <v>0</v>
      </c>
      <c r="Y399" s="34">
        <f t="shared" si="86"/>
        <v>0</v>
      </c>
      <c r="Z399" s="34">
        <f t="shared" si="90"/>
        <v>0</v>
      </c>
      <c r="AA399" s="34">
        <f t="shared" si="91"/>
        <v>0</v>
      </c>
      <c r="AB399" s="34">
        <f t="shared" si="84"/>
        <v>1</v>
      </c>
      <c r="AC399" s="34">
        <f t="shared" si="87"/>
        <v>0</v>
      </c>
      <c r="AD399" s="34">
        <f t="shared" si="92"/>
        <v>0</v>
      </c>
      <c r="AE399" s="34">
        <f t="shared" si="93"/>
        <v>0</v>
      </c>
      <c r="AF399" s="34">
        <f t="shared" si="94"/>
        <v>0</v>
      </c>
      <c r="AG399" s="34">
        <f t="shared" si="95"/>
        <v>0</v>
      </c>
      <c r="AH399">
        <f t="shared" si="88"/>
        <v>0</v>
      </c>
      <c r="AI399">
        <f t="shared" si="89"/>
        <v>0</v>
      </c>
      <c r="AJ399">
        <v>0</v>
      </c>
    </row>
    <row r="400" spans="1:36" ht="12.75">
      <c r="A400" s="22">
        <v>3618990</v>
      </c>
      <c r="B400" s="23">
        <v>10615020000</v>
      </c>
      <c r="C400" s="24" t="s">
        <v>2054</v>
      </c>
      <c r="D400" s="24" t="s">
        <v>2055</v>
      </c>
      <c r="E400" s="24" t="s">
        <v>2056</v>
      </c>
      <c r="F400" s="24">
        <v>12204</v>
      </c>
      <c r="G400" s="25">
        <v>2197</v>
      </c>
      <c r="H400" s="24">
        <v>5184654561</v>
      </c>
      <c r="I400" s="26">
        <v>4</v>
      </c>
      <c r="J400" s="36" t="s">
        <v>878</v>
      </c>
      <c r="K400" s="40" t="s">
        <v>877</v>
      </c>
      <c r="L400" s="40">
        <v>228</v>
      </c>
      <c r="M400" s="68" t="s">
        <v>878</v>
      </c>
      <c r="N400" s="4" t="s">
        <v>877</v>
      </c>
      <c r="O400" s="30"/>
      <c r="P400" s="31">
        <v>15.451895043731778</v>
      </c>
      <c r="Q400" s="26" t="str">
        <f aca="true" t="shared" si="96" ref="Q400:Q416">IF(P400&lt;20,"NO","YES")</f>
        <v>NO</v>
      </c>
      <c r="R400" s="26" t="s">
        <v>878</v>
      </c>
      <c r="S400" s="30" t="s">
        <v>877</v>
      </c>
      <c r="T400">
        <v>1281</v>
      </c>
      <c r="U400">
        <v>1227</v>
      </c>
      <c r="V400" s="4">
        <v>1003</v>
      </c>
      <c r="W400" s="33">
        <v>7229</v>
      </c>
      <c r="X400" s="34">
        <f t="shared" si="85"/>
        <v>0</v>
      </c>
      <c r="Y400" s="34">
        <f t="shared" si="86"/>
        <v>1</v>
      </c>
      <c r="Z400" s="34">
        <f t="shared" si="90"/>
        <v>0</v>
      </c>
      <c r="AA400" s="34">
        <f t="shared" si="91"/>
        <v>0</v>
      </c>
      <c r="AB400" s="34">
        <f t="shared" si="84"/>
        <v>0</v>
      </c>
      <c r="AC400" s="34">
        <f t="shared" si="87"/>
        <v>0</v>
      </c>
      <c r="AD400" s="34">
        <f t="shared" si="92"/>
        <v>0</v>
      </c>
      <c r="AE400" s="34">
        <f t="shared" si="93"/>
        <v>0</v>
      </c>
      <c r="AF400" s="34">
        <f t="shared" si="94"/>
        <v>0</v>
      </c>
      <c r="AG400" s="34">
        <f t="shared" si="95"/>
        <v>0</v>
      </c>
      <c r="AH400">
        <f t="shared" si="88"/>
        <v>0</v>
      </c>
      <c r="AI400">
        <f t="shared" si="89"/>
        <v>0</v>
      </c>
      <c r="AJ400">
        <v>0</v>
      </c>
    </row>
    <row r="401" spans="1:36" ht="12.75">
      <c r="A401" s="22">
        <v>3619020</v>
      </c>
      <c r="B401" s="23">
        <v>280253070000</v>
      </c>
      <c r="C401" s="24" t="s">
        <v>2057</v>
      </c>
      <c r="D401" s="24" t="s">
        <v>2058</v>
      </c>
      <c r="E401" s="24" t="s">
        <v>2059</v>
      </c>
      <c r="F401" s="24">
        <v>11566</v>
      </c>
      <c r="G401" s="25">
        <v>9998</v>
      </c>
      <c r="H401" s="24">
        <v>5166238900</v>
      </c>
      <c r="I401" s="26">
        <v>3</v>
      </c>
      <c r="J401" s="26" t="s">
        <v>878</v>
      </c>
      <c r="K401" s="27" t="s">
        <v>877</v>
      </c>
      <c r="L401" s="28">
        <v>5038</v>
      </c>
      <c r="M401" s="70" t="s">
        <v>878</v>
      </c>
      <c r="N401" s="4" t="s">
        <v>877</v>
      </c>
      <c r="O401" s="30"/>
      <c r="P401" s="31">
        <v>4.995159728944821</v>
      </c>
      <c r="Q401" s="26" t="str">
        <f t="shared" si="96"/>
        <v>NO</v>
      </c>
      <c r="R401" s="26" t="s">
        <v>878</v>
      </c>
      <c r="S401" s="30" t="s">
        <v>877</v>
      </c>
      <c r="T401">
        <v>16979</v>
      </c>
      <c r="U401">
        <v>25131</v>
      </c>
      <c r="V401" s="4">
        <v>4020</v>
      </c>
      <c r="W401" s="33">
        <v>63461</v>
      </c>
      <c r="X401" s="34">
        <f t="shared" si="85"/>
        <v>0</v>
      </c>
      <c r="Y401" s="34">
        <f t="shared" si="86"/>
        <v>0</v>
      </c>
      <c r="Z401" s="34">
        <f t="shared" si="90"/>
        <v>0</v>
      </c>
      <c r="AA401" s="34">
        <f t="shared" si="91"/>
        <v>0</v>
      </c>
      <c r="AB401" s="34">
        <f t="shared" si="84"/>
        <v>0</v>
      </c>
      <c r="AC401" s="34">
        <f t="shared" si="87"/>
        <v>0</v>
      </c>
      <c r="AD401" s="34">
        <f t="shared" si="92"/>
        <v>0</v>
      </c>
      <c r="AE401" s="34">
        <f t="shared" si="93"/>
        <v>0</v>
      </c>
      <c r="AF401" s="34">
        <f t="shared" si="94"/>
        <v>0</v>
      </c>
      <c r="AG401" s="34">
        <f t="shared" si="95"/>
        <v>0</v>
      </c>
      <c r="AH401">
        <f t="shared" si="88"/>
        <v>0</v>
      </c>
      <c r="AI401">
        <f t="shared" si="89"/>
        <v>0</v>
      </c>
      <c r="AJ401">
        <v>0</v>
      </c>
    </row>
    <row r="402" spans="1:36" ht="12.75">
      <c r="A402" s="22">
        <v>3619110</v>
      </c>
      <c r="B402" s="23">
        <v>280225020000</v>
      </c>
      <c r="C402" s="24" t="s">
        <v>2060</v>
      </c>
      <c r="D402" s="24" t="s">
        <v>2061</v>
      </c>
      <c r="E402" s="24" t="s">
        <v>2062</v>
      </c>
      <c r="F402" s="24">
        <v>11566</v>
      </c>
      <c r="G402" s="25">
        <v>4547</v>
      </c>
      <c r="H402" s="24">
        <v>5163783900</v>
      </c>
      <c r="I402" s="26">
        <v>3</v>
      </c>
      <c r="J402" s="26" t="s">
        <v>878</v>
      </c>
      <c r="K402" s="27" t="s">
        <v>877</v>
      </c>
      <c r="L402" s="28">
        <v>1870</v>
      </c>
      <c r="M402" s="70" t="s">
        <v>878</v>
      </c>
      <c r="N402" s="4" t="s">
        <v>877</v>
      </c>
      <c r="O402" s="30"/>
      <c r="P402" s="31">
        <v>6.7547723935389135</v>
      </c>
      <c r="Q402" s="26" t="str">
        <f t="shared" si="96"/>
        <v>NO</v>
      </c>
      <c r="R402" s="26" t="s">
        <v>878</v>
      </c>
      <c r="S402" s="30" t="s">
        <v>877</v>
      </c>
      <c r="T402">
        <v>6969</v>
      </c>
      <c r="U402">
        <v>9769</v>
      </c>
      <c r="V402" s="4">
        <v>2142</v>
      </c>
      <c r="W402" s="33">
        <v>27683</v>
      </c>
      <c r="X402" s="34">
        <f t="shared" si="85"/>
        <v>0</v>
      </c>
      <c r="Y402" s="34">
        <f t="shared" si="86"/>
        <v>0</v>
      </c>
      <c r="Z402" s="34">
        <f t="shared" si="90"/>
        <v>0</v>
      </c>
      <c r="AA402" s="34">
        <f t="shared" si="91"/>
        <v>0</v>
      </c>
      <c r="AB402" s="34">
        <f t="shared" si="84"/>
        <v>0</v>
      </c>
      <c r="AC402" s="34">
        <f t="shared" si="87"/>
        <v>0</v>
      </c>
      <c r="AD402" s="34">
        <f t="shared" si="92"/>
        <v>0</v>
      </c>
      <c r="AE402" s="34">
        <f t="shared" si="93"/>
        <v>0</v>
      </c>
      <c r="AF402" s="34">
        <f t="shared" si="94"/>
        <v>0</v>
      </c>
      <c r="AG402" s="34">
        <f t="shared" si="95"/>
        <v>0</v>
      </c>
      <c r="AH402">
        <f t="shared" si="88"/>
        <v>0</v>
      </c>
      <c r="AI402">
        <f t="shared" si="89"/>
        <v>0</v>
      </c>
      <c r="AJ402">
        <v>0</v>
      </c>
    </row>
    <row r="403" spans="1:36" ht="12.75">
      <c r="A403" s="22">
        <v>3619170</v>
      </c>
      <c r="B403" s="23">
        <v>460901060000</v>
      </c>
      <c r="C403" s="24" t="s">
        <v>2063</v>
      </c>
      <c r="D403" s="24" t="s">
        <v>2064</v>
      </c>
      <c r="E403" s="24" t="s">
        <v>2065</v>
      </c>
      <c r="F403" s="24">
        <v>13114</v>
      </c>
      <c r="G403" s="25">
        <v>3432</v>
      </c>
      <c r="H403" s="24">
        <v>3159637831</v>
      </c>
      <c r="I403" s="26">
        <v>8</v>
      </c>
      <c r="J403" s="26" t="s">
        <v>876</v>
      </c>
      <c r="K403" s="27" t="s">
        <v>877</v>
      </c>
      <c r="L403" s="28">
        <v>2625</v>
      </c>
      <c r="M403" s="70" t="s">
        <v>878</v>
      </c>
      <c r="N403" s="28" t="s">
        <v>877</v>
      </c>
      <c r="O403" s="30"/>
      <c r="P403" s="31">
        <v>22.207749918593294</v>
      </c>
      <c r="Q403" s="26" t="str">
        <f t="shared" si="96"/>
        <v>YES</v>
      </c>
      <c r="R403" s="26" t="s">
        <v>876</v>
      </c>
      <c r="S403" s="32" t="s">
        <v>879</v>
      </c>
      <c r="T403">
        <v>15191</v>
      </c>
      <c r="U403">
        <v>14337</v>
      </c>
      <c r="V403" s="4">
        <v>12347</v>
      </c>
      <c r="W403" s="33">
        <v>88043</v>
      </c>
      <c r="X403" s="34">
        <f t="shared" si="85"/>
        <v>1</v>
      </c>
      <c r="Y403" s="34">
        <f t="shared" si="86"/>
        <v>0</v>
      </c>
      <c r="Z403" s="34">
        <f t="shared" si="90"/>
        <v>0</v>
      </c>
      <c r="AA403" s="34">
        <f t="shared" si="91"/>
        <v>0</v>
      </c>
      <c r="AB403" s="34">
        <f t="shared" si="84"/>
        <v>1</v>
      </c>
      <c r="AC403" s="34">
        <f t="shared" si="87"/>
        <v>1</v>
      </c>
      <c r="AD403" s="34" t="str">
        <f t="shared" si="92"/>
        <v>CHECK</v>
      </c>
      <c r="AE403" s="34">
        <f t="shared" si="93"/>
        <v>0</v>
      </c>
      <c r="AF403" s="34" t="str">
        <f t="shared" si="94"/>
        <v>RLISP</v>
      </c>
      <c r="AG403" s="34">
        <f t="shared" si="95"/>
        <v>0</v>
      </c>
      <c r="AH403">
        <f t="shared" si="88"/>
        <v>0</v>
      </c>
      <c r="AI403">
        <f t="shared" si="89"/>
        <v>0</v>
      </c>
      <c r="AJ403">
        <v>0</v>
      </c>
    </row>
    <row r="404" spans="1:36" ht="12.75">
      <c r="A404" s="22">
        <v>3619200</v>
      </c>
      <c r="B404" s="23">
        <v>580211060000</v>
      </c>
      <c r="C404" s="24" t="s">
        <v>2066</v>
      </c>
      <c r="D404" s="24" t="s">
        <v>2067</v>
      </c>
      <c r="E404" s="24" t="s">
        <v>2068</v>
      </c>
      <c r="F404" s="24">
        <v>11720</v>
      </c>
      <c r="G404" s="25">
        <v>2325</v>
      </c>
      <c r="H404" s="24">
        <v>6317382714</v>
      </c>
      <c r="I404" s="26">
        <v>3</v>
      </c>
      <c r="J404" s="26" t="s">
        <v>878</v>
      </c>
      <c r="K404" s="27" t="s">
        <v>877</v>
      </c>
      <c r="L404" s="28">
        <v>10283</v>
      </c>
      <c r="M404" s="70" t="s">
        <v>878</v>
      </c>
      <c r="N404" s="40" t="s">
        <v>877</v>
      </c>
      <c r="O404" s="30"/>
      <c r="P404" s="31">
        <v>7.242148618500085</v>
      </c>
      <c r="Q404" s="26" t="str">
        <f t="shared" si="96"/>
        <v>NO</v>
      </c>
      <c r="R404" s="26" t="s">
        <v>878</v>
      </c>
      <c r="S404" s="30" t="s">
        <v>877</v>
      </c>
      <c r="T404">
        <v>40295</v>
      </c>
      <c r="U404">
        <v>54525</v>
      </c>
      <c r="V404" s="4">
        <v>14317</v>
      </c>
      <c r="W404" s="33">
        <v>167924</v>
      </c>
      <c r="X404" s="34">
        <f t="shared" si="85"/>
        <v>0</v>
      </c>
      <c r="Y404" s="34">
        <f t="shared" si="86"/>
        <v>0</v>
      </c>
      <c r="Z404" s="34">
        <f t="shared" si="90"/>
        <v>0</v>
      </c>
      <c r="AA404" s="34">
        <f t="shared" si="91"/>
        <v>0</v>
      </c>
      <c r="AB404" s="34">
        <f t="shared" si="84"/>
        <v>0</v>
      </c>
      <c r="AC404" s="34">
        <f t="shared" si="87"/>
        <v>0</v>
      </c>
      <c r="AD404" s="34">
        <f t="shared" si="92"/>
        <v>0</v>
      </c>
      <c r="AE404" s="34">
        <f t="shared" si="93"/>
        <v>0</v>
      </c>
      <c r="AF404" s="34">
        <f t="shared" si="94"/>
        <v>0</v>
      </c>
      <c r="AG404" s="34">
        <f t="shared" si="95"/>
        <v>0</v>
      </c>
      <c r="AH404">
        <f t="shared" si="88"/>
        <v>0</v>
      </c>
      <c r="AI404">
        <f t="shared" si="89"/>
        <v>0</v>
      </c>
      <c r="AJ404">
        <v>0</v>
      </c>
    </row>
    <row r="405" spans="1:36" ht="12.75">
      <c r="A405" s="22">
        <v>3619230</v>
      </c>
      <c r="B405" s="23">
        <v>580212060000</v>
      </c>
      <c r="C405" s="24" t="s">
        <v>2069</v>
      </c>
      <c r="D405" s="24" t="s">
        <v>2070</v>
      </c>
      <c r="E405" s="24" t="s">
        <v>2071</v>
      </c>
      <c r="F405" s="24">
        <v>11953</v>
      </c>
      <c r="G405" s="25">
        <v>2369</v>
      </c>
      <c r="H405" s="24">
        <v>6313452172</v>
      </c>
      <c r="I405" s="26">
        <v>3</v>
      </c>
      <c r="J405" s="26" t="s">
        <v>878</v>
      </c>
      <c r="K405" s="27" t="s">
        <v>877</v>
      </c>
      <c r="L405" s="28">
        <v>9163</v>
      </c>
      <c r="M405" s="70" t="s">
        <v>878</v>
      </c>
      <c r="N405" s="45" t="s">
        <v>877</v>
      </c>
      <c r="O405" s="30"/>
      <c r="P405" s="31">
        <v>14.441443179625699</v>
      </c>
      <c r="Q405" s="26" t="str">
        <f t="shared" si="96"/>
        <v>NO</v>
      </c>
      <c r="R405" s="26" t="s">
        <v>878</v>
      </c>
      <c r="S405" s="30" t="s">
        <v>877</v>
      </c>
      <c r="T405">
        <v>45045</v>
      </c>
      <c r="U405">
        <v>50798</v>
      </c>
      <c r="V405" s="4">
        <v>26615</v>
      </c>
      <c r="W405" s="33">
        <v>226652</v>
      </c>
      <c r="X405" s="34">
        <f t="shared" si="85"/>
        <v>0</v>
      </c>
      <c r="Y405" s="34">
        <f t="shared" si="86"/>
        <v>0</v>
      </c>
      <c r="Z405" s="34">
        <f t="shared" si="90"/>
        <v>0</v>
      </c>
      <c r="AA405" s="34">
        <f t="shared" si="91"/>
        <v>0</v>
      </c>
      <c r="AB405" s="34">
        <f t="shared" si="84"/>
        <v>0</v>
      </c>
      <c r="AC405" s="34">
        <f t="shared" si="87"/>
        <v>0</v>
      </c>
      <c r="AD405" s="34">
        <f t="shared" si="92"/>
        <v>0</v>
      </c>
      <c r="AE405" s="34">
        <f t="shared" si="93"/>
        <v>0</v>
      </c>
      <c r="AF405" s="34">
        <f t="shared" si="94"/>
        <v>0</v>
      </c>
      <c r="AG405" s="34">
        <f t="shared" si="95"/>
        <v>0</v>
      </c>
      <c r="AH405">
        <f t="shared" si="88"/>
        <v>0</v>
      </c>
      <c r="AI405">
        <f t="shared" si="89"/>
        <v>0</v>
      </c>
      <c r="AJ405">
        <v>0</v>
      </c>
    </row>
    <row r="406" spans="1:36" ht="12.75">
      <c r="A406" s="22">
        <v>3619260</v>
      </c>
      <c r="B406" s="23">
        <v>541001040000</v>
      </c>
      <c r="C406" s="24" t="s">
        <v>2072</v>
      </c>
      <c r="D406" s="24" t="s">
        <v>2073</v>
      </c>
      <c r="E406" s="24" t="s">
        <v>2074</v>
      </c>
      <c r="F406" s="24">
        <v>12122</v>
      </c>
      <c r="G406" s="25">
        <v>400</v>
      </c>
      <c r="H406" s="24">
        <v>5188275567</v>
      </c>
      <c r="I406" s="26">
        <v>8</v>
      </c>
      <c r="J406" s="26" t="s">
        <v>876</v>
      </c>
      <c r="K406" s="27" t="s">
        <v>877</v>
      </c>
      <c r="L406" s="28">
        <v>1002</v>
      </c>
      <c r="M406" s="70" t="s">
        <v>878</v>
      </c>
      <c r="N406" s="28" t="s">
        <v>877</v>
      </c>
      <c r="O406" s="30"/>
      <c r="P406" s="31">
        <v>16.532258064516128</v>
      </c>
      <c r="Q406" s="26" t="str">
        <f t="shared" si="96"/>
        <v>NO</v>
      </c>
      <c r="R406" s="26" t="s">
        <v>876</v>
      </c>
      <c r="S406" s="30" t="s">
        <v>877</v>
      </c>
      <c r="T406">
        <v>5296</v>
      </c>
      <c r="U406">
        <v>5536</v>
      </c>
      <c r="V406" s="4">
        <v>3622</v>
      </c>
      <c r="W406" s="33">
        <v>28483</v>
      </c>
      <c r="X406" s="34">
        <f t="shared" si="85"/>
        <v>1</v>
      </c>
      <c r="Y406" s="34">
        <f t="shared" si="86"/>
        <v>0</v>
      </c>
      <c r="Z406" s="34">
        <f t="shared" si="90"/>
        <v>0</v>
      </c>
      <c r="AA406" s="34">
        <f t="shared" si="91"/>
        <v>0</v>
      </c>
      <c r="AB406" s="34">
        <f t="shared" si="84"/>
        <v>0</v>
      </c>
      <c r="AC406" s="34">
        <f t="shared" si="87"/>
        <v>1</v>
      </c>
      <c r="AD406" s="34">
        <f t="shared" si="92"/>
        <v>0</v>
      </c>
      <c r="AE406" s="34">
        <f t="shared" si="93"/>
        <v>0</v>
      </c>
      <c r="AF406" s="34">
        <f t="shared" si="94"/>
        <v>0</v>
      </c>
      <c r="AG406" s="34">
        <f t="shared" si="95"/>
        <v>0</v>
      </c>
      <c r="AH406">
        <f t="shared" si="88"/>
        <v>0</v>
      </c>
      <c r="AI406">
        <f t="shared" si="89"/>
        <v>0</v>
      </c>
      <c r="AJ406">
        <v>0</v>
      </c>
    </row>
    <row r="407" spans="1:36" ht="12.75">
      <c r="A407" s="22">
        <v>3619320</v>
      </c>
      <c r="B407" s="23">
        <v>441000010000</v>
      </c>
      <c r="C407" s="24" t="s">
        <v>2075</v>
      </c>
      <c r="D407" s="24" t="s">
        <v>2076</v>
      </c>
      <c r="E407" s="24" t="s">
        <v>2077</v>
      </c>
      <c r="F407" s="24">
        <v>10940</v>
      </c>
      <c r="G407" s="25">
        <v>3240</v>
      </c>
      <c r="H407" s="24">
        <v>9143415690</v>
      </c>
      <c r="I407" s="26" t="s">
        <v>981</v>
      </c>
      <c r="J407" s="26" t="s">
        <v>878</v>
      </c>
      <c r="K407" s="27" t="s">
        <v>877</v>
      </c>
      <c r="L407" s="28">
        <v>5684</v>
      </c>
      <c r="M407" s="70" t="s">
        <v>878</v>
      </c>
      <c r="N407" s="4" t="s">
        <v>877</v>
      </c>
      <c r="O407" s="30"/>
      <c r="P407" s="31">
        <v>18.320944468736336</v>
      </c>
      <c r="Q407" s="26" t="str">
        <f t="shared" si="96"/>
        <v>NO</v>
      </c>
      <c r="R407" s="26" t="s">
        <v>878</v>
      </c>
      <c r="S407" s="30" t="s">
        <v>877</v>
      </c>
      <c r="T407">
        <v>32979</v>
      </c>
      <c r="U407">
        <v>63897</v>
      </c>
      <c r="V407" s="4">
        <v>23364</v>
      </c>
      <c r="W407" s="33">
        <v>175493</v>
      </c>
      <c r="X407" s="34">
        <f t="shared" si="85"/>
        <v>0</v>
      </c>
      <c r="Y407" s="34">
        <f t="shared" si="86"/>
        <v>0</v>
      </c>
      <c r="Z407" s="34">
        <f t="shared" si="90"/>
        <v>0</v>
      </c>
      <c r="AA407" s="34">
        <f t="shared" si="91"/>
        <v>0</v>
      </c>
      <c r="AB407" s="34">
        <f t="shared" si="84"/>
        <v>0</v>
      </c>
      <c r="AC407" s="34">
        <f t="shared" si="87"/>
        <v>0</v>
      </c>
      <c r="AD407" s="34">
        <f t="shared" si="92"/>
        <v>0</v>
      </c>
      <c r="AE407" s="34">
        <f t="shared" si="93"/>
        <v>0</v>
      </c>
      <c r="AF407" s="34">
        <f t="shared" si="94"/>
        <v>0</v>
      </c>
      <c r="AG407" s="34">
        <f t="shared" si="95"/>
        <v>0</v>
      </c>
      <c r="AH407">
        <f t="shared" si="88"/>
        <v>0</v>
      </c>
      <c r="AI407">
        <f t="shared" si="89"/>
        <v>0</v>
      </c>
      <c r="AJ407">
        <v>0</v>
      </c>
    </row>
    <row r="408" spans="1:36" ht="12.75">
      <c r="A408" s="22">
        <v>3619350</v>
      </c>
      <c r="B408" s="23">
        <v>471101040000</v>
      </c>
      <c r="C408" s="24" t="s">
        <v>2078</v>
      </c>
      <c r="D408" s="24" t="s">
        <v>2079</v>
      </c>
      <c r="E408" s="24" t="s">
        <v>2080</v>
      </c>
      <c r="F408" s="24">
        <v>13807</v>
      </c>
      <c r="G408" s="25">
        <v>237</v>
      </c>
      <c r="H408" s="24">
        <v>6072863341</v>
      </c>
      <c r="I408" s="26">
        <v>7</v>
      </c>
      <c r="J408" s="26" t="s">
        <v>876</v>
      </c>
      <c r="K408" s="35" t="s">
        <v>879</v>
      </c>
      <c r="L408" s="4">
        <v>483</v>
      </c>
      <c r="M408" s="70" t="s">
        <v>878</v>
      </c>
      <c r="N408" s="55" t="s">
        <v>879</v>
      </c>
      <c r="O408" s="66" t="s">
        <v>879</v>
      </c>
      <c r="P408" s="31">
        <v>8.998302207130731</v>
      </c>
      <c r="Q408" s="26" t="str">
        <f t="shared" si="96"/>
        <v>NO</v>
      </c>
      <c r="R408" s="26" t="s">
        <v>876</v>
      </c>
      <c r="S408" s="30" t="s">
        <v>877</v>
      </c>
      <c r="T408">
        <v>2252</v>
      </c>
      <c r="U408">
        <v>2981</v>
      </c>
      <c r="V408" s="4">
        <v>1058</v>
      </c>
      <c r="W408" s="33">
        <v>9229</v>
      </c>
      <c r="X408" s="34">
        <f t="shared" si="85"/>
        <v>1</v>
      </c>
      <c r="Y408" s="34">
        <f t="shared" si="86"/>
        <v>1</v>
      </c>
      <c r="Z408" s="34" t="str">
        <f t="shared" si="90"/>
        <v>ELIGIBLE</v>
      </c>
      <c r="AA408" s="34" t="str">
        <f t="shared" si="91"/>
        <v>OKAY</v>
      </c>
      <c r="AB408" s="34">
        <f t="shared" si="84"/>
        <v>0</v>
      </c>
      <c r="AC408" s="34">
        <f t="shared" si="87"/>
        <v>1</v>
      </c>
      <c r="AD408" s="34">
        <f t="shared" si="92"/>
        <v>0</v>
      </c>
      <c r="AE408" s="34">
        <f t="shared" si="93"/>
        <v>0</v>
      </c>
      <c r="AF408" s="34">
        <f t="shared" si="94"/>
        <v>0</v>
      </c>
      <c r="AG408" s="34">
        <f t="shared" si="95"/>
        <v>0</v>
      </c>
      <c r="AH408">
        <f t="shared" si="88"/>
        <v>0</v>
      </c>
      <c r="AI408">
        <f t="shared" si="89"/>
        <v>0</v>
      </c>
      <c r="AJ408">
        <v>0</v>
      </c>
    </row>
    <row r="409" spans="1:36" ht="12.75">
      <c r="A409" s="22">
        <v>3619380</v>
      </c>
      <c r="B409" s="23">
        <v>132201040000</v>
      </c>
      <c r="C409" s="24" t="s">
        <v>2081</v>
      </c>
      <c r="D409" s="24" t="s">
        <v>2082</v>
      </c>
      <c r="E409" s="24" t="s">
        <v>2083</v>
      </c>
      <c r="F409" s="24">
        <v>12545</v>
      </c>
      <c r="G409" s="25">
        <v>127</v>
      </c>
      <c r="H409" s="24">
        <v>9146774200</v>
      </c>
      <c r="I409" s="26">
        <v>8</v>
      </c>
      <c r="J409" s="26" t="s">
        <v>876</v>
      </c>
      <c r="K409" s="27" t="s">
        <v>877</v>
      </c>
      <c r="L409" s="28">
        <v>1119</v>
      </c>
      <c r="M409" s="70" t="s">
        <v>878</v>
      </c>
      <c r="N409" s="28" t="s">
        <v>877</v>
      </c>
      <c r="O409" s="30"/>
      <c r="P409" s="31">
        <v>5.052005943536404</v>
      </c>
      <c r="Q409" s="26" t="str">
        <f t="shared" si="96"/>
        <v>NO</v>
      </c>
      <c r="R409" s="26" t="s">
        <v>876</v>
      </c>
      <c r="S409" s="30" t="s">
        <v>877</v>
      </c>
      <c r="T409">
        <v>5303</v>
      </c>
      <c r="U409">
        <v>8548</v>
      </c>
      <c r="V409" s="4">
        <v>1010</v>
      </c>
      <c r="W409" s="33">
        <v>15357</v>
      </c>
      <c r="X409" s="34">
        <f t="shared" si="85"/>
        <v>1</v>
      </c>
      <c r="Y409" s="34">
        <f t="shared" si="86"/>
        <v>0</v>
      </c>
      <c r="Z409" s="34">
        <f t="shared" si="90"/>
        <v>0</v>
      </c>
      <c r="AA409" s="34">
        <f t="shared" si="91"/>
        <v>0</v>
      </c>
      <c r="AB409" s="34">
        <f t="shared" si="84"/>
        <v>0</v>
      </c>
      <c r="AC409" s="34">
        <f t="shared" si="87"/>
        <v>1</v>
      </c>
      <c r="AD409" s="34">
        <f t="shared" si="92"/>
        <v>0</v>
      </c>
      <c r="AE409" s="34">
        <f t="shared" si="93"/>
        <v>0</v>
      </c>
      <c r="AF409" s="34">
        <f t="shared" si="94"/>
        <v>0</v>
      </c>
      <c r="AG409" s="34">
        <f t="shared" si="95"/>
        <v>0</v>
      </c>
      <c r="AH409">
        <f t="shared" si="88"/>
        <v>0</v>
      </c>
      <c r="AI409">
        <f t="shared" si="89"/>
        <v>0</v>
      </c>
      <c r="AJ409">
        <v>0</v>
      </c>
    </row>
    <row r="410" spans="1:36" ht="12.75">
      <c r="A410" s="22">
        <v>3619410</v>
      </c>
      <c r="B410" s="23">
        <v>580208020000</v>
      </c>
      <c r="C410" s="24" t="s">
        <v>2084</v>
      </c>
      <c r="D410" s="24" t="s">
        <v>2085</v>
      </c>
      <c r="E410" s="24" t="s">
        <v>2086</v>
      </c>
      <c r="F410" s="24">
        <v>11764</v>
      </c>
      <c r="G410" s="25">
        <v>2036</v>
      </c>
      <c r="H410" s="24">
        <v>6314742700</v>
      </c>
      <c r="I410" s="26">
        <v>3</v>
      </c>
      <c r="J410" s="26" t="s">
        <v>878</v>
      </c>
      <c r="K410" s="27" t="s">
        <v>877</v>
      </c>
      <c r="L410" s="28">
        <v>2773</v>
      </c>
      <c r="M410" s="70" t="s">
        <v>878</v>
      </c>
      <c r="N410" s="40" t="s">
        <v>877</v>
      </c>
      <c r="O410" s="30"/>
      <c r="P410" s="31">
        <v>5.453306066802999</v>
      </c>
      <c r="Q410" s="26" t="str">
        <f t="shared" si="96"/>
        <v>NO</v>
      </c>
      <c r="R410" s="26" t="s">
        <v>878</v>
      </c>
      <c r="S410" s="30" t="s">
        <v>877</v>
      </c>
      <c r="T410">
        <v>9987</v>
      </c>
      <c r="U410">
        <v>14408</v>
      </c>
      <c r="V410" s="4">
        <v>2704</v>
      </c>
      <c r="W410" s="33">
        <v>38657</v>
      </c>
      <c r="X410" s="34">
        <f t="shared" si="85"/>
        <v>0</v>
      </c>
      <c r="Y410" s="34">
        <f t="shared" si="86"/>
        <v>0</v>
      </c>
      <c r="Z410" s="34">
        <f t="shared" si="90"/>
        <v>0</v>
      </c>
      <c r="AA410" s="34">
        <f t="shared" si="91"/>
        <v>0</v>
      </c>
      <c r="AB410" s="34">
        <f t="shared" si="84"/>
        <v>0</v>
      </c>
      <c r="AC410" s="34">
        <f t="shared" si="87"/>
        <v>0</v>
      </c>
      <c r="AD410" s="34">
        <f t="shared" si="92"/>
        <v>0</v>
      </c>
      <c r="AE410" s="34">
        <f t="shared" si="93"/>
        <v>0</v>
      </c>
      <c r="AF410" s="34">
        <f t="shared" si="94"/>
        <v>0</v>
      </c>
      <c r="AG410" s="34">
        <f t="shared" si="95"/>
        <v>0</v>
      </c>
      <c r="AH410">
        <f t="shared" si="88"/>
        <v>0</v>
      </c>
      <c r="AI410">
        <f t="shared" si="89"/>
        <v>0</v>
      </c>
      <c r="AJ410">
        <v>0</v>
      </c>
    </row>
    <row r="411" spans="1:36" ht="12.75">
      <c r="A411" s="22">
        <v>3619500</v>
      </c>
      <c r="B411" s="23">
        <v>280410030000</v>
      </c>
      <c r="C411" s="24" t="s">
        <v>2087</v>
      </c>
      <c r="D411" s="24" t="s">
        <v>2088</v>
      </c>
      <c r="E411" s="24" t="s">
        <v>2089</v>
      </c>
      <c r="F411" s="24">
        <v>11501</v>
      </c>
      <c r="G411" s="25">
        <v>2361</v>
      </c>
      <c r="H411" s="24">
        <v>5167415036</v>
      </c>
      <c r="I411" s="26">
        <v>3</v>
      </c>
      <c r="J411" s="26" t="s">
        <v>878</v>
      </c>
      <c r="K411" s="27" t="s">
        <v>877</v>
      </c>
      <c r="L411" s="28">
        <v>2517</v>
      </c>
      <c r="M411" s="70" t="s">
        <v>878</v>
      </c>
      <c r="N411" s="4" t="s">
        <v>877</v>
      </c>
      <c r="O411" s="30"/>
      <c r="P411" s="31">
        <v>13.33721607454863</v>
      </c>
      <c r="Q411" s="26" t="str">
        <f t="shared" si="96"/>
        <v>NO</v>
      </c>
      <c r="R411" s="26" t="s">
        <v>878</v>
      </c>
      <c r="S411" s="30" t="s">
        <v>877</v>
      </c>
      <c r="T411">
        <v>18978</v>
      </c>
      <c r="U411">
        <v>25176</v>
      </c>
      <c r="V411" s="4">
        <v>7231</v>
      </c>
      <c r="W411" s="33">
        <v>64276</v>
      </c>
      <c r="X411" s="34">
        <f t="shared" si="85"/>
        <v>0</v>
      </c>
      <c r="Y411" s="34">
        <f t="shared" si="86"/>
        <v>0</v>
      </c>
      <c r="Z411" s="34">
        <f t="shared" si="90"/>
        <v>0</v>
      </c>
      <c r="AA411" s="34">
        <f t="shared" si="91"/>
        <v>0</v>
      </c>
      <c r="AB411" s="34">
        <f t="shared" si="84"/>
        <v>0</v>
      </c>
      <c r="AC411" s="34">
        <f t="shared" si="87"/>
        <v>0</v>
      </c>
      <c r="AD411" s="34">
        <f t="shared" si="92"/>
        <v>0</v>
      </c>
      <c r="AE411" s="34">
        <f t="shared" si="93"/>
        <v>0</v>
      </c>
      <c r="AF411" s="34">
        <f t="shared" si="94"/>
        <v>0</v>
      </c>
      <c r="AG411" s="34">
        <f t="shared" si="95"/>
        <v>0</v>
      </c>
      <c r="AH411">
        <f t="shared" si="88"/>
        <v>0</v>
      </c>
      <c r="AI411">
        <f t="shared" si="89"/>
        <v>0</v>
      </c>
      <c r="AJ411">
        <v>0</v>
      </c>
    </row>
    <row r="412" spans="1:36" ht="12.75">
      <c r="A412" s="22">
        <v>3619530</v>
      </c>
      <c r="B412" s="23">
        <v>150801040000</v>
      </c>
      <c r="C412" s="24" t="s">
        <v>2090</v>
      </c>
      <c r="D412" s="24" t="s">
        <v>2091</v>
      </c>
      <c r="E412" s="24" t="s">
        <v>2092</v>
      </c>
      <c r="F412" s="24">
        <v>12857</v>
      </c>
      <c r="G412" s="25">
        <v>39</v>
      </c>
      <c r="H412" s="24">
        <v>5182512000</v>
      </c>
      <c r="I412" s="26">
        <v>7</v>
      </c>
      <c r="J412" s="26" t="s">
        <v>876</v>
      </c>
      <c r="K412" s="35" t="s">
        <v>879</v>
      </c>
      <c r="L412" s="4">
        <v>156</v>
      </c>
      <c r="M412" s="70" t="s">
        <v>878</v>
      </c>
      <c r="N412" s="55" t="s">
        <v>879</v>
      </c>
      <c r="O412" s="66" t="s">
        <v>879</v>
      </c>
      <c r="P412" s="31">
        <v>23.076923076923077</v>
      </c>
      <c r="Q412" s="26" t="str">
        <f t="shared" si="96"/>
        <v>YES</v>
      </c>
      <c r="R412" s="26" t="s">
        <v>876</v>
      </c>
      <c r="S412" s="30" t="s">
        <v>877</v>
      </c>
      <c r="T412">
        <v>897</v>
      </c>
      <c r="U412">
        <v>887</v>
      </c>
      <c r="V412" s="4">
        <v>768</v>
      </c>
      <c r="W412" s="33">
        <v>4951</v>
      </c>
      <c r="X412" s="34">
        <f t="shared" si="85"/>
        <v>1</v>
      </c>
      <c r="Y412" s="34">
        <f t="shared" si="86"/>
        <v>1</v>
      </c>
      <c r="Z412" s="34" t="str">
        <f t="shared" si="90"/>
        <v>ELIGIBLE</v>
      </c>
      <c r="AA412" s="34" t="str">
        <f t="shared" si="91"/>
        <v>OKAY</v>
      </c>
      <c r="AB412" s="34">
        <f t="shared" si="84"/>
        <v>1</v>
      </c>
      <c r="AC412" s="34">
        <f t="shared" si="87"/>
        <v>1</v>
      </c>
      <c r="AD412" s="34" t="str">
        <f t="shared" si="92"/>
        <v>CHECK</v>
      </c>
      <c r="AE412" s="34" t="str">
        <f t="shared" si="93"/>
        <v>SRSA</v>
      </c>
      <c r="AF412" s="34">
        <f t="shared" si="94"/>
        <v>0</v>
      </c>
      <c r="AG412" s="34">
        <f t="shared" si="95"/>
        <v>0</v>
      </c>
      <c r="AH412">
        <f t="shared" si="88"/>
        <v>0</v>
      </c>
      <c r="AI412">
        <f t="shared" si="89"/>
        <v>0</v>
      </c>
      <c r="AJ412">
        <v>0</v>
      </c>
    </row>
    <row r="413" spans="1:36" ht="12.75">
      <c r="A413" s="22">
        <v>3619560</v>
      </c>
      <c r="B413" s="23">
        <v>441101040000</v>
      </c>
      <c r="C413" s="24" t="s">
        <v>2093</v>
      </c>
      <c r="D413" s="24" t="s">
        <v>2094</v>
      </c>
      <c r="E413" s="24" t="s">
        <v>2095</v>
      </c>
      <c r="F413" s="24">
        <v>10973</v>
      </c>
      <c r="G413" s="25">
        <v>217</v>
      </c>
      <c r="H413" s="24">
        <v>9143555110</v>
      </c>
      <c r="I413" s="26">
        <v>8</v>
      </c>
      <c r="J413" s="26" t="s">
        <v>876</v>
      </c>
      <c r="K413" s="27" t="s">
        <v>877</v>
      </c>
      <c r="L413" s="28">
        <v>3945</v>
      </c>
      <c r="M413" s="70" t="s">
        <v>878</v>
      </c>
      <c r="N413" s="28" t="s">
        <v>877</v>
      </c>
      <c r="O413" s="44"/>
      <c r="P413" s="31">
        <v>4.306459689534301</v>
      </c>
      <c r="Q413" s="26" t="str">
        <f t="shared" si="96"/>
        <v>NO</v>
      </c>
      <c r="R413" s="26" t="s">
        <v>876</v>
      </c>
      <c r="S413" s="30" t="s">
        <v>877</v>
      </c>
      <c r="T413">
        <v>13592</v>
      </c>
      <c r="U413">
        <v>20416</v>
      </c>
      <c r="V413" s="4">
        <v>2959</v>
      </c>
      <c r="W413" s="33">
        <v>49190</v>
      </c>
      <c r="X413" s="34">
        <f t="shared" si="85"/>
        <v>1</v>
      </c>
      <c r="Y413" s="34">
        <f t="shared" si="86"/>
        <v>0</v>
      </c>
      <c r="Z413" s="34">
        <f t="shared" si="90"/>
        <v>0</v>
      </c>
      <c r="AA413" s="34">
        <f t="shared" si="91"/>
        <v>0</v>
      </c>
      <c r="AB413" s="34">
        <f t="shared" si="84"/>
        <v>0</v>
      </c>
      <c r="AC413" s="34">
        <f t="shared" si="87"/>
        <v>1</v>
      </c>
      <c r="AD413" s="34">
        <f t="shared" si="92"/>
        <v>0</v>
      </c>
      <c r="AE413" s="34">
        <f t="shared" si="93"/>
        <v>0</v>
      </c>
      <c r="AF413" s="34">
        <f t="shared" si="94"/>
        <v>0</v>
      </c>
      <c r="AG413" s="34">
        <f t="shared" si="95"/>
        <v>0</v>
      </c>
      <c r="AH413">
        <f t="shared" si="88"/>
        <v>0</v>
      </c>
      <c r="AI413">
        <f t="shared" si="89"/>
        <v>0</v>
      </c>
      <c r="AJ413">
        <v>0</v>
      </c>
    </row>
    <row r="414" spans="1:36" ht="12.75">
      <c r="A414" s="22">
        <v>3619590</v>
      </c>
      <c r="B414" s="23">
        <v>210502040000</v>
      </c>
      <c r="C414" s="24" t="s">
        <v>2096</v>
      </c>
      <c r="D414" s="24" t="s">
        <v>2097</v>
      </c>
      <c r="E414" s="24" t="s">
        <v>2098</v>
      </c>
      <c r="F414" s="24">
        <v>13407</v>
      </c>
      <c r="G414" s="25">
        <v>1782</v>
      </c>
      <c r="H414" s="24">
        <v>3158672904</v>
      </c>
      <c r="I414" s="26">
        <v>4</v>
      </c>
      <c r="J414" s="26" t="s">
        <v>878</v>
      </c>
      <c r="K414" s="27" t="s">
        <v>877</v>
      </c>
      <c r="L414" s="28">
        <v>983</v>
      </c>
      <c r="M414" s="70" t="s">
        <v>878</v>
      </c>
      <c r="N414" s="28" t="s">
        <v>877</v>
      </c>
      <c r="O414" s="44"/>
      <c r="P414" s="31">
        <v>16.72566371681416</v>
      </c>
      <c r="Q414" s="26" t="str">
        <f t="shared" si="96"/>
        <v>NO</v>
      </c>
      <c r="R414" s="26" t="s">
        <v>878</v>
      </c>
      <c r="S414" s="30" t="s">
        <v>877</v>
      </c>
      <c r="T414">
        <v>5117</v>
      </c>
      <c r="U414">
        <v>5379</v>
      </c>
      <c r="V414" s="4">
        <v>3473</v>
      </c>
      <c r="W414" s="33">
        <v>27559</v>
      </c>
      <c r="X414" s="34">
        <f t="shared" si="85"/>
        <v>0</v>
      </c>
      <c r="Y414" s="34">
        <f t="shared" si="86"/>
        <v>0</v>
      </c>
      <c r="Z414" s="34">
        <f t="shared" si="90"/>
        <v>0</v>
      </c>
      <c r="AA414" s="34">
        <f t="shared" si="91"/>
        <v>0</v>
      </c>
      <c r="AB414" s="34">
        <f t="shared" si="84"/>
        <v>0</v>
      </c>
      <c r="AC414" s="34">
        <f t="shared" si="87"/>
        <v>0</v>
      </c>
      <c r="AD414" s="34">
        <f t="shared" si="92"/>
        <v>0</v>
      </c>
      <c r="AE414" s="34">
        <f t="shared" si="93"/>
        <v>0</v>
      </c>
      <c r="AF414" s="34">
        <f t="shared" si="94"/>
        <v>0</v>
      </c>
      <c r="AG414" s="34">
        <f t="shared" si="95"/>
        <v>0</v>
      </c>
      <c r="AH414">
        <f t="shared" si="88"/>
        <v>0</v>
      </c>
      <c r="AI414">
        <f t="shared" si="89"/>
        <v>0</v>
      </c>
      <c r="AJ414">
        <v>0</v>
      </c>
    </row>
    <row r="415" spans="1:36" ht="12.75">
      <c r="A415" s="22">
        <v>3619650</v>
      </c>
      <c r="B415" s="23">
        <v>441201060000</v>
      </c>
      <c r="C415" s="24" t="s">
        <v>2099</v>
      </c>
      <c r="D415" s="24" t="s">
        <v>2100</v>
      </c>
      <c r="E415" s="24" t="s">
        <v>2101</v>
      </c>
      <c r="F415" s="24">
        <v>10917</v>
      </c>
      <c r="G415" s="25">
        <v>1001</v>
      </c>
      <c r="H415" s="24">
        <v>9149282321</v>
      </c>
      <c r="I415" s="26" t="s">
        <v>2102</v>
      </c>
      <c r="J415" s="26" t="s">
        <v>878</v>
      </c>
      <c r="K415" s="27" t="s">
        <v>877</v>
      </c>
      <c r="L415" s="28">
        <v>6546</v>
      </c>
      <c r="M415" s="70" t="s">
        <v>878</v>
      </c>
      <c r="N415" s="4" t="s">
        <v>877</v>
      </c>
      <c r="O415" s="44"/>
      <c r="P415" s="31">
        <v>6.062885512261171</v>
      </c>
      <c r="Q415" s="26" t="str">
        <f t="shared" si="96"/>
        <v>NO</v>
      </c>
      <c r="R415" s="26" t="s">
        <v>878</v>
      </c>
      <c r="S415" s="30" t="s">
        <v>877</v>
      </c>
      <c r="T415">
        <v>23800</v>
      </c>
      <c r="U415">
        <v>34124</v>
      </c>
      <c r="V415" s="4">
        <v>6912</v>
      </c>
      <c r="W415" s="33">
        <v>91592</v>
      </c>
      <c r="X415" s="34">
        <f t="shared" si="85"/>
        <v>0</v>
      </c>
      <c r="Y415" s="34">
        <f t="shared" si="86"/>
        <v>0</v>
      </c>
      <c r="Z415" s="34">
        <f t="shared" si="90"/>
        <v>0</v>
      </c>
      <c r="AA415" s="34">
        <f t="shared" si="91"/>
        <v>0</v>
      </c>
      <c r="AB415" s="34">
        <f t="shared" si="84"/>
        <v>0</v>
      </c>
      <c r="AC415" s="34">
        <f t="shared" si="87"/>
        <v>0</v>
      </c>
      <c r="AD415" s="34">
        <f t="shared" si="92"/>
        <v>0</v>
      </c>
      <c r="AE415" s="34">
        <f t="shared" si="93"/>
        <v>0</v>
      </c>
      <c r="AF415" s="34">
        <f t="shared" si="94"/>
        <v>0</v>
      </c>
      <c r="AG415" s="34">
        <f t="shared" si="95"/>
        <v>0</v>
      </c>
      <c r="AH415">
        <f t="shared" si="88"/>
        <v>0</v>
      </c>
      <c r="AI415">
        <f t="shared" si="89"/>
        <v>0</v>
      </c>
      <c r="AJ415">
        <v>0</v>
      </c>
    </row>
    <row r="416" spans="1:36" ht="12.75">
      <c r="A416" s="22">
        <v>3619680</v>
      </c>
      <c r="B416" s="23">
        <v>441301060000</v>
      </c>
      <c r="C416" s="24" t="s">
        <v>2103</v>
      </c>
      <c r="D416" s="24" t="s">
        <v>2104</v>
      </c>
      <c r="E416" s="24" t="s">
        <v>2105</v>
      </c>
      <c r="F416" s="24">
        <v>12549</v>
      </c>
      <c r="G416" s="25">
        <v>2240</v>
      </c>
      <c r="H416" s="24">
        <v>9144573030</v>
      </c>
      <c r="I416" s="26" t="s">
        <v>981</v>
      </c>
      <c r="J416" s="26" t="s">
        <v>878</v>
      </c>
      <c r="K416" s="35" t="s">
        <v>877</v>
      </c>
      <c r="L416" s="4">
        <v>4643</v>
      </c>
      <c r="M416" s="70" t="s">
        <v>878</v>
      </c>
      <c r="N416" s="4" t="s">
        <v>877</v>
      </c>
      <c r="O416" s="44"/>
      <c r="P416" s="31">
        <v>10.321190755973364</v>
      </c>
      <c r="Q416" s="26" t="str">
        <f t="shared" si="96"/>
        <v>NO</v>
      </c>
      <c r="R416" s="26" t="s">
        <v>878</v>
      </c>
      <c r="S416" s="30" t="s">
        <v>877</v>
      </c>
      <c r="T416">
        <v>21306</v>
      </c>
      <c r="U416">
        <v>27158</v>
      </c>
      <c r="V416" s="4">
        <v>9233</v>
      </c>
      <c r="W416" s="33">
        <v>93499</v>
      </c>
      <c r="X416" s="34">
        <f t="shared" si="85"/>
        <v>0</v>
      </c>
      <c r="Y416" s="34">
        <f t="shared" si="86"/>
        <v>0</v>
      </c>
      <c r="Z416" s="34">
        <f t="shared" si="90"/>
        <v>0</v>
      </c>
      <c r="AA416" s="34">
        <f t="shared" si="91"/>
        <v>0</v>
      </c>
      <c r="AB416" s="34">
        <f t="shared" si="84"/>
        <v>0</v>
      </c>
      <c r="AC416" s="34">
        <f t="shared" si="87"/>
        <v>0</v>
      </c>
      <c r="AD416" s="34">
        <f t="shared" si="92"/>
        <v>0</v>
      </c>
      <c r="AE416" s="34">
        <f t="shared" si="93"/>
        <v>0</v>
      </c>
      <c r="AF416" s="34">
        <f t="shared" si="94"/>
        <v>0</v>
      </c>
      <c r="AG416" s="34">
        <f t="shared" si="95"/>
        <v>0</v>
      </c>
      <c r="AH416">
        <f t="shared" si="88"/>
        <v>0</v>
      </c>
      <c r="AI416">
        <f t="shared" si="89"/>
        <v>0</v>
      </c>
      <c r="AJ416">
        <v>0</v>
      </c>
    </row>
    <row r="417" spans="1:36" ht="12.75">
      <c r="A417" s="22">
        <v>3619710</v>
      </c>
      <c r="B417" s="23">
        <v>580306020000</v>
      </c>
      <c r="C417" s="24" t="s">
        <v>2106</v>
      </c>
      <c r="D417" s="24" t="s">
        <v>2107</v>
      </c>
      <c r="E417" s="24" t="s">
        <v>2108</v>
      </c>
      <c r="F417" s="24">
        <v>11954</v>
      </c>
      <c r="G417" s="25">
        <v>5057</v>
      </c>
      <c r="H417" s="24">
        <v>6316682474</v>
      </c>
      <c r="I417" s="26">
        <v>3</v>
      </c>
      <c r="J417" s="36" t="s">
        <v>878</v>
      </c>
      <c r="K417" s="50" t="s">
        <v>877</v>
      </c>
      <c r="L417" s="45">
        <v>390</v>
      </c>
      <c r="M417" s="68" t="s">
        <v>878</v>
      </c>
      <c r="N417" s="40" t="s">
        <v>877</v>
      </c>
      <c r="O417" s="44"/>
      <c r="P417" s="31">
        <v>6.527415143603134</v>
      </c>
      <c r="Q417" s="26" t="str">
        <f>IF(P417&lt;20,"NO","YES")</f>
        <v>NO</v>
      </c>
      <c r="R417" s="26" t="s">
        <v>878</v>
      </c>
      <c r="S417" s="30" t="s">
        <v>877</v>
      </c>
      <c r="T417">
        <v>1455</v>
      </c>
      <c r="U417">
        <v>2074</v>
      </c>
      <c r="V417" s="4">
        <v>409</v>
      </c>
      <c r="W417" s="33">
        <v>5717</v>
      </c>
      <c r="X417" s="34">
        <f t="shared" si="85"/>
        <v>0</v>
      </c>
      <c r="Y417" s="34">
        <f t="shared" si="86"/>
        <v>1</v>
      </c>
      <c r="Z417" s="34">
        <f t="shared" si="90"/>
        <v>0</v>
      </c>
      <c r="AA417" s="34">
        <f t="shared" si="91"/>
        <v>0</v>
      </c>
      <c r="AB417" s="34">
        <f t="shared" si="84"/>
        <v>0</v>
      </c>
      <c r="AC417" s="34">
        <f t="shared" si="87"/>
        <v>0</v>
      </c>
      <c r="AD417" s="34">
        <f t="shared" si="92"/>
        <v>0</v>
      </c>
      <c r="AE417" s="34">
        <f t="shared" si="93"/>
        <v>0</v>
      </c>
      <c r="AF417" s="34">
        <f t="shared" si="94"/>
        <v>0</v>
      </c>
      <c r="AG417" s="34">
        <f t="shared" si="95"/>
        <v>0</v>
      </c>
      <c r="AH417">
        <f t="shared" si="88"/>
        <v>0</v>
      </c>
      <c r="AI417">
        <f t="shared" si="89"/>
        <v>0</v>
      </c>
      <c r="AJ417">
        <v>0</v>
      </c>
    </row>
    <row r="418" spans="1:36" ht="12.75">
      <c r="A418" s="22">
        <v>3619740</v>
      </c>
      <c r="B418" s="23">
        <v>591401060000</v>
      </c>
      <c r="C418" s="24" t="s">
        <v>2109</v>
      </c>
      <c r="D418" s="24" t="s">
        <v>2110</v>
      </c>
      <c r="E418" s="24" t="s">
        <v>2111</v>
      </c>
      <c r="F418" s="24">
        <v>12701</v>
      </c>
      <c r="G418" s="25">
        <v>2649</v>
      </c>
      <c r="H418" s="24">
        <v>9147947700</v>
      </c>
      <c r="I418" s="26">
        <v>6</v>
      </c>
      <c r="J418" s="26" t="s">
        <v>878</v>
      </c>
      <c r="K418" s="27" t="s">
        <v>879</v>
      </c>
      <c r="L418" s="28">
        <v>3237</v>
      </c>
      <c r="M418" s="70" t="s">
        <v>878</v>
      </c>
      <c r="N418" s="40" t="s">
        <v>877</v>
      </c>
      <c r="O418" s="44"/>
      <c r="P418" s="31">
        <v>31.091011871113622</v>
      </c>
      <c r="Q418" s="26" t="str">
        <f aca="true" t="shared" si="97" ref="Q418:Q424">IF(P418&lt;20,"NO","YES")</f>
        <v>YES</v>
      </c>
      <c r="R418" s="26" t="s">
        <v>876</v>
      </c>
      <c r="S418" s="32" t="s">
        <v>879</v>
      </c>
      <c r="T418">
        <v>21532</v>
      </c>
      <c r="U418">
        <v>35342</v>
      </c>
      <c r="V418" s="4">
        <v>20200</v>
      </c>
      <c r="W418" s="33">
        <v>131560</v>
      </c>
      <c r="X418" s="34">
        <f t="shared" si="85"/>
        <v>0</v>
      </c>
      <c r="Y418" s="34">
        <f t="shared" si="86"/>
        <v>0</v>
      </c>
      <c r="Z418" s="34">
        <f t="shared" si="90"/>
        <v>0</v>
      </c>
      <c r="AA418" s="34">
        <f t="shared" si="91"/>
        <v>0</v>
      </c>
      <c r="AB418" s="34">
        <f t="shared" si="84"/>
        <v>1</v>
      </c>
      <c r="AC418" s="34">
        <f t="shared" si="87"/>
        <v>1</v>
      </c>
      <c r="AD418" s="34" t="str">
        <f t="shared" si="92"/>
        <v>CHECK</v>
      </c>
      <c r="AE418" s="34">
        <f t="shared" si="93"/>
        <v>0</v>
      </c>
      <c r="AF418" s="34" t="str">
        <f t="shared" si="94"/>
        <v>RLISP</v>
      </c>
      <c r="AG418" s="34">
        <f t="shared" si="95"/>
        <v>0</v>
      </c>
      <c r="AH418">
        <f t="shared" si="88"/>
        <v>0</v>
      </c>
      <c r="AI418">
        <f t="shared" si="89"/>
        <v>0</v>
      </c>
      <c r="AJ418">
        <v>0</v>
      </c>
    </row>
    <row r="419" spans="1:36" ht="12.75">
      <c r="A419" s="22">
        <v>3619800</v>
      </c>
      <c r="B419" s="23">
        <v>51301040000</v>
      </c>
      <c r="C419" s="24" t="s">
        <v>2112</v>
      </c>
      <c r="D419" s="24" t="s">
        <v>2113</v>
      </c>
      <c r="E419" s="24" t="s">
        <v>2114</v>
      </c>
      <c r="F419" s="24">
        <v>13118</v>
      </c>
      <c r="G419" s="25">
        <v>1189</v>
      </c>
      <c r="H419" s="24">
        <v>3154972670</v>
      </c>
      <c r="I419" s="26">
        <v>8</v>
      </c>
      <c r="J419" s="26" t="s">
        <v>876</v>
      </c>
      <c r="K419" s="43" t="s">
        <v>877</v>
      </c>
      <c r="L419" s="28">
        <v>1153</v>
      </c>
      <c r="M419" s="70" t="s">
        <v>878</v>
      </c>
      <c r="N419" s="4" t="s">
        <v>877</v>
      </c>
      <c r="O419" s="30"/>
      <c r="P419" s="31">
        <v>18.033854166666664</v>
      </c>
      <c r="Q419" s="26" t="str">
        <f t="shared" si="97"/>
        <v>NO</v>
      </c>
      <c r="R419" s="26" t="s">
        <v>876</v>
      </c>
      <c r="S419" s="30" t="s">
        <v>877</v>
      </c>
      <c r="T419">
        <v>6753</v>
      </c>
      <c r="U419">
        <v>6616</v>
      </c>
      <c r="V419" s="4">
        <v>5180</v>
      </c>
      <c r="W419" s="33">
        <v>38065</v>
      </c>
      <c r="X419" s="34">
        <f t="shared" si="85"/>
        <v>1</v>
      </c>
      <c r="Y419" s="34">
        <f t="shared" si="86"/>
        <v>0</v>
      </c>
      <c r="Z419" s="34">
        <f t="shared" si="90"/>
        <v>0</v>
      </c>
      <c r="AA419" s="34">
        <f t="shared" si="91"/>
        <v>0</v>
      </c>
      <c r="AB419" s="34">
        <f t="shared" si="84"/>
        <v>0</v>
      </c>
      <c r="AC419" s="34">
        <f t="shared" si="87"/>
        <v>1</v>
      </c>
      <c r="AD419" s="34">
        <f t="shared" si="92"/>
        <v>0</v>
      </c>
      <c r="AE419" s="34">
        <f t="shared" si="93"/>
        <v>0</v>
      </c>
      <c r="AF419" s="34">
        <f t="shared" si="94"/>
        <v>0</v>
      </c>
      <c r="AG419" s="34">
        <f t="shared" si="95"/>
        <v>0</v>
      </c>
      <c r="AH419">
        <f t="shared" si="88"/>
        <v>0</v>
      </c>
      <c r="AI419">
        <f t="shared" si="89"/>
        <v>0</v>
      </c>
      <c r="AJ419">
        <v>0</v>
      </c>
    </row>
    <row r="420" spans="1:36" ht="12.75">
      <c r="A420" s="22">
        <v>3619830</v>
      </c>
      <c r="B420" s="23">
        <v>150901040000</v>
      </c>
      <c r="C420" s="24" t="s">
        <v>2115</v>
      </c>
      <c r="D420" s="24" t="s">
        <v>2116</v>
      </c>
      <c r="E420" s="24" t="s">
        <v>2117</v>
      </c>
      <c r="F420" s="24">
        <v>12974</v>
      </c>
      <c r="G420" s="25">
        <v>9702</v>
      </c>
      <c r="H420" s="24">
        <v>5185463301</v>
      </c>
      <c r="I420" s="26">
        <v>7</v>
      </c>
      <c r="J420" s="26" t="s">
        <v>876</v>
      </c>
      <c r="K420" s="35" t="s">
        <v>879</v>
      </c>
      <c r="L420" s="4">
        <v>785</v>
      </c>
      <c r="M420" s="70" t="s">
        <v>878</v>
      </c>
      <c r="N420" s="28" t="s">
        <v>877</v>
      </c>
      <c r="O420" s="30"/>
      <c r="P420" s="31">
        <v>24.65753424657534</v>
      </c>
      <c r="Q420" s="26" t="str">
        <f t="shared" si="97"/>
        <v>YES</v>
      </c>
      <c r="R420" s="26" t="s">
        <v>876</v>
      </c>
      <c r="S420" s="32" t="s">
        <v>879</v>
      </c>
      <c r="T420">
        <v>5016</v>
      </c>
      <c r="U420">
        <v>4335</v>
      </c>
      <c r="V420" s="4">
        <v>4709</v>
      </c>
      <c r="W420" s="33">
        <v>30724</v>
      </c>
      <c r="X420" s="34">
        <f t="shared" si="85"/>
        <v>1</v>
      </c>
      <c r="Y420" s="34">
        <f t="shared" si="86"/>
        <v>0</v>
      </c>
      <c r="Z420" s="34">
        <f t="shared" si="90"/>
        <v>0</v>
      </c>
      <c r="AA420" s="34">
        <f t="shared" si="91"/>
        <v>0</v>
      </c>
      <c r="AB420" s="34">
        <f t="shared" si="84"/>
        <v>1</v>
      </c>
      <c r="AC420" s="34">
        <f t="shared" si="87"/>
        <v>1</v>
      </c>
      <c r="AD420" s="34" t="str">
        <f t="shared" si="92"/>
        <v>CHECK</v>
      </c>
      <c r="AE420" s="34">
        <f t="shared" si="93"/>
        <v>0</v>
      </c>
      <c r="AF420" s="34" t="str">
        <f t="shared" si="94"/>
        <v>RLISP</v>
      </c>
      <c r="AG420" s="34">
        <f t="shared" si="95"/>
        <v>0</v>
      </c>
      <c r="AH420">
        <f t="shared" si="88"/>
        <v>0</v>
      </c>
      <c r="AI420">
        <f t="shared" si="89"/>
        <v>0</v>
      </c>
      <c r="AJ420">
        <v>0</v>
      </c>
    </row>
    <row r="421" spans="1:36" ht="12.75">
      <c r="A421" s="22">
        <v>3619860</v>
      </c>
      <c r="B421" s="23">
        <v>471201040000</v>
      </c>
      <c r="C421" s="24" t="s">
        <v>2118</v>
      </c>
      <c r="D421" s="24" t="s">
        <v>2119</v>
      </c>
      <c r="E421" s="24" t="s">
        <v>2120</v>
      </c>
      <c r="F421" s="24">
        <v>13808</v>
      </c>
      <c r="G421" s="25">
        <v>40</v>
      </c>
      <c r="H421" s="24">
        <v>6072636100</v>
      </c>
      <c r="I421" s="26">
        <v>7</v>
      </c>
      <c r="J421" s="26" t="s">
        <v>876</v>
      </c>
      <c r="K421" s="27" t="s">
        <v>879</v>
      </c>
      <c r="L421" s="28">
        <v>467</v>
      </c>
      <c r="M421" s="70" t="s">
        <v>878</v>
      </c>
      <c r="N421" s="55" t="s">
        <v>879</v>
      </c>
      <c r="O421" s="66" t="s">
        <v>879</v>
      </c>
      <c r="P421" s="31">
        <v>13.871635610766045</v>
      </c>
      <c r="Q421" s="26" t="str">
        <f t="shared" si="97"/>
        <v>NO</v>
      </c>
      <c r="R421" s="26" t="s">
        <v>876</v>
      </c>
      <c r="S421" s="30" t="s">
        <v>877</v>
      </c>
      <c r="T421">
        <v>2112</v>
      </c>
      <c r="U421">
        <v>2499</v>
      </c>
      <c r="V421" s="4">
        <v>1297</v>
      </c>
      <c r="W421" s="33">
        <v>10449</v>
      </c>
      <c r="X421" s="34">
        <f t="shared" si="85"/>
        <v>1</v>
      </c>
      <c r="Y421" s="34">
        <f t="shared" si="86"/>
        <v>1</v>
      </c>
      <c r="Z421" s="34" t="str">
        <f t="shared" si="90"/>
        <v>ELIGIBLE</v>
      </c>
      <c r="AA421" s="34" t="str">
        <f t="shared" si="91"/>
        <v>OKAY</v>
      </c>
      <c r="AB421" s="34">
        <f t="shared" si="84"/>
        <v>0</v>
      </c>
      <c r="AC421" s="34">
        <f t="shared" si="87"/>
        <v>1</v>
      </c>
      <c r="AD421" s="34">
        <f t="shared" si="92"/>
        <v>0</v>
      </c>
      <c r="AE421" s="34">
        <f t="shared" si="93"/>
        <v>0</v>
      </c>
      <c r="AF421" s="34">
        <f t="shared" si="94"/>
        <v>0</v>
      </c>
      <c r="AG421" s="34">
        <f t="shared" si="95"/>
        <v>0</v>
      </c>
      <c r="AH421">
        <f t="shared" si="88"/>
        <v>0</v>
      </c>
      <c r="AI421">
        <f t="shared" si="89"/>
        <v>0</v>
      </c>
      <c r="AJ421">
        <v>0</v>
      </c>
    </row>
    <row r="422" spans="1:36" ht="12.75">
      <c r="A422" s="22">
        <v>3619890</v>
      </c>
      <c r="B422" s="23">
        <v>512101040000</v>
      </c>
      <c r="C422" s="24" t="s">
        <v>2121</v>
      </c>
      <c r="D422" s="24" t="s">
        <v>2122</v>
      </c>
      <c r="E422" s="24" t="s">
        <v>2123</v>
      </c>
      <c r="F422" s="24">
        <v>13664</v>
      </c>
      <c r="G422" s="25">
        <v>217</v>
      </c>
      <c r="H422" s="24">
        <v>3153758814</v>
      </c>
      <c r="I422" s="26">
        <v>7</v>
      </c>
      <c r="J422" s="26" t="s">
        <v>876</v>
      </c>
      <c r="K422" s="27" t="s">
        <v>879</v>
      </c>
      <c r="L422" s="28">
        <v>401</v>
      </c>
      <c r="M422" s="70" t="s">
        <v>878</v>
      </c>
      <c r="N422" s="69" t="s">
        <v>879</v>
      </c>
      <c r="O422" s="66" t="s">
        <v>879</v>
      </c>
      <c r="P422" s="31">
        <v>27.617328519855594</v>
      </c>
      <c r="Q422" s="26" t="str">
        <f t="shared" si="97"/>
        <v>YES</v>
      </c>
      <c r="R422" s="26" t="s">
        <v>876</v>
      </c>
      <c r="S422" s="30" t="s">
        <v>877</v>
      </c>
      <c r="T422">
        <v>3043</v>
      </c>
      <c r="U422">
        <v>2165</v>
      </c>
      <c r="V422" s="4">
        <v>3693</v>
      </c>
      <c r="W422" s="33">
        <v>20331</v>
      </c>
      <c r="X422" s="34">
        <f t="shared" si="85"/>
        <v>1</v>
      </c>
      <c r="Y422" s="34">
        <f t="shared" si="86"/>
        <v>1</v>
      </c>
      <c r="Z422" s="34" t="str">
        <f t="shared" si="90"/>
        <v>ELIGIBLE</v>
      </c>
      <c r="AA422" s="34" t="str">
        <f t="shared" si="91"/>
        <v>OKAY</v>
      </c>
      <c r="AB422" s="34">
        <f t="shared" si="84"/>
        <v>1</v>
      </c>
      <c r="AC422" s="34">
        <f t="shared" si="87"/>
        <v>1</v>
      </c>
      <c r="AD422" s="34" t="str">
        <f t="shared" si="92"/>
        <v>CHECK</v>
      </c>
      <c r="AE422" s="34" t="str">
        <f t="shared" si="93"/>
        <v>SRSA</v>
      </c>
      <c r="AF422" s="34">
        <f t="shared" si="94"/>
        <v>0</v>
      </c>
      <c r="AG422" s="34">
        <f t="shared" si="95"/>
        <v>0</v>
      </c>
      <c r="AH422">
        <f t="shared" si="88"/>
        <v>0</v>
      </c>
      <c r="AI422">
        <f t="shared" si="89"/>
        <v>0</v>
      </c>
      <c r="AJ422">
        <v>0</v>
      </c>
    </row>
    <row r="423" spans="1:36" ht="12.75">
      <c r="A423" s="22">
        <v>3619920</v>
      </c>
      <c r="B423" s="23">
        <v>250401040000</v>
      </c>
      <c r="C423" s="24" t="s">
        <v>2124</v>
      </c>
      <c r="D423" s="24" t="s">
        <v>2125</v>
      </c>
      <c r="E423" s="24" t="s">
        <v>2126</v>
      </c>
      <c r="F423" s="24">
        <v>13408</v>
      </c>
      <c r="G423" s="25">
        <v>638</v>
      </c>
      <c r="H423" s="24">
        <v>3156849300</v>
      </c>
      <c r="I423" s="26">
        <v>4</v>
      </c>
      <c r="J423" s="26" t="s">
        <v>878</v>
      </c>
      <c r="K423" s="35" t="s">
        <v>877</v>
      </c>
      <c r="L423" s="4">
        <v>957</v>
      </c>
      <c r="M423" s="70" t="s">
        <v>878</v>
      </c>
      <c r="N423" s="4" t="s">
        <v>877</v>
      </c>
      <c r="O423" s="30"/>
      <c r="P423" s="31">
        <v>12.417061611374407</v>
      </c>
      <c r="Q423" s="26" t="str">
        <f t="shared" si="97"/>
        <v>NO</v>
      </c>
      <c r="R423" s="26" t="s">
        <v>878</v>
      </c>
      <c r="S423" s="30" t="s">
        <v>877</v>
      </c>
      <c r="T423">
        <v>4693</v>
      </c>
      <c r="U423">
        <v>5749</v>
      </c>
      <c r="V423" s="4">
        <v>2271</v>
      </c>
      <c r="W423" s="33">
        <v>21509</v>
      </c>
      <c r="X423" s="34">
        <f t="shared" si="85"/>
        <v>0</v>
      </c>
      <c r="Y423" s="34">
        <f t="shared" si="86"/>
        <v>0</v>
      </c>
      <c r="Z423" s="34">
        <f t="shared" si="90"/>
        <v>0</v>
      </c>
      <c r="AA423" s="34">
        <f t="shared" si="91"/>
        <v>0</v>
      </c>
      <c r="AB423" s="34">
        <f t="shared" si="84"/>
        <v>0</v>
      </c>
      <c r="AC423" s="34">
        <f t="shared" si="87"/>
        <v>0</v>
      </c>
      <c r="AD423" s="34">
        <f t="shared" si="92"/>
        <v>0</v>
      </c>
      <c r="AE423" s="34">
        <f t="shared" si="93"/>
        <v>0</v>
      </c>
      <c r="AF423" s="34">
        <f t="shared" si="94"/>
        <v>0</v>
      </c>
      <c r="AG423" s="34">
        <f t="shared" si="95"/>
        <v>0</v>
      </c>
      <c r="AH423">
        <f t="shared" si="88"/>
        <v>0</v>
      </c>
      <c r="AI423">
        <f t="shared" si="89"/>
        <v>0</v>
      </c>
      <c r="AJ423">
        <v>0</v>
      </c>
    </row>
    <row r="424" spans="1:36" ht="12.75">
      <c r="A424" s="22">
        <v>3619950</v>
      </c>
      <c r="B424" s="23">
        <v>660102060000</v>
      </c>
      <c r="C424" s="24" t="s">
        <v>2127</v>
      </c>
      <c r="D424" s="24" t="s">
        <v>2128</v>
      </c>
      <c r="E424" s="24" t="s">
        <v>2129</v>
      </c>
      <c r="F424" s="24">
        <v>10549</v>
      </c>
      <c r="G424" s="25">
        <v>180</v>
      </c>
      <c r="H424" s="24">
        <v>9142416010</v>
      </c>
      <c r="I424" s="26" t="s">
        <v>981</v>
      </c>
      <c r="J424" s="26" t="s">
        <v>878</v>
      </c>
      <c r="K424" s="27" t="s">
        <v>877</v>
      </c>
      <c r="L424" s="28">
        <v>3642</v>
      </c>
      <c r="M424" s="70" t="s">
        <v>878</v>
      </c>
      <c r="N424" s="4" t="s">
        <v>877</v>
      </c>
      <c r="O424" s="7"/>
      <c r="P424" s="31">
        <v>10.972568578553615</v>
      </c>
      <c r="Q424" s="26" t="str">
        <f t="shared" si="97"/>
        <v>NO</v>
      </c>
      <c r="R424" s="26" t="s">
        <v>878</v>
      </c>
      <c r="S424" s="30" t="s">
        <v>877</v>
      </c>
      <c r="T424">
        <v>18573</v>
      </c>
      <c r="U424">
        <v>23843</v>
      </c>
      <c r="V424" s="4">
        <v>7885</v>
      </c>
      <c r="W424" s="33">
        <v>74423</v>
      </c>
      <c r="X424" s="34">
        <f t="shared" si="85"/>
        <v>0</v>
      </c>
      <c r="Y424" s="34">
        <f t="shared" si="86"/>
        <v>0</v>
      </c>
      <c r="Z424" s="34">
        <f t="shared" si="90"/>
        <v>0</v>
      </c>
      <c r="AA424" s="34">
        <f t="shared" si="91"/>
        <v>0</v>
      </c>
      <c r="AB424" s="34">
        <f t="shared" si="84"/>
        <v>0</v>
      </c>
      <c r="AC424" s="34">
        <f t="shared" si="87"/>
        <v>0</v>
      </c>
      <c r="AD424" s="34">
        <f t="shared" si="92"/>
        <v>0</v>
      </c>
      <c r="AE424" s="34">
        <f t="shared" si="93"/>
        <v>0</v>
      </c>
      <c r="AF424" s="34">
        <f t="shared" si="94"/>
        <v>0</v>
      </c>
      <c r="AG424" s="34">
        <f t="shared" si="95"/>
        <v>0</v>
      </c>
      <c r="AH424">
        <f t="shared" si="88"/>
        <v>0</v>
      </c>
      <c r="AI424">
        <f t="shared" si="89"/>
        <v>0</v>
      </c>
      <c r="AJ424">
        <v>0</v>
      </c>
    </row>
    <row r="425" spans="1:36" ht="12.75">
      <c r="A425" s="22">
        <v>3620010</v>
      </c>
      <c r="B425" s="23">
        <v>240901040000</v>
      </c>
      <c r="C425" s="24" t="s">
        <v>2130</v>
      </c>
      <c r="D425" s="24" t="s">
        <v>2131</v>
      </c>
      <c r="E425" s="24" t="s">
        <v>2132</v>
      </c>
      <c r="F425" s="24">
        <v>14510</v>
      </c>
      <c r="G425" s="25">
        <v>1498</v>
      </c>
      <c r="H425" s="24">
        <v>7166582568</v>
      </c>
      <c r="I425" s="26">
        <v>4</v>
      </c>
      <c r="J425" s="26" t="s">
        <v>878</v>
      </c>
      <c r="K425" s="27" t="s">
        <v>877</v>
      </c>
      <c r="L425" s="28">
        <v>648</v>
      </c>
      <c r="M425" s="70" t="s">
        <v>878</v>
      </c>
      <c r="N425" s="28" t="s">
        <v>877</v>
      </c>
      <c r="O425" s="30"/>
      <c r="P425" s="31">
        <v>26.02905569007264</v>
      </c>
      <c r="Q425" s="26" t="str">
        <f>IF(P425&lt;20,"NO","YES")</f>
        <v>YES</v>
      </c>
      <c r="R425" s="26" t="s">
        <v>878</v>
      </c>
      <c r="S425" s="30" t="s">
        <v>877</v>
      </c>
      <c r="T425">
        <v>4040</v>
      </c>
      <c r="U425">
        <v>3463</v>
      </c>
      <c r="V425" s="4">
        <v>3914</v>
      </c>
      <c r="W425" s="33">
        <v>24648</v>
      </c>
      <c r="X425" s="34">
        <f t="shared" si="85"/>
        <v>0</v>
      </c>
      <c r="Y425" s="34">
        <f t="shared" si="86"/>
        <v>0</v>
      </c>
      <c r="Z425" s="34">
        <f t="shared" si="90"/>
        <v>0</v>
      </c>
      <c r="AA425" s="34">
        <f t="shared" si="91"/>
        <v>0</v>
      </c>
      <c r="AB425" s="34">
        <f t="shared" si="84"/>
        <v>1</v>
      </c>
      <c r="AC425" s="34">
        <f t="shared" si="87"/>
        <v>0</v>
      </c>
      <c r="AD425" s="34">
        <f t="shared" si="92"/>
        <v>0</v>
      </c>
      <c r="AE425" s="34">
        <f t="shared" si="93"/>
        <v>0</v>
      </c>
      <c r="AF425" s="34">
        <f t="shared" si="94"/>
        <v>0</v>
      </c>
      <c r="AG425" s="34">
        <f t="shared" si="95"/>
        <v>0</v>
      </c>
      <c r="AH425">
        <f t="shared" si="88"/>
        <v>0</v>
      </c>
      <c r="AI425">
        <f t="shared" si="89"/>
        <v>0</v>
      </c>
      <c r="AJ425">
        <v>0</v>
      </c>
    </row>
    <row r="426" spans="1:36" ht="12.75">
      <c r="A426" s="22">
        <v>3620040</v>
      </c>
      <c r="B426" s="23">
        <v>580207020000</v>
      </c>
      <c r="C426" s="24" t="s">
        <v>2133</v>
      </c>
      <c r="D426" s="24" t="s">
        <v>2134</v>
      </c>
      <c r="E426" s="24" t="s">
        <v>2135</v>
      </c>
      <c r="F426" s="24">
        <v>11766</v>
      </c>
      <c r="G426" s="25">
        <v>397</v>
      </c>
      <c r="H426" s="24">
        <v>6314731991</v>
      </c>
      <c r="I426" s="26">
        <v>3</v>
      </c>
      <c r="J426" s="26" t="s">
        <v>878</v>
      </c>
      <c r="K426" s="27" t="s">
        <v>877</v>
      </c>
      <c r="L426" s="28">
        <v>2127</v>
      </c>
      <c r="M426" s="70" t="s">
        <v>878</v>
      </c>
      <c r="N426" s="40" t="s">
        <v>877</v>
      </c>
      <c r="O426" s="30"/>
      <c r="P426" s="31">
        <v>6.6203514507560275</v>
      </c>
      <c r="Q426" s="26" t="str">
        <f>IF(P426&lt;20,"NO","YES")</f>
        <v>NO</v>
      </c>
      <c r="R426" s="26" t="s">
        <v>878</v>
      </c>
      <c r="S426" s="30" t="s">
        <v>877</v>
      </c>
      <c r="T426">
        <v>8121</v>
      </c>
      <c r="U426">
        <v>11143</v>
      </c>
      <c r="V426" s="4">
        <v>2736</v>
      </c>
      <c r="W426" s="33">
        <v>33704</v>
      </c>
      <c r="X426" s="34">
        <f t="shared" si="85"/>
        <v>0</v>
      </c>
      <c r="Y426" s="34">
        <f t="shared" si="86"/>
        <v>0</v>
      </c>
      <c r="Z426" s="34">
        <f t="shared" si="90"/>
        <v>0</v>
      </c>
      <c r="AA426" s="34">
        <f t="shared" si="91"/>
        <v>0</v>
      </c>
      <c r="AB426" s="34">
        <f t="shared" si="84"/>
        <v>0</v>
      </c>
      <c r="AC426" s="34">
        <f t="shared" si="87"/>
        <v>0</v>
      </c>
      <c r="AD426" s="34">
        <f t="shared" si="92"/>
        <v>0</v>
      </c>
      <c r="AE426" s="34">
        <f t="shared" si="93"/>
        <v>0</v>
      </c>
      <c r="AF426" s="34">
        <f t="shared" si="94"/>
        <v>0</v>
      </c>
      <c r="AG426" s="34">
        <f t="shared" si="95"/>
        <v>0</v>
      </c>
      <c r="AH426">
        <f t="shared" si="88"/>
        <v>0</v>
      </c>
      <c r="AI426">
        <f t="shared" si="89"/>
        <v>0</v>
      </c>
      <c r="AJ426">
        <v>0</v>
      </c>
    </row>
    <row r="427" spans="1:36" ht="12.75">
      <c r="A427" s="22">
        <v>3620100</v>
      </c>
      <c r="B427" s="23">
        <v>660900010000</v>
      </c>
      <c r="C427" s="24" t="s">
        <v>2136</v>
      </c>
      <c r="D427" s="24" t="s">
        <v>2137</v>
      </c>
      <c r="E427" s="24" t="s">
        <v>2138</v>
      </c>
      <c r="F427" s="24">
        <v>10553</v>
      </c>
      <c r="G427" s="25">
        <v>1199</v>
      </c>
      <c r="H427" s="24">
        <v>9146655201</v>
      </c>
      <c r="I427" s="26">
        <v>3</v>
      </c>
      <c r="J427" s="75" t="s">
        <v>878</v>
      </c>
      <c r="K427" s="27" t="s">
        <v>877</v>
      </c>
      <c r="L427" s="28">
        <v>9051</v>
      </c>
      <c r="M427" s="76" t="s">
        <v>878</v>
      </c>
      <c r="N427" s="4" t="s">
        <v>877</v>
      </c>
      <c r="O427" s="30"/>
      <c r="P427" s="31">
        <v>23.78017896336316</v>
      </c>
      <c r="Q427" s="26" t="str">
        <f>IF(P427&lt;20,"NO","YES")</f>
        <v>YES</v>
      </c>
      <c r="R427" s="26" t="s">
        <v>878</v>
      </c>
      <c r="S427" s="30" t="s">
        <v>877</v>
      </c>
      <c r="T427">
        <v>62640</v>
      </c>
      <c r="U427">
        <v>103925</v>
      </c>
      <c r="V427" s="4">
        <v>56385</v>
      </c>
      <c r="W427" s="33">
        <v>373789</v>
      </c>
      <c r="X427" s="34">
        <f t="shared" si="85"/>
        <v>0</v>
      </c>
      <c r="Y427" s="34">
        <f t="shared" si="86"/>
        <v>0</v>
      </c>
      <c r="Z427" s="34">
        <f t="shared" si="90"/>
        <v>0</v>
      </c>
      <c r="AA427" s="34">
        <f t="shared" si="91"/>
        <v>0</v>
      </c>
      <c r="AB427" s="34">
        <f t="shared" si="84"/>
        <v>1</v>
      </c>
      <c r="AC427" s="34">
        <f t="shared" si="87"/>
        <v>0</v>
      </c>
      <c r="AD427" s="34">
        <f t="shared" si="92"/>
        <v>0</v>
      </c>
      <c r="AE427" s="34">
        <f t="shared" si="93"/>
        <v>0</v>
      </c>
      <c r="AF427" s="34">
        <f t="shared" si="94"/>
        <v>0</v>
      </c>
      <c r="AG427" s="34">
        <f t="shared" si="95"/>
        <v>0</v>
      </c>
      <c r="AH427">
        <f t="shared" si="88"/>
        <v>0</v>
      </c>
      <c r="AI427">
        <f t="shared" si="89"/>
        <v>0</v>
      </c>
      <c r="AJ427">
        <v>0</v>
      </c>
    </row>
    <row r="428" spans="1:36" ht="12.75">
      <c r="A428" s="22">
        <v>3620160</v>
      </c>
      <c r="B428" s="23">
        <v>660801060000</v>
      </c>
      <c r="C428" s="24" t="s">
        <v>2139</v>
      </c>
      <c r="D428" s="24" t="s">
        <v>2140</v>
      </c>
      <c r="E428" s="24" t="s">
        <v>2141</v>
      </c>
      <c r="F428" s="24">
        <v>10594</v>
      </c>
      <c r="G428" s="25">
        <v>2120</v>
      </c>
      <c r="H428" s="24">
        <v>9147695500</v>
      </c>
      <c r="I428" s="26">
        <v>3</v>
      </c>
      <c r="J428" s="26" t="s">
        <v>878</v>
      </c>
      <c r="K428" s="74" t="s">
        <v>877</v>
      </c>
      <c r="L428" s="26">
        <v>1648</v>
      </c>
      <c r="M428" s="70" t="s">
        <v>878</v>
      </c>
      <c r="N428" s="4" t="s">
        <v>877</v>
      </c>
      <c r="O428" s="30"/>
      <c r="P428" s="31">
        <v>0.8961911874533234</v>
      </c>
      <c r="Q428" s="26" t="str">
        <f>IF(P428&lt;20,"NO","YES")</f>
        <v>NO</v>
      </c>
      <c r="R428" s="26" t="s">
        <v>878</v>
      </c>
      <c r="S428" s="30" t="s">
        <v>877</v>
      </c>
      <c r="T428">
        <v>7854</v>
      </c>
      <c r="U428">
        <v>13176</v>
      </c>
      <c r="V428" s="4">
        <v>1456</v>
      </c>
      <c r="W428" s="33">
        <v>16544</v>
      </c>
      <c r="X428" s="34">
        <f t="shared" si="85"/>
        <v>0</v>
      </c>
      <c r="Y428" s="34">
        <f t="shared" si="86"/>
        <v>0</v>
      </c>
      <c r="Z428" s="34">
        <f t="shared" si="90"/>
        <v>0</v>
      </c>
      <c r="AA428" s="34">
        <f t="shared" si="91"/>
        <v>0</v>
      </c>
      <c r="AB428" s="34">
        <f t="shared" si="84"/>
        <v>0</v>
      </c>
      <c r="AC428" s="34">
        <f t="shared" si="87"/>
        <v>0</v>
      </c>
      <c r="AD428" s="34">
        <f t="shared" si="92"/>
        <v>0</v>
      </c>
      <c r="AE428" s="34">
        <f t="shared" si="93"/>
        <v>0</v>
      </c>
      <c r="AF428" s="34">
        <f t="shared" si="94"/>
        <v>0</v>
      </c>
      <c r="AG428" s="34">
        <f t="shared" si="95"/>
        <v>0</v>
      </c>
      <c r="AH428">
        <f t="shared" si="88"/>
        <v>0</v>
      </c>
      <c r="AI428">
        <f t="shared" si="89"/>
        <v>0</v>
      </c>
      <c r="AJ428">
        <v>0</v>
      </c>
    </row>
    <row r="429" spans="1:36" ht="12.75">
      <c r="A429" s="22">
        <v>3620170</v>
      </c>
      <c r="B429" s="23">
        <v>660806020000</v>
      </c>
      <c r="C429" s="24" t="s">
        <v>2142</v>
      </c>
      <c r="D429" s="24" t="s">
        <v>2143</v>
      </c>
      <c r="E429" s="24" t="s">
        <v>2144</v>
      </c>
      <c r="F429" s="24">
        <v>10595</v>
      </c>
      <c r="G429" s="25">
        <v>1697</v>
      </c>
      <c r="H429" s="24">
        <v>9143471800</v>
      </c>
      <c r="I429" s="26">
        <v>3</v>
      </c>
      <c r="J429" s="61" t="s">
        <v>878</v>
      </c>
      <c r="K429" s="46"/>
      <c r="L429" s="47" t="s">
        <v>954</v>
      </c>
      <c r="M429" s="29"/>
      <c r="N429" s="44"/>
      <c r="O429" s="30"/>
      <c r="P429" s="31" t="s">
        <v>947</v>
      </c>
      <c r="Q429" s="31" t="s">
        <v>947</v>
      </c>
      <c r="R429" s="26" t="s">
        <v>878</v>
      </c>
      <c r="S429" s="48" t="s">
        <v>955</v>
      </c>
      <c r="X429" s="34">
        <f t="shared" si="85"/>
        <v>0</v>
      </c>
      <c r="Y429" s="34">
        <f t="shared" si="86"/>
        <v>0</v>
      </c>
      <c r="Z429" s="34">
        <f t="shared" si="90"/>
        <v>0</v>
      </c>
      <c r="AA429" s="34">
        <f t="shared" si="91"/>
        <v>0</v>
      </c>
      <c r="AB429" s="34">
        <f t="shared" si="84"/>
        <v>0</v>
      </c>
      <c r="AC429" s="34">
        <f t="shared" si="87"/>
        <v>0</v>
      </c>
      <c r="AD429" s="34">
        <f t="shared" si="92"/>
        <v>0</v>
      </c>
      <c r="AE429" s="34">
        <f t="shared" si="93"/>
        <v>0</v>
      </c>
      <c r="AF429" s="34">
        <f t="shared" si="94"/>
        <v>0</v>
      </c>
      <c r="AG429" s="34">
        <f t="shared" si="95"/>
        <v>0</v>
      </c>
      <c r="AH429">
        <f t="shared" si="88"/>
        <v>0</v>
      </c>
      <c r="AI429">
        <f t="shared" si="89"/>
        <v>0</v>
      </c>
      <c r="AJ429">
        <v>0</v>
      </c>
    </row>
    <row r="430" spans="1:36" ht="12.75">
      <c r="A430" s="22">
        <v>3620190</v>
      </c>
      <c r="B430" s="23">
        <v>500108030000</v>
      </c>
      <c r="C430" s="24" t="s">
        <v>2145</v>
      </c>
      <c r="D430" s="24" t="s">
        <v>1866</v>
      </c>
      <c r="E430" s="24" t="s">
        <v>2146</v>
      </c>
      <c r="F430" s="24">
        <v>10954</v>
      </c>
      <c r="G430" s="25">
        <v>3000</v>
      </c>
      <c r="H430" s="24">
        <v>9146279890</v>
      </c>
      <c r="I430" s="26">
        <v>3</v>
      </c>
      <c r="J430" s="26" t="s">
        <v>878</v>
      </c>
      <c r="K430" s="27" t="s">
        <v>877</v>
      </c>
      <c r="L430" s="28">
        <v>1947</v>
      </c>
      <c r="M430" s="70" t="s">
        <v>878</v>
      </c>
      <c r="N430" s="28" t="s">
        <v>877</v>
      </c>
      <c r="O430" s="30"/>
      <c r="P430" s="31">
        <v>3.655234657039711</v>
      </c>
      <c r="Q430" s="26" t="str">
        <f aca="true" t="shared" si="98" ref="Q430:Q456">IF(P430&lt;20,"NO","YES")</f>
        <v>NO</v>
      </c>
      <c r="R430" s="26" t="s">
        <v>878</v>
      </c>
      <c r="S430" s="30" t="s">
        <v>877</v>
      </c>
      <c r="T430">
        <v>7762</v>
      </c>
      <c r="U430">
        <v>12061</v>
      </c>
      <c r="V430" s="4">
        <v>1333</v>
      </c>
      <c r="W430" s="33">
        <v>22784</v>
      </c>
      <c r="X430" s="34">
        <f t="shared" si="85"/>
        <v>0</v>
      </c>
      <c r="Y430" s="34">
        <f t="shared" si="86"/>
        <v>0</v>
      </c>
      <c r="Z430" s="34">
        <f t="shared" si="90"/>
        <v>0</v>
      </c>
      <c r="AA430" s="34">
        <f t="shared" si="91"/>
        <v>0</v>
      </c>
      <c r="AB430" s="34">
        <f t="shared" si="84"/>
        <v>0</v>
      </c>
      <c r="AC430" s="34">
        <f t="shared" si="87"/>
        <v>0</v>
      </c>
      <c r="AD430" s="34">
        <f t="shared" si="92"/>
        <v>0</v>
      </c>
      <c r="AE430" s="34">
        <f t="shared" si="93"/>
        <v>0</v>
      </c>
      <c r="AF430" s="34">
        <f t="shared" si="94"/>
        <v>0</v>
      </c>
      <c r="AG430" s="34">
        <f t="shared" si="95"/>
        <v>0</v>
      </c>
      <c r="AH430">
        <f t="shared" si="88"/>
        <v>0</v>
      </c>
      <c r="AI430">
        <f t="shared" si="89"/>
        <v>0</v>
      </c>
      <c r="AJ430">
        <v>0</v>
      </c>
    </row>
    <row r="431" spans="1:36" ht="12.75">
      <c r="A431" s="22">
        <v>3620220</v>
      </c>
      <c r="B431" s="23">
        <v>431201040000</v>
      </c>
      <c r="C431" s="24" t="s">
        <v>2147</v>
      </c>
      <c r="D431" s="24" t="s">
        <v>2148</v>
      </c>
      <c r="E431" s="24" t="s">
        <v>2149</v>
      </c>
      <c r="F431" s="24">
        <v>14512</v>
      </c>
      <c r="G431" s="25">
        <v>9201</v>
      </c>
      <c r="H431" s="24">
        <v>7163747900</v>
      </c>
      <c r="I431" s="26">
        <v>8</v>
      </c>
      <c r="J431" s="26" t="s">
        <v>876</v>
      </c>
      <c r="K431" s="27" t="s">
        <v>877</v>
      </c>
      <c r="L431" s="28">
        <v>910</v>
      </c>
      <c r="M431" s="70" t="s">
        <v>878</v>
      </c>
      <c r="N431" s="28" t="s">
        <v>877</v>
      </c>
      <c r="O431" s="30"/>
      <c r="P431" s="31">
        <v>22.57495590828924</v>
      </c>
      <c r="Q431" s="26" t="str">
        <f t="shared" si="98"/>
        <v>YES</v>
      </c>
      <c r="R431" s="26" t="s">
        <v>876</v>
      </c>
      <c r="S431" s="32" t="s">
        <v>879</v>
      </c>
      <c r="T431">
        <v>5646</v>
      </c>
      <c r="U431">
        <v>4973</v>
      </c>
      <c r="V431" s="4">
        <v>5078</v>
      </c>
      <c r="W431" s="33">
        <v>34254</v>
      </c>
      <c r="X431" s="34">
        <f t="shared" si="85"/>
        <v>1</v>
      </c>
      <c r="Y431" s="34">
        <f t="shared" si="86"/>
        <v>0</v>
      </c>
      <c r="Z431" s="34">
        <f t="shared" si="90"/>
        <v>0</v>
      </c>
      <c r="AA431" s="34">
        <f t="shared" si="91"/>
        <v>0</v>
      </c>
      <c r="AB431" s="34">
        <f t="shared" si="84"/>
        <v>1</v>
      </c>
      <c r="AC431" s="34">
        <f t="shared" si="87"/>
        <v>1</v>
      </c>
      <c r="AD431" s="34" t="str">
        <f t="shared" si="92"/>
        <v>CHECK</v>
      </c>
      <c r="AE431" s="34">
        <f t="shared" si="93"/>
        <v>0</v>
      </c>
      <c r="AF431" s="34" t="str">
        <f t="shared" si="94"/>
        <v>RLISP</v>
      </c>
      <c r="AG431" s="34">
        <f t="shared" si="95"/>
        <v>0</v>
      </c>
      <c r="AH431">
        <f t="shared" si="88"/>
        <v>0</v>
      </c>
      <c r="AI431">
        <f t="shared" si="89"/>
        <v>0</v>
      </c>
      <c r="AJ431">
        <v>0</v>
      </c>
    </row>
    <row r="432" spans="1:36" ht="12.75">
      <c r="A432" s="22">
        <v>3620340</v>
      </c>
      <c r="B432" s="23">
        <v>500101060000</v>
      </c>
      <c r="C432" s="24" t="s">
        <v>2150</v>
      </c>
      <c r="D432" s="24" t="s">
        <v>2151</v>
      </c>
      <c r="E432" s="24" t="s">
        <v>2152</v>
      </c>
      <c r="F432" s="24">
        <v>10956</v>
      </c>
      <c r="G432" s="25">
        <v>2737</v>
      </c>
      <c r="H432" s="24">
        <v>9146396419</v>
      </c>
      <c r="I432" s="26">
        <v>3</v>
      </c>
      <c r="J432" s="26" t="s">
        <v>878</v>
      </c>
      <c r="K432" s="35" t="s">
        <v>877</v>
      </c>
      <c r="L432" s="4">
        <v>8647</v>
      </c>
      <c r="M432" s="70" t="s">
        <v>878</v>
      </c>
      <c r="N432" s="4" t="s">
        <v>877</v>
      </c>
      <c r="O432" s="30"/>
      <c r="P432" s="31">
        <v>5.24605828953655</v>
      </c>
      <c r="Q432" s="26" t="str">
        <f t="shared" si="98"/>
        <v>NO</v>
      </c>
      <c r="R432" s="26" t="s">
        <v>878</v>
      </c>
      <c r="S432" s="30" t="s">
        <v>877</v>
      </c>
      <c r="T432">
        <v>33993</v>
      </c>
      <c r="U432">
        <v>49389</v>
      </c>
      <c r="V432" s="4">
        <v>8892</v>
      </c>
      <c r="W432" s="33">
        <v>122303</v>
      </c>
      <c r="X432" s="34">
        <f t="shared" si="85"/>
        <v>0</v>
      </c>
      <c r="Y432" s="34">
        <f t="shared" si="86"/>
        <v>0</v>
      </c>
      <c r="Z432" s="34">
        <f t="shared" si="90"/>
        <v>0</v>
      </c>
      <c r="AA432" s="34">
        <f t="shared" si="91"/>
        <v>0</v>
      </c>
      <c r="AB432" s="34">
        <f t="shared" si="84"/>
        <v>0</v>
      </c>
      <c r="AC432" s="34">
        <f t="shared" si="87"/>
        <v>0</v>
      </c>
      <c r="AD432" s="34">
        <f t="shared" si="92"/>
        <v>0</v>
      </c>
      <c r="AE432" s="34">
        <f t="shared" si="93"/>
        <v>0</v>
      </c>
      <c r="AF432" s="34">
        <f t="shared" si="94"/>
        <v>0</v>
      </c>
      <c r="AG432" s="34">
        <f t="shared" si="95"/>
        <v>0</v>
      </c>
      <c r="AH432">
        <f t="shared" si="88"/>
        <v>0</v>
      </c>
      <c r="AI432">
        <f t="shared" si="89"/>
        <v>0</v>
      </c>
      <c r="AJ432">
        <v>0</v>
      </c>
    </row>
    <row r="433" spans="1:36" ht="12.75">
      <c r="A433" s="22">
        <v>3620370</v>
      </c>
      <c r="B433" s="23">
        <v>411501060000</v>
      </c>
      <c r="C433" s="24" t="s">
        <v>2153</v>
      </c>
      <c r="D433" s="24" t="s">
        <v>2154</v>
      </c>
      <c r="E433" s="24" t="s">
        <v>2155</v>
      </c>
      <c r="F433" s="24">
        <v>13413</v>
      </c>
      <c r="G433" s="25">
        <v>2699</v>
      </c>
      <c r="H433" s="24">
        <v>3156241218</v>
      </c>
      <c r="I433" s="26">
        <v>4</v>
      </c>
      <c r="J433" s="26" t="s">
        <v>878</v>
      </c>
      <c r="K433" s="27" t="s">
        <v>877</v>
      </c>
      <c r="L433" s="28">
        <v>2668</v>
      </c>
      <c r="M433" s="70" t="s">
        <v>878</v>
      </c>
      <c r="N433" s="28" t="s">
        <v>877</v>
      </c>
      <c r="O433" s="30"/>
      <c r="P433" s="31">
        <v>8.560835861139198</v>
      </c>
      <c r="Q433" s="26" t="str">
        <f t="shared" si="98"/>
        <v>NO</v>
      </c>
      <c r="R433" s="26" t="s">
        <v>878</v>
      </c>
      <c r="S433" s="30" t="s">
        <v>877</v>
      </c>
      <c r="T433">
        <v>11238</v>
      </c>
      <c r="U433">
        <v>14849</v>
      </c>
      <c r="V433" s="4">
        <v>4782</v>
      </c>
      <c r="W433" s="33">
        <v>50641</v>
      </c>
      <c r="X433" s="34">
        <f t="shared" si="85"/>
        <v>0</v>
      </c>
      <c r="Y433" s="34">
        <f t="shared" si="86"/>
        <v>0</v>
      </c>
      <c r="Z433" s="34">
        <f t="shared" si="90"/>
        <v>0</v>
      </c>
      <c r="AA433" s="34">
        <f t="shared" si="91"/>
        <v>0</v>
      </c>
      <c r="AB433" s="34">
        <f t="shared" si="84"/>
        <v>0</v>
      </c>
      <c r="AC433" s="34">
        <f t="shared" si="87"/>
        <v>0</v>
      </c>
      <c r="AD433" s="34">
        <f t="shared" si="92"/>
        <v>0</v>
      </c>
      <c r="AE433" s="34">
        <f t="shared" si="93"/>
        <v>0</v>
      </c>
      <c r="AF433" s="34">
        <f t="shared" si="94"/>
        <v>0</v>
      </c>
      <c r="AG433" s="34">
        <f t="shared" si="95"/>
        <v>0</v>
      </c>
      <c r="AH433">
        <f t="shared" si="88"/>
        <v>0</v>
      </c>
      <c r="AI433">
        <f t="shared" si="89"/>
        <v>0</v>
      </c>
      <c r="AJ433">
        <v>0</v>
      </c>
    </row>
    <row r="434" spans="1:36" ht="12.75">
      <c r="A434" s="22">
        <v>3620400</v>
      </c>
      <c r="B434" s="23">
        <v>280405020000</v>
      </c>
      <c r="C434" s="24" t="s">
        <v>2156</v>
      </c>
      <c r="D434" s="24" t="s">
        <v>2157</v>
      </c>
      <c r="E434" s="24" t="s">
        <v>1723</v>
      </c>
      <c r="F434" s="24">
        <v>11040</v>
      </c>
      <c r="G434" s="25">
        <v>2607</v>
      </c>
      <c r="H434" s="24">
        <v>5163526257</v>
      </c>
      <c r="I434" s="26">
        <v>3</v>
      </c>
      <c r="J434" s="26" t="s">
        <v>878</v>
      </c>
      <c r="K434" s="35" t="s">
        <v>877</v>
      </c>
      <c r="L434" s="4">
        <v>1451</v>
      </c>
      <c r="M434" s="70" t="s">
        <v>878</v>
      </c>
      <c r="N434" s="28" t="s">
        <v>877</v>
      </c>
      <c r="O434" s="30"/>
      <c r="P434" s="31">
        <v>1.7675415104445635</v>
      </c>
      <c r="Q434" s="26" t="str">
        <f t="shared" si="98"/>
        <v>NO</v>
      </c>
      <c r="R434" s="26" t="s">
        <v>878</v>
      </c>
      <c r="S434" s="30" t="s">
        <v>877</v>
      </c>
      <c r="T434">
        <v>7508</v>
      </c>
      <c r="U434">
        <v>12487</v>
      </c>
      <c r="V434" s="4">
        <v>1380</v>
      </c>
      <c r="W434" s="33">
        <v>15087</v>
      </c>
      <c r="X434" s="34">
        <f t="shared" si="85"/>
        <v>0</v>
      </c>
      <c r="Y434" s="34">
        <f t="shared" si="86"/>
        <v>0</v>
      </c>
      <c r="Z434" s="34">
        <f t="shared" si="90"/>
        <v>0</v>
      </c>
      <c r="AA434" s="34">
        <f t="shared" si="91"/>
        <v>0</v>
      </c>
      <c r="AB434" s="34">
        <f t="shared" si="84"/>
        <v>0</v>
      </c>
      <c r="AC434" s="34">
        <f t="shared" si="87"/>
        <v>0</v>
      </c>
      <c r="AD434" s="34">
        <f t="shared" si="92"/>
        <v>0</v>
      </c>
      <c r="AE434" s="34">
        <f t="shared" si="93"/>
        <v>0</v>
      </c>
      <c r="AF434" s="34">
        <f t="shared" si="94"/>
        <v>0</v>
      </c>
      <c r="AG434" s="34">
        <f t="shared" si="95"/>
        <v>0</v>
      </c>
      <c r="AH434">
        <f t="shared" si="88"/>
        <v>0</v>
      </c>
      <c r="AI434">
        <f t="shared" si="89"/>
        <v>0</v>
      </c>
      <c r="AJ434">
        <v>0</v>
      </c>
    </row>
    <row r="435" spans="1:36" ht="12.75">
      <c r="A435" s="22">
        <v>3620430</v>
      </c>
      <c r="B435" s="23">
        <v>101601040000</v>
      </c>
      <c r="C435" s="24" t="s">
        <v>2158</v>
      </c>
      <c r="D435" s="24" t="s">
        <v>2159</v>
      </c>
      <c r="E435" s="24" t="s">
        <v>2160</v>
      </c>
      <c r="F435" s="24">
        <v>12195</v>
      </c>
      <c r="G435" s="25">
        <v>39</v>
      </c>
      <c r="H435" s="24">
        <v>5187949016</v>
      </c>
      <c r="I435" s="26">
        <v>7</v>
      </c>
      <c r="J435" s="75" t="s">
        <v>876</v>
      </c>
      <c r="K435" s="43" t="s">
        <v>879</v>
      </c>
      <c r="L435" s="28">
        <v>614</v>
      </c>
      <c r="M435" s="76" t="s">
        <v>878</v>
      </c>
      <c r="N435" s="28" t="s">
        <v>877</v>
      </c>
      <c r="O435" s="30"/>
      <c r="P435" s="31">
        <v>16.455696202531644</v>
      </c>
      <c r="Q435" s="26" t="str">
        <f t="shared" si="98"/>
        <v>NO</v>
      </c>
      <c r="R435" s="26" t="s">
        <v>876</v>
      </c>
      <c r="S435" s="30" t="s">
        <v>877</v>
      </c>
      <c r="T435">
        <v>4316</v>
      </c>
      <c r="U435">
        <v>5420</v>
      </c>
      <c r="V435" s="4">
        <v>2654</v>
      </c>
      <c r="W435" s="33">
        <v>19232</v>
      </c>
      <c r="X435" s="34">
        <f t="shared" si="85"/>
        <v>1</v>
      </c>
      <c r="Y435" s="34">
        <f t="shared" si="86"/>
        <v>0</v>
      </c>
      <c r="Z435" s="34">
        <f t="shared" si="90"/>
        <v>0</v>
      </c>
      <c r="AA435" s="34">
        <f t="shared" si="91"/>
        <v>0</v>
      </c>
      <c r="AB435" s="34">
        <f t="shared" si="84"/>
        <v>0</v>
      </c>
      <c r="AC435" s="34">
        <f t="shared" si="87"/>
        <v>1</v>
      </c>
      <c r="AD435" s="34">
        <f t="shared" si="92"/>
        <v>0</v>
      </c>
      <c r="AE435" s="34">
        <f t="shared" si="93"/>
        <v>0</v>
      </c>
      <c r="AF435" s="34">
        <f t="shared" si="94"/>
        <v>0</v>
      </c>
      <c r="AG435" s="34">
        <f t="shared" si="95"/>
        <v>0</v>
      </c>
      <c r="AH435">
        <f t="shared" si="88"/>
        <v>0</v>
      </c>
      <c r="AI435">
        <f t="shared" si="89"/>
        <v>0</v>
      </c>
      <c r="AJ435">
        <v>0</v>
      </c>
    </row>
    <row r="436" spans="1:36" ht="12.75">
      <c r="A436" s="22">
        <v>3620460</v>
      </c>
      <c r="B436" s="23">
        <v>621101060000</v>
      </c>
      <c r="C436" s="24" t="s">
        <v>2161</v>
      </c>
      <c r="D436" s="24" t="s">
        <v>2162</v>
      </c>
      <c r="E436" s="24" t="s">
        <v>2163</v>
      </c>
      <c r="F436" s="24">
        <v>12561</v>
      </c>
      <c r="G436" s="25">
        <v>1200</v>
      </c>
      <c r="H436" s="24">
        <v>9142564020</v>
      </c>
      <c r="I436" s="26">
        <v>6</v>
      </c>
      <c r="J436" s="26" t="s">
        <v>878</v>
      </c>
      <c r="K436" s="74" t="s">
        <v>879</v>
      </c>
      <c r="L436" s="26">
        <v>2262</v>
      </c>
      <c r="M436" s="70" t="s">
        <v>878</v>
      </c>
      <c r="N436" s="40" t="s">
        <v>877</v>
      </c>
      <c r="O436" s="30"/>
      <c r="P436" s="31">
        <v>15.321180555555555</v>
      </c>
      <c r="Q436" s="26" t="str">
        <f t="shared" si="98"/>
        <v>NO</v>
      </c>
      <c r="R436" s="26" t="s">
        <v>876</v>
      </c>
      <c r="S436" s="30" t="s">
        <v>877</v>
      </c>
      <c r="T436">
        <v>10605</v>
      </c>
      <c r="U436">
        <v>12639</v>
      </c>
      <c r="V436" s="4">
        <v>5518</v>
      </c>
      <c r="W436" s="33">
        <v>50195</v>
      </c>
      <c r="X436" s="34">
        <f t="shared" si="85"/>
        <v>0</v>
      </c>
      <c r="Y436" s="34">
        <f t="shared" si="86"/>
        <v>0</v>
      </c>
      <c r="Z436" s="34">
        <f t="shared" si="90"/>
        <v>0</v>
      </c>
      <c r="AA436" s="34">
        <f t="shared" si="91"/>
        <v>0</v>
      </c>
      <c r="AB436" s="34">
        <f t="shared" si="84"/>
        <v>0</v>
      </c>
      <c r="AC436" s="34">
        <f t="shared" si="87"/>
        <v>1</v>
      </c>
      <c r="AD436" s="34">
        <f t="shared" si="92"/>
        <v>0</v>
      </c>
      <c r="AE436" s="34">
        <f t="shared" si="93"/>
        <v>0</v>
      </c>
      <c r="AF436" s="34">
        <f t="shared" si="94"/>
        <v>0</v>
      </c>
      <c r="AG436" s="34">
        <f t="shared" si="95"/>
        <v>0</v>
      </c>
      <c r="AH436">
        <f t="shared" si="88"/>
        <v>0</v>
      </c>
      <c r="AI436">
        <f t="shared" si="89"/>
        <v>0</v>
      </c>
      <c r="AJ436">
        <v>0</v>
      </c>
    </row>
    <row r="437" spans="1:36" ht="12.75">
      <c r="A437" s="22">
        <v>3620490</v>
      </c>
      <c r="B437" s="23">
        <v>661100010000</v>
      </c>
      <c r="C437" s="24" t="s">
        <v>2164</v>
      </c>
      <c r="D437" s="24" t="s">
        <v>2165</v>
      </c>
      <c r="E437" s="24" t="s">
        <v>2166</v>
      </c>
      <c r="F437" s="24">
        <v>10801</v>
      </c>
      <c r="G437" s="25">
        <v>3416</v>
      </c>
      <c r="H437" s="24">
        <v>9145764200</v>
      </c>
      <c r="I437" s="26">
        <v>3</v>
      </c>
      <c r="J437" s="61" t="s">
        <v>878</v>
      </c>
      <c r="K437" s="27" t="s">
        <v>877</v>
      </c>
      <c r="L437" s="28">
        <v>9170</v>
      </c>
      <c r="M437" s="29" t="s">
        <v>878</v>
      </c>
      <c r="N437" s="4" t="s">
        <v>877</v>
      </c>
      <c r="O437" s="30"/>
      <c r="P437" s="31">
        <v>15.261276924562928</v>
      </c>
      <c r="Q437" s="26" t="str">
        <f t="shared" si="98"/>
        <v>NO</v>
      </c>
      <c r="R437" s="26" t="s">
        <v>878</v>
      </c>
      <c r="S437" s="30" t="s">
        <v>877</v>
      </c>
      <c r="T437">
        <v>54519</v>
      </c>
      <c r="U437">
        <v>64598</v>
      </c>
      <c r="V437" s="4">
        <v>28761</v>
      </c>
      <c r="W437" s="33">
        <v>239167</v>
      </c>
      <c r="X437" s="34">
        <f t="shared" si="85"/>
        <v>0</v>
      </c>
      <c r="Y437" s="34">
        <f t="shared" si="86"/>
        <v>0</v>
      </c>
      <c r="Z437" s="34">
        <f t="shared" si="90"/>
        <v>0</v>
      </c>
      <c r="AA437" s="34">
        <f t="shared" si="91"/>
        <v>0</v>
      </c>
      <c r="AB437" s="34">
        <f t="shared" si="84"/>
        <v>0</v>
      </c>
      <c r="AC437" s="34">
        <f t="shared" si="87"/>
        <v>0</v>
      </c>
      <c r="AD437" s="34">
        <f t="shared" si="92"/>
        <v>0</v>
      </c>
      <c r="AE437" s="34">
        <f t="shared" si="93"/>
        <v>0</v>
      </c>
      <c r="AF437" s="34">
        <f t="shared" si="94"/>
        <v>0</v>
      </c>
      <c r="AG437" s="34">
        <f t="shared" si="95"/>
        <v>0</v>
      </c>
      <c r="AH437">
        <f t="shared" si="88"/>
        <v>0</v>
      </c>
      <c r="AI437">
        <f t="shared" si="89"/>
        <v>0</v>
      </c>
      <c r="AJ437">
        <v>0</v>
      </c>
    </row>
    <row r="438" spans="1:36" ht="12.75">
      <c r="A438" s="22">
        <v>3620520</v>
      </c>
      <c r="B438" s="23">
        <v>581015080000</v>
      </c>
      <c r="C438" s="24" t="s">
        <v>2167</v>
      </c>
      <c r="D438" s="24" t="s">
        <v>2168</v>
      </c>
      <c r="E438" s="24" t="s">
        <v>2169</v>
      </c>
      <c r="F438" s="24">
        <v>11956</v>
      </c>
      <c r="G438" s="25">
        <v>111</v>
      </c>
      <c r="H438" s="24">
        <v>6317346940</v>
      </c>
      <c r="I438" s="26">
        <v>3</v>
      </c>
      <c r="J438" s="26" t="s">
        <v>878</v>
      </c>
      <c r="K438" s="72" t="s">
        <v>954</v>
      </c>
      <c r="M438" s="70" t="s">
        <v>878</v>
      </c>
      <c r="N438" s="7" t="s">
        <v>877</v>
      </c>
      <c r="O438" s="30"/>
      <c r="P438" s="31">
        <v>11.76470588235294</v>
      </c>
      <c r="Q438" s="26" t="str">
        <f t="shared" si="98"/>
        <v>NO</v>
      </c>
      <c r="R438" s="26" t="s">
        <v>878</v>
      </c>
      <c r="S438" s="26" t="s">
        <v>877</v>
      </c>
      <c r="T438">
        <v>91</v>
      </c>
      <c r="U438">
        <v>71</v>
      </c>
      <c r="V438" s="4">
        <v>57</v>
      </c>
      <c r="W438" s="4">
        <v>584</v>
      </c>
      <c r="X438" s="34">
        <f t="shared" si="85"/>
        <v>0</v>
      </c>
      <c r="Y438" s="34">
        <f t="shared" si="86"/>
        <v>1</v>
      </c>
      <c r="Z438" s="34">
        <f t="shared" si="90"/>
        <v>0</v>
      </c>
      <c r="AA438" s="34">
        <f t="shared" si="91"/>
        <v>0</v>
      </c>
      <c r="AB438" s="34">
        <f t="shared" si="84"/>
        <v>0</v>
      </c>
      <c r="AC438" s="34">
        <f t="shared" si="87"/>
        <v>0</v>
      </c>
      <c r="AD438" s="34">
        <f t="shared" si="92"/>
        <v>0</v>
      </c>
      <c r="AE438" s="34">
        <f t="shared" si="93"/>
        <v>0</v>
      </c>
      <c r="AF438" s="34">
        <f t="shared" si="94"/>
        <v>0</v>
      </c>
      <c r="AG438" s="34">
        <f t="shared" si="95"/>
        <v>0</v>
      </c>
      <c r="AH438">
        <f t="shared" si="88"/>
        <v>0</v>
      </c>
      <c r="AI438">
        <f t="shared" si="89"/>
        <v>0</v>
      </c>
      <c r="AJ438">
        <v>0</v>
      </c>
    </row>
    <row r="439" spans="1:36" ht="12.75">
      <c r="A439" s="22">
        <v>3620580</v>
      </c>
      <c r="B439" s="23">
        <v>300000010000</v>
      </c>
      <c r="C439" s="24" t="s">
        <v>2170</v>
      </c>
      <c r="D439" s="24" t="s">
        <v>2171</v>
      </c>
      <c r="E439" s="24" t="s">
        <v>2172</v>
      </c>
      <c r="F439" s="24">
        <v>11201</v>
      </c>
      <c r="G439" s="25">
        <v>5004</v>
      </c>
      <c r="H439" s="24">
        <v>7189352794</v>
      </c>
      <c r="I439" s="26" t="s">
        <v>2173</v>
      </c>
      <c r="J439" s="26" t="s">
        <v>878</v>
      </c>
      <c r="K439" s="43" t="s">
        <v>877</v>
      </c>
      <c r="L439" s="28">
        <v>927536</v>
      </c>
      <c r="M439" s="70" t="s">
        <v>878</v>
      </c>
      <c r="N439" s="4" t="s">
        <v>877</v>
      </c>
      <c r="O439" s="30"/>
      <c r="P439" s="31">
        <v>34.89708283141147</v>
      </c>
      <c r="Q439" s="26" t="str">
        <f t="shared" si="98"/>
        <v>YES</v>
      </c>
      <c r="R439" s="26" t="s">
        <v>878</v>
      </c>
      <c r="S439" s="30" t="s">
        <v>877</v>
      </c>
      <c r="T439">
        <v>9899687</v>
      </c>
      <c r="U439">
        <v>12255202</v>
      </c>
      <c r="V439" s="4">
        <v>12184497</v>
      </c>
      <c r="W439" s="33">
        <v>66072380</v>
      </c>
      <c r="X439" s="34">
        <f t="shared" si="85"/>
        <v>0</v>
      </c>
      <c r="Y439" s="34">
        <f t="shared" si="86"/>
        <v>0</v>
      </c>
      <c r="Z439" s="34">
        <f t="shared" si="90"/>
        <v>0</v>
      </c>
      <c r="AA439" s="34">
        <f t="shared" si="91"/>
        <v>0</v>
      </c>
      <c r="AB439" s="34">
        <f t="shared" si="84"/>
        <v>1</v>
      </c>
      <c r="AC439" s="34">
        <f t="shared" si="87"/>
        <v>0</v>
      </c>
      <c r="AD439" s="34">
        <f t="shared" si="92"/>
        <v>0</v>
      </c>
      <c r="AE439" s="34">
        <f t="shared" si="93"/>
        <v>0</v>
      </c>
      <c r="AF439" s="34">
        <f t="shared" si="94"/>
        <v>0</v>
      </c>
      <c r="AG439" s="34">
        <f t="shared" si="95"/>
        <v>0</v>
      </c>
      <c r="AH439">
        <f t="shared" si="88"/>
        <v>0</v>
      </c>
      <c r="AI439">
        <f t="shared" si="89"/>
        <v>0</v>
      </c>
      <c r="AJ439">
        <v>0</v>
      </c>
    </row>
    <row r="440" spans="1:36" ht="12.75">
      <c r="A440" s="22">
        <v>3620610</v>
      </c>
      <c r="B440" s="23">
        <v>411504020000</v>
      </c>
      <c r="C440" s="24" t="s">
        <v>2174</v>
      </c>
      <c r="D440" s="24" t="s">
        <v>2175</v>
      </c>
      <c r="E440" s="24" t="s">
        <v>2176</v>
      </c>
      <c r="F440" s="24">
        <v>13417</v>
      </c>
      <c r="G440" s="25">
        <v>1566</v>
      </c>
      <c r="H440" s="24">
        <v>3157688127</v>
      </c>
      <c r="I440" s="26">
        <v>4</v>
      </c>
      <c r="J440" s="36" t="s">
        <v>878</v>
      </c>
      <c r="K440" s="50" t="s">
        <v>877</v>
      </c>
      <c r="L440" s="45">
        <v>568</v>
      </c>
      <c r="M440" s="68" t="s">
        <v>878</v>
      </c>
      <c r="N440" s="4" t="s">
        <v>877</v>
      </c>
      <c r="O440" s="30"/>
      <c r="P440" s="31">
        <v>13.134328358208954</v>
      </c>
      <c r="Q440" s="26" t="str">
        <f t="shared" si="98"/>
        <v>NO</v>
      </c>
      <c r="R440" s="26" t="s">
        <v>878</v>
      </c>
      <c r="S440" s="30" t="s">
        <v>877</v>
      </c>
      <c r="T440">
        <v>3088</v>
      </c>
      <c r="U440">
        <v>3610</v>
      </c>
      <c r="V440" s="4">
        <v>1675</v>
      </c>
      <c r="W440" s="33">
        <v>14376</v>
      </c>
      <c r="X440" s="34">
        <f t="shared" si="85"/>
        <v>0</v>
      </c>
      <c r="Y440" s="34">
        <f t="shared" si="86"/>
        <v>1</v>
      </c>
      <c r="Z440" s="34">
        <f t="shared" si="90"/>
        <v>0</v>
      </c>
      <c r="AA440" s="34">
        <f t="shared" si="91"/>
        <v>0</v>
      </c>
      <c r="AB440" s="34">
        <f t="shared" si="84"/>
        <v>0</v>
      </c>
      <c r="AC440" s="34">
        <f t="shared" si="87"/>
        <v>0</v>
      </c>
      <c r="AD440" s="34">
        <f t="shared" si="92"/>
        <v>0</v>
      </c>
      <c r="AE440" s="34">
        <f t="shared" si="93"/>
        <v>0</v>
      </c>
      <c r="AF440" s="34">
        <f t="shared" si="94"/>
        <v>0</v>
      </c>
      <c r="AG440" s="34">
        <f t="shared" si="95"/>
        <v>0</v>
      </c>
      <c r="AH440">
        <f t="shared" si="88"/>
        <v>0</v>
      </c>
      <c r="AI440">
        <f t="shared" si="89"/>
        <v>0</v>
      </c>
      <c r="AJ440">
        <v>0</v>
      </c>
    </row>
    <row r="441" spans="1:36" ht="12.75">
      <c r="A441" s="22">
        <v>3620640</v>
      </c>
      <c r="B441" s="23">
        <v>650101060000</v>
      </c>
      <c r="C441" s="24" t="s">
        <v>2177</v>
      </c>
      <c r="D441" s="24" t="s">
        <v>2178</v>
      </c>
      <c r="E441" s="24" t="s">
        <v>2179</v>
      </c>
      <c r="F441" s="24">
        <v>14513</v>
      </c>
      <c r="G441" s="25">
        <v>1599</v>
      </c>
      <c r="H441" s="24">
        <v>3153323217</v>
      </c>
      <c r="I441" s="26">
        <v>4</v>
      </c>
      <c r="J441" s="26" t="s">
        <v>878</v>
      </c>
      <c r="K441" s="27" t="s">
        <v>877</v>
      </c>
      <c r="L441" s="28">
        <v>2652</v>
      </c>
      <c r="M441" s="70" t="s">
        <v>878</v>
      </c>
      <c r="N441" s="28" t="s">
        <v>877</v>
      </c>
      <c r="O441" s="30"/>
      <c r="P441" s="31">
        <v>20.313914880772714</v>
      </c>
      <c r="Q441" s="26" t="str">
        <f t="shared" si="98"/>
        <v>YES</v>
      </c>
      <c r="R441" s="26" t="s">
        <v>878</v>
      </c>
      <c r="S441" s="30" t="s">
        <v>877</v>
      </c>
      <c r="T441">
        <v>15810</v>
      </c>
      <c r="U441">
        <v>16477</v>
      </c>
      <c r="V441" s="4">
        <v>10914</v>
      </c>
      <c r="W441" s="33">
        <v>82511</v>
      </c>
      <c r="X441" s="34">
        <f t="shared" si="85"/>
        <v>0</v>
      </c>
      <c r="Y441" s="34">
        <f t="shared" si="86"/>
        <v>0</v>
      </c>
      <c r="Z441" s="34">
        <f t="shared" si="90"/>
        <v>0</v>
      </c>
      <c r="AA441" s="34">
        <f t="shared" si="91"/>
        <v>0</v>
      </c>
      <c r="AB441" s="34">
        <f t="shared" si="84"/>
        <v>1</v>
      </c>
      <c r="AC441" s="34">
        <f t="shared" si="87"/>
        <v>0</v>
      </c>
      <c r="AD441" s="34">
        <f t="shared" si="92"/>
        <v>0</v>
      </c>
      <c r="AE441" s="34">
        <f t="shared" si="93"/>
        <v>0</v>
      </c>
      <c r="AF441" s="34">
        <f t="shared" si="94"/>
        <v>0</v>
      </c>
      <c r="AG441" s="34">
        <f t="shared" si="95"/>
        <v>0</v>
      </c>
      <c r="AH441">
        <f t="shared" si="88"/>
        <v>0</v>
      </c>
      <c r="AI441">
        <f t="shared" si="89"/>
        <v>0</v>
      </c>
      <c r="AJ441">
        <v>0</v>
      </c>
    </row>
    <row r="442" spans="1:36" ht="12.75">
      <c r="A442" s="22">
        <v>3620670</v>
      </c>
      <c r="B442" s="23">
        <v>600402040000</v>
      </c>
      <c r="C442" s="24" t="s">
        <v>2180</v>
      </c>
      <c r="D442" s="24" t="s">
        <v>2181</v>
      </c>
      <c r="E442" s="24" t="s">
        <v>2182</v>
      </c>
      <c r="F442" s="24">
        <v>13811</v>
      </c>
      <c r="G442" s="25">
        <v>547</v>
      </c>
      <c r="H442" s="24">
        <v>6076423221</v>
      </c>
      <c r="I442" s="26">
        <v>8</v>
      </c>
      <c r="J442" s="26" t="s">
        <v>876</v>
      </c>
      <c r="K442" s="27" t="s">
        <v>877</v>
      </c>
      <c r="L442" s="28">
        <v>1448</v>
      </c>
      <c r="M442" s="70" t="s">
        <v>878</v>
      </c>
      <c r="N442" s="40" t="s">
        <v>877</v>
      </c>
      <c r="O442" s="30"/>
      <c r="P442" s="31">
        <v>27.96336206896552</v>
      </c>
      <c r="Q442" s="26" t="str">
        <f t="shared" si="98"/>
        <v>YES</v>
      </c>
      <c r="R442" s="26" t="s">
        <v>876</v>
      </c>
      <c r="S442" s="32" t="s">
        <v>879</v>
      </c>
      <c r="T442">
        <v>10039</v>
      </c>
      <c r="U442">
        <v>8137</v>
      </c>
      <c r="V442" s="4">
        <v>10026</v>
      </c>
      <c r="W442" s="33">
        <v>63810</v>
      </c>
      <c r="X442" s="34">
        <f t="shared" si="85"/>
        <v>1</v>
      </c>
      <c r="Y442" s="34">
        <f t="shared" si="86"/>
        <v>0</v>
      </c>
      <c r="Z442" s="34">
        <f t="shared" si="90"/>
        <v>0</v>
      </c>
      <c r="AA442" s="34">
        <f t="shared" si="91"/>
        <v>0</v>
      </c>
      <c r="AB442" s="34">
        <f t="shared" si="84"/>
        <v>1</v>
      </c>
      <c r="AC442" s="34">
        <f t="shared" si="87"/>
        <v>1</v>
      </c>
      <c r="AD442" s="34" t="str">
        <f t="shared" si="92"/>
        <v>CHECK</v>
      </c>
      <c r="AE442" s="34">
        <f t="shared" si="93"/>
        <v>0</v>
      </c>
      <c r="AF442" s="34" t="str">
        <f t="shared" si="94"/>
        <v>RLISP</v>
      </c>
      <c r="AG442" s="34">
        <f t="shared" si="95"/>
        <v>0</v>
      </c>
      <c r="AH442">
        <f t="shared" si="88"/>
        <v>0</v>
      </c>
      <c r="AI442">
        <f t="shared" si="89"/>
        <v>0</v>
      </c>
      <c r="AJ442">
        <v>0</v>
      </c>
    </row>
    <row r="443" spans="1:36" ht="12.75">
      <c r="A443" s="22">
        <v>3620700</v>
      </c>
      <c r="B443" s="23">
        <v>441600010000</v>
      </c>
      <c r="C443" s="24" t="s">
        <v>2183</v>
      </c>
      <c r="D443" s="24" t="s">
        <v>2184</v>
      </c>
      <c r="E443" s="24" t="s">
        <v>2185</v>
      </c>
      <c r="F443" s="24">
        <v>12550</v>
      </c>
      <c r="G443" s="25">
        <v>4600</v>
      </c>
      <c r="H443" s="24">
        <v>9145637221</v>
      </c>
      <c r="I443" s="26" t="s">
        <v>2186</v>
      </c>
      <c r="J443" s="26" t="s">
        <v>878</v>
      </c>
      <c r="K443" s="27" t="s">
        <v>877</v>
      </c>
      <c r="L443" s="28">
        <v>11234</v>
      </c>
      <c r="M443" s="70" t="s">
        <v>878</v>
      </c>
      <c r="N443" s="4" t="s">
        <v>877</v>
      </c>
      <c r="O443" s="30"/>
      <c r="P443" s="31">
        <v>27.882429360181877</v>
      </c>
      <c r="Q443" s="26" t="str">
        <f t="shared" si="98"/>
        <v>YES</v>
      </c>
      <c r="R443" s="26" t="s">
        <v>878</v>
      </c>
      <c r="S443" s="30" t="s">
        <v>877</v>
      </c>
      <c r="T443">
        <v>72956</v>
      </c>
      <c r="U443">
        <v>117993</v>
      </c>
      <c r="V443" s="4">
        <v>67392</v>
      </c>
      <c r="W443" s="33">
        <v>442350</v>
      </c>
      <c r="X443" s="34">
        <f t="shared" si="85"/>
        <v>0</v>
      </c>
      <c r="Y443" s="34">
        <f t="shared" si="86"/>
        <v>0</v>
      </c>
      <c r="Z443" s="34">
        <f t="shared" si="90"/>
        <v>0</v>
      </c>
      <c r="AA443" s="34">
        <f t="shared" si="91"/>
        <v>0</v>
      </c>
      <c r="AB443" s="34">
        <f t="shared" si="84"/>
        <v>1</v>
      </c>
      <c r="AC443" s="34">
        <f t="shared" si="87"/>
        <v>0</v>
      </c>
      <c r="AD443" s="34">
        <f t="shared" si="92"/>
        <v>0</v>
      </c>
      <c r="AE443" s="34">
        <f t="shared" si="93"/>
        <v>0</v>
      </c>
      <c r="AF443" s="34">
        <f t="shared" si="94"/>
        <v>0</v>
      </c>
      <c r="AG443" s="34">
        <f t="shared" si="95"/>
        <v>0</v>
      </c>
      <c r="AH443">
        <f t="shared" si="88"/>
        <v>0</v>
      </c>
      <c r="AI443">
        <f t="shared" si="89"/>
        <v>0</v>
      </c>
      <c r="AJ443">
        <v>0</v>
      </c>
    </row>
    <row r="444" spans="1:36" ht="12.75">
      <c r="A444" s="22">
        <v>3620730</v>
      </c>
      <c r="B444" s="23">
        <v>151001040000</v>
      </c>
      <c r="C444" s="24" t="s">
        <v>2187</v>
      </c>
      <c r="D444" s="24" t="s">
        <v>2188</v>
      </c>
      <c r="E444" s="24" t="s">
        <v>2189</v>
      </c>
      <c r="F444" s="24">
        <v>12852</v>
      </c>
      <c r="G444" s="25">
        <v>418</v>
      </c>
      <c r="H444" s="24">
        <v>5185823341</v>
      </c>
      <c r="I444" s="26">
        <v>7</v>
      </c>
      <c r="J444" s="26" t="s">
        <v>876</v>
      </c>
      <c r="K444" s="27" t="s">
        <v>879</v>
      </c>
      <c r="L444" s="4">
        <v>62</v>
      </c>
      <c r="M444" s="70" t="s">
        <v>878</v>
      </c>
      <c r="N444" s="55" t="s">
        <v>879</v>
      </c>
      <c r="O444" s="66" t="s">
        <v>879</v>
      </c>
      <c r="P444" s="31">
        <v>21.11111111111111</v>
      </c>
      <c r="Q444" s="26" t="str">
        <f t="shared" si="98"/>
        <v>YES</v>
      </c>
      <c r="R444" s="26" t="s">
        <v>876</v>
      </c>
      <c r="S444" s="30" t="s">
        <v>877</v>
      </c>
      <c r="T444">
        <v>392</v>
      </c>
      <c r="U444">
        <v>335</v>
      </c>
      <c r="V444" s="4">
        <v>401</v>
      </c>
      <c r="W444" s="33">
        <v>2410</v>
      </c>
      <c r="X444" s="34">
        <f t="shared" si="85"/>
        <v>1</v>
      </c>
      <c r="Y444" s="34">
        <f t="shared" si="86"/>
        <v>1</v>
      </c>
      <c r="Z444" s="34" t="str">
        <f t="shared" si="90"/>
        <v>ELIGIBLE</v>
      </c>
      <c r="AA444" s="34" t="str">
        <f t="shared" si="91"/>
        <v>OKAY</v>
      </c>
      <c r="AB444" s="34">
        <f aca="true" t="shared" si="99" ref="AB444:AB507">IF(AND(P444&gt;=20,Q444="YES"),1,0)</f>
        <v>1</v>
      </c>
      <c r="AC444" s="34">
        <f t="shared" si="87"/>
        <v>1</v>
      </c>
      <c r="AD444" s="34" t="str">
        <f t="shared" si="92"/>
        <v>CHECK</v>
      </c>
      <c r="AE444" s="34" t="str">
        <f t="shared" si="93"/>
        <v>SRSA</v>
      </c>
      <c r="AF444" s="34">
        <f t="shared" si="94"/>
        <v>0</v>
      </c>
      <c r="AG444" s="34">
        <f t="shared" si="95"/>
        <v>0</v>
      </c>
      <c r="AH444">
        <f t="shared" si="88"/>
        <v>0</v>
      </c>
      <c r="AI444">
        <f t="shared" si="89"/>
        <v>0</v>
      </c>
      <c r="AJ444">
        <v>0</v>
      </c>
    </row>
    <row r="445" spans="1:36" ht="12.75">
      <c r="A445" s="22">
        <v>3620760</v>
      </c>
      <c r="B445" s="23">
        <v>400601060000</v>
      </c>
      <c r="C445" s="24" t="s">
        <v>0</v>
      </c>
      <c r="D445" s="24" t="s">
        <v>1</v>
      </c>
      <c r="E445" s="24" t="s">
        <v>2</v>
      </c>
      <c r="F445" s="24">
        <v>14108</v>
      </c>
      <c r="G445" s="25">
        <v>9710</v>
      </c>
      <c r="H445" s="24">
        <v>7167780110</v>
      </c>
      <c r="I445" s="26" t="s">
        <v>981</v>
      </c>
      <c r="J445" s="26" t="s">
        <v>878</v>
      </c>
      <c r="K445" s="35" t="s">
        <v>877</v>
      </c>
      <c r="L445" s="4">
        <v>2029</v>
      </c>
      <c r="M445" s="70" t="s">
        <v>878</v>
      </c>
      <c r="N445" s="4" t="s">
        <v>877</v>
      </c>
      <c r="O445" s="30"/>
      <c r="P445" s="31">
        <v>18.001978239366963</v>
      </c>
      <c r="Q445" s="26" t="str">
        <f t="shared" si="98"/>
        <v>NO</v>
      </c>
      <c r="R445" s="26" t="s">
        <v>878</v>
      </c>
      <c r="S445" s="30" t="s">
        <v>877</v>
      </c>
      <c r="T445">
        <v>10382</v>
      </c>
      <c r="U445">
        <v>10580</v>
      </c>
      <c r="V445" s="4">
        <v>7450</v>
      </c>
      <c r="W445" s="33">
        <v>57371</v>
      </c>
      <c r="X445" s="34">
        <f t="shared" si="85"/>
        <v>0</v>
      </c>
      <c r="Y445" s="34">
        <f t="shared" si="86"/>
        <v>0</v>
      </c>
      <c r="Z445" s="34">
        <f t="shared" si="90"/>
        <v>0</v>
      </c>
      <c r="AA445" s="34">
        <f t="shared" si="91"/>
        <v>0</v>
      </c>
      <c r="AB445" s="34">
        <f t="shared" si="99"/>
        <v>0</v>
      </c>
      <c r="AC445" s="34">
        <f t="shared" si="87"/>
        <v>0</v>
      </c>
      <c r="AD445" s="34">
        <f t="shared" si="92"/>
        <v>0</v>
      </c>
      <c r="AE445" s="34">
        <f t="shared" si="93"/>
        <v>0</v>
      </c>
      <c r="AF445" s="34">
        <f t="shared" si="94"/>
        <v>0</v>
      </c>
      <c r="AG445" s="34">
        <f t="shared" si="95"/>
        <v>0</v>
      </c>
      <c r="AH445">
        <f t="shared" si="88"/>
        <v>0</v>
      </c>
      <c r="AI445">
        <f t="shared" si="89"/>
        <v>0</v>
      </c>
      <c r="AJ445">
        <v>0</v>
      </c>
    </row>
    <row r="446" spans="1:36" ht="12.75">
      <c r="A446" s="22">
        <v>3620790</v>
      </c>
      <c r="B446" s="23">
        <v>610901040000</v>
      </c>
      <c r="C446" s="24" t="s">
        <v>3</v>
      </c>
      <c r="D446" s="24" t="s">
        <v>4</v>
      </c>
      <c r="E446" s="24" t="s">
        <v>5</v>
      </c>
      <c r="F446" s="24">
        <v>14867</v>
      </c>
      <c r="G446" s="25">
        <v>9313</v>
      </c>
      <c r="H446" s="24">
        <v>6075649955</v>
      </c>
      <c r="I446" s="26">
        <v>7</v>
      </c>
      <c r="J446" s="26" t="s">
        <v>876</v>
      </c>
      <c r="K446" s="35" t="s">
        <v>879</v>
      </c>
      <c r="L446" s="4">
        <v>926</v>
      </c>
      <c r="M446" s="70" t="s">
        <v>878</v>
      </c>
      <c r="N446" s="40" t="s">
        <v>877</v>
      </c>
      <c r="O446" s="30"/>
      <c r="P446" s="31">
        <v>17.45886654478976</v>
      </c>
      <c r="Q446" s="26" t="str">
        <f t="shared" si="98"/>
        <v>NO</v>
      </c>
      <c r="R446" s="26" t="s">
        <v>876</v>
      </c>
      <c r="S446" s="30" t="s">
        <v>877</v>
      </c>
      <c r="T446">
        <v>5085</v>
      </c>
      <c r="U446">
        <v>5105</v>
      </c>
      <c r="V446" s="4">
        <v>3737</v>
      </c>
      <c r="W446" s="33">
        <v>28445</v>
      </c>
      <c r="X446" s="34">
        <f t="shared" si="85"/>
        <v>1</v>
      </c>
      <c r="Y446" s="34">
        <f t="shared" si="86"/>
        <v>0</v>
      </c>
      <c r="Z446" s="34">
        <f t="shared" si="90"/>
        <v>0</v>
      </c>
      <c r="AA446" s="34">
        <f t="shared" si="91"/>
        <v>0</v>
      </c>
      <c r="AB446" s="34">
        <f t="shared" si="99"/>
        <v>0</v>
      </c>
      <c r="AC446" s="34">
        <f t="shared" si="87"/>
        <v>1</v>
      </c>
      <c r="AD446" s="34">
        <f t="shared" si="92"/>
        <v>0</v>
      </c>
      <c r="AE446" s="34">
        <f t="shared" si="93"/>
        <v>0</v>
      </c>
      <c r="AF446" s="34">
        <f t="shared" si="94"/>
        <v>0</v>
      </c>
      <c r="AG446" s="34">
        <f t="shared" si="95"/>
        <v>0</v>
      </c>
      <c r="AH446">
        <f t="shared" si="88"/>
        <v>0</v>
      </c>
      <c r="AI446">
        <f t="shared" si="89"/>
        <v>0</v>
      </c>
      <c r="AJ446">
        <v>0</v>
      </c>
    </row>
    <row r="447" spans="1:36" ht="12.75">
      <c r="A447" s="22">
        <v>3620820</v>
      </c>
      <c r="B447" s="23">
        <v>400800010000</v>
      </c>
      <c r="C447" s="24" t="s">
        <v>6</v>
      </c>
      <c r="D447" s="24" t="s">
        <v>7</v>
      </c>
      <c r="E447" s="24" t="s">
        <v>8</v>
      </c>
      <c r="F447" s="24">
        <v>14302</v>
      </c>
      <c r="G447" s="25">
        <v>399</v>
      </c>
      <c r="H447" s="24">
        <v>7162864205</v>
      </c>
      <c r="I447" s="26">
        <v>2</v>
      </c>
      <c r="J447" s="26" t="s">
        <v>878</v>
      </c>
      <c r="K447" s="27" t="s">
        <v>877</v>
      </c>
      <c r="L447" s="28">
        <v>7887</v>
      </c>
      <c r="M447" s="70" t="s">
        <v>878</v>
      </c>
      <c r="N447" s="28" t="s">
        <v>877</v>
      </c>
      <c r="O447" s="30"/>
      <c r="P447" s="31">
        <v>33.940753200635456</v>
      </c>
      <c r="Q447" s="26" t="str">
        <f t="shared" si="98"/>
        <v>YES</v>
      </c>
      <c r="R447" s="26" t="s">
        <v>878</v>
      </c>
      <c r="S447" s="30" t="s">
        <v>877</v>
      </c>
      <c r="T447">
        <v>70949</v>
      </c>
      <c r="U447">
        <v>92195</v>
      </c>
      <c r="V447" s="4">
        <v>84405</v>
      </c>
      <c r="W447" s="33">
        <v>475523</v>
      </c>
      <c r="X447" s="34">
        <f t="shared" si="85"/>
        <v>0</v>
      </c>
      <c r="Y447" s="34">
        <f t="shared" si="86"/>
        <v>0</v>
      </c>
      <c r="Z447" s="34">
        <f t="shared" si="90"/>
        <v>0</v>
      </c>
      <c r="AA447" s="34">
        <f t="shared" si="91"/>
        <v>0</v>
      </c>
      <c r="AB447" s="34">
        <f t="shared" si="99"/>
        <v>1</v>
      </c>
      <c r="AC447" s="34">
        <f t="shared" si="87"/>
        <v>0</v>
      </c>
      <c r="AD447" s="34">
        <f t="shared" si="92"/>
        <v>0</v>
      </c>
      <c r="AE447" s="34">
        <f t="shared" si="93"/>
        <v>0</v>
      </c>
      <c r="AF447" s="34">
        <f t="shared" si="94"/>
        <v>0</v>
      </c>
      <c r="AG447" s="34">
        <f t="shared" si="95"/>
        <v>0</v>
      </c>
      <c r="AH447">
        <f t="shared" si="88"/>
        <v>0</v>
      </c>
      <c r="AI447">
        <f t="shared" si="89"/>
        <v>0</v>
      </c>
      <c r="AJ447">
        <v>0</v>
      </c>
    </row>
    <row r="448" spans="1:36" ht="12.75">
      <c r="A448" s="22">
        <v>3620850</v>
      </c>
      <c r="B448" s="23">
        <v>400701060000</v>
      </c>
      <c r="C448" s="24" t="s">
        <v>9</v>
      </c>
      <c r="D448" s="24" t="s">
        <v>10</v>
      </c>
      <c r="E448" s="24" t="s">
        <v>8</v>
      </c>
      <c r="F448" s="24">
        <v>14304</v>
      </c>
      <c r="G448" s="25">
        <v>9268</v>
      </c>
      <c r="H448" s="24">
        <v>7162153002</v>
      </c>
      <c r="I448" s="26" t="s">
        <v>981</v>
      </c>
      <c r="J448" s="26" t="s">
        <v>878</v>
      </c>
      <c r="K448" s="27" t="s">
        <v>877</v>
      </c>
      <c r="L448" s="28">
        <v>3747</v>
      </c>
      <c r="M448" s="70" t="s">
        <v>878</v>
      </c>
      <c r="N448" s="4" t="s">
        <v>877</v>
      </c>
      <c r="O448" s="30"/>
      <c r="P448" s="31">
        <v>14.96533588333732</v>
      </c>
      <c r="Q448" s="26" t="str">
        <f t="shared" si="98"/>
        <v>NO</v>
      </c>
      <c r="R448" s="26" t="s">
        <v>878</v>
      </c>
      <c r="S448" s="30" t="s">
        <v>877</v>
      </c>
      <c r="T448">
        <v>20058</v>
      </c>
      <c r="U448">
        <v>22038</v>
      </c>
      <c r="V448" s="4">
        <v>12511</v>
      </c>
      <c r="W448" s="33">
        <v>101679</v>
      </c>
      <c r="X448" s="34">
        <f t="shared" si="85"/>
        <v>0</v>
      </c>
      <c r="Y448" s="34">
        <f t="shared" si="86"/>
        <v>0</v>
      </c>
      <c r="Z448" s="34">
        <f t="shared" si="90"/>
        <v>0</v>
      </c>
      <c r="AA448" s="34">
        <f t="shared" si="91"/>
        <v>0</v>
      </c>
      <c r="AB448" s="34">
        <f t="shared" si="99"/>
        <v>0</v>
      </c>
      <c r="AC448" s="34">
        <f t="shared" si="87"/>
        <v>0</v>
      </c>
      <c r="AD448" s="34">
        <f t="shared" si="92"/>
        <v>0</v>
      </c>
      <c r="AE448" s="34">
        <f t="shared" si="93"/>
        <v>0</v>
      </c>
      <c r="AF448" s="34">
        <f t="shared" si="94"/>
        <v>0</v>
      </c>
      <c r="AG448" s="34">
        <f t="shared" si="95"/>
        <v>0</v>
      </c>
      <c r="AH448">
        <f t="shared" si="88"/>
        <v>0</v>
      </c>
      <c r="AI448">
        <f t="shared" si="89"/>
        <v>0</v>
      </c>
      <c r="AJ448">
        <v>0</v>
      </c>
    </row>
    <row r="449" spans="1:36" ht="12.75">
      <c r="A449" s="22">
        <v>3620880</v>
      </c>
      <c r="B449" s="23">
        <v>530301060000</v>
      </c>
      <c r="C449" s="24" t="s">
        <v>11</v>
      </c>
      <c r="D449" s="24" t="s">
        <v>12</v>
      </c>
      <c r="E449" s="24" t="s">
        <v>889</v>
      </c>
      <c r="F449" s="24">
        <v>12309</v>
      </c>
      <c r="G449" s="25">
        <v>5317</v>
      </c>
      <c r="H449" s="24">
        <v>5183774666</v>
      </c>
      <c r="I449" s="26" t="s">
        <v>883</v>
      </c>
      <c r="J449" s="26" t="s">
        <v>878</v>
      </c>
      <c r="K449" s="35" t="s">
        <v>877</v>
      </c>
      <c r="L449" s="4">
        <v>3918</v>
      </c>
      <c r="M449" s="70" t="s">
        <v>878</v>
      </c>
      <c r="N449" s="28" t="s">
        <v>877</v>
      </c>
      <c r="O449" s="30"/>
      <c r="P449" s="31">
        <v>4.014137843978793</v>
      </c>
      <c r="Q449" s="26" t="str">
        <f t="shared" si="98"/>
        <v>NO</v>
      </c>
      <c r="R449" s="26" t="s">
        <v>878</v>
      </c>
      <c r="S449" s="30" t="s">
        <v>877</v>
      </c>
      <c r="T449">
        <v>14406</v>
      </c>
      <c r="U449">
        <v>22134</v>
      </c>
      <c r="V449" s="4">
        <v>2691</v>
      </c>
      <c r="W449" s="33">
        <v>48545</v>
      </c>
      <c r="X449" s="34">
        <f t="shared" si="85"/>
        <v>0</v>
      </c>
      <c r="Y449" s="34">
        <f t="shared" si="86"/>
        <v>0</v>
      </c>
      <c r="Z449" s="34">
        <f t="shared" si="90"/>
        <v>0</v>
      </c>
      <c r="AA449" s="34">
        <f t="shared" si="91"/>
        <v>0</v>
      </c>
      <c r="AB449" s="34">
        <f t="shared" si="99"/>
        <v>0</v>
      </c>
      <c r="AC449" s="34">
        <f t="shared" si="87"/>
        <v>0</v>
      </c>
      <c r="AD449" s="34">
        <f t="shared" si="92"/>
        <v>0</v>
      </c>
      <c r="AE449" s="34">
        <f t="shared" si="93"/>
        <v>0</v>
      </c>
      <c r="AF449" s="34">
        <f t="shared" si="94"/>
        <v>0</v>
      </c>
      <c r="AG449" s="34">
        <f t="shared" si="95"/>
        <v>0</v>
      </c>
      <c r="AH449">
        <f t="shared" si="88"/>
        <v>0</v>
      </c>
      <c r="AI449">
        <f t="shared" si="89"/>
        <v>0</v>
      </c>
      <c r="AJ449">
        <v>0</v>
      </c>
    </row>
    <row r="450" spans="1:36" ht="12.75">
      <c r="A450" s="22">
        <v>3620910</v>
      </c>
      <c r="B450" s="23">
        <v>580103030000</v>
      </c>
      <c r="C450" s="24" t="s">
        <v>13</v>
      </c>
      <c r="D450" s="24" t="s">
        <v>14</v>
      </c>
      <c r="E450" s="24" t="s">
        <v>15</v>
      </c>
      <c r="F450" s="24">
        <v>11703</v>
      </c>
      <c r="G450" s="25">
        <v>4203</v>
      </c>
      <c r="H450" s="24">
        <v>6313213226</v>
      </c>
      <c r="I450" s="26">
        <v>3</v>
      </c>
      <c r="J450" s="26" t="s">
        <v>878</v>
      </c>
      <c r="K450" s="27" t="s">
        <v>877</v>
      </c>
      <c r="L450" s="28">
        <v>4862</v>
      </c>
      <c r="M450" s="70" t="s">
        <v>878</v>
      </c>
      <c r="N450" s="40" t="s">
        <v>877</v>
      </c>
      <c r="O450" s="30"/>
      <c r="P450" s="31">
        <v>9.671361502347418</v>
      </c>
      <c r="Q450" s="26" t="str">
        <f t="shared" si="98"/>
        <v>NO</v>
      </c>
      <c r="R450" s="26" t="s">
        <v>878</v>
      </c>
      <c r="S450" s="30" t="s">
        <v>877</v>
      </c>
      <c r="T450">
        <v>19892</v>
      </c>
      <c r="U450">
        <v>25136</v>
      </c>
      <c r="V450" s="4">
        <v>8845</v>
      </c>
      <c r="W450" s="33">
        <v>90832</v>
      </c>
      <c r="X450" s="34">
        <f t="shared" si="85"/>
        <v>0</v>
      </c>
      <c r="Y450" s="34">
        <f t="shared" si="86"/>
        <v>0</v>
      </c>
      <c r="Z450" s="34">
        <f t="shared" si="90"/>
        <v>0</v>
      </c>
      <c r="AA450" s="34">
        <f t="shared" si="91"/>
        <v>0</v>
      </c>
      <c r="AB450" s="34">
        <f t="shared" si="99"/>
        <v>0</v>
      </c>
      <c r="AC450" s="34">
        <f t="shared" si="87"/>
        <v>0</v>
      </c>
      <c r="AD450" s="34">
        <f t="shared" si="92"/>
        <v>0</v>
      </c>
      <c r="AE450" s="34">
        <f t="shared" si="93"/>
        <v>0</v>
      </c>
      <c r="AF450" s="34">
        <f t="shared" si="94"/>
        <v>0</v>
      </c>
      <c r="AG450" s="34">
        <f t="shared" si="95"/>
        <v>0</v>
      </c>
      <c r="AH450">
        <f t="shared" si="88"/>
        <v>0</v>
      </c>
      <c r="AI450">
        <f t="shared" si="89"/>
        <v>0</v>
      </c>
      <c r="AJ450">
        <v>0</v>
      </c>
    </row>
    <row r="451" spans="1:36" ht="12.75">
      <c r="A451" s="22">
        <v>3620940</v>
      </c>
      <c r="B451" s="23">
        <v>280204020000</v>
      </c>
      <c r="C451" s="24" t="s">
        <v>16</v>
      </c>
      <c r="D451" s="24" t="s">
        <v>17</v>
      </c>
      <c r="E451" s="24" t="s">
        <v>18</v>
      </c>
      <c r="F451" s="24">
        <v>11710</v>
      </c>
      <c r="G451" s="25">
        <v>3199</v>
      </c>
      <c r="H451" s="24">
        <v>5162212200</v>
      </c>
      <c r="I451" s="26">
        <v>3</v>
      </c>
      <c r="J451" s="26" t="s">
        <v>878</v>
      </c>
      <c r="K451" s="27" t="s">
        <v>877</v>
      </c>
      <c r="L451" s="28">
        <v>2211</v>
      </c>
      <c r="M451" s="70" t="s">
        <v>878</v>
      </c>
      <c r="N451" s="28" t="s">
        <v>877</v>
      </c>
      <c r="O451" s="30"/>
      <c r="P451" s="31">
        <v>7.993966817496228</v>
      </c>
      <c r="Q451" s="26" t="str">
        <f t="shared" si="98"/>
        <v>NO</v>
      </c>
      <c r="R451" s="26" t="s">
        <v>878</v>
      </c>
      <c r="S451" s="30" t="s">
        <v>877</v>
      </c>
      <c r="T451">
        <v>8982</v>
      </c>
      <c r="U451">
        <v>12010</v>
      </c>
      <c r="V451" s="4">
        <v>3323</v>
      </c>
      <c r="W451" s="33">
        <v>38437</v>
      </c>
      <c r="X451" s="34">
        <f t="shared" si="85"/>
        <v>0</v>
      </c>
      <c r="Y451" s="34">
        <f t="shared" si="86"/>
        <v>0</v>
      </c>
      <c r="Z451" s="34">
        <f t="shared" si="90"/>
        <v>0</v>
      </c>
      <c r="AA451" s="34">
        <f t="shared" si="91"/>
        <v>0</v>
      </c>
      <c r="AB451" s="34">
        <f t="shared" si="99"/>
        <v>0</v>
      </c>
      <c r="AC451" s="34">
        <f t="shared" si="87"/>
        <v>0</v>
      </c>
      <c r="AD451" s="34">
        <f t="shared" si="92"/>
        <v>0</v>
      </c>
      <c r="AE451" s="34">
        <f t="shared" si="93"/>
        <v>0</v>
      </c>
      <c r="AF451" s="34">
        <f t="shared" si="94"/>
        <v>0</v>
      </c>
      <c r="AG451" s="34">
        <f t="shared" si="95"/>
        <v>0</v>
      </c>
      <c r="AH451">
        <f t="shared" si="88"/>
        <v>0</v>
      </c>
      <c r="AI451">
        <f t="shared" si="89"/>
        <v>0</v>
      </c>
      <c r="AJ451">
        <v>0</v>
      </c>
    </row>
    <row r="452" spans="1:36" ht="12.75">
      <c r="A452" s="22">
        <v>3620970</v>
      </c>
      <c r="B452" s="23">
        <v>142201040000</v>
      </c>
      <c r="C452" s="24" t="s">
        <v>19</v>
      </c>
      <c r="D452" s="24" t="s">
        <v>20</v>
      </c>
      <c r="E452" s="24" t="s">
        <v>21</v>
      </c>
      <c r="F452" s="24">
        <v>14111</v>
      </c>
      <c r="G452" s="25">
        <v>740</v>
      </c>
      <c r="H452" s="24">
        <v>7163370101</v>
      </c>
      <c r="I452" s="26">
        <v>8</v>
      </c>
      <c r="J452" s="26" t="s">
        <v>876</v>
      </c>
      <c r="K452" s="27" t="s">
        <v>877</v>
      </c>
      <c r="L452" s="28">
        <v>722</v>
      </c>
      <c r="M452" s="70" t="s">
        <v>878</v>
      </c>
      <c r="N452" s="4" t="s">
        <v>877</v>
      </c>
      <c r="O452" s="44"/>
      <c r="P452" s="31">
        <v>12.351543942992874</v>
      </c>
      <c r="Q452" s="26" t="str">
        <f t="shared" si="98"/>
        <v>NO</v>
      </c>
      <c r="R452" s="26" t="s">
        <v>876</v>
      </c>
      <c r="S452" s="30" t="s">
        <v>877</v>
      </c>
      <c r="T452">
        <v>3454</v>
      </c>
      <c r="U452">
        <v>3833</v>
      </c>
      <c r="V452" s="4">
        <v>2246</v>
      </c>
      <c r="W452" s="33">
        <v>17735</v>
      </c>
      <c r="X452" s="34">
        <f t="shared" si="85"/>
        <v>1</v>
      </c>
      <c r="Y452" s="34">
        <f t="shared" si="86"/>
        <v>0</v>
      </c>
      <c r="Z452" s="34">
        <f t="shared" si="90"/>
        <v>0</v>
      </c>
      <c r="AA452" s="34">
        <f t="shared" si="91"/>
        <v>0</v>
      </c>
      <c r="AB452" s="34">
        <f t="shared" si="99"/>
        <v>0</v>
      </c>
      <c r="AC452" s="34">
        <f t="shared" si="87"/>
        <v>1</v>
      </c>
      <c r="AD452" s="34">
        <f t="shared" si="92"/>
        <v>0</v>
      </c>
      <c r="AE452" s="34">
        <f t="shared" si="93"/>
        <v>0</v>
      </c>
      <c r="AF452" s="34">
        <f t="shared" si="94"/>
        <v>0</v>
      </c>
      <c r="AG452" s="34">
        <f t="shared" si="95"/>
        <v>0</v>
      </c>
      <c r="AH452">
        <f t="shared" si="88"/>
        <v>0</v>
      </c>
      <c r="AI452">
        <f t="shared" si="89"/>
        <v>0</v>
      </c>
      <c r="AJ452">
        <v>0</v>
      </c>
    </row>
    <row r="453" spans="1:36" ht="12.75">
      <c r="A453" s="22">
        <v>3621000</v>
      </c>
      <c r="B453" s="23">
        <v>10605060000</v>
      </c>
      <c r="C453" s="24" t="s">
        <v>22</v>
      </c>
      <c r="D453" s="24" t="s">
        <v>23</v>
      </c>
      <c r="E453" s="24" t="s">
        <v>24</v>
      </c>
      <c r="F453" s="24">
        <v>12128</v>
      </c>
      <c r="G453" s="25">
        <v>708</v>
      </c>
      <c r="H453" s="24">
        <v>5187858591</v>
      </c>
      <c r="I453" s="26">
        <v>4</v>
      </c>
      <c r="J453" s="26" t="s">
        <v>878</v>
      </c>
      <c r="K453" s="28" t="s">
        <v>877</v>
      </c>
      <c r="L453" s="4">
        <v>5119</v>
      </c>
      <c r="M453" s="70" t="s">
        <v>878</v>
      </c>
      <c r="N453" s="28" t="s">
        <v>877</v>
      </c>
      <c r="O453" s="44"/>
      <c r="P453" s="31">
        <v>4.32422969187675</v>
      </c>
      <c r="Q453" s="26" t="str">
        <f t="shared" si="98"/>
        <v>NO</v>
      </c>
      <c r="R453" s="26" t="s">
        <v>878</v>
      </c>
      <c r="S453" s="30" t="s">
        <v>877</v>
      </c>
      <c r="T453">
        <v>21992</v>
      </c>
      <c r="U453">
        <v>33698</v>
      </c>
      <c r="V453" s="4">
        <v>4285</v>
      </c>
      <c r="W453" s="33">
        <v>67957</v>
      </c>
      <c r="X453" s="34">
        <f aca="true" t="shared" si="100" ref="X453:X516">IF(OR(J453="YES",K453="YES"),1,0)</f>
        <v>0</v>
      </c>
      <c r="Y453" s="34">
        <f aca="true" t="shared" si="101" ref="Y453:Y516">IF(OR(L453&lt;600,M453="YES"),1,0)</f>
        <v>0</v>
      </c>
      <c r="Z453" s="34">
        <f t="shared" si="90"/>
        <v>0</v>
      </c>
      <c r="AA453" s="34">
        <f t="shared" si="91"/>
        <v>0</v>
      </c>
      <c r="AB453" s="34">
        <f t="shared" si="99"/>
        <v>0</v>
      </c>
      <c r="AC453" s="34">
        <f aca="true" t="shared" si="102" ref="AC453:AC516">IF(R453="YES",1,0)</f>
        <v>0</v>
      </c>
      <c r="AD453" s="34">
        <f t="shared" si="92"/>
        <v>0</v>
      </c>
      <c r="AE453" s="34">
        <f t="shared" si="93"/>
        <v>0</v>
      </c>
      <c r="AF453" s="34">
        <f t="shared" si="94"/>
        <v>0</v>
      </c>
      <c r="AG453" s="34">
        <f t="shared" si="95"/>
        <v>0</v>
      </c>
      <c r="AH453">
        <f aca="true" t="shared" si="103" ref="AH453:AH516">IF(AND(OR(X453=0,Y453=0),(N453="YES")),"TROUBLE",0)</f>
        <v>0</v>
      </c>
      <c r="AI453">
        <f aca="true" t="shared" si="104" ref="AI453:AI516">IF(AND(OR(AB453=0,AC453=0),(S453="YES")),"TROUBLE",0)</f>
        <v>0</v>
      </c>
      <c r="AJ453">
        <v>0</v>
      </c>
    </row>
    <row r="454" spans="1:36" ht="12.75">
      <c r="A454" s="22">
        <v>3621120</v>
      </c>
      <c r="B454" s="23">
        <v>280229020000</v>
      </c>
      <c r="C454" s="24" t="s">
        <v>25</v>
      </c>
      <c r="D454" s="24" t="s">
        <v>26</v>
      </c>
      <c r="E454" s="24" t="s">
        <v>2062</v>
      </c>
      <c r="F454" s="24">
        <v>11566</v>
      </c>
      <c r="G454" s="25">
        <v>1047</v>
      </c>
      <c r="H454" s="24">
        <v>5162923694</v>
      </c>
      <c r="I454" s="26">
        <v>3</v>
      </c>
      <c r="J454" s="26" t="s">
        <v>878</v>
      </c>
      <c r="K454" s="27" t="s">
        <v>877</v>
      </c>
      <c r="L454" s="28">
        <v>1248</v>
      </c>
      <c r="M454" s="70" t="s">
        <v>878</v>
      </c>
      <c r="N454" s="28" t="s">
        <v>877</v>
      </c>
      <c r="O454" s="30"/>
      <c r="P454" s="31">
        <v>2.4193548387096775</v>
      </c>
      <c r="Q454" s="26" t="str">
        <f t="shared" si="98"/>
        <v>NO</v>
      </c>
      <c r="R454" s="26" t="s">
        <v>878</v>
      </c>
      <c r="S454" s="30" t="s">
        <v>877</v>
      </c>
      <c r="T454">
        <v>5375</v>
      </c>
      <c r="U454">
        <v>8735</v>
      </c>
      <c r="V454" s="4">
        <v>965</v>
      </c>
      <c r="W454" s="33">
        <v>13897</v>
      </c>
      <c r="X454" s="34">
        <f t="shared" si="100"/>
        <v>0</v>
      </c>
      <c r="Y454" s="34">
        <f t="shared" si="101"/>
        <v>0</v>
      </c>
      <c r="Z454" s="34">
        <f aca="true" t="shared" si="105" ref="Z454:Z517">IF(AND(X454=1,Y454=1),"ELIGIBLE",0)</f>
        <v>0</v>
      </c>
      <c r="AA454" s="34">
        <f aca="true" t="shared" si="106" ref="AA454:AA517">IF(AND(Z454="ELIGIBLE",N454="Y"),"OKAY",0)</f>
        <v>0</v>
      </c>
      <c r="AB454" s="34">
        <f t="shared" si="99"/>
        <v>0</v>
      </c>
      <c r="AC454" s="34">
        <f t="shared" si="102"/>
        <v>0</v>
      </c>
      <c r="AD454" s="34">
        <f aca="true" t="shared" si="107" ref="AD454:AD517">IF(AND(AB454=1,AC454=1),"CHECK",0)</f>
        <v>0</v>
      </c>
      <c r="AE454" s="34">
        <f aca="true" t="shared" si="108" ref="AE454:AE517">IF(AND(Z454="ELIGIBLE",AD454="CHECK"),"SRSA",0)</f>
        <v>0</v>
      </c>
      <c r="AF454" s="34">
        <f aca="true" t="shared" si="109" ref="AF454:AF517">IF(AND(AD454="CHECK",AE454=0),"RLISP",0)</f>
        <v>0</v>
      </c>
      <c r="AG454" s="34">
        <f aca="true" t="shared" si="110" ref="AG454:AG517">IF(AND(AA454="OKAY",AF454="RLISP"),"NO",0)</f>
        <v>0</v>
      </c>
      <c r="AH454">
        <f t="shared" si="103"/>
        <v>0</v>
      </c>
      <c r="AI454">
        <f t="shared" si="104"/>
        <v>0</v>
      </c>
      <c r="AJ454">
        <v>0</v>
      </c>
    </row>
    <row r="455" spans="1:36" ht="12.75">
      <c r="A455" s="22">
        <v>3621180</v>
      </c>
      <c r="B455" s="23">
        <v>661301040000</v>
      </c>
      <c r="C455" s="24" t="s">
        <v>27</v>
      </c>
      <c r="D455" s="24" t="s">
        <v>28</v>
      </c>
      <c r="E455" s="24" t="s">
        <v>29</v>
      </c>
      <c r="F455" s="24">
        <v>10560</v>
      </c>
      <c r="G455" s="25">
        <v>1211</v>
      </c>
      <c r="H455" s="24">
        <v>9146695414</v>
      </c>
      <c r="I455" s="26">
        <v>8</v>
      </c>
      <c r="J455" s="26" t="s">
        <v>876</v>
      </c>
      <c r="K455" s="27" t="s">
        <v>877</v>
      </c>
      <c r="L455" s="28">
        <v>1315</v>
      </c>
      <c r="M455" s="70" t="s">
        <v>878</v>
      </c>
      <c r="N455" s="28" t="s">
        <v>877</v>
      </c>
      <c r="O455" s="44"/>
      <c r="P455" s="31">
        <v>11.68412570507655</v>
      </c>
      <c r="Q455" s="26" t="str">
        <f t="shared" si="98"/>
        <v>NO</v>
      </c>
      <c r="R455" s="26" t="s">
        <v>876</v>
      </c>
      <c r="S455" s="30" t="s">
        <v>877</v>
      </c>
      <c r="T455">
        <v>5842</v>
      </c>
      <c r="U455">
        <v>7442</v>
      </c>
      <c r="V455" s="4">
        <v>2523</v>
      </c>
      <c r="W455" s="33">
        <v>25006</v>
      </c>
      <c r="X455" s="34">
        <f t="shared" si="100"/>
        <v>1</v>
      </c>
      <c r="Y455" s="34">
        <f t="shared" si="101"/>
        <v>0</v>
      </c>
      <c r="Z455" s="34">
        <f t="shared" si="105"/>
        <v>0</v>
      </c>
      <c r="AA455" s="34">
        <f t="shared" si="106"/>
        <v>0</v>
      </c>
      <c r="AB455" s="34">
        <f t="shared" si="99"/>
        <v>0</v>
      </c>
      <c r="AC455" s="34">
        <f t="shared" si="102"/>
        <v>1</v>
      </c>
      <c r="AD455" s="34">
        <f t="shared" si="107"/>
        <v>0</v>
      </c>
      <c r="AE455" s="34">
        <f t="shared" si="108"/>
        <v>0</v>
      </c>
      <c r="AF455" s="34">
        <f t="shared" si="109"/>
        <v>0</v>
      </c>
      <c r="AG455" s="34">
        <f t="shared" si="110"/>
        <v>0</v>
      </c>
      <c r="AH455">
        <f t="shared" si="103"/>
        <v>0</v>
      </c>
      <c r="AI455">
        <f t="shared" si="104"/>
        <v>0</v>
      </c>
      <c r="AJ455">
        <v>0</v>
      </c>
    </row>
    <row r="456" spans="1:36" ht="12.75">
      <c r="A456" s="22">
        <v>3621210</v>
      </c>
      <c r="B456" s="23">
        <v>420303060000</v>
      </c>
      <c r="C456" s="24" t="s">
        <v>30</v>
      </c>
      <c r="D456" s="24" t="s">
        <v>31</v>
      </c>
      <c r="E456" s="24" t="s">
        <v>32</v>
      </c>
      <c r="F456" s="24">
        <v>13212</v>
      </c>
      <c r="G456" s="25">
        <v>2796</v>
      </c>
      <c r="H456" s="24">
        <v>3154523128</v>
      </c>
      <c r="I456" s="26" t="s">
        <v>883</v>
      </c>
      <c r="J456" s="26" t="s">
        <v>878</v>
      </c>
      <c r="K456" s="27" t="s">
        <v>877</v>
      </c>
      <c r="L456" s="28">
        <v>9029</v>
      </c>
      <c r="M456" s="70" t="s">
        <v>878</v>
      </c>
      <c r="N456" s="4" t="s">
        <v>877</v>
      </c>
      <c r="O456" s="44"/>
      <c r="P456" s="31">
        <v>6.457980823463057</v>
      </c>
      <c r="Q456" s="26" t="str">
        <f t="shared" si="98"/>
        <v>NO</v>
      </c>
      <c r="R456" s="26" t="s">
        <v>878</v>
      </c>
      <c r="S456" s="30" t="s">
        <v>877</v>
      </c>
      <c r="T456">
        <v>41055</v>
      </c>
      <c r="U456">
        <v>57931</v>
      </c>
      <c r="V456" s="4">
        <v>12339</v>
      </c>
      <c r="W456" s="33">
        <v>153489</v>
      </c>
      <c r="X456" s="34">
        <f t="shared" si="100"/>
        <v>0</v>
      </c>
      <c r="Y456" s="34">
        <f t="shared" si="101"/>
        <v>0</v>
      </c>
      <c r="Z456" s="34">
        <f t="shared" si="105"/>
        <v>0</v>
      </c>
      <c r="AA456" s="34">
        <f t="shared" si="106"/>
        <v>0</v>
      </c>
      <c r="AB456" s="34">
        <f t="shared" si="99"/>
        <v>0</v>
      </c>
      <c r="AC456" s="34">
        <f t="shared" si="102"/>
        <v>0</v>
      </c>
      <c r="AD456" s="34">
        <f t="shared" si="107"/>
        <v>0</v>
      </c>
      <c r="AE456" s="34">
        <f t="shared" si="108"/>
        <v>0</v>
      </c>
      <c r="AF456" s="34">
        <f t="shared" si="109"/>
        <v>0</v>
      </c>
      <c r="AG456" s="34">
        <f t="shared" si="110"/>
        <v>0</v>
      </c>
      <c r="AH456">
        <f t="shared" si="103"/>
        <v>0</v>
      </c>
      <c r="AI456">
        <f t="shared" si="104"/>
        <v>0</v>
      </c>
      <c r="AJ456">
        <v>0</v>
      </c>
    </row>
    <row r="457" spans="1:36" ht="12.75">
      <c r="A457" s="22">
        <v>3621240</v>
      </c>
      <c r="B457" s="23">
        <v>400900010000</v>
      </c>
      <c r="C457" s="24" t="s">
        <v>33</v>
      </c>
      <c r="D457" s="24" t="s">
        <v>34</v>
      </c>
      <c r="E457" s="24" t="s">
        <v>35</v>
      </c>
      <c r="F457" s="24">
        <v>14120</v>
      </c>
      <c r="G457" s="25">
        <v>4097</v>
      </c>
      <c r="H457" s="24">
        <v>7166943206</v>
      </c>
      <c r="I457" s="26">
        <v>3</v>
      </c>
      <c r="J457" s="26" t="s">
        <v>878</v>
      </c>
      <c r="K457" s="35" t="s">
        <v>877</v>
      </c>
      <c r="L457" s="4">
        <v>4682</v>
      </c>
      <c r="M457" s="70" t="s">
        <v>878</v>
      </c>
      <c r="N457" s="28" t="s">
        <v>877</v>
      </c>
      <c r="O457" s="30"/>
      <c r="P457" s="31">
        <v>6.455579465109131</v>
      </c>
      <c r="Q457" s="26" t="str">
        <f>IF(P457&lt;20,"NO","YES")</f>
        <v>NO</v>
      </c>
      <c r="R457" s="26" t="s">
        <v>878</v>
      </c>
      <c r="S457" s="30" t="s">
        <v>877</v>
      </c>
      <c r="T457">
        <v>22396</v>
      </c>
      <c r="U457">
        <v>30596</v>
      </c>
      <c r="V457" s="4">
        <v>7918</v>
      </c>
      <c r="W457" s="33">
        <v>89694</v>
      </c>
      <c r="X457" s="34">
        <f t="shared" si="100"/>
        <v>0</v>
      </c>
      <c r="Y457" s="34">
        <f t="shared" si="101"/>
        <v>0</v>
      </c>
      <c r="Z457" s="34">
        <f t="shared" si="105"/>
        <v>0</v>
      </c>
      <c r="AA457" s="34">
        <f t="shared" si="106"/>
        <v>0</v>
      </c>
      <c r="AB457" s="34">
        <f t="shared" si="99"/>
        <v>0</v>
      </c>
      <c r="AC457" s="34">
        <f t="shared" si="102"/>
        <v>0</v>
      </c>
      <c r="AD457" s="34">
        <f t="shared" si="107"/>
        <v>0</v>
      </c>
      <c r="AE457" s="34">
        <f t="shared" si="108"/>
        <v>0</v>
      </c>
      <c r="AF457" s="34">
        <f t="shared" si="109"/>
        <v>0</v>
      </c>
      <c r="AG457" s="34">
        <f t="shared" si="110"/>
        <v>0</v>
      </c>
      <c r="AH457">
        <f t="shared" si="103"/>
        <v>0</v>
      </c>
      <c r="AI457">
        <f t="shared" si="104"/>
        <v>0</v>
      </c>
      <c r="AJ457">
        <v>0</v>
      </c>
    </row>
    <row r="458" spans="1:36" ht="12.75">
      <c r="A458" s="22">
        <v>3621250</v>
      </c>
      <c r="B458" s="23">
        <v>90501040000</v>
      </c>
      <c r="C458" s="24" t="s">
        <v>36</v>
      </c>
      <c r="D458" s="24" t="s">
        <v>37</v>
      </c>
      <c r="E458" s="24" t="s">
        <v>38</v>
      </c>
      <c r="F458" s="24">
        <v>12919</v>
      </c>
      <c r="G458" s="25">
        <v>339</v>
      </c>
      <c r="H458" s="24">
        <v>5182988242</v>
      </c>
      <c r="I458" s="26" t="s">
        <v>900</v>
      </c>
      <c r="J458" s="26" t="s">
        <v>878</v>
      </c>
      <c r="K458" s="43" t="s">
        <v>879</v>
      </c>
      <c r="L458" s="28">
        <v>1582</v>
      </c>
      <c r="M458" s="70" t="s">
        <v>878</v>
      </c>
      <c r="N458" s="28" t="s">
        <v>877</v>
      </c>
      <c r="O458" s="30"/>
      <c r="P458" s="31">
        <v>23.314780457637603</v>
      </c>
      <c r="Q458" s="26" t="str">
        <f aca="true" t="shared" si="111" ref="Q458:Q507">IF(P458&lt;20,"NO","YES")</f>
        <v>YES</v>
      </c>
      <c r="R458" s="26" t="s">
        <v>876</v>
      </c>
      <c r="S458" s="32" t="s">
        <v>879</v>
      </c>
      <c r="T458">
        <v>9053</v>
      </c>
      <c r="U458">
        <v>8877</v>
      </c>
      <c r="V458" s="4">
        <v>6935</v>
      </c>
      <c r="W458" s="33">
        <v>50194</v>
      </c>
      <c r="X458" s="34">
        <f t="shared" si="100"/>
        <v>0</v>
      </c>
      <c r="Y458" s="34">
        <f t="shared" si="101"/>
        <v>0</v>
      </c>
      <c r="Z458" s="34">
        <f t="shared" si="105"/>
        <v>0</v>
      </c>
      <c r="AA458" s="34">
        <f t="shared" si="106"/>
        <v>0</v>
      </c>
      <c r="AB458" s="34">
        <f t="shared" si="99"/>
        <v>1</v>
      </c>
      <c r="AC458" s="34">
        <f t="shared" si="102"/>
        <v>1</v>
      </c>
      <c r="AD458" s="34" t="str">
        <f t="shared" si="107"/>
        <v>CHECK</v>
      </c>
      <c r="AE458" s="34">
        <f t="shared" si="108"/>
        <v>0</v>
      </c>
      <c r="AF458" s="34" t="str">
        <f t="shared" si="109"/>
        <v>RLISP</v>
      </c>
      <c r="AG458" s="34">
        <f t="shared" si="110"/>
        <v>0</v>
      </c>
      <c r="AH458">
        <f t="shared" si="103"/>
        <v>0</v>
      </c>
      <c r="AI458">
        <f t="shared" si="104"/>
        <v>0</v>
      </c>
      <c r="AJ458">
        <v>0</v>
      </c>
    </row>
    <row r="459" spans="1:36" ht="12.75">
      <c r="A459" s="22">
        <v>3621260</v>
      </c>
      <c r="B459" s="23">
        <v>90901040000</v>
      </c>
      <c r="C459" s="24" t="s">
        <v>39</v>
      </c>
      <c r="D459" s="24" t="s">
        <v>40</v>
      </c>
      <c r="E459" s="24" t="s">
        <v>41</v>
      </c>
      <c r="F459" s="24">
        <v>12935</v>
      </c>
      <c r="G459" s="25">
        <v>164</v>
      </c>
      <c r="H459" s="24">
        <v>5185947060</v>
      </c>
      <c r="I459" s="26">
        <v>7</v>
      </c>
      <c r="J459" s="26" t="s">
        <v>876</v>
      </c>
      <c r="K459" s="43" t="s">
        <v>879</v>
      </c>
      <c r="L459" s="28">
        <v>1141</v>
      </c>
      <c r="M459" s="70" t="s">
        <v>878</v>
      </c>
      <c r="N459" s="28" t="s">
        <v>877</v>
      </c>
      <c r="O459" s="30"/>
      <c r="P459" s="31">
        <v>30.13136288998358</v>
      </c>
      <c r="Q459" s="26" t="str">
        <f t="shared" si="111"/>
        <v>YES</v>
      </c>
      <c r="R459" s="26" t="s">
        <v>876</v>
      </c>
      <c r="S459" s="32" t="s">
        <v>879</v>
      </c>
      <c r="T459">
        <v>7451</v>
      </c>
      <c r="U459">
        <v>6332</v>
      </c>
      <c r="V459" s="4">
        <v>7014</v>
      </c>
      <c r="W459" s="33">
        <v>46018</v>
      </c>
      <c r="X459" s="34">
        <f t="shared" si="100"/>
        <v>1</v>
      </c>
      <c r="Y459" s="34">
        <f t="shared" si="101"/>
        <v>0</v>
      </c>
      <c r="Z459" s="34">
        <f t="shared" si="105"/>
        <v>0</v>
      </c>
      <c r="AA459" s="34">
        <f t="shared" si="106"/>
        <v>0</v>
      </c>
      <c r="AB459" s="34">
        <f t="shared" si="99"/>
        <v>1</v>
      </c>
      <c r="AC459" s="34">
        <f t="shared" si="102"/>
        <v>1</v>
      </c>
      <c r="AD459" s="34" t="str">
        <f t="shared" si="107"/>
        <v>CHECK</v>
      </c>
      <c r="AE459" s="34">
        <f t="shared" si="108"/>
        <v>0</v>
      </c>
      <c r="AF459" s="34" t="str">
        <f t="shared" si="109"/>
        <v>RLISP</v>
      </c>
      <c r="AG459" s="34">
        <f t="shared" si="110"/>
        <v>0</v>
      </c>
      <c r="AH459">
        <f t="shared" si="103"/>
        <v>0</v>
      </c>
      <c r="AI459">
        <f t="shared" si="104"/>
        <v>0</v>
      </c>
      <c r="AJ459">
        <v>0</v>
      </c>
    </row>
    <row r="460" spans="1:36" ht="12.75">
      <c r="A460" s="22">
        <v>3621270</v>
      </c>
      <c r="B460" s="23">
        <v>580404030000</v>
      </c>
      <c r="C460" s="24" t="s">
        <v>42</v>
      </c>
      <c r="D460" s="24" t="s">
        <v>43</v>
      </c>
      <c r="E460" s="24" t="s">
        <v>44</v>
      </c>
      <c r="F460" s="24">
        <v>11768</v>
      </c>
      <c r="G460" s="25">
        <v>3455</v>
      </c>
      <c r="H460" s="24">
        <v>6312626604</v>
      </c>
      <c r="I460" s="26">
        <v>3</v>
      </c>
      <c r="J460" s="26" t="s">
        <v>878</v>
      </c>
      <c r="K460" s="35" t="s">
        <v>877</v>
      </c>
      <c r="L460" s="4">
        <v>5508</v>
      </c>
      <c r="M460" s="70" t="s">
        <v>878</v>
      </c>
      <c r="N460" s="45" t="s">
        <v>877</v>
      </c>
      <c r="O460" s="7"/>
      <c r="P460" s="31">
        <v>6.0555972952667165</v>
      </c>
      <c r="Q460" s="26" t="str">
        <f t="shared" si="111"/>
        <v>NO</v>
      </c>
      <c r="R460" s="26" t="s">
        <v>878</v>
      </c>
      <c r="S460" s="30" t="s">
        <v>877</v>
      </c>
      <c r="T460">
        <v>22748</v>
      </c>
      <c r="U460">
        <v>32142</v>
      </c>
      <c r="V460" s="4">
        <v>6790</v>
      </c>
      <c r="W460" s="33">
        <v>84154</v>
      </c>
      <c r="X460" s="34">
        <f t="shared" si="100"/>
        <v>0</v>
      </c>
      <c r="Y460" s="34">
        <f t="shared" si="101"/>
        <v>0</v>
      </c>
      <c r="Z460" s="34">
        <f t="shared" si="105"/>
        <v>0</v>
      </c>
      <c r="AA460" s="34">
        <f t="shared" si="106"/>
        <v>0</v>
      </c>
      <c r="AB460" s="34">
        <f t="shared" si="99"/>
        <v>0</v>
      </c>
      <c r="AC460" s="34">
        <f t="shared" si="102"/>
        <v>0</v>
      </c>
      <c r="AD460" s="34">
        <f t="shared" si="107"/>
        <v>0</v>
      </c>
      <c r="AE460" s="34">
        <f t="shared" si="108"/>
        <v>0</v>
      </c>
      <c r="AF460" s="34">
        <f t="shared" si="109"/>
        <v>0</v>
      </c>
      <c r="AG460" s="34">
        <f t="shared" si="110"/>
        <v>0</v>
      </c>
      <c r="AH460">
        <f t="shared" si="103"/>
        <v>0</v>
      </c>
      <c r="AI460">
        <f t="shared" si="104"/>
        <v>0</v>
      </c>
      <c r="AJ460">
        <v>0</v>
      </c>
    </row>
    <row r="461" spans="1:36" ht="12.75">
      <c r="A461" s="22">
        <v>3621300</v>
      </c>
      <c r="B461" s="23">
        <v>170901040000</v>
      </c>
      <c r="C461" s="24" t="s">
        <v>45</v>
      </c>
      <c r="D461" s="24" t="s">
        <v>46</v>
      </c>
      <c r="E461" s="24" t="s">
        <v>47</v>
      </c>
      <c r="F461" s="24">
        <v>12134</v>
      </c>
      <c r="G461" s="25">
        <v>608</v>
      </c>
      <c r="H461" s="24">
        <v>5188637000</v>
      </c>
      <c r="I461" s="26">
        <v>7</v>
      </c>
      <c r="J461" s="26" t="s">
        <v>876</v>
      </c>
      <c r="K461" s="27" t="s">
        <v>879</v>
      </c>
      <c r="L461" s="28">
        <v>518</v>
      </c>
      <c r="M461" s="70" t="s">
        <v>878</v>
      </c>
      <c r="N461" s="55" t="s">
        <v>879</v>
      </c>
      <c r="O461" s="66" t="s">
        <v>879</v>
      </c>
      <c r="P461" s="31">
        <v>34.02225755166931</v>
      </c>
      <c r="Q461" s="26" t="str">
        <f t="shared" si="111"/>
        <v>YES</v>
      </c>
      <c r="R461" s="26" t="s">
        <v>876</v>
      </c>
      <c r="S461" s="30" t="s">
        <v>877</v>
      </c>
      <c r="T461">
        <v>3684</v>
      </c>
      <c r="U461">
        <v>2844</v>
      </c>
      <c r="V461" s="4">
        <v>4080</v>
      </c>
      <c r="W461" s="33">
        <v>23807</v>
      </c>
      <c r="X461" s="34">
        <f t="shared" si="100"/>
        <v>1</v>
      </c>
      <c r="Y461" s="34">
        <f t="shared" si="101"/>
        <v>1</v>
      </c>
      <c r="Z461" s="34" t="str">
        <f t="shared" si="105"/>
        <v>ELIGIBLE</v>
      </c>
      <c r="AA461" s="34" t="str">
        <f t="shared" si="106"/>
        <v>OKAY</v>
      </c>
      <c r="AB461" s="34">
        <f t="shared" si="99"/>
        <v>1</v>
      </c>
      <c r="AC461" s="34">
        <f t="shared" si="102"/>
        <v>1</v>
      </c>
      <c r="AD461" s="34" t="str">
        <f t="shared" si="107"/>
        <v>CHECK</v>
      </c>
      <c r="AE461" s="34" t="str">
        <f t="shared" si="108"/>
        <v>SRSA</v>
      </c>
      <c r="AF461" s="34">
        <f t="shared" si="109"/>
        <v>0</v>
      </c>
      <c r="AG461" s="34">
        <f t="shared" si="110"/>
        <v>0</v>
      </c>
      <c r="AH461">
        <f t="shared" si="103"/>
        <v>0</v>
      </c>
      <c r="AI461">
        <f t="shared" si="104"/>
        <v>0</v>
      </c>
      <c r="AJ461">
        <v>0</v>
      </c>
    </row>
    <row r="462" spans="1:36" ht="12.75">
      <c r="A462" s="22">
        <v>3621330</v>
      </c>
      <c r="B462" s="23">
        <v>81200050000</v>
      </c>
      <c r="C462" s="24" t="s">
        <v>48</v>
      </c>
      <c r="D462" s="24" t="s">
        <v>49</v>
      </c>
      <c r="E462" s="24" t="s">
        <v>50</v>
      </c>
      <c r="F462" s="24">
        <v>13815</v>
      </c>
      <c r="G462" s="25">
        <v>9964</v>
      </c>
      <c r="H462" s="24">
        <v>6073373322</v>
      </c>
      <c r="I462" s="26">
        <v>6</v>
      </c>
      <c r="J462" s="26" t="s">
        <v>878</v>
      </c>
      <c r="K462" s="67" t="s">
        <v>877</v>
      </c>
      <c r="L462" s="4">
        <v>2077</v>
      </c>
      <c r="M462" s="70" t="s">
        <v>878</v>
      </c>
      <c r="N462" s="28" t="s">
        <v>877</v>
      </c>
      <c r="O462" s="30"/>
      <c r="P462" s="31">
        <v>32.431430689399555</v>
      </c>
      <c r="Q462" s="26" t="str">
        <f t="shared" si="111"/>
        <v>YES</v>
      </c>
      <c r="R462" s="26" t="s">
        <v>876</v>
      </c>
      <c r="S462" s="32" t="s">
        <v>879</v>
      </c>
      <c r="T462">
        <v>16117</v>
      </c>
      <c r="U462">
        <v>13176</v>
      </c>
      <c r="V462" s="4">
        <v>16800</v>
      </c>
      <c r="W462" s="33">
        <v>102668</v>
      </c>
      <c r="X462" s="34">
        <f t="shared" si="100"/>
        <v>0</v>
      </c>
      <c r="Y462" s="34">
        <f t="shared" si="101"/>
        <v>0</v>
      </c>
      <c r="Z462" s="34">
        <f t="shared" si="105"/>
        <v>0</v>
      </c>
      <c r="AA462" s="34">
        <f t="shared" si="106"/>
        <v>0</v>
      </c>
      <c r="AB462" s="34">
        <f t="shared" si="99"/>
        <v>1</v>
      </c>
      <c r="AC462" s="34">
        <f t="shared" si="102"/>
        <v>1</v>
      </c>
      <c r="AD462" s="34" t="str">
        <f t="shared" si="107"/>
        <v>CHECK</v>
      </c>
      <c r="AE462" s="34">
        <f t="shared" si="108"/>
        <v>0</v>
      </c>
      <c r="AF462" s="34" t="str">
        <f t="shared" si="109"/>
        <v>RLISP</v>
      </c>
      <c r="AG462" s="34">
        <f t="shared" si="110"/>
        <v>0</v>
      </c>
      <c r="AH462">
        <f t="shared" si="103"/>
        <v>0</v>
      </c>
      <c r="AI462">
        <f t="shared" si="104"/>
        <v>0</v>
      </c>
      <c r="AJ462">
        <v>0</v>
      </c>
    </row>
    <row r="463" spans="1:36" ht="12.75">
      <c r="A463" s="22">
        <v>3621360</v>
      </c>
      <c r="B463" s="23">
        <v>512201040000</v>
      </c>
      <c r="C463" s="24" t="s">
        <v>51</v>
      </c>
      <c r="D463" s="24" t="s">
        <v>52</v>
      </c>
      <c r="E463" s="24" t="s">
        <v>53</v>
      </c>
      <c r="F463" s="24">
        <v>13668</v>
      </c>
      <c r="G463" s="25">
        <v>194</v>
      </c>
      <c r="H463" s="24">
        <v>3153539951</v>
      </c>
      <c r="I463" s="26">
        <v>7</v>
      </c>
      <c r="J463" s="26" t="s">
        <v>876</v>
      </c>
      <c r="K463" s="27" t="s">
        <v>879</v>
      </c>
      <c r="L463" s="28">
        <v>1152</v>
      </c>
      <c r="M463" s="70" t="s">
        <v>878</v>
      </c>
      <c r="N463" s="28" t="s">
        <v>877</v>
      </c>
      <c r="O463" s="30"/>
      <c r="P463" s="31">
        <v>22.229340166559897</v>
      </c>
      <c r="Q463" s="26" t="str">
        <f t="shared" si="111"/>
        <v>YES</v>
      </c>
      <c r="R463" s="26" t="s">
        <v>876</v>
      </c>
      <c r="S463" s="32" t="s">
        <v>879</v>
      </c>
      <c r="T463">
        <v>7521</v>
      </c>
      <c r="U463">
        <v>6540</v>
      </c>
      <c r="V463" s="4">
        <v>6873</v>
      </c>
      <c r="W463" s="33">
        <v>45818</v>
      </c>
      <c r="X463" s="34">
        <f t="shared" si="100"/>
        <v>1</v>
      </c>
      <c r="Y463" s="34">
        <f t="shared" si="101"/>
        <v>0</v>
      </c>
      <c r="Z463" s="34">
        <f t="shared" si="105"/>
        <v>0</v>
      </c>
      <c r="AA463" s="34">
        <f t="shared" si="106"/>
        <v>0</v>
      </c>
      <c r="AB463" s="34">
        <f t="shared" si="99"/>
        <v>1</v>
      </c>
      <c r="AC463" s="34">
        <f t="shared" si="102"/>
        <v>1</v>
      </c>
      <c r="AD463" s="34" t="str">
        <f t="shared" si="107"/>
        <v>CHECK</v>
      </c>
      <c r="AE463" s="34">
        <f t="shared" si="108"/>
        <v>0</v>
      </c>
      <c r="AF463" s="34" t="str">
        <f t="shared" si="109"/>
        <v>RLISP</v>
      </c>
      <c r="AG463" s="34">
        <f t="shared" si="110"/>
        <v>0</v>
      </c>
      <c r="AH463">
        <f t="shared" si="103"/>
        <v>0</v>
      </c>
      <c r="AI463">
        <f t="shared" si="104"/>
        <v>0</v>
      </c>
      <c r="AJ463">
        <v>0</v>
      </c>
    </row>
    <row r="464" spans="1:36" ht="12.75">
      <c r="A464" s="22">
        <v>3621450</v>
      </c>
      <c r="B464" s="23">
        <v>241101040000</v>
      </c>
      <c r="C464" s="24" t="s">
        <v>54</v>
      </c>
      <c r="D464" s="24" t="s">
        <v>55</v>
      </c>
      <c r="E464" s="24" t="s">
        <v>56</v>
      </c>
      <c r="F464" s="24">
        <v>14517</v>
      </c>
      <c r="G464" s="25">
        <v>517</v>
      </c>
      <c r="H464" s="24">
        <v>7164682541</v>
      </c>
      <c r="I464" s="26">
        <v>8</v>
      </c>
      <c r="J464" s="26" t="s">
        <v>876</v>
      </c>
      <c r="K464" s="27" t="s">
        <v>877</v>
      </c>
      <c r="L464" s="28">
        <v>924</v>
      </c>
      <c r="M464" s="70" t="s">
        <v>878</v>
      </c>
      <c r="N464" s="28" t="s">
        <v>877</v>
      </c>
      <c r="O464" s="7"/>
      <c r="P464" s="31">
        <v>24.27022518765638</v>
      </c>
      <c r="Q464" s="26" t="str">
        <f t="shared" si="111"/>
        <v>YES</v>
      </c>
      <c r="R464" s="26" t="s">
        <v>876</v>
      </c>
      <c r="S464" s="32" t="s">
        <v>879</v>
      </c>
      <c r="T464">
        <v>5783</v>
      </c>
      <c r="U464">
        <v>5232</v>
      </c>
      <c r="V464" s="4">
        <v>4994</v>
      </c>
      <c r="W464" s="33">
        <v>34417</v>
      </c>
      <c r="X464" s="34">
        <f t="shared" si="100"/>
        <v>1</v>
      </c>
      <c r="Y464" s="34">
        <f t="shared" si="101"/>
        <v>0</v>
      </c>
      <c r="Z464" s="34">
        <f t="shared" si="105"/>
        <v>0</v>
      </c>
      <c r="AA464" s="34">
        <f t="shared" si="106"/>
        <v>0</v>
      </c>
      <c r="AB464" s="34">
        <f t="shared" si="99"/>
        <v>1</v>
      </c>
      <c r="AC464" s="34">
        <f t="shared" si="102"/>
        <v>1</v>
      </c>
      <c r="AD464" s="34" t="str">
        <f t="shared" si="107"/>
        <v>CHECK</v>
      </c>
      <c r="AE464" s="34">
        <f t="shared" si="108"/>
        <v>0</v>
      </c>
      <c r="AF464" s="34" t="str">
        <f t="shared" si="109"/>
        <v>RLISP</v>
      </c>
      <c r="AG464" s="34">
        <f t="shared" si="110"/>
        <v>0</v>
      </c>
      <c r="AH464">
        <f t="shared" si="103"/>
        <v>0</v>
      </c>
      <c r="AI464">
        <f t="shared" si="104"/>
        <v>0</v>
      </c>
      <c r="AJ464">
        <v>0</v>
      </c>
    </row>
    <row r="465" spans="1:36" ht="12.75">
      <c r="A465" s="22">
        <v>3621480</v>
      </c>
      <c r="B465" s="23">
        <v>500304030000</v>
      </c>
      <c r="C465" s="24" t="s">
        <v>57</v>
      </c>
      <c r="D465" s="24" t="s">
        <v>58</v>
      </c>
      <c r="E465" s="24" t="s">
        <v>59</v>
      </c>
      <c r="F465" s="24">
        <v>10960</v>
      </c>
      <c r="G465" s="25">
        <v>2914</v>
      </c>
      <c r="H465" s="24">
        <v>9143537010</v>
      </c>
      <c r="I465" s="26">
        <v>3</v>
      </c>
      <c r="J465" s="26" t="s">
        <v>878</v>
      </c>
      <c r="K465" s="27" t="s">
        <v>877</v>
      </c>
      <c r="L465" s="28">
        <v>2815</v>
      </c>
      <c r="M465" s="70" t="s">
        <v>878</v>
      </c>
      <c r="N465" s="4" t="s">
        <v>877</v>
      </c>
      <c r="O465" s="30"/>
      <c r="P465" s="31">
        <v>9.745762711864407</v>
      </c>
      <c r="Q465" s="26" t="str">
        <f t="shared" si="111"/>
        <v>NO</v>
      </c>
      <c r="R465" s="26" t="s">
        <v>878</v>
      </c>
      <c r="S465" s="30" t="s">
        <v>877</v>
      </c>
      <c r="T465">
        <v>14116</v>
      </c>
      <c r="U465">
        <v>18048</v>
      </c>
      <c r="V465" s="4">
        <v>6051</v>
      </c>
      <c r="W465" s="33">
        <v>59383</v>
      </c>
      <c r="X465" s="34">
        <f t="shared" si="100"/>
        <v>0</v>
      </c>
      <c r="Y465" s="34">
        <f t="shared" si="101"/>
        <v>0</v>
      </c>
      <c r="Z465" s="34">
        <f t="shared" si="105"/>
        <v>0</v>
      </c>
      <c r="AA465" s="34">
        <f t="shared" si="106"/>
        <v>0</v>
      </c>
      <c r="AB465" s="34">
        <f t="shared" si="99"/>
        <v>0</v>
      </c>
      <c r="AC465" s="34">
        <f t="shared" si="102"/>
        <v>0</v>
      </c>
      <c r="AD465" s="34">
        <f t="shared" si="107"/>
        <v>0</v>
      </c>
      <c r="AE465" s="34">
        <f t="shared" si="108"/>
        <v>0</v>
      </c>
      <c r="AF465" s="34">
        <f t="shared" si="109"/>
        <v>0</v>
      </c>
      <c r="AG465" s="34">
        <f t="shared" si="110"/>
        <v>0</v>
      </c>
      <c r="AH465">
        <f t="shared" si="103"/>
        <v>0</v>
      </c>
      <c r="AI465">
        <f t="shared" si="104"/>
        <v>0</v>
      </c>
      <c r="AJ465">
        <v>0</v>
      </c>
    </row>
    <row r="466" spans="1:36" ht="12.75">
      <c r="A466" s="22">
        <v>3621510</v>
      </c>
      <c r="B466" s="23">
        <v>181101040000</v>
      </c>
      <c r="C466" s="24" t="s">
        <v>60</v>
      </c>
      <c r="D466" s="24" t="s">
        <v>61</v>
      </c>
      <c r="E466" s="24" t="s">
        <v>62</v>
      </c>
      <c r="F466" s="24">
        <v>14125</v>
      </c>
      <c r="G466" s="25">
        <v>210</v>
      </c>
      <c r="H466" s="24">
        <v>7169485211</v>
      </c>
      <c r="I466" s="26">
        <v>8</v>
      </c>
      <c r="J466" s="26" t="s">
        <v>876</v>
      </c>
      <c r="K466" s="35" t="s">
        <v>877</v>
      </c>
      <c r="L466" s="4">
        <v>1122</v>
      </c>
      <c r="M466" s="70" t="s">
        <v>878</v>
      </c>
      <c r="N466" s="28" t="s">
        <v>877</v>
      </c>
      <c r="O466" s="30"/>
      <c r="P466" s="31">
        <v>16.481069042316257</v>
      </c>
      <c r="Q466" s="26" t="str">
        <f t="shared" si="111"/>
        <v>NO</v>
      </c>
      <c r="R466" s="26" t="s">
        <v>876</v>
      </c>
      <c r="S466" s="30" t="s">
        <v>877</v>
      </c>
      <c r="T466">
        <v>5609</v>
      </c>
      <c r="U466">
        <v>6104</v>
      </c>
      <c r="V466" s="4">
        <v>3553</v>
      </c>
      <c r="W466" s="33">
        <v>29510</v>
      </c>
      <c r="X466" s="34">
        <f t="shared" si="100"/>
        <v>1</v>
      </c>
      <c r="Y466" s="34">
        <f t="shared" si="101"/>
        <v>0</v>
      </c>
      <c r="Z466" s="34">
        <f t="shared" si="105"/>
        <v>0</v>
      </c>
      <c r="AA466" s="34">
        <f t="shared" si="106"/>
        <v>0</v>
      </c>
      <c r="AB466" s="34">
        <f t="shared" si="99"/>
        <v>0</v>
      </c>
      <c r="AC466" s="34">
        <f t="shared" si="102"/>
        <v>1</v>
      </c>
      <c r="AD466" s="34">
        <f t="shared" si="107"/>
        <v>0</v>
      </c>
      <c r="AE466" s="34">
        <f t="shared" si="108"/>
        <v>0</v>
      </c>
      <c r="AF466" s="34">
        <f t="shared" si="109"/>
        <v>0</v>
      </c>
      <c r="AG466" s="34">
        <f t="shared" si="110"/>
        <v>0</v>
      </c>
      <c r="AH466">
        <f t="shared" si="103"/>
        <v>0</v>
      </c>
      <c r="AI466">
        <f t="shared" si="104"/>
        <v>0</v>
      </c>
      <c r="AJ466">
        <v>0</v>
      </c>
    </row>
    <row r="467" spans="1:36" ht="12.75">
      <c r="A467" s="22">
        <v>3621540</v>
      </c>
      <c r="B467" s="23">
        <v>580514020000</v>
      </c>
      <c r="C467" s="24" t="s">
        <v>63</v>
      </c>
      <c r="D467" s="24" t="s">
        <v>64</v>
      </c>
      <c r="E467" s="24" t="s">
        <v>65</v>
      </c>
      <c r="F467" s="24">
        <v>11770</v>
      </c>
      <c r="G467" s="25">
        <v>428</v>
      </c>
      <c r="H467" s="24">
        <v>6315835626</v>
      </c>
      <c r="I467" s="26">
        <v>8</v>
      </c>
      <c r="J467" s="26" t="s">
        <v>876</v>
      </c>
      <c r="K467" s="27" t="s">
        <v>877</v>
      </c>
      <c r="L467" s="28">
        <v>46</v>
      </c>
      <c r="M467" s="70" t="s">
        <v>878</v>
      </c>
      <c r="N467" s="55" t="s">
        <v>879</v>
      </c>
      <c r="O467" s="66" t="s">
        <v>879</v>
      </c>
      <c r="P467" s="31">
        <v>8.49056603773585</v>
      </c>
      <c r="Q467" s="26" t="str">
        <f t="shared" si="111"/>
        <v>NO</v>
      </c>
      <c r="R467" s="26" t="s">
        <v>876</v>
      </c>
      <c r="S467" s="30" t="s">
        <v>877</v>
      </c>
      <c r="T467">
        <v>263</v>
      </c>
      <c r="U467">
        <v>284</v>
      </c>
      <c r="V467" s="4">
        <v>162</v>
      </c>
      <c r="W467" s="33">
        <v>1393</v>
      </c>
      <c r="X467" s="34">
        <f t="shared" si="100"/>
        <v>1</v>
      </c>
      <c r="Y467" s="34">
        <f t="shared" si="101"/>
        <v>1</v>
      </c>
      <c r="Z467" s="34" t="str">
        <f t="shared" si="105"/>
        <v>ELIGIBLE</v>
      </c>
      <c r="AA467" s="34" t="str">
        <f t="shared" si="106"/>
        <v>OKAY</v>
      </c>
      <c r="AB467" s="34">
        <f t="shared" si="99"/>
        <v>0</v>
      </c>
      <c r="AC467" s="34">
        <f t="shared" si="102"/>
        <v>1</v>
      </c>
      <c r="AD467" s="34">
        <f t="shared" si="107"/>
        <v>0</v>
      </c>
      <c r="AE467" s="34">
        <f t="shared" si="108"/>
        <v>0</v>
      </c>
      <c r="AF467" s="34">
        <f t="shared" si="109"/>
        <v>0</v>
      </c>
      <c r="AG467" s="34">
        <f t="shared" si="110"/>
        <v>0</v>
      </c>
      <c r="AH467">
        <f t="shared" si="103"/>
        <v>0</v>
      </c>
      <c r="AI467">
        <f t="shared" si="104"/>
        <v>0</v>
      </c>
      <c r="AJ467">
        <v>0</v>
      </c>
    </row>
    <row r="468" spans="1:36" ht="12.75">
      <c r="A468" s="22">
        <v>3621570</v>
      </c>
      <c r="B468" s="23">
        <v>280211030000</v>
      </c>
      <c r="C468" s="24" t="s">
        <v>66</v>
      </c>
      <c r="D468" s="24" t="s">
        <v>67</v>
      </c>
      <c r="E468" s="24" t="s">
        <v>68</v>
      </c>
      <c r="F468" s="24">
        <v>11572</v>
      </c>
      <c r="G468" s="25">
        <v>2206</v>
      </c>
      <c r="H468" s="24">
        <v>5166781215</v>
      </c>
      <c r="I468" s="26">
        <v>3</v>
      </c>
      <c r="J468" s="26" t="s">
        <v>878</v>
      </c>
      <c r="K468" s="27" t="s">
        <v>877</v>
      </c>
      <c r="L468" s="28">
        <v>5961</v>
      </c>
      <c r="M468" s="70" t="s">
        <v>878</v>
      </c>
      <c r="N468" s="28" t="s">
        <v>877</v>
      </c>
      <c r="O468" s="30"/>
      <c r="P468" s="31">
        <v>8.772210661117336</v>
      </c>
      <c r="Q468" s="26" t="str">
        <f t="shared" si="111"/>
        <v>NO</v>
      </c>
      <c r="R468" s="26" t="s">
        <v>878</v>
      </c>
      <c r="S468" s="30" t="s">
        <v>877</v>
      </c>
      <c r="T468">
        <v>23177</v>
      </c>
      <c r="U468">
        <v>30956</v>
      </c>
      <c r="V468" s="4">
        <v>8638</v>
      </c>
      <c r="W468" s="33">
        <v>99372</v>
      </c>
      <c r="X468" s="34">
        <f t="shared" si="100"/>
        <v>0</v>
      </c>
      <c r="Y468" s="34">
        <f t="shared" si="101"/>
        <v>0</v>
      </c>
      <c r="Z468" s="34">
        <f t="shared" si="105"/>
        <v>0</v>
      </c>
      <c r="AA468" s="34">
        <f t="shared" si="106"/>
        <v>0</v>
      </c>
      <c r="AB468" s="34">
        <f t="shared" si="99"/>
        <v>0</v>
      </c>
      <c r="AC468" s="34">
        <f t="shared" si="102"/>
        <v>0</v>
      </c>
      <c r="AD468" s="34">
        <f t="shared" si="107"/>
        <v>0</v>
      </c>
      <c r="AE468" s="34">
        <f t="shared" si="108"/>
        <v>0</v>
      </c>
      <c r="AF468" s="34">
        <f t="shared" si="109"/>
        <v>0</v>
      </c>
      <c r="AG468" s="34">
        <f t="shared" si="110"/>
        <v>0</v>
      </c>
      <c r="AH468">
        <f t="shared" si="103"/>
        <v>0</v>
      </c>
      <c r="AI468">
        <f t="shared" si="104"/>
        <v>0</v>
      </c>
      <c r="AJ468">
        <v>0</v>
      </c>
    </row>
    <row r="469" spans="1:36" ht="12.75">
      <c r="A469" s="22">
        <v>3621630</v>
      </c>
      <c r="B469" s="23">
        <v>550101040000</v>
      </c>
      <c r="C469" s="24" t="s">
        <v>69</v>
      </c>
      <c r="D469" s="24" t="s">
        <v>70</v>
      </c>
      <c r="E469" s="24" t="s">
        <v>71</v>
      </c>
      <c r="F469" s="24">
        <v>14869</v>
      </c>
      <c r="G469" s="25">
        <v>59</v>
      </c>
      <c r="H469" s="24">
        <v>6075943341</v>
      </c>
      <c r="I469" s="26">
        <v>7</v>
      </c>
      <c r="J469" s="26" t="s">
        <v>876</v>
      </c>
      <c r="K469" s="27" t="s">
        <v>879</v>
      </c>
      <c r="L469" s="28">
        <v>930</v>
      </c>
      <c r="M469" s="70" t="s">
        <v>878</v>
      </c>
      <c r="N469" s="28" t="s">
        <v>877</v>
      </c>
      <c r="O469" s="30"/>
      <c r="P469" s="31">
        <v>20.38523274478331</v>
      </c>
      <c r="Q469" s="26" t="str">
        <f t="shared" si="111"/>
        <v>YES</v>
      </c>
      <c r="R469" s="26" t="s">
        <v>876</v>
      </c>
      <c r="S469" s="32" t="s">
        <v>879</v>
      </c>
      <c r="T469">
        <v>5910</v>
      </c>
      <c r="U469">
        <v>5389</v>
      </c>
      <c r="V469" s="4">
        <v>5044</v>
      </c>
      <c r="W469" s="33">
        <v>34443</v>
      </c>
      <c r="X469" s="34">
        <f t="shared" si="100"/>
        <v>1</v>
      </c>
      <c r="Y469" s="34">
        <f t="shared" si="101"/>
        <v>0</v>
      </c>
      <c r="Z469" s="34">
        <f t="shared" si="105"/>
        <v>0</v>
      </c>
      <c r="AA469" s="34">
        <f t="shared" si="106"/>
        <v>0</v>
      </c>
      <c r="AB469" s="34">
        <f t="shared" si="99"/>
        <v>1</v>
      </c>
      <c r="AC469" s="34">
        <f t="shared" si="102"/>
        <v>1</v>
      </c>
      <c r="AD469" s="34" t="str">
        <f t="shared" si="107"/>
        <v>CHECK</v>
      </c>
      <c r="AE469" s="34">
        <f t="shared" si="108"/>
        <v>0</v>
      </c>
      <c r="AF469" s="34" t="str">
        <f t="shared" si="109"/>
        <v>RLISP</v>
      </c>
      <c r="AG469" s="34">
        <f t="shared" si="110"/>
        <v>0</v>
      </c>
      <c r="AH469">
        <f t="shared" si="103"/>
        <v>0</v>
      </c>
      <c r="AI469">
        <f t="shared" si="104"/>
        <v>0</v>
      </c>
      <c r="AJ469">
        <v>0</v>
      </c>
    </row>
    <row r="470" spans="1:36" ht="12.75">
      <c r="A470" s="22">
        <v>3621660</v>
      </c>
      <c r="B470" s="23">
        <v>512300010000</v>
      </c>
      <c r="C470" s="24" t="s">
        <v>72</v>
      </c>
      <c r="D470" s="24" t="s">
        <v>73</v>
      </c>
      <c r="E470" s="24" t="s">
        <v>74</v>
      </c>
      <c r="F470" s="24">
        <v>13669</v>
      </c>
      <c r="G470" s="25">
        <v>3398</v>
      </c>
      <c r="H470" s="24">
        <v>3153930900</v>
      </c>
      <c r="I470" s="26">
        <v>6</v>
      </c>
      <c r="J470" s="26" t="s">
        <v>878</v>
      </c>
      <c r="K470" s="27" t="s">
        <v>877</v>
      </c>
      <c r="L470" s="28">
        <v>2025</v>
      </c>
      <c r="M470" s="70" t="s">
        <v>878</v>
      </c>
      <c r="N470" s="28" t="s">
        <v>877</v>
      </c>
      <c r="O470" s="7"/>
      <c r="P470" s="31">
        <v>21.80131426362582</v>
      </c>
      <c r="Q470" s="26" t="str">
        <f t="shared" si="111"/>
        <v>YES</v>
      </c>
      <c r="R470" s="26" t="s">
        <v>876</v>
      </c>
      <c r="S470" s="32" t="s">
        <v>879</v>
      </c>
      <c r="T470">
        <v>13465</v>
      </c>
      <c r="U470">
        <v>12096</v>
      </c>
      <c r="V470" s="4">
        <v>11772</v>
      </c>
      <c r="W470" s="33">
        <v>79759</v>
      </c>
      <c r="X470" s="34">
        <f t="shared" si="100"/>
        <v>0</v>
      </c>
      <c r="Y470" s="34">
        <f t="shared" si="101"/>
        <v>0</v>
      </c>
      <c r="Z470" s="34">
        <f t="shared" si="105"/>
        <v>0</v>
      </c>
      <c r="AA470" s="34">
        <f t="shared" si="106"/>
        <v>0</v>
      </c>
      <c r="AB470" s="34">
        <f t="shared" si="99"/>
        <v>1</v>
      </c>
      <c r="AC470" s="34">
        <f t="shared" si="102"/>
        <v>1</v>
      </c>
      <c r="AD470" s="34" t="str">
        <f t="shared" si="107"/>
        <v>CHECK</v>
      </c>
      <c r="AE470" s="34">
        <f t="shared" si="108"/>
        <v>0</v>
      </c>
      <c r="AF470" s="34" t="str">
        <f t="shared" si="109"/>
        <v>RLISP</v>
      </c>
      <c r="AG470" s="34">
        <f t="shared" si="110"/>
        <v>0</v>
      </c>
      <c r="AH470">
        <f t="shared" si="103"/>
        <v>0</v>
      </c>
      <c r="AI470">
        <f t="shared" si="104"/>
        <v>0</v>
      </c>
      <c r="AJ470">
        <v>0</v>
      </c>
    </row>
    <row r="471" spans="1:36" ht="12.75">
      <c r="A471" s="22">
        <v>3621720</v>
      </c>
      <c r="B471" s="23">
        <v>42400010000</v>
      </c>
      <c r="C471" s="24" t="s">
        <v>75</v>
      </c>
      <c r="D471" s="24" t="s">
        <v>76</v>
      </c>
      <c r="E471" s="24" t="s">
        <v>77</v>
      </c>
      <c r="F471" s="24">
        <v>14760</v>
      </c>
      <c r="G471" s="25">
        <v>2596</v>
      </c>
      <c r="H471" s="24">
        <v>7163754417</v>
      </c>
      <c r="I471" s="26">
        <v>6</v>
      </c>
      <c r="J471" s="26" t="s">
        <v>878</v>
      </c>
      <c r="K471" s="43" t="s">
        <v>879</v>
      </c>
      <c r="L471" s="28">
        <v>2459</v>
      </c>
      <c r="M471" s="70" t="s">
        <v>878</v>
      </c>
      <c r="N471" s="28" t="s">
        <v>877</v>
      </c>
      <c r="O471" s="30"/>
      <c r="P471" s="31">
        <v>25.106503834138028</v>
      </c>
      <c r="Q471" s="26" t="str">
        <f t="shared" si="111"/>
        <v>YES</v>
      </c>
      <c r="R471" s="26" t="s">
        <v>876</v>
      </c>
      <c r="S471" s="32" t="s">
        <v>879</v>
      </c>
      <c r="T471">
        <v>18453</v>
      </c>
      <c r="U471">
        <v>15427</v>
      </c>
      <c r="V471" s="4">
        <v>17977</v>
      </c>
      <c r="W471" s="33">
        <v>111750</v>
      </c>
      <c r="X471" s="34">
        <f t="shared" si="100"/>
        <v>0</v>
      </c>
      <c r="Y471" s="34">
        <f t="shared" si="101"/>
        <v>0</v>
      </c>
      <c r="Z471" s="34">
        <f t="shared" si="105"/>
        <v>0</v>
      </c>
      <c r="AA471" s="34">
        <f t="shared" si="106"/>
        <v>0</v>
      </c>
      <c r="AB471" s="34">
        <f t="shared" si="99"/>
        <v>1</v>
      </c>
      <c r="AC471" s="34">
        <f t="shared" si="102"/>
        <v>1</v>
      </c>
      <c r="AD471" s="34" t="str">
        <f t="shared" si="107"/>
        <v>CHECK</v>
      </c>
      <c r="AE471" s="34">
        <f t="shared" si="108"/>
        <v>0</v>
      </c>
      <c r="AF471" s="34" t="str">
        <f t="shared" si="109"/>
        <v>RLISP</v>
      </c>
      <c r="AG471" s="34">
        <f t="shared" si="110"/>
        <v>0</v>
      </c>
      <c r="AH471">
        <f t="shared" si="103"/>
        <v>0</v>
      </c>
      <c r="AI471">
        <f t="shared" si="104"/>
        <v>0</v>
      </c>
      <c r="AJ471">
        <v>0</v>
      </c>
    </row>
    <row r="472" spans="1:36" ht="12.75">
      <c r="A472" s="22">
        <v>3621780</v>
      </c>
      <c r="B472" s="23">
        <v>471400010000</v>
      </c>
      <c r="C472" s="24" t="s">
        <v>78</v>
      </c>
      <c r="D472" s="24" t="s">
        <v>79</v>
      </c>
      <c r="E472" s="24" t="s">
        <v>80</v>
      </c>
      <c r="F472" s="24">
        <v>13820</v>
      </c>
      <c r="G472" s="25">
        <v>1142</v>
      </c>
      <c r="H472" s="24">
        <v>6074338232</v>
      </c>
      <c r="I472" s="26">
        <v>6</v>
      </c>
      <c r="J472" s="26" t="s">
        <v>878</v>
      </c>
      <c r="K472" s="27" t="s">
        <v>877</v>
      </c>
      <c r="L472" s="28">
        <v>2070</v>
      </c>
      <c r="M472" s="70" t="s">
        <v>878</v>
      </c>
      <c r="N472" s="4" t="s">
        <v>877</v>
      </c>
      <c r="O472" s="30"/>
      <c r="P472" s="31">
        <v>16.330728095433976</v>
      </c>
      <c r="Q472" s="26" t="str">
        <f t="shared" si="111"/>
        <v>NO</v>
      </c>
      <c r="R472" s="26" t="s">
        <v>876</v>
      </c>
      <c r="S472" s="30" t="s">
        <v>877</v>
      </c>
      <c r="T472">
        <v>11223</v>
      </c>
      <c r="U472">
        <v>12497</v>
      </c>
      <c r="V472" s="4">
        <v>6812</v>
      </c>
      <c r="W472" s="33">
        <v>55514</v>
      </c>
      <c r="X472" s="34">
        <f t="shared" si="100"/>
        <v>0</v>
      </c>
      <c r="Y472" s="34">
        <f t="shared" si="101"/>
        <v>0</v>
      </c>
      <c r="Z472" s="34">
        <f t="shared" si="105"/>
        <v>0</v>
      </c>
      <c r="AA472" s="34">
        <f t="shared" si="106"/>
        <v>0</v>
      </c>
      <c r="AB472" s="34">
        <f t="shared" si="99"/>
        <v>0</v>
      </c>
      <c r="AC472" s="34">
        <f t="shared" si="102"/>
        <v>1</v>
      </c>
      <c r="AD472" s="34">
        <f t="shared" si="107"/>
        <v>0</v>
      </c>
      <c r="AE472" s="34">
        <f t="shared" si="108"/>
        <v>0</v>
      </c>
      <c r="AF472" s="34">
        <f t="shared" si="109"/>
        <v>0</v>
      </c>
      <c r="AG472" s="34">
        <f t="shared" si="110"/>
        <v>0</v>
      </c>
      <c r="AH472">
        <f t="shared" si="103"/>
        <v>0</v>
      </c>
      <c r="AI472">
        <f t="shared" si="104"/>
        <v>0</v>
      </c>
      <c r="AJ472">
        <v>0</v>
      </c>
    </row>
    <row r="473" spans="1:36" ht="12.75">
      <c r="A473" s="22">
        <v>3621810</v>
      </c>
      <c r="B473" s="23">
        <v>421201040000</v>
      </c>
      <c r="C473" s="24" t="s">
        <v>81</v>
      </c>
      <c r="D473" s="24" t="s">
        <v>82</v>
      </c>
      <c r="E473" s="24" t="s">
        <v>83</v>
      </c>
      <c r="F473" s="24">
        <v>13120</v>
      </c>
      <c r="G473" s="25">
        <v>9715</v>
      </c>
      <c r="H473" s="24">
        <v>3154921701</v>
      </c>
      <c r="I473" s="26" t="s">
        <v>883</v>
      </c>
      <c r="J473" s="26" t="s">
        <v>878</v>
      </c>
      <c r="K473" s="27" t="s">
        <v>877</v>
      </c>
      <c r="L473" s="28">
        <v>1061</v>
      </c>
      <c r="M473" s="70" t="s">
        <v>878</v>
      </c>
      <c r="N473" s="4" t="s">
        <v>877</v>
      </c>
      <c r="O473" s="30"/>
      <c r="P473" s="31">
        <v>8.657243816254418</v>
      </c>
      <c r="Q473" s="26" t="str">
        <f t="shared" si="111"/>
        <v>NO</v>
      </c>
      <c r="R473" s="26" t="s">
        <v>878</v>
      </c>
      <c r="S473" s="30" t="s">
        <v>877</v>
      </c>
      <c r="T473">
        <v>4351</v>
      </c>
      <c r="U473">
        <v>5567</v>
      </c>
      <c r="V473" s="4">
        <v>1858</v>
      </c>
      <c r="W473" s="33">
        <v>19608</v>
      </c>
      <c r="X473" s="34">
        <f t="shared" si="100"/>
        <v>0</v>
      </c>
      <c r="Y473" s="34">
        <f t="shared" si="101"/>
        <v>0</v>
      </c>
      <c r="Z473" s="34">
        <f t="shared" si="105"/>
        <v>0</v>
      </c>
      <c r="AA473" s="34">
        <f t="shared" si="106"/>
        <v>0</v>
      </c>
      <c r="AB473" s="34">
        <f t="shared" si="99"/>
        <v>0</v>
      </c>
      <c r="AC473" s="34">
        <f t="shared" si="102"/>
        <v>0</v>
      </c>
      <c r="AD473" s="34">
        <f t="shared" si="107"/>
        <v>0</v>
      </c>
      <c r="AE473" s="34">
        <f t="shared" si="108"/>
        <v>0</v>
      </c>
      <c r="AF473" s="34">
        <f t="shared" si="109"/>
        <v>0</v>
      </c>
      <c r="AG473" s="34">
        <f t="shared" si="110"/>
        <v>0</v>
      </c>
      <c r="AH473">
        <f t="shared" si="103"/>
        <v>0</v>
      </c>
      <c r="AI473">
        <f t="shared" si="104"/>
        <v>0</v>
      </c>
      <c r="AJ473">
        <v>0</v>
      </c>
    </row>
    <row r="474" spans="1:36" ht="12.75">
      <c r="A474" s="22">
        <v>3621840</v>
      </c>
      <c r="B474" s="23">
        <v>621201060000</v>
      </c>
      <c r="C474" s="24" t="s">
        <v>84</v>
      </c>
      <c r="D474" s="24" t="s">
        <v>85</v>
      </c>
      <c r="E474" s="24" t="s">
        <v>86</v>
      </c>
      <c r="F474" s="24">
        <v>12412</v>
      </c>
      <c r="G474" s="25">
        <v>300</v>
      </c>
      <c r="H474" s="24">
        <v>9146576383</v>
      </c>
      <c r="I474" s="26" t="s">
        <v>900</v>
      </c>
      <c r="J474" s="26" t="s">
        <v>878</v>
      </c>
      <c r="K474" s="35" t="s">
        <v>879</v>
      </c>
      <c r="L474" s="4">
        <v>2149</v>
      </c>
      <c r="M474" s="70" t="s">
        <v>878</v>
      </c>
      <c r="N474" s="40" t="s">
        <v>877</v>
      </c>
      <c r="O474" s="30"/>
      <c r="P474" s="31">
        <v>18.432453721937772</v>
      </c>
      <c r="Q474" s="26" t="str">
        <f t="shared" si="111"/>
        <v>NO</v>
      </c>
      <c r="R474" s="26" t="s">
        <v>876</v>
      </c>
      <c r="S474" s="30" t="s">
        <v>877</v>
      </c>
      <c r="T474">
        <v>11488</v>
      </c>
      <c r="U474">
        <v>12436</v>
      </c>
      <c r="V474" s="4">
        <v>7391</v>
      </c>
      <c r="W474" s="33">
        <v>60903</v>
      </c>
      <c r="X474" s="34">
        <f t="shared" si="100"/>
        <v>0</v>
      </c>
      <c r="Y474" s="34">
        <f t="shared" si="101"/>
        <v>0</v>
      </c>
      <c r="Z474" s="34">
        <f t="shared" si="105"/>
        <v>0</v>
      </c>
      <c r="AA474" s="34">
        <f t="shared" si="106"/>
        <v>0</v>
      </c>
      <c r="AB474" s="34">
        <f t="shared" si="99"/>
        <v>0</v>
      </c>
      <c r="AC474" s="34">
        <f t="shared" si="102"/>
        <v>1</v>
      </c>
      <c r="AD474" s="34">
        <f t="shared" si="107"/>
        <v>0</v>
      </c>
      <c r="AE474" s="34">
        <f t="shared" si="108"/>
        <v>0</v>
      </c>
      <c r="AF474" s="34">
        <f t="shared" si="109"/>
        <v>0</v>
      </c>
      <c r="AG474" s="34">
        <f t="shared" si="110"/>
        <v>0</v>
      </c>
      <c r="AH474">
        <f t="shared" si="103"/>
        <v>0</v>
      </c>
      <c r="AI474">
        <f t="shared" si="104"/>
        <v>0</v>
      </c>
      <c r="AJ474">
        <v>0</v>
      </c>
    </row>
    <row r="475" spans="1:36" ht="12.75">
      <c r="A475" s="22">
        <v>3621870</v>
      </c>
      <c r="B475" s="23">
        <v>171001040000</v>
      </c>
      <c r="C475" s="24" t="s">
        <v>87</v>
      </c>
      <c r="D475" s="24" t="s">
        <v>88</v>
      </c>
      <c r="E475" s="24" t="s">
        <v>89</v>
      </c>
      <c r="F475" s="24">
        <v>13452</v>
      </c>
      <c r="G475" s="25">
        <v>9309</v>
      </c>
      <c r="H475" s="24">
        <v>5185682014</v>
      </c>
      <c r="I475" s="26">
        <v>7</v>
      </c>
      <c r="J475" s="26" t="s">
        <v>876</v>
      </c>
      <c r="K475" s="27" t="s">
        <v>879</v>
      </c>
      <c r="L475" s="28">
        <v>445</v>
      </c>
      <c r="M475" s="70" t="s">
        <v>878</v>
      </c>
      <c r="N475" s="55" t="s">
        <v>879</v>
      </c>
      <c r="O475" s="66" t="s">
        <v>879</v>
      </c>
      <c r="P475" s="31">
        <v>25.487012987012985</v>
      </c>
      <c r="Q475" s="26" t="str">
        <f t="shared" si="111"/>
        <v>YES</v>
      </c>
      <c r="R475" s="26" t="s">
        <v>876</v>
      </c>
      <c r="S475" s="30" t="s">
        <v>877</v>
      </c>
      <c r="T475">
        <v>2953</v>
      </c>
      <c r="U475">
        <v>2484</v>
      </c>
      <c r="V475" s="4">
        <v>2996</v>
      </c>
      <c r="W475" s="33">
        <v>18195</v>
      </c>
      <c r="X475" s="34">
        <f t="shared" si="100"/>
        <v>1</v>
      </c>
      <c r="Y475" s="34">
        <f t="shared" si="101"/>
        <v>1</v>
      </c>
      <c r="Z475" s="34" t="str">
        <f t="shared" si="105"/>
        <v>ELIGIBLE</v>
      </c>
      <c r="AA475" s="34" t="str">
        <f t="shared" si="106"/>
        <v>OKAY</v>
      </c>
      <c r="AB475" s="34">
        <f t="shared" si="99"/>
        <v>1</v>
      </c>
      <c r="AC475" s="34">
        <f t="shared" si="102"/>
        <v>1</v>
      </c>
      <c r="AD475" s="34" t="str">
        <f t="shared" si="107"/>
        <v>CHECK</v>
      </c>
      <c r="AE475" s="34" t="str">
        <f t="shared" si="108"/>
        <v>SRSA</v>
      </c>
      <c r="AF475" s="34">
        <f t="shared" si="109"/>
        <v>0</v>
      </c>
      <c r="AG475" s="34">
        <f t="shared" si="110"/>
        <v>0</v>
      </c>
      <c r="AH475">
        <f t="shared" si="103"/>
        <v>0</v>
      </c>
      <c r="AI475">
        <f t="shared" si="104"/>
        <v>0</v>
      </c>
      <c r="AJ475">
        <v>0</v>
      </c>
    </row>
    <row r="476" spans="1:36" ht="12.75">
      <c r="A476" s="22">
        <v>3621900</v>
      </c>
      <c r="B476" s="23">
        <v>142301060000</v>
      </c>
      <c r="C476" s="24" t="s">
        <v>90</v>
      </c>
      <c r="D476" s="24" t="s">
        <v>91</v>
      </c>
      <c r="E476" s="24" t="s">
        <v>92</v>
      </c>
      <c r="F476" s="24">
        <v>14127</v>
      </c>
      <c r="G476" s="25">
        <v>1472</v>
      </c>
      <c r="H476" s="24">
        <v>7166626280</v>
      </c>
      <c r="I476" s="26" t="s">
        <v>981</v>
      </c>
      <c r="J476" s="26" t="s">
        <v>878</v>
      </c>
      <c r="K476" s="27" t="s">
        <v>877</v>
      </c>
      <c r="L476" s="28">
        <v>5189</v>
      </c>
      <c r="M476" s="70" t="s">
        <v>878</v>
      </c>
      <c r="N476" s="4" t="s">
        <v>877</v>
      </c>
      <c r="O476" s="30"/>
      <c r="P476" s="31">
        <v>2.6276831976313844</v>
      </c>
      <c r="Q476" s="26" t="str">
        <f t="shared" si="111"/>
        <v>NO</v>
      </c>
      <c r="R476" s="26" t="s">
        <v>878</v>
      </c>
      <c r="S476" s="30" t="s">
        <v>877</v>
      </c>
      <c r="T476">
        <v>19532</v>
      </c>
      <c r="U476">
        <v>30981</v>
      </c>
      <c r="V476" s="4">
        <v>3423</v>
      </c>
      <c r="W476" s="33">
        <v>59400</v>
      </c>
      <c r="X476" s="34">
        <f t="shared" si="100"/>
        <v>0</v>
      </c>
      <c r="Y476" s="34">
        <f t="shared" si="101"/>
        <v>0</v>
      </c>
      <c r="Z476" s="34">
        <f t="shared" si="105"/>
        <v>0</v>
      </c>
      <c r="AA476" s="34">
        <f t="shared" si="106"/>
        <v>0</v>
      </c>
      <c r="AB476" s="34">
        <f t="shared" si="99"/>
        <v>0</v>
      </c>
      <c r="AC476" s="34">
        <f t="shared" si="102"/>
        <v>0</v>
      </c>
      <c r="AD476" s="34">
        <f t="shared" si="107"/>
        <v>0</v>
      </c>
      <c r="AE476" s="34">
        <f t="shared" si="108"/>
        <v>0</v>
      </c>
      <c r="AF476" s="34">
        <f t="shared" si="109"/>
        <v>0</v>
      </c>
      <c r="AG476" s="34">
        <f t="shared" si="110"/>
        <v>0</v>
      </c>
      <c r="AH476">
        <f t="shared" si="103"/>
        <v>0</v>
      </c>
      <c r="AI476">
        <f t="shared" si="104"/>
        <v>0</v>
      </c>
      <c r="AJ476">
        <v>0</v>
      </c>
    </row>
    <row r="477" spans="1:36" ht="12.75">
      <c r="A477" s="22">
        <v>3621930</v>
      </c>
      <c r="B477" s="23">
        <v>581002020000</v>
      </c>
      <c r="C477" s="24" t="s">
        <v>93</v>
      </c>
      <c r="D477" s="24" t="s">
        <v>94</v>
      </c>
      <c r="E477" s="24" t="s">
        <v>95</v>
      </c>
      <c r="F477" s="24">
        <v>11957</v>
      </c>
      <c r="G477" s="25">
        <v>98</v>
      </c>
      <c r="H477" s="24">
        <v>6313232410</v>
      </c>
      <c r="I477" s="26">
        <v>3</v>
      </c>
      <c r="J477" s="36" t="s">
        <v>878</v>
      </c>
      <c r="K477" s="49" t="s">
        <v>877</v>
      </c>
      <c r="L477" s="40">
        <v>115</v>
      </c>
      <c r="M477" s="68" t="s">
        <v>878</v>
      </c>
      <c r="N477" s="40" t="s">
        <v>877</v>
      </c>
      <c r="O477" s="30"/>
      <c r="P477" s="31">
        <v>6.25</v>
      </c>
      <c r="Q477" s="26" t="str">
        <f t="shared" si="111"/>
        <v>NO</v>
      </c>
      <c r="R477" s="26" t="s">
        <v>878</v>
      </c>
      <c r="S477" s="30" t="s">
        <v>877</v>
      </c>
      <c r="T477">
        <v>519</v>
      </c>
      <c r="U477">
        <v>684</v>
      </c>
      <c r="V477" s="4">
        <v>190</v>
      </c>
      <c r="W477" s="33">
        <v>2222</v>
      </c>
      <c r="X477" s="34">
        <f t="shared" si="100"/>
        <v>0</v>
      </c>
      <c r="Y477" s="34">
        <f t="shared" si="101"/>
        <v>1</v>
      </c>
      <c r="Z477" s="34">
        <f t="shared" si="105"/>
        <v>0</v>
      </c>
      <c r="AA477" s="34">
        <f t="shared" si="106"/>
        <v>0</v>
      </c>
      <c r="AB477" s="34">
        <f t="shared" si="99"/>
        <v>0</v>
      </c>
      <c r="AC477" s="34">
        <f t="shared" si="102"/>
        <v>0</v>
      </c>
      <c r="AD477" s="34">
        <f t="shared" si="107"/>
        <v>0</v>
      </c>
      <c r="AE477" s="34">
        <f t="shared" si="108"/>
        <v>0</v>
      </c>
      <c r="AF477" s="34">
        <f t="shared" si="109"/>
        <v>0</v>
      </c>
      <c r="AG477" s="34">
        <f t="shared" si="110"/>
        <v>0</v>
      </c>
      <c r="AH477">
        <f t="shared" si="103"/>
        <v>0</v>
      </c>
      <c r="AI477">
        <f t="shared" si="104"/>
        <v>0</v>
      </c>
      <c r="AJ477">
        <v>0</v>
      </c>
    </row>
    <row r="478" spans="1:36" ht="12.75">
      <c r="A478" s="22">
        <v>3621960</v>
      </c>
      <c r="B478" s="23">
        <v>412901040000</v>
      </c>
      <c r="C478" s="24" t="s">
        <v>96</v>
      </c>
      <c r="D478" s="24" t="s">
        <v>97</v>
      </c>
      <c r="E478" s="24" t="s">
        <v>98</v>
      </c>
      <c r="F478" s="24">
        <v>13424</v>
      </c>
      <c r="G478" s="25">
        <v>539</v>
      </c>
      <c r="H478" s="24">
        <v>3157687824</v>
      </c>
      <c r="I478" s="26">
        <v>4</v>
      </c>
      <c r="J478" s="26" t="s">
        <v>878</v>
      </c>
      <c r="K478" s="35" t="s">
        <v>877</v>
      </c>
      <c r="L478" s="4">
        <v>767</v>
      </c>
      <c r="M478" s="70" t="s">
        <v>878</v>
      </c>
      <c r="N478" s="28" t="s">
        <v>877</v>
      </c>
      <c r="O478" s="30"/>
      <c r="P478" s="31">
        <v>10.010537407797681</v>
      </c>
      <c r="Q478" s="26" t="str">
        <f t="shared" si="111"/>
        <v>NO</v>
      </c>
      <c r="R478" s="26" t="s">
        <v>878</v>
      </c>
      <c r="S478" s="30" t="s">
        <v>877</v>
      </c>
      <c r="T478">
        <v>3469</v>
      </c>
      <c r="U478">
        <v>4076</v>
      </c>
      <c r="V478" s="4">
        <v>1857</v>
      </c>
      <c r="W478" s="33">
        <v>17226</v>
      </c>
      <c r="X478" s="34">
        <f t="shared" si="100"/>
        <v>0</v>
      </c>
      <c r="Y478" s="34">
        <f t="shared" si="101"/>
        <v>0</v>
      </c>
      <c r="Z478" s="34">
        <f t="shared" si="105"/>
        <v>0</v>
      </c>
      <c r="AA478" s="34">
        <f t="shared" si="106"/>
        <v>0</v>
      </c>
      <c r="AB478" s="34">
        <f t="shared" si="99"/>
        <v>0</v>
      </c>
      <c r="AC478" s="34">
        <f t="shared" si="102"/>
        <v>0</v>
      </c>
      <c r="AD478" s="34">
        <f t="shared" si="107"/>
        <v>0</v>
      </c>
      <c r="AE478" s="34">
        <f t="shared" si="108"/>
        <v>0</v>
      </c>
      <c r="AF478" s="34">
        <f t="shared" si="109"/>
        <v>0</v>
      </c>
      <c r="AG478" s="34">
        <f t="shared" si="110"/>
        <v>0</v>
      </c>
      <c r="AH478">
        <f t="shared" si="103"/>
        <v>0</v>
      </c>
      <c r="AI478">
        <f t="shared" si="104"/>
        <v>0</v>
      </c>
      <c r="AJ478">
        <v>0</v>
      </c>
    </row>
    <row r="479" spans="1:36" ht="12.75">
      <c r="A479" s="22">
        <v>3622020</v>
      </c>
      <c r="B479" s="23">
        <v>661401030000</v>
      </c>
      <c r="C479" s="24" t="s">
        <v>99</v>
      </c>
      <c r="D479" s="24" t="s">
        <v>100</v>
      </c>
      <c r="E479" s="24" t="s">
        <v>101</v>
      </c>
      <c r="F479" s="24">
        <v>10562</v>
      </c>
      <c r="G479" s="25">
        <v>4599</v>
      </c>
      <c r="H479" s="24">
        <v>9149417700</v>
      </c>
      <c r="I479" s="26" t="s">
        <v>1323</v>
      </c>
      <c r="J479" s="26" t="s">
        <v>878</v>
      </c>
      <c r="K479" s="35" t="s">
        <v>877</v>
      </c>
      <c r="L479" s="4">
        <v>3619</v>
      </c>
      <c r="M479" s="70" t="s">
        <v>878</v>
      </c>
      <c r="N479" s="4" t="s">
        <v>877</v>
      </c>
      <c r="O479" s="30"/>
      <c r="P479" s="31">
        <v>11.774383078730905</v>
      </c>
      <c r="Q479" s="26" t="str">
        <f t="shared" si="111"/>
        <v>NO</v>
      </c>
      <c r="R479" s="26" t="s">
        <v>878</v>
      </c>
      <c r="S479" s="30" t="s">
        <v>877</v>
      </c>
      <c r="T479">
        <v>18700</v>
      </c>
      <c r="U479">
        <v>22956</v>
      </c>
      <c r="V479" s="4">
        <v>9013</v>
      </c>
      <c r="W479" s="33">
        <v>81002</v>
      </c>
      <c r="X479" s="34">
        <f t="shared" si="100"/>
        <v>0</v>
      </c>
      <c r="Y479" s="34">
        <f t="shared" si="101"/>
        <v>0</v>
      </c>
      <c r="Z479" s="34">
        <f t="shared" si="105"/>
        <v>0</v>
      </c>
      <c r="AA479" s="34">
        <f t="shared" si="106"/>
        <v>0</v>
      </c>
      <c r="AB479" s="34">
        <f t="shared" si="99"/>
        <v>0</v>
      </c>
      <c r="AC479" s="34">
        <f t="shared" si="102"/>
        <v>0</v>
      </c>
      <c r="AD479" s="34">
        <f t="shared" si="107"/>
        <v>0</v>
      </c>
      <c r="AE479" s="34">
        <f t="shared" si="108"/>
        <v>0</v>
      </c>
      <c r="AF479" s="34">
        <f t="shared" si="109"/>
        <v>0</v>
      </c>
      <c r="AG479" s="34">
        <f t="shared" si="110"/>
        <v>0</v>
      </c>
      <c r="AH479">
        <f t="shared" si="103"/>
        <v>0</v>
      </c>
      <c r="AI479">
        <f t="shared" si="104"/>
        <v>0</v>
      </c>
      <c r="AJ479">
        <v>0</v>
      </c>
    </row>
    <row r="480" spans="1:36" ht="12.75">
      <c r="A480" s="22">
        <v>3622050</v>
      </c>
      <c r="B480" s="23">
        <v>461300010000</v>
      </c>
      <c r="C480" s="24" t="s">
        <v>102</v>
      </c>
      <c r="D480" s="24" t="s">
        <v>103</v>
      </c>
      <c r="E480" s="24" t="s">
        <v>104</v>
      </c>
      <c r="F480" s="24">
        <v>13126</v>
      </c>
      <c r="G480" s="25">
        <v>2114</v>
      </c>
      <c r="H480" s="24">
        <v>3153415885</v>
      </c>
      <c r="I480" s="26" t="s">
        <v>883</v>
      </c>
      <c r="J480" s="26" t="s">
        <v>878</v>
      </c>
      <c r="K480" s="27" t="s">
        <v>877</v>
      </c>
      <c r="L480" s="28">
        <v>4805</v>
      </c>
      <c r="M480" s="70" t="s">
        <v>878</v>
      </c>
      <c r="N480" s="4" t="s">
        <v>877</v>
      </c>
      <c r="O480" s="30"/>
      <c r="P480" s="31">
        <v>22.036526533425224</v>
      </c>
      <c r="Q480" s="26" t="str">
        <f t="shared" si="111"/>
        <v>YES</v>
      </c>
      <c r="R480" s="26" t="s">
        <v>878</v>
      </c>
      <c r="S480" s="30" t="s">
        <v>877</v>
      </c>
      <c r="T480">
        <v>28781</v>
      </c>
      <c r="U480">
        <v>28507</v>
      </c>
      <c r="V480" s="4">
        <v>22856</v>
      </c>
      <c r="W480" s="33">
        <v>163556</v>
      </c>
      <c r="X480" s="34">
        <f t="shared" si="100"/>
        <v>0</v>
      </c>
      <c r="Y480" s="34">
        <f t="shared" si="101"/>
        <v>0</v>
      </c>
      <c r="Z480" s="34">
        <f t="shared" si="105"/>
        <v>0</v>
      </c>
      <c r="AA480" s="34">
        <f t="shared" si="106"/>
        <v>0</v>
      </c>
      <c r="AB480" s="34">
        <f t="shared" si="99"/>
        <v>1</v>
      </c>
      <c r="AC480" s="34">
        <f t="shared" si="102"/>
        <v>0</v>
      </c>
      <c r="AD480" s="34">
        <f t="shared" si="107"/>
        <v>0</v>
      </c>
      <c r="AE480" s="34">
        <f t="shared" si="108"/>
        <v>0</v>
      </c>
      <c r="AF480" s="34">
        <f t="shared" si="109"/>
        <v>0</v>
      </c>
      <c r="AG480" s="34">
        <f t="shared" si="110"/>
        <v>0</v>
      </c>
      <c r="AH480">
        <f t="shared" si="103"/>
        <v>0</v>
      </c>
      <c r="AI480">
        <f t="shared" si="104"/>
        <v>0</v>
      </c>
      <c r="AJ480">
        <v>0</v>
      </c>
    </row>
    <row r="481" spans="1:36" ht="12.75">
      <c r="A481" s="22">
        <v>3622100</v>
      </c>
      <c r="B481" s="23">
        <v>81401040000</v>
      </c>
      <c r="C481" s="24" t="s">
        <v>105</v>
      </c>
      <c r="D481" s="24" t="s">
        <v>106</v>
      </c>
      <c r="E481" s="24" t="s">
        <v>107</v>
      </c>
      <c r="F481" s="24">
        <v>13155</v>
      </c>
      <c r="G481" s="25">
        <v>161</v>
      </c>
      <c r="H481" s="24">
        <v>3156537591</v>
      </c>
      <c r="I481" s="26">
        <v>7</v>
      </c>
      <c r="J481" s="26" t="s">
        <v>876</v>
      </c>
      <c r="K481" s="43" t="s">
        <v>879</v>
      </c>
      <c r="L481" s="28">
        <v>457</v>
      </c>
      <c r="M481" s="70" t="s">
        <v>878</v>
      </c>
      <c r="N481" s="69" t="s">
        <v>879</v>
      </c>
      <c r="O481" s="66" t="s">
        <v>879</v>
      </c>
      <c r="P481" s="31">
        <v>21.11692844677138</v>
      </c>
      <c r="Q481" s="26" t="str">
        <f t="shared" si="111"/>
        <v>YES</v>
      </c>
      <c r="R481" s="26" t="s">
        <v>876</v>
      </c>
      <c r="S481" s="30" t="s">
        <v>877</v>
      </c>
      <c r="T481">
        <v>2675</v>
      </c>
      <c r="U481">
        <v>2545</v>
      </c>
      <c r="V481" s="4">
        <v>2333</v>
      </c>
      <c r="W481" s="33">
        <v>15650</v>
      </c>
      <c r="X481" s="34">
        <f t="shared" si="100"/>
        <v>1</v>
      </c>
      <c r="Y481" s="34">
        <f t="shared" si="101"/>
        <v>1</v>
      </c>
      <c r="Z481" s="34" t="str">
        <f t="shared" si="105"/>
        <v>ELIGIBLE</v>
      </c>
      <c r="AA481" s="34" t="str">
        <f t="shared" si="106"/>
        <v>OKAY</v>
      </c>
      <c r="AB481" s="34">
        <f t="shared" si="99"/>
        <v>1</v>
      </c>
      <c r="AC481" s="34">
        <f t="shared" si="102"/>
        <v>1</v>
      </c>
      <c r="AD481" s="34" t="str">
        <f t="shared" si="107"/>
        <v>CHECK</v>
      </c>
      <c r="AE481" s="34" t="str">
        <f t="shared" si="108"/>
        <v>SRSA</v>
      </c>
      <c r="AF481" s="34">
        <f t="shared" si="109"/>
        <v>0</v>
      </c>
      <c r="AG481" s="34">
        <f t="shared" si="110"/>
        <v>0</v>
      </c>
      <c r="AH481">
        <f t="shared" si="103"/>
        <v>0</v>
      </c>
      <c r="AI481">
        <f t="shared" si="104"/>
        <v>0</v>
      </c>
      <c r="AJ481">
        <v>0</v>
      </c>
    </row>
    <row r="482" spans="1:36" ht="12.75">
      <c r="A482" s="22">
        <v>3622140</v>
      </c>
      <c r="B482" s="23">
        <v>560501040000</v>
      </c>
      <c r="C482" s="24" t="s">
        <v>108</v>
      </c>
      <c r="D482" s="24" t="s">
        <v>109</v>
      </c>
      <c r="E482" s="24" t="s">
        <v>110</v>
      </c>
      <c r="F482" s="24">
        <v>14847</v>
      </c>
      <c r="G482" s="25">
        <v>9998</v>
      </c>
      <c r="H482" s="24">
        <v>6075328395</v>
      </c>
      <c r="I482" s="26">
        <v>7</v>
      </c>
      <c r="J482" s="26" t="s">
        <v>876</v>
      </c>
      <c r="K482" s="35" t="s">
        <v>879</v>
      </c>
      <c r="L482" s="4">
        <v>919</v>
      </c>
      <c r="M482" s="70" t="s">
        <v>878</v>
      </c>
      <c r="N482" s="28" t="s">
        <v>877</v>
      </c>
      <c r="O482" s="30"/>
      <c r="P482" s="31">
        <v>15.582191780821919</v>
      </c>
      <c r="Q482" s="26" t="str">
        <f t="shared" si="111"/>
        <v>NO</v>
      </c>
      <c r="R482" s="26" t="s">
        <v>876</v>
      </c>
      <c r="S482" s="30" t="s">
        <v>877</v>
      </c>
      <c r="T482">
        <v>5138</v>
      </c>
      <c r="U482">
        <v>5891</v>
      </c>
      <c r="V482" s="4">
        <v>2925</v>
      </c>
      <c r="W482" s="33">
        <v>25521</v>
      </c>
      <c r="X482" s="34">
        <f t="shared" si="100"/>
        <v>1</v>
      </c>
      <c r="Y482" s="34">
        <f t="shared" si="101"/>
        <v>0</v>
      </c>
      <c r="Z482" s="34">
        <f t="shared" si="105"/>
        <v>0</v>
      </c>
      <c r="AA482" s="34">
        <f t="shared" si="106"/>
        <v>0</v>
      </c>
      <c r="AB482" s="34">
        <f t="shared" si="99"/>
        <v>0</v>
      </c>
      <c r="AC482" s="34">
        <f t="shared" si="102"/>
        <v>1</v>
      </c>
      <c r="AD482" s="34">
        <f t="shared" si="107"/>
        <v>0</v>
      </c>
      <c r="AE482" s="34">
        <f t="shared" si="108"/>
        <v>0</v>
      </c>
      <c r="AF482" s="34">
        <f t="shared" si="109"/>
        <v>0</v>
      </c>
      <c r="AG482" s="34">
        <f t="shared" si="110"/>
        <v>0</v>
      </c>
      <c r="AH482">
        <f t="shared" si="103"/>
        <v>0</v>
      </c>
      <c r="AI482">
        <f t="shared" si="104"/>
        <v>0</v>
      </c>
      <c r="AJ482">
        <v>0</v>
      </c>
    </row>
    <row r="483" spans="1:36" ht="12.75">
      <c r="A483" s="22">
        <v>3622170</v>
      </c>
      <c r="B483" s="23">
        <v>600601060000</v>
      </c>
      <c r="C483" s="24" t="s">
        <v>111</v>
      </c>
      <c r="D483" s="24" t="s">
        <v>112</v>
      </c>
      <c r="E483" s="24" t="s">
        <v>113</v>
      </c>
      <c r="F483" s="24">
        <v>13827</v>
      </c>
      <c r="G483" s="25">
        <v>1096</v>
      </c>
      <c r="H483" s="24">
        <v>6076876224</v>
      </c>
      <c r="I483" s="26">
        <v>4</v>
      </c>
      <c r="J483" s="26" t="s">
        <v>878</v>
      </c>
      <c r="K483" s="27" t="s">
        <v>877</v>
      </c>
      <c r="L483" s="28">
        <v>2353</v>
      </c>
      <c r="M483" s="70" t="s">
        <v>878</v>
      </c>
      <c r="N483" s="45" t="s">
        <v>877</v>
      </c>
      <c r="O483" s="30"/>
      <c r="P483" s="31">
        <v>11.426806670784435</v>
      </c>
      <c r="Q483" s="26" t="str">
        <f t="shared" si="111"/>
        <v>NO</v>
      </c>
      <c r="R483" s="26" t="s">
        <v>878</v>
      </c>
      <c r="S483" s="30" t="s">
        <v>877</v>
      </c>
      <c r="T483">
        <v>11960</v>
      </c>
      <c r="U483">
        <v>14408</v>
      </c>
      <c r="V483" s="4">
        <v>6310</v>
      </c>
      <c r="W483" s="33">
        <v>57144</v>
      </c>
      <c r="X483" s="34">
        <f t="shared" si="100"/>
        <v>0</v>
      </c>
      <c r="Y483" s="34">
        <f t="shared" si="101"/>
        <v>0</v>
      </c>
      <c r="Z483" s="34">
        <f t="shared" si="105"/>
        <v>0</v>
      </c>
      <c r="AA483" s="34">
        <f t="shared" si="106"/>
        <v>0</v>
      </c>
      <c r="AB483" s="34">
        <f t="shared" si="99"/>
        <v>0</v>
      </c>
      <c r="AC483" s="34">
        <f t="shared" si="102"/>
        <v>0</v>
      </c>
      <c r="AD483" s="34">
        <f t="shared" si="107"/>
        <v>0</v>
      </c>
      <c r="AE483" s="34">
        <f t="shared" si="108"/>
        <v>0</v>
      </c>
      <c r="AF483" s="34">
        <f t="shared" si="109"/>
        <v>0</v>
      </c>
      <c r="AG483" s="34">
        <f t="shared" si="110"/>
        <v>0</v>
      </c>
      <c r="AH483">
        <f t="shared" si="103"/>
        <v>0</v>
      </c>
      <c r="AI483">
        <f t="shared" si="104"/>
        <v>0</v>
      </c>
      <c r="AJ483">
        <v>0</v>
      </c>
    </row>
    <row r="484" spans="1:36" ht="12.75">
      <c r="A484" s="22">
        <v>3622200</v>
      </c>
      <c r="B484" s="23">
        <v>211701040000</v>
      </c>
      <c r="C484" s="24" t="s">
        <v>114</v>
      </c>
      <c r="D484" s="24" t="s">
        <v>115</v>
      </c>
      <c r="E484" s="24" t="s">
        <v>116</v>
      </c>
      <c r="F484" s="24">
        <v>13475</v>
      </c>
      <c r="G484" s="25">
        <v>125</v>
      </c>
      <c r="H484" s="24">
        <v>3158580729</v>
      </c>
      <c r="I484" s="26">
        <v>8</v>
      </c>
      <c r="J484" s="26" t="s">
        <v>876</v>
      </c>
      <c r="K484" s="27" t="s">
        <v>877</v>
      </c>
      <c r="L484" s="28">
        <v>248</v>
      </c>
      <c r="M484" s="70" t="s">
        <v>878</v>
      </c>
      <c r="N484" s="69" t="s">
        <v>879</v>
      </c>
      <c r="O484" s="66" t="s">
        <v>879</v>
      </c>
      <c r="P484" s="31">
        <v>27.22222222222222</v>
      </c>
      <c r="Q484" s="26" t="str">
        <f t="shared" si="111"/>
        <v>YES</v>
      </c>
      <c r="R484" s="26" t="s">
        <v>876</v>
      </c>
      <c r="S484" s="30" t="s">
        <v>877</v>
      </c>
      <c r="T484">
        <v>1905</v>
      </c>
      <c r="U484">
        <v>1531</v>
      </c>
      <c r="V484" s="4">
        <v>2077</v>
      </c>
      <c r="W484" s="33">
        <v>12003</v>
      </c>
      <c r="X484" s="34">
        <f t="shared" si="100"/>
        <v>1</v>
      </c>
      <c r="Y484" s="34">
        <f t="shared" si="101"/>
        <v>1</v>
      </c>
      <c r="Z484" s="34" t="str">
        <f t="shared" si="105"/>
        <v>ELIGIBLE</v>
      </c>
      <c r="AA484" s="34" t="str">
        <f t="shared" si="106"/>
        <v>OKAY</v>
      </c>
      <c r="AB484" s="34">
        <f t="shared" si="99"/>
        <v>1</v>
      </c>
      <c r="AC484" s="34">
        <f t="shared" si="102"/>
        <v>1</v>
      </c>
      <c r="AD484" s="34" t="str">
        <f t="shared" si="107"/>
        <v>CHECK</v>
      </c>
      <c r="AE484" s="34" t="str">
        <f t="shared" si="108"/>
        <v>SRSA</v>
      </c>
      <c r="AF484" s="34">
        <f t="shared" si="109"/>
        <v>0</v>
      </c>
      <c r="AG484" s="34">
        <f t="shared" si="110"/>
        <v>0</v>
      </c>
      <c r="AH484">
        <f t="shared" si="103"/>
        <v>0</v>
      </c>
      <c r="AI484">
        <f t="shared" si="104"/>
        <v>0</v>
      </c>
      <c r="AJ484">
        <v>0</v>
      </c>
    </row>
    <row r="485" spans="1:36" ht="12.75">
      <c r="A485" s="22">
        <v>3622260</v>
      </c>
      <c r="B485" s="23">
        <v>81501040000</v>
      </c>
      <c r="C485" s="24" t="s">
        <v>117</v>
      </c>
      <c r="D485" s="24" t="s">
        <v>118</v>
      </c>
      <c r="E485" s="24" t="s">
        <v>119</v>
      </c>
      <c r="F485" s="24">
        <v>13830</v>
      </c>
      <c r="G485" s="25">
        <v>192</v>
      </c>
      <c r="H485" s="24">
        <v>6078432025</v>
      </c>
      <c r="I485" s="26">
        <v>7</v>
      </c>
      <c r="J485" s="26" t="s">
        <v>876</v>
      </c>
      <c r="K485" s="67" t="s">
        <v>879</v>
      </c>
      <c r="L485" s="4">
        <v>945</v>
      </c>
      <c r="M485" s="70" t="s">
        <v>878</v>
      </c>
      <c r="N485" s="28" t="s">
        <v>877</v>
      </c>
      <c r="O485" s="44"/>
      <c r="P485" s="31">
        <v>20.246913580246915</v>
      </c>
      <c r="Q485" s="26" t="str">
        <f t="shared" si="111"/>
        <v>YES</v>
      </c>
      <c r="R485" s="26" t="s">
        <v>876</v>
      </c>
      <c r="S485" s="32" t="s">
        <v>879</v>
      </c>
      <c r="T485">
        <v>5405</v>
      </c>
      <c r="U485">
        <v>5207</v>
      </c>
      <c r="V485" s="4">
        <v>4255</v>
      </c>
      <c r="W485" s="33">
        <v>31166</v>
      </c>
      <c r="X485" s="34">
        <f t="shared" si="100"/>
        <v>1</v>
      </c>
      <c r="Y485" s="34">
        <f t="shared" si="101"/>
        <v>0</v>
      </c>
      <c r="Z485" s="34">
        <f t="shared" si="105"/>
        <v>0</v>
      </c>
      <c r="AA485" s="34">
        <f t="shared" si="106"/>
        <v>0</v>
      </c>
      <c r="AB485" s="34">
        <f t="shared" si="99"/>
        <v>1</v>
      </c>
      <c r="AC485" s="34">
        <f t="shared" si="102"/>
        <v>1</v>
      </c>
      <c r="AD485" s="34" t="str">
        <f t="shared" si="107"/>
        <v>CHECK</v>
      </c>
      <c r="AE485" s="34">
        <f t="shared" si="108"/>
        <v>0</v>
      </c>
      <c r="AF485" s="34" t="str">
        <f t="shared" si="109"/>
        <v>RLISP</v>
      </c>
      <c r="AG485" s="34">
        <f t="shared" si="110"/>
        <v>0</v>
      </c>
      <c r="AH485">
        <f t="shared" si="103"/>
        <v>0</v>
      </c>
      <c r="AI485">
        <f t="shared" si="104"/>
        <v>0</v>
      </c>
      <c r="AJ485">
        <v>0</v>
      </c>
    </row>
    <row r="486" spans="1:36" ht="12.75">
      <c r="A486" s="22">
        <v>3622290</v>
      </c>
      <c r="B486" s="23">
        <v>280506060000</v>
      </c>
      <c r="C486" s="24" t="s">
        <v>120</v>
      </c>
      <c r="D486" s="24" t="s">
        <v>121</v>
      </c>
      <c r="E486" s="24" t="s">
        <v>122</v>
      </c>
      <c r="F486" s="24">
        <v>11771</v>
      </c>
      <c r="G486" s="25">
        <v>3105</v>
      </c>
      <c r="H486" s="24">
        <v>5166246504</v>
      </c>
      <c r="I486" s="26">
        <v>3</v>
      </c>
      <c r="J486" s="26" t="s">
        <v>878</v>
      </c>
      <c r="K486" s="27" t="s">
        <v>877</v>
      </c>
      <c r="L486" s="28">
        <v>1419</v>
      </c>
      <c r="M486" s="70" t="s">
        <v>878</v>
      </c>
      <c r="N486" s="4" t="s">
        <v>877</v>
      </c>
      <c r="O486" s="44"/>
      <c r="P486" s="31">
        <v>10.926016658500735</v>
      </c>
      <c r="Q486" s="26" t="str">
        <f t="shared" si="111"/>
        <v>NO</v>
      </c>
      <c r="R486" s="26" t="s">
        <v>878</v>
      </c>
      <c r="S486" s="30" t="s">
        <v>877</v>
      </c>
      <c r="T486">
        <v>8746</v>
      </c>
      <c r="U486">
        <v>12857</v>
      </c>
      <c r="V486" s="4">
        <v>3504</v>
      </c>
      <c r="W486" s="33">
        <v>32413</v>
      </c>
      <c r="X486" s="34">
        <f t="shared" si="100"/>
        <v>0</v>
      </c>
      <c r="Y486" s="34">
        <f t="shared" si="101"/>
        <v>0</v>
      </c>
      <c r="Z486" s="34">
        <f t="shared" si="105"/>
        <v>0</v>
      </c>
      <c r="AA486" s="34">
        <f t="shared" si="106"/>
        <v>0</v>
      </c>
      <c r="AB486" s="34">
        <f t="shared" si="99"/>
        <v>0</v>
      </c>
      <c r="AC486" s="34">
        <f t="shared" si="102"/>
        <v>0</v>
      </c>
      <c r="AD486" s="34">
        <f t="shared" si="107"/>
        <v>0</v>
      </c>
      <c r="AE486" s="34">
        <f t="shared" si="108"/>
        <v>0</v>
      </c>
      <c r="AF486" s="34">
        <f t="shared" si="109"/>
        <v>0</v>
      </c>
      <c r="AG486" s="34">
        <f t="shared" si="110"/>
        <v>0</v>
      </c>
      <c r="AH486">
        <f t="shared" si="103"/>
        <v>0</v>
      </c>
      <c r="AI486">
        <f t="shared" si="104"/>
        <v>0</v>
      </c>
      <c r="AJ486">
        <v>0</v>
      </c>
    </row>
    <row r="487" spans="1:36" ht="12.75">
      <c r="A487" s="22">
        <v>3622380</v>
      </c>
      <c r="B487" s="23">
        <v>650901060000</v>
      </c>
      <c r="C487" s="24" t="s">
        <v>123</v>
      </c>
      <c r="D487" s="24" t="s">
        <v>124</v>
      </c>
      <c r="E487" s="24" t="s">
        <v>125</v>
      </c>
      <c r="F487" s="24">
        <v>14522</v>
      </c>
      <c r="G487" s="25">
        <v>1297</v>
      </c>
      <c r="H487" s="24">
        <v>3155973401</v>
      </c>
      <c r="I487" s="26" t="s">
        <v>883</v>
      </c>
      <c r="J487" s="26" t="s">
        <v>878</v>
      </c>
      <c r="K487" s="35" t="s">
        <v>877</v>
      </c>
      <c r="L487" s="4">
        <v>2153</v>
      </c>
      <c r="M487" s="70" t="s">
        <v>878</v>
      </c>
      <c r="N487" s="4" t="s">
        <v>877</v>
      </c>
      <c r="O487" s="30"/>
      <c r="P487" s="31">
        <v>7.566539923954372</v>
      </c>
      <c r="Q487" s="26" t="str">
        <f t="shared" si="111"/>
        <v>NO</v>
      </c>
      <c r="R487" s="26" t="s">
        <v>878</v>
      </c>
      <c r="S487" s="30" t="s">
        <v>877</v>
      </c>
      <c r="T487">
        <v>8780</v>
      </c>
      <c r="U487">
        <v>11964</v>
      </c>
      <c r="V487" s="4">
        <v>3039</v>
      </c>
      <c r="W487" s="33">
        <v>37007</v>
      </c>
      <c r="X487" s="34">
        <f t="shared" si="100"/>
        <v>0</v>
      </c>
      <c r="Y487" s="34">
        <f t="shared" si="101"/>
        <v>0</v>
      </c>
      <c r="Z487" s="34">
        <f t="shared" si="105"/>
        <v>0</v>
      </c>
      <c r="AA487" s="34">
        <f t="shared" si="106"/>
        <v>0</v>
      </c>
      <c r="AB487" s="34">
        <f t="shared" si="99"/>
        <v>0</v>
      </c>
      <c r="AC487" s="34">
        <f t="shared" si="102"/>
        <v>0</v>
      </c>
      <c r="AD487" s="34">
        <f t="shared" si="107"/>
        <v>0</v>
      </c>
      <c r="AE487" s="34">
        <f t="shared" si="108"/>
        <v>0</v>
      </c>
      <c r="AF487" s="34">
        <f t="shared" si="109"/>
        <v>0</v>
      </c>
      <c r="AG487" s="34">
        <f t="shared" si="110"/>
        <v>0</v>
      </c>
      <c r="AH487">
        <f t="shared" si="103"/>
        <v>0</v>
      </c>
      <c r="AI487">
        <f t="shared" si="104"/>
        <v>0</v>
      </c>
      <c r="AJ487">
        <v>0</v>
      </c>
    </row>
    <row r="488" spans="1:36" ht="12.75">
      <c r="A488" s="22">
        <v>3622410</v>
      </c>
      <c r="B488" s="23">
        <v>61601040000</v>
      </c>
      <c r="C488" s="24" t="s">
        <v>126</v>
      </c>
      <c r="D488" s="24" t="s">
        <v>127</v>
      </c>
      <c r="E488" s="24" t="s">
        <v>128</v>
      </c>
      <c r="F488" s="24">
        <v>14767</v>
      </c>
      <c r="G488" s="25">
        <v>9775</v>
      </c>
      <c r="H488" s="24">
        <v>7167823245</v>
      </c>
      <c r="I488" s="26">
        <v>8</v>
      </c>
      <c r="J488" s="26" t="s">
        <v>876</v>
      </c>
      <c r="K488" s="43" t="s">
        <v>877</v>
      </c>
      <c r="L488" s="28">
        <v>805</v>
      </c>
      <c r="M488" s="70" t="s">
        <v>878</v>
      </c>
      <c r="N488" s="4" t="s">
        <v>877</v>
      </c>
      <c r="O488" s="30"/>
      <c r="P488" s="31">
        <v>18.339529120198264</v>
      </c>
      <c r="Q488" s="26" t="str">
        <f t="shared" si="111"/>
        <v>NO</v>
      </c>
      <c r="R488" s="26" t="s">
        <v>876</v>
      </c>
      <c r="S488" s="30" t="s">
        <v>877</v>
      </c>
      <c r="T488">
        <v>4271</v>
      </c>
      <c r="U488">
        <v>4624</v>
      </c>
      <c r="V488" s="4">
        <v>2796</v>
      </c>
      <c r="W488" s="33">
        <v>22611</v>
      </c>
      <c r="X488" s="34">
        <f t="shared" si="100"/>
        <v>1</v>
      </c>
      <c r="Y488" s="34">
        <f t="shared" si="101"/>
        <v>0</v>
      </c>
      <c r="Z488" s="34">
        <f t="shared" si="105"/>
        <v>0</v>
      </c>
      <c r="AA488" s="34">
        <f t="shared" si="106"/>
        <v>0</v>
      </c>
      <c r="AB488" s="34">
        <f t="shared" si="99"/>
        <v>0</v>
      </c>
      <c r="AC488" s="34">
        <f t="shared" si="102"/>
        <v>1</v>
      </c>
      <c r="AD488" s="34">
        <f t="shared" si="107"/>
        <v>0</v>
      </c>
      <c r="AE488" s="34">
        <f t="shared" si="108"/>
        <v>0</v>
      </c>
      <c r="AF488" s="34">
        <f t="shared" si="109"/>
        <v>0</v>
      </c>
      <c r="AG488" s="34">
        <f t="shared" si="110"/>
        <v>0</v>
      </c>
      <c r="AH488">
        <f t="shared" si="103"/>
        <v>0</v>
      </c>
      <c r="AI488">
        <f t="shared" si="104"/>
        <v>0</v>
      </c>
      <c r="AJ488">
        <v>0</v>
      </c>
    </row>
    <row r="489" spans="1:36" ht="12.75">
      <c r="A489" s="22">
        <v>3622440</v>
      </c>
      <c r="B489" s="23">
        <v>512501040000</v>
      </c>
      <c r="C489" s="24" t="s">
        <v>129</v>
      </c>
      <c r="D489" s="24" t="s">
        <v>130</v>
      </c>
      <c r="E489" s="24" t="s">
        <v>131</v>
      </c>
      <c r="F489" s="24">
        <v>13672</v>
      </c>
      <c r="G489" s="25">
        <v>187</v>
      </c>
      <c r="H489" s="24">
        <v>3152654642</v>
      </c>
      <c r="I489" s="26">
        <v>7</v>
      </c>
      <c r="J489" s="26" t="s">
        <v>876</v>
      </c>
      <c r="K489" s="35" t="s">
        <v>879</v>
      </c>
      <c r="L489" s="4">
        <v>506</v>
      </c>
      <c r="M489" s="70" t="s">
        <v>878</v>
      </c>
      <c r="N489" s="69" t="s">
        <v>879</v>
      </c>
      <c r="O489" s="66" t="s">
        <v>879</v>
      </c>
      <c r="P489" s="31">
        <v>21.337579617834397</v>
      </c>
      <c r="Q489" s="26" t="str">
        <f t="shared" si="111"/>
        <v>YES</v>
      </c>
      <c r="R489" s="26" t="s">
        <v>876</v>
      </c>
      <c r="S489" s="30" t="s">
        <v>877</v>
      </c>
      <c r="T489">
        <v>3257</v>
      </c>
      <c r="U489">
        <v>2991</v>
      </c>
      <c r="V489" s="4">
        <v>2932</v>
      </c>
      <c r="W489" s="33">
        <v>19347</v>
      </c>
      <c r="X489" s="34">
        <f t="shared" si="100"/>
        <v>1</v>
      </c>
      <c r="Y489" s="34">
        <f t="shared" si="101"/>
        <v>1</v>
      </c>
      <c r="Z489" s="34" t="str">
        <f t="shared" si="105"/>
        <v>ELIGIBLE</v>
      </c>
      <c r="AA489" s="34" t="str">
        <f t="shared" si="106"/>
        <v>OKAY</v>
      </c>
      <c r="AB489" s="34">
        <f t="shared" si="99"/>
        <v>1</v>
      </c>
      <c r="AC489" s="34">
        <f t="shared" si="102"/>
        <v>1</v>
      </c>
      <c r="AD489" s="34" t="str">
        <f t="shared" si="107"/>
        <v>CHECK</v>
      </c>
      <c r="AE489" s="34" t="str">
        <f t="shared" si="108"/>
        <v>SRSA</v>
      </c>
      <c r="AF489" s="34">
        <f t="shared" si="109"/>
        <v>0</v>
      </c>
      <c r="AG489" s="34">
        <f t="shared" si="110"/>
        <v>0</v>
      </c>
      <c r="AH489">
        <f t="shared" si="103"/>
        <v>0</v>
      </c>
      <c r="AI489">
        <f t="shared" si="104"/>
        <v>0</v>
      </c>
      <c r="AJ489">
        <v>0</v>
      </c>
    </row>
    <row r="490" spans="1:36" ht="12.75">
      <c r="A490" s="22">
        <v>3622470</v>
      </c>
      <c r="B490" s="23">
        <v>580224030000</v>
      </c>
      <c r="C490" s="24" t="s">
        <v>132</v>
      </c>
      <c r="D490" s="24" t="s">
        <v>133</v>
      </c>
      <c r="E490" s="24" t="s">
        <v>134</v>
      </c>
      <c r="F490" s="24">
        <v>11772</v>
      </c>
      <c r="G490" s="25">
        <v>3787</v>
      </c>
      <c r="H490" s="24">
        <v>6317581017</v>
      </c>
      <c r="I490" s="26">
        <v>3</v>
      </c>
      <c r="J490" s="26" t="s">
        <v>878</v>
      </c>
      <c r="K490" s="27" t="s">
        <v>877</v>
      </c>
      <c r="L490" s="28">
        <v>8593</v>
      </c>
      <c r="M490" s="70" t="s">
        <v>878</v>
      </c>
      <c r="N490" s="45" t="s">
        <v>877</v>
      </c>
      <c r="O490" s="7"/>
      <c r="P490" s="31">
        <v>9.764136368318056</v>
      </c>
      <c r="Q490" s="26" t="str">
        <f t="shared" si="111"/>
        <v>NO</v>
      </c>
      <c r="R490" s="26" t="s">
        <v>878</v>
      </c>
      <c r="S490" s="30" t="s">
        <v>877</v>
      </c>
      <c r="T490">
        <v>37642</v>
      </c>
      <c r="U490">
        <v>48046</v>
      </c>
      <c r="V490" s="4">
        <v>16267</v>
      </c>
      <c r="W490" s="33">
        <v>163820</v>
      </c>
      <c r="X490" s="34">
        <f t="shared" si="100"/>
        <v>0</v>
      </c>
      <c r="Y490" s="34">
        <f t="shared" si="101"/>
        <v>0</v>
      </c>
      <c r="Z490" s="34">
        <f t="shared" si="105"/>
        <v>0</v>
      </c>
      <c r="AA490" s="34">
        <f t="shared" si="106"/>
        <v>0</v>
      </c>
      <c r="AB490" s="34">
        <f t="shared" si="99"/>
        <v>0</v>
      </c>
      <c r="AC490" s="34">
        <f t="shared" si="102"/>
        <v>0</v>
      </c>
      <c r="AD490" s="34">
        <f t="shared" si="107"/>
        <v>0</v>
      </c>
      <c r="AE490" s="34">
        <f t="shared" si="108"/>
        <v>0</v>
      </c>
      <c r="AF490" s="34">
        <f t="shared" si="109"/>
        <v>0</v>
      </c>
      <c r="AG490" s="34">
        <f t="shared" si="110"/>
        <v>0</v>
      </c>
      <c r="AH490">
        <f t="shared" si="103"/>
        <v>0</v>
      </c>
      <c r="AI490">
        <f t="shared" si="104"/>
        <v>0</v>
      </c>
      <c r="AJ490">
        <v>0</v>
      </c>
    </row>
    <row r="491" spans="1:36" ht="12.75">
      <c r="A491" s="22">
        <v>3622500</v>
      </c>
      <c r="B491" s="23">
        <v>181201040000</v>
      </c>
      <c r="C491" s="24" t="s">
        <v>135</v>
      </c>
      <c r="D491" s="24" t="s">
        <v>136</v>
      </c>
      <c r="E491" s="24" t="s">
        <v>137</v>
      </c>
      <c r="F491" s="24">
        <v>14525</v>
      </c>
      <c r="G491" s="25">
        <v>9111</v>
      </c>
      <c r="H491" s="24">
        <v>7165843115</v>
      </c>
      <c r="I491" s="26">
        <v>8</v>
      </c>
      <c r="J491" s="26" t="s">
        <v>876</v>
      </c>
      <c r="K491" s="27" t="s">
        <v>877</v>
      </c>
      <c r="L491" s="28">
        <v>954</v>
      </c>
      <c r="M491" s="70" t="s">
        <v>878</v>
      </c>
      <c r="N491" s="4" t="s">
        <v>877</v>
      </c>
      <c r="O491" s="30"/>
      <c r="P491" s="31">
        <v>13.141862489120976</v>
      </c>
      <c r="Q491" s="26" t="str">
        <f t="shared" si="111"/>
        <v>NO</v>
      </c>
      <c r="R491" s="26" t="s">
        <v>876</v>
      </c>
      <c r="S491" s="30" t="s">
        <v>877</v>
      </c>
      <c r="T491">
        <v>4574</v>
      </c>
      <c r="U491">
        <v>5440</v>
      </c>
      <c r="V491" s="4">
        <v>2532</v>
      </c>
      <c r="W491" s="33">
        <v>22593</v>
      </c>
      <c r="X491" s="34">
        <f t="shared" si="100"/>
        <v>1</v>
      </c>
      <c r="Y491" s="34">
        <f t="shared" si="101"/>
        <v>0</v>
      </c>
      <c r="Z491" s="34">
        <f t="shared" si="105"/>
        <v>0</v>
      </c>
      <c r="AA491" s="34">
        <f t="shared" si="106"/>
        <v>0</v>
      </c>
      <c r="AB491" s="34">
        <f t="shared" si="99"/>
        <v>0</v>
      </c>
      <c r="AC491" s="34">
        <f t="shared" si="102"/>
        <v>1</v>
      </c>
      <c r="AD491" s="34">
        <f t="shared" si="107"/>
        <v>0</v>
      </c>
      <c r="AE491" s="34">
        <f t="shared" si="108"/>
        <v>0</v>
      </c>
      <c r="AF491" s="34">
        <f t="shared" si="109"/>
        <v>0</v>
      </c>
      <c r="AG491" s="34">
        <f t="shared" si="110"/>
        <v>0</v>
      </c>
      <c r="AH491">
        <f t="shared" si="103"/>
        <v>0</v>
      </c>
      <c r="AI491">
        <f t="shared" si="104"/>
        <v>0</v>
      </c>
      <c r="AJ491">
        <v>0</v>
      </c>
    </row>
    <row r="492" spans="1:36" ht="12.75">
      <c r="A492" s="22">
        <v>3622530</v>
      </c>
      <c r="B492" s="23">
        <v>131201040000</v>
      </c>
      <c r="C492" s="24" t="s">
        <v>138</v>
      </c>
      <c r="D492" s="24" t="s">
        <v>139</v>
      </c>
      <c r="E492" s="24" t="s">
        <v>140</v>
      </c>
      <c r="F492" s="24">
        <v>12564</v>
      </c>
      <c r="G492" s="25">
        <v>1146</v>
      </c>
      <c r="H492" s="24">
        <v>9148554600</v>
      </c>
      <c r="I492" s="26">
        <v>8</v>
      </c>
      <c r="J492" s="26" t="s">
        <v>876</v>
      </c>
      <c r="K492" s="43" t="s">
        <v>877</v>
      </c>
      <c r="L492" s="4">
        <v>1208</v>
      </c>
      <c r="M492" s="70" t="s">
        <v>878</v>
      </c>
      <c r="N492" s="4" t="s">
        <v>877</v>
      </c>
      <c r="O492" s="30"/>
      <c r="P492" s="31">
        <v>3.7360890302066774</v>
      </c>
      <c r="Q492" s="26" t="str">
        <f t="shared" si="111"/>
        <v>NO</v>
      </c>
      <c r="R492" s="26" t="s">
        <v>876</v>
      </c>
      <c r="S492" s="30" t="s">
        <v>877</v>
      </c>
      <c r="T492">
        <v>4313</v>
      </c>
      <c r="U492">
        <v>8446</v>
      </c>
      <c r="V492" s="4">
        <v>744</v>
      </c>
      <c r="W492" s="33">
        <v>14556</v>
      </c>
      <c r="X492" s="34">
        <f t="shared" si="100"/>
        <v>1</v>
      </c>
      <c r="Y492" s="34">
        <f t="shared" si="101"/>
        <v>0</v>
      </c>
      <c r="Z492" s="34">
        <f t="shared" si="105"/>
        <v>0</v>
      </c>
      <c r="AA492" s="34">
        <f t="shared" si="106"/>
        <v>0</v>
      </c>
      <c r="AB492" s="34">
        <f t="shared" si="99"/>
        <v>0</v>
      </c>
      <c r="AC492" s="34">
        <f t="shared" si="102"/>
        <v>1</v>
      </c>
      <c r="AD492" s="34">
        <f t="shared" si="107"/>
        <v>0</v>
      </c>
      <c r="AE492" s="34">
        <f t="shared" si="108"/>
        <v>0</v>
      </c>
      <c r="AF492" s="34">
        <f t="shared" si="109"/>
        <v>0</v>
      </c>
      <c r="AG492" s="34">
        <f t="shared" si="110"/>
        <v>0</v>
      </c>
      <c r="AH492">
        <f t="shared" si="103"/>
        <v>0</v>
      </c>
      <c r="AI492">
        <f t="shared" si="104"/>
        <v>0</v>
      </c>
      <c r="AJ492">
        <v>0</v>
      </c>
    </row>
    <row r="493" spans="1:36" ht="12.75">
      <c r="A493" s="22">
        <v>3622560</v>
      </c>
      <c r="B493" s="23">
        <v>500308030000</v>
      </c>
      <c r="C493" s="24" t="s">
        <v>141</v>
      </c>
      <c r="D493" s="24" t="s">
        <v>142</v>
      </c>
      <c r="E493" s="24" t="s">
        <v>143</v>
      </c>
      <c r="F493" s="24">
        <v>10965</v>
      </c>
      <c r="G493" s="25">
        <v>2799</v>
      </c>
      <c r="H493" s="24">
        <v>9146203900</v>
      </c>
      <c r="I493" s="26">
        <v>3</v>
      </c>
      <c r="J493" s="75" t="s">
        <v>878</v>
      </c>
      <c r="K493" s="27" t="s">
        <v>877</v>
      </c>
      <c r="L493" s="28">
        <v>2219</v>
      </c>
      <c r="M493" s="76" t="s">
        <v>878</v>
      </c>
      <c r="N493" s="4" t="s">
        <v>877</v>
      </c>
      <c r="O493" s="30"/>
      <c r="P493" s="31">
        <v>3.897086643965191</v>
      </c>
      <c r="Q493" s="26" t="str">
        <f t="shared" si="111"/>
        <v>NO</v>
      </c>
      <c r="R493" s="26" t="s">
        <v>878</v>
      </c>
      <c r="S493" s="30" t="s">
        <v>877</v>
      </c>
      <c r="T493">
        <v>8713</v>
      </c>
      <c r="U493">
        <v>13323</v>
      </c>
      <c r="V493" s="4">
        <v>1685</v>
      </c>
      <c r="W493" s="33">
        <v>28251</v>
      </c>
      <c r="X493" s="34">
        <f t="shared" si="100"/>
        <v>0</v>
      </c>
      <c r="Y493" s="34">
        <f t="shared" si="101"/>
        <v>0</v>
      </c>
      <c r="Z493" s="34">
        <f t="shared" si="105"/>
        <v>0</v>
      </c>
      <c r="AA493" s="34">
        <f t="shared" si="106"/>
        <v>0</v>
      </c>
      <c r="AB493" s="34">
        <f t="shared" si="99"/>
        <v>0</v>
      </c>
      <c r="AC493" s="34">
        <f t="shared" si="102"/>
        <v>0</v>
      </c>
      <c r="AD493" s="34">
        <f t="shared" si="107"/>
        <v>0</v>
      </c>
      <c r="AE493" s="34">
        <f t="shared" si="108"/>
        <v>0</v>
      </c>
      <c r="AF493" s="34">
        <f t="shared" si="109"/>
        <v>0</v>
      </c>
      <c r="AG493" s="34">
        <f t="shared" si="110"/>
        <v>0</v>
      </c>
      <c r="AH493">
        <f t="shared" si="103"/>
        <v>0</v>
      </c>
      <c r="AI493">
        <f t="shared" si="104"/>
        <v>0</v>
      </c>
      <c r="AJ493">
        <v>0</v>
      </c>
    </row>
    <row r="494" spans="1:36" ht="12.75">
      <c r="A494" s="22">
        <v>3622650</v>
      </c>
      <c r="B494" s="23">
        <v>661500010000</v>
      </c>
      <c r="C494" s="24" t="s">
        <v>144</v>
      </c>
      <c r="D494" s="24" t="s">
        <v>145</v>
      </c>
      <c r="E494" s="24" t="s">
        <v>146</v>
      </c>
      <c r="F494" s="24">
        <v>10566</v>
      </c>
      <c r="G494" s="25">
        <v>3499</v>
      </c>
      <c r="H494" s="24">
        <v>9147373300</v>
      </c>
      <c r="I494" s="26">
        <v>3</v>
      </c>
      <c r="J494" s="26" t="s">
        <v>878</v>
      </c>
      <c r="K494" s="74" t="s">
        <v>877</v>
      </c>
      <c r="L494" s="26">
        <v>2730</v>
      </c>
      <c r="M494" s="70" t="s">
        <v>878</v>
      </c>
      <c r="N494" s="26" t="s">
        <v>877</v>
      </c>
      <c r="O494" s="30"/>
      <c r="P494" s="31">
        <v>29.152987524622453</v>
      </c>
      <c r="Q494" s="26" t="str">
        <f t="shared" si="111"/>
        <v>YES</v>
      </c>
      <c r="R494" s="26" t="s">
        <v>878</v>
      </c>
      <c r="S494" s="30" t="s">
        <v>877</v>
      </c>
      <c r="T494">
        <v>18812</v>
      </c>
      <c r="U494">
        <v>15767</v>
      </c>
      <c r="V494" s="4">
        <v>18034</v>
      </c>
      <c r="W494" s="33">
        <v>114768</v>
      </c>
      <c r="X494" s="34">
        <f t="shared" si="100"/>
        <v>0</v>
      </c>
      <c r="Y494" s="34">
        <f t="shared" si="101"/>
        <v>0</v>
      </c>
      <c r="Z494" s="34">
        <f t="shared" si="105"/>
        <v>0</v>
      </c>
      <c r="AA494" s="34">
        <f t="shared" si="106"/>
        <v>0</v>
      </c>
      <c r="AB494" s="34">
        <f t="shared" si="99"/>
        <v>1</v>
      </c>
      <c r="AC494" s="34">
        <f t="shared" si="102"/>
        <v>0</v>
      </c>
      <c r="AD494" s="34">
        <f t="shared" si="107"/>
        <v>0</v>
      </c>
      <c r="AE494" s="34">
        <f t="shared" si="108"/>
        <v>0</v>
      </c>
      <c r="AF494" s="34">
        <f t="shared" si="109"/>
        <v>0</v>
      </c>
      <c r="AG494" s="34">
        <f t="shared" si="110"/>
        <v>0</v>
      </c>
      <c r="AH494">
        <f t="shared" si="103"/>
        <v>0</v>
      </c>
      <c r="AI494">
        <f t="shared" si="104"/>
        <v>0</v>
      </c>
      <c r="AJ494">
        <v>0</v>
      </c>
    </row>
    <row r="495" spans="1:36" ht="12.75">
      <c r="A495" s="22">
        <v>3622680</v>
      </c>
      <c r="B495" s="23">
        <v>661601030000</v>
      </c>
      <c r="C495" s="24" t="s">
        <v>147</v>
      </c>
      <c r="D495" s="24" t="s">
        <v>148</v>
      </c>
      <c r="E495" s="24" t="s">
        <v>149</v>
      </c>
      <c r="F495" s="24">
        <v>10803</v>
      </c>
      <c r="G495" s="25">
        <v>2147</v>
      </c>
      <c r="H495" s="24">
        <v>9147383434</v>
      </c>
      <c r="I495" s="26">
        <v>3</v>
      </c>
      <c r="J495" s="61" t="s">
        <v>878</v>
      </c>
      <c r="K495" s="27" t="s">
        <v>877</v>
      </c>
      <c r="L495" s="28">
        <v>2270</v>
      </c>
      <c r="M495" s="29" t="s">
        <v>878</v>
      </c>
      <c r="N495" s="28" t="s">
        <v>877</v>
      </c>
      <c r="O495" s="30"/>
      <c r="P495" s="31">
        <v>7.651331719128329</v>
      </c>
      <c r="Q495" s="26" t="str">
        <f t="shared" si="111"/>
        <v>NO</v>
      </c>
      <c r="R495" s="26" t="s">
        <v>878</v>
      </c>
      <c r="S495" s="30" t="s">
        <v>877</v>
      </c>
      <c r="T495">
        <v>8709</v>
      </c>
      <c r="U495">
        <v>12122</v>
      </c>
      <c r="V495" s="4">
        <v>2762</v>
      </c>
      <c r="W495" s="33">
        <v>33661</v>
      </c>
      <c r="X495" s="34">
        <f t="shared" si="100"/>
        <v>0</v>
      </c>
      <c r="Y495" s="34">
        <f t="shared" si="101"/>
        <v>0</v>
      </c>
      <c r="Z495" s="34">
        <f t="shared" si="105"/>
        <v>0</v>
      </c>
      <c r="AA495" s="34">
        <f t="shared" si="106"/>
        <v>0</v>
      </c>
      <c r="AB495" s="34">
        <f t="shared" si="99"/>
        <v>0</v>
      </c>
      <c r="AC495" s="34">
        <f t="shared" si="102"/>
        <v>0</v>
      </c>
      <c r="AD495" s="34">
        <f t="shared" si="107"/>
        <v>0</v>
      </c>
      <c r="AE495" s="34">
        <f t="shared" si="108"/>
        <v>0</v>
      </c>
      <c r="AF495" s="34">
        <f t="shared" si="109"/>
        <v>0</v>
      </c>
      <c r="AG495" s="34">
        <f t="shared" si="110"/>
        <v>0</v>
      </c>
      <c r="AH495">
        <f t="shared" si="103"/>
        <v>0</v>
      </c>
      <c r="AI495">
        <f t="shared" si="104"/>
        <v>0</v>
      </c>
      <c r="AJ495">
        <v>0</v>
      </c>
    </row>
    <row r="496" spans="1:36" ht="12.75">
      <c r="A496" s="22">
        <v>3622710</v>
      </c>
      <c r="B496" s="23">
        <v>261201060000</v>
      </c>
      <c r="C496" s="24" t="s">
        <v>150</v>
      </c>
      <c r="D496" s="24" t="s">
        <v>151</v>
      </c>
      <c r="E496" s="24" t="s">
        <v>152</v>
      </c>
      <c r="F496" s="24">
        <v>14526</v>
      </c>
      <c r="G496" s="25">
        <v>900</v>
      </c>
      <c r="H496" s="24">
        <v>7162495700</v>
      </c>
      <c r="I496" s="26" t="s">
        <v>883</v>
      </c>
      <c r="J496" s="26" t="s">
        <v>878</v>
      </c>
      <c r="K496" s="27" t="s">
        <v>877</v>
      </c>
      <c r="L496" s="28">
        <v>4656</v>
      </c>
      <c r="M496" s="70" t="s">
        <v>878</v>
      </c>
      <c r="N496" s="28" t="s">
        <v>877</v>
      </c>
      <c r="O496" s="30"/>
      <c r="P496" s="31">
        <v>3.4079029897553834</v>
      </c>
      <c r="Q496" s="26" t="str">
        <f t="shared" si="111"/>
        <v>NO</v>
      </c>
      <c r="R496" s="26" t="s">
        <v>878</v>
      </c>
      <c r="S496" s="30" t="s">
        <v>877</v>
      </c>
      <c r="T496">
        <v>19896</v>
      </c>
      <c r="U496">
        <v>32365</v>
      </c>
      <c r="V496" s="4">
        <v>3576</v>
      </c>
      <c r="W496" s="33">
        <v>59487</v>
      </c>
      <c r="X496" s="34">
        <f t="shared" si="100"/>
        <v>0</v>
      </c>
      <c r="Y496" s="34">
        <f t="shared" si="101"/>
        <v>0</v>
      </c>
      <c r="Z496" s="34">
        <f t="shared" si="105"/>
        <v>0</v>
      </c>
      <c r="AA496" s="34">
        <f t="shared" si="106"/>
        <v>0</v>
      </c>
      <c r="AB496" s="34">
        <f t="shared" si="99"/>
        <v>0</v>
      </c>
      <c r="AC496" s="34">
        <f t="shared" si="102"/>
        <v>0</v>
      </c>
      <c r="AD496" s="34">
        <f t="shared" si="107"/>
        <v>0</v>
      </c>
      <c r="AE496" s="34">
        <f t="shared" si="108"/>
        <v>0</v>
      </c>
      <c r="AF496" s="34">
        <f t="shared" si="109"/>
        <v>0</v>
      </c>
      <c r="AG496" s="34">
        <f t="shared" si="110"/>
        <v>0</v>
      </c>
      <c r="AH496">
        <f t="shared" si="103"/>
        <v>0</v>
      </c>
      <c r="AI496">
        <f t="shared" si="104"/>
        <v>0</v>
      </c>
      <c r="AJ496">
        <v>0</v>
      </c>
    </row>
    <row r="497" spans="1:36" ht="12.75">
      <c r="A497" s="22">
        <v>3622740</v>
      </c>
      <c r="B497" s="23">
        <v>680601060000</v>
      </c>
      <c r="C497" s="24" t="s">
        <v>153</v>
      </c>
      <c r="D497" s="24" t="s">
        <v>154</v>
      </c>
      <c r="E497" s="24" t="s">
        <v>155</v>
      </c>
      <c r="F497" s="24">
        <v>14527</v>
      </c>
      <c r="G497" s="25">
        <v>1099</v>
      </c>
      <c r="H497" s="24">
        <v>3155363371</v>
      </c>
      <c r="I497" s="26">
        <v>6</v>
      </c>
      <c r="J497" s="26" t="s">
        <v>878</v>
      </c>
      <c r="K497" s="27" t="s">
        <v>879</v>
      </c>
      <c r="L497" s="28">
        <v>1985</v>
      </c>
      <c r="M497" s="70" t="s">
        <v>878</v>
      </c>
      <c r="N497" s="28" t="s">
        <v>877</v>
      </c>
      <c r="O497" s="30"/>
      <c r="P497" s="31">
        <v>30.028735632183906</v>
      </c>
      <c r="Q497" s="26" t="str">
        <f t="shared" si="111"/>
        <v>YES</v>
      </c>
      <c r="R497" s="26" t="s">
        <v>876</v>
      </c>
      <c r="S497" s="32" t="s">
        <v>879</v>
      </c>
      <c r="T497">
        <v>15249</v>
      </c>
      <c r="U497">
        <v>12152</v>
      </c>
      <c r="V497" s="4">
        <v>15907</v>
      </c>
      <c r="W497" s="33">
        <v>97113</v>
      </c>
      <c r="X497" s="34">
        <f t="shared" si="100"/>
        <v>0</v>
      </c>
      <c r="Y497" s="34">
        <f t="shared" si="101"/>
        <v>0</v>
      </c>
      <c r="Z497" s="34">
        <f t="shared" si="105"/>
        <v>0</v>
      </c>
      <c r="AA497" s="34">
        <f t="shared" si="106"/>
        <v>0</v>
      </c>
      <c r="AB497" s="34">
        <f t="shared" si="99"/>
        <v>1</v>
      </c>
      <c r="AC497" s="34">
        <f t="shared" si="102"/>
        <v>1</v>
      </c>
      <c r="AD497" s="34" t="str">
        <f t="shared" si="107"/>
        <v>CHECK</v>
      </c>
      <c r="AE497" s="34">
        <f t="shared" si="108"/>
        <v>0</v>
      </c>
      <c r="AF497" s="34" t="str">
        <f t="shared" si="109"/>
        <v>RLISP</v>
      </c>
      <c r="AG497" s="34">
        <f t="shared" si="110"/>
        <v>0</v>
      </c>
      <c r="AH497">
        <f t="shared" si="103"/>
        <v>0</v>
      </c>
      <c r="AI497">
        <f t="shared" si="104"/>
        <v>0</v>
      </c>
      <c r="AJ497">
        <v>0</v>
      </c>
    </row>
    <row r="498" spans="1:36" ht="12.75">
      <c r="A498" s="22">
        <v>3622770</v>
      </c>
      <c r="B498" s="23">
        <v>671201060000</v>
      </c>
      <c r="C498" s="24" t="s">
        <v>156</v>
      </c>
      <c r="D498" s="24" t="s">
        <v>157</v>
      </c>
      <c r="E498" s="24" t="s">
        <v>158</v>
      </c>
      <c r="F498" s="24">
        <v>14530</v>
      </c>
      <c r="G498" s="25">
        <v>1199</v>
      </c>
      <c r="H498" s="24">
        <v>7162376156</v>
      </c>
      <c r="I498" s="26">
        <v>6</v>
      </c>
      <c r="J498" s="26" t="s">
        <v>878</v>
      </c>
      <c r="K498" s="27" t="s">
        <v>879</v>
      </c>
      <c r="L498" s="28">
        <v>1122</v>
      </c>
      <c r="M498" s="70" t="s">
        <v>878</v>
      </c>
      <c r="N498" s="28" t="s">
        <v>877</v>
      </c>
      <c r="O498" s="30"/>
      <c r="P498" s="31">
        <v>15.42483660130719</v>
      </c>
      <c r="Q498" s="26" t="str">
        <f t="shared" si="111"/>
        <v>NO</v>
      </c>
      <c r="R498" s="26" t="s">
        <v>876</v>
      </c>
      <c r="S498" s="30" t="s">
        <v>877</v>
      </c>
      <c r="T498">
        <v>6169</v>
      </c>
      <c r="U498">
        <v>6469</v>
      </c>
      <c r="V498" s="4">
        <v>4199</v>
      </c>
      <c r="W498" s="33">
        <v>33347</v>
      </c>
      <c r="X498" s="34">
        <f t="shared" si="100"/>
        <v>0</v>
      </c>
      <c r="Y498" s="34">
        <f t="shared" si="101"/>
        <v>0</v>
      </c>
      <c r="Z498" s="34">
        <f t="shared" si="105"/>
        <v>0</v>
      </c>
      <c r="AA498" s="34">
        <f t="shared" si="106"/>
        <v>0</v>
      </c>
      <c r="AB498" s="34">
        <f t="shared" si="99"/>
        <v>0</v>
      </c>
      <c r="AC498" s="34">
        <f t="shared" si="102"/>
        <v>1</v>
      </c>
      <c r="AD498" s="34">
        <f t="shared" si="107"/>
        <v>0</v>
      </c>
      <c r="AE498" s="34">
        <f t="shared" si="108"/>
        <v>0</v>
      </c>
      <c r="AF498" s="34">
        <f t="shared" si="109"/>
        <v>0</v>
      </c>
      <c r="AG498" s="34">
        <f t="shared" si="110"/>
        <v>0</v>
      </c>
      <c r="AH498">
        <f t="shared" si="103"/>
        <v>0</v>
      </c>
      <c r="AI498">
        <f t="shared" si="104"/>
        <v>0</v>
      </c>
      <c r="AJ498">
        <v>0</v>
      </c>
    </row>
    <row r="499" spans="1:36" ht="12.75">
      <c r="A499" s="22">
        <v>3622830</v>
      </c>
      <c r="B499" s="23">
        <v>91101060000</v>
      </c>
      <c r="C499" s="24" t="s">
        <v>159</v>
      </c>
      <c r="D499" s="24" t="s">
        <v>160</v>
      </c>
      <c r="E499" s="24" t="s">
        <v>161</v>
      </c>
      <c r="F499" s="24">
        <v>12972</v>
      </c>
      <c r="G499" s="25">
        <v>68</v>
      </c>
      <c r="H499" s="24">
        <v>5186439494</v>
      </c>
      <c r="I499" s="26">
        <v>7</v>
      </c>
      <c r="J499" s="26" t="s">
        <v>876</v>
      </c>
      <c r="K499" s="43" t="s">
        <v>879</v>
      </c>
      <c r="L499" s="28">
        <v>2162</v>
      </c>
      <c r="M499" s="70" t="s">
        <v>878</v>
      </c>
      <c r="N499" s="4" t="s">
        <v>877</v>
      </c>
      <c r="O499" s="30"/>
      <c r="P499" s="31">
        <v>16.632918715649406</v>
      </c>
      <c r="Q499" s="26" t="str">
        <f t="shared" si="111"/>
        <v>NO</v>
      </c>
      <c r="R499" s="26" t="s">
        <v>876</v>
      </c>
      <c r="S499" s="30" t="s">
        <v>877</v>
      </c>
      <c r="T499">
        <v>13142</v>
      </c>
      <c r="U499">
        <v>12380</v>
      </c>
      <c r="V499" s="4">
        <v>10708</v>
      </c>
      <c r="W499" s="33">
        <v>75135</v>
      </c>
      <c r="X499" s="34">
        <f t="shared" si="100"/>
        <v>1</v>
      </c>
      <c r="Y499" s="34">
        <f t="shared" si="101"/>
        <v>0</v>
      </c>
      <c r="Z499" s="34">
        <f t="shared" si="105"/>
        <v>0</v>
      </c>
      <c r="AA499" s="34">
        <f t="shared" si="106"/>
        <v>0</v>
      </c>
      <c r="AB499" s="34">
        <f t="shared" si="99"/>
        <v>0</v>
      </c>
      <c r="AC499" s="34">
        <f t="shared" si="102"/>
        <v>1</v>
      </c>
      <c r="AD499" s="34">
        <f t="shared" si="107"/>
        <v>0</v>
      </c>
      <c r="AE499" s="34">
        <f t="shared" si="108"/>
        <v>0</v>
      </c>
      <c r="AF499" s="34">
        <f t="shared" si="109"/>
        <v>0</v>
      </c>
      <c r="AG499" s="34">
        <f t="shared" si="110"/>
        <v>0</v>
      </c>
      <c r="AH499">
        <f t="shared" si="103"/>
        <v>0</v>
      </c>
      <c r="AI499">
        <f t="shared" si="104"/>
        <v>0</v>
      </c>
      <c r="AJ499">
        <v>0</v>
      </c>
    </row>
    <row r="500" spans="1:36" ht="12.75">
      <c r="A500" s="22">
        <v>3622890</v>
      </c>
      <c r="B500" s="23">
        <v>431301060000</v>
      </c>
      <c r="C500" s="24" t="s">
        <v>162</v>
      </c>
      <c r="D500" s="24" t="s">
        <v>163</v>
      </c>
      <c r="E500" s="24" t="s">
        <v>164</v>
      </c>
      <c r="F500" s="24">
        <v>14432</v>
      </c>
      <c r="G500" s="25">
        <v>9318</v>
      </c>
      <c r="H500" s="24">
        <v>3155483480</v>
      </c>
      <c r="I500" s="26">
        <v>8</v>
      </c>
      <c r="J500" s="26" t="s">
        <v>876</v>
      </c>
      <c r="K500" s="27" t="s">
        <v>877</v>
      </c>
      <c r="L500" s="28">
        <v>2106</v>
      </c>
      <c r="M500" s="70" t="s">
        <v>878</v>
      </c>
      <c r="N500" s="4" t="s">
        <v>877</v>
      </c>
      <c r="O500" s="44"/>
      <c r="P500" s="31">
        <v>8.819657744624836</v>
      </c>
      <c r="Q500" s="26" t="str">
        <f t="shared" si="111"/>
        <v>NO</v>
      </c>
      <c r="R500" s="26" t="s">
        <v>876</v>
      </c>
      <c r="S500" s="30" t="s">
        <v>877</v>
      </c>
      <c r="T500">
        <v>8448</v>
      </c>
      <c r="U500">
        <v>11234</v>
      </c>
      <c r="V500" s="4">
        <v>3187</v>
      </c>
      <c r="W500" s="33">
        <v>36441</v>
      </c>
      <c r="X500" s="34">
        <f t="shared" si="100"/>
        <v>1</v>
      </c>
      <c r="Y500" s="34">
        <f t="shared" si="101"/>
        <v>0</v>
      </c>
      <c r="Z500" s="34">
        <f t="shared" si="105"/>
        <v>0</v>
      </c>
      <c r="AA500" s="34">
        <f t="shared" si="106"/>
        <v>0</v>
      </c>
      <c r="AB500" s="34">
        <f t="shared" si="99"/>
        <v>0</v>
      </c>
      <c r="AC500" s="34">
        <f t="shared" si="102"/>
        <v>1</v>
      </c>
      <c r="AD500" s="34">
        <f t="shared" si="107"/>
        <v>0</v>
      </c>
      <c r="AE500" s="34">
        <f t="shared" si="108"/>
        <v>0</v>
      </c>
      <c r="AF500" s="34">
        <f t="shared" si="109"/>
        <v>0</v>
      </c>
      <c r="AG500" s="34">
        <f t="shared" si="110"/>
        <v>0</v>
      </c>
      <c r="AH500">
        <f t="shared" si="103"/>
        <v>0</v>
      </c>
      <c r="AI500">
        <f t="shared" si="104"/>
        <v>0</v>
      </c>
      <c r="AJ500">
        <v>0</v>
      </c>
    </row>
    <row r="501" spans="1:36" ht="12.75">
      <c r="A501" s="22">
        <v>3622920</v>
      </c>
      <c r="B501" s="23">
        <v>462001060000</v>
      </c>
      <c r="C501" s="24" t="s">
        <v>165</v>
      </c>
      <c r="D501" s="24" t="s">
        <v>166</v>
      </c>
      <c r="E501" s="24" t="s">
        <v>167</v>
      </c>
      <c r="F501" s="24">
        <v>13135</v>
      </c>
      <c r="G501" s="25">
        <v>9778</v>
      </c>
      <c r="H501" s="24">
        <v>3156951555</v>
      </c>
      <c r="I501" s="26" t="s">
        <v>883</v>
      </c>
      <c r="J501" s="26" t="s">
        <v>878</v>
      </c>
      <c r="K501" s="35" t="s">
        <v>877</v>
      </c>
      <c r="L501" s="4">
        <v>2452</v>
      </c>
      <c r="M501" s="70" t="s">
        <v>878</v>
      </c>
      <c r="N501" s="4" t="s">
        <v>877</v>
      </c>
      <c r="O501" s="30"/>
      <c r="P501" s="31">
        <v>11.282410651716889</v>
      </c>
      <c r="Q501" s="26" t="str">
        <f t="shared" si="111"/>
        <v>NO</v>
      </c>
      <c r="R501" s="26" t="s">
        <v>878</v>
      </c>
      <c r="S501" s="30" t="s">
        <v>877</v>
      </c>
      <c r="T501">
        <v>11139</v>
      </c>
      <c r="U501">
        <v>13567</v>
      </c>
      <c r="V501" s="4">
        <v>5474</v>
      </c>
      <c r="W501" s="33">
        <v>52590</v>
      </c>
      <c r="X501" s="34">
        <f t="shared" si="100"/>
        <v>0</v>
      </c>
      <c r="Y501" s="34">
        <f t="shared" si="101"/>
        <v>0</v>
      </c>
      <c r="Z501" s="34">
        <f t="shared" si="105"/>
        <v>0</v>
      </c>
      <c r="AA501" s="34">
        <f t="shared" si="106"/>
        <v>0</v>
      </c>
      <c r="AB501" s="34">
        <f t="shared" si="99"/>
        <v>0</v>
      </c>
      <c r="AC501" s="34">
        <f t="shared" si="102"/>
        <v>0</v>
      </c>
      <c r="AD501" s="34">
        <f t="shared" si="107"/>
        <v>0</v>
      </c>
      <c r="AE501" s="34">
        <f t="shared" si="108"/>
        <v>0</v>
      </c>
      <c r="AF501" s="34">
        <f t="shared" si="109"/>
        <v>0</v>
      </c>
      <c r="AG501" s="34">
        <f t="shared" si="110"/>
        <v>0</v>
      </c>
      <c r="AH501">
        <f t="shared" si="103"/>
        <v>0</v>
      </c>
      <c r="AI501">
        <f t="shared" si="104"/>
        <v>0</v>
      </c>
      <c r="AJ501">
        <v>0</v>
      </c>
    </row>
    <row r="502" spans="1:36" ht="12.75">
      <c r="A502" s="22">
        <v>3623010</v>
      </c>
      <c r="B502" s="23">
        <v>440401060000</v>
      </c>
      <c r="C502" s="24" t="s">
        <v>168</v>
      </c>
      <c r="D502" s="24" t="s">
        <v>169</v>
      </c>
      <c r="E502" s="24" t="s">
        <v>170</v>
      </c>
      <c r="F502" s="24">
        <v>12566</v>
      </c>
      <c r="G502" s="25">
        <v>700</v>
      </c>
      <c r="H502" s="24">
        <v>9147442031</v>
      </c>
      <c r="I502" s="26" t="s">
        <v>171</v>
      </c>
      <c r="J502" s="26" t="s">
        <v>878</v>
      </c>
      <c r="K502" s="27" t="s">
        <v>877</v>
      </c>
      <c r="L502" s="28">
        <v>5589</v>
      </c>
      <c r="M502" s="70" t="s">
        <v>878</v>
      </c>
      <c r="N502" s="4" t="s">
        <v>877</v>
      </c>
      <c r="O502" s="30"/>
      <c r="P502" s="31">
        <v>6.92321208926375</v>
      </c>
      <c r="Q502" s="26" t="str">
        <f t="shared" si="111"/>
        <v>NO</v>
      </c>
      <c r="R502" s="26" t="s">
        <v>878</v>
      </c>
      <c r="S502" s="30" t="s">
        <v>877</v>
      </c>
      <c r="T502">
        <v>20840</v>
      </c>
      <c r="U502">
        <v>29932</v>
      </c>
      <c r="V502" s="4">
        <v>6655</v>
      </c>
      <c r="W502" s="33">
        <v>84235</v>
      </c>
      <c r="X502" s="34">
        <f t="shared" si="100"/>
        <v>0</v>
      </c>
      <c r="Y502" s="34">
        <f t="shared" si="101"/>
        <v>0</v>
      </c>
      <c r="Z502" s="34">
        <f t="shared" si="105"/>
        <v>0</v>
      </c>
      <c r="AA502" s="34">
        <f t="shared" si="106"/>
        <v>0</v>
      </c>
      <c r="AB502" s="34">
        <f t="shared" si="99"/>
        <v>0</v>
      </c>
      <c r="AC502" s="34">
        <f t="shared" si="102"/>
        <v>0</v>
      </c>
      <c r="AD502" s="34">
        <f t="shared" si="107"/>
        <v>0</v>
      </c>
      <c r="AE502" s="34">
        <f t="shared" si="108"/>
        <v>0</v>
      </c>
      <c r="AF502" s="34">
        <f t="shared" si="109"/>
        <v>0</v>
      </c>
      <c r="AG502" s="34">
        <f t="shared" si="110"/>
        <v>0</v>
      </c>
      <c r="AH502">
        <f t="shared" si="103"/>
        <v>0</v>
      </c>
      <c r="AI502">
        <f t="shared" si="104"/>
        <v>0</v>
      </c>
      <c r="AJ502">
        <v>0</v>
      </c>
    </row>
    <row r="503" spans="1:36" ht="12.75">
      <c r="A503" s="22">
        <v>3623040</v>
      </c>
      <c r="B503" s="23">
        <v>131301040000</v>
      </c>
      <c r="C503" s="24" t="s">
        <v>172</v>
      </c>
      <c r="D503" s="24" t="s">
        <v>173</v>
      </c>
      <c r="E503" s="24" t="s">
        <v>174</v>
      </c>
      <c r="F503" s="24">
        <v>12567</v>
      </c>
      <c r="G503" s="25">
        <v>5504</v>
      </c>
      <c r="H503" s="24">
        <v>5183987181</v>
      </c>
      <c r="I503" s="26">
        <v>8</v>
      </c>
      <c r="J503" s="26" t="s">
        <v>876</v>
      </c>
      <c r="K503" s="43" t="s">
        <v>877</v>
      </c>
      <c r="L503" s="28">
        <v>1402</v>
      </c>
      <c r="M503" s="70" t="s">
        <v>878</v>
      </c>
      <c r="N503" s="4" t="s">
        <v>877</v>
      </c>
      <c r="O503" s="30"/>
      <c r="P503" s="31">
        <v>16.727716727716725</v>
      </c>
      <c r="Q503" s="26" t="str">
        <f t="shared" si="111"/>
        <v>NO</v>
      </c>
      <c r="R503" s="26" t="s">
        <v>876</v>
      </c>
      <c r="S503" s="30" t="s">
        <v>877</v>
      </c>
      <c r="T503">
        <v>7008</v>
      </c>
      <c r="U503">
        <v>7579</v>
      </c>
      <c r="V503" s="4">
        <v>4501</v>
      </c>
      <c r="W503" s="33">
        <v>37168</v>
      </c>
      <c r="X503" s="34">
        <f t="shared" si="100"/>
        <v>1</v>
      </c>
      <c r="Y503" s="34">
        <f t="shared" si="101"/>
        <v>0</v>
      </c>
      <c r="Z503" s="34">
        <f t="shared" si="105"/>
        <v>0</v>
      </c>
      <c r="AA503" s="34">
        <f t="shared" si="106"/>
        <v>0</v>
      </c>
      <c r="AB503" s="34">
        <f t="shared" si="99"/>
        <v>0</v>
      </c>
      <c r="AC503" s="34">
        <f t="shared" si="102"/>
        <v>1</v>
      </c>
      <c r="AD503" s="34">
        <f t="shared" si="107"/>
        <v>0</v>
      </c>
      <c r="AE503" s="34">
        <f t="shared" si="108"/>
        <v>0</v>
      </c>
      <c r="AF503" s="34">
        <f t="shared" si="109"/>
        <v>0</v>
      </c>
      <c r="AG503" s="34">
        <f t="shared" si="110"/>
        <v>0</v>
      </c>
      <c r="AH503">
        <f t="shared" si="103"/>
        <v>0</v>
      </c>
      <c r="AI503">
        <f t="shared" si="104"/>
        <v>0</v>
      </c>
      <c r="AJ503">
        <v>0</v>
      </c>
    </row>
    <row r="504" spans="1:36" ht="12.75">
      <c r="A504" s="22">
        <v>3623070</v>
      </c>
      <c r="B504" s="23">
        <v>60601040000</v>
      </c>
      <c r="C504" s="24" t="s">
        <v>175</v>
      </c>
      <c r="D504" s="24" t="s">
        <v>176</v>
      </c>
      <c r="E504" s="24" t="s">
        <v>177</v>
      </c>
      <c r="F504" s="24">
        <v>14138</v>
      </c>
      <c r="G504" s="25">
        <v>9699</v>
      </c>
      <c r="H504" s="24">
        <v>7169883276</v>
      </c>
      <c r="I504" s="26">
        <v>7</v>
      </c>
      <c r="J504" s="26" t="s">
        <v>876</v>
      </c>
      <c r="K504" s="43" t="s">
        <v>877</v>
      </c>
      <c r="L504" s="28">
        <v>789</v>
      </c>
      <c r="M504" s="70" t="s">
        <v>878</v>
      </c>
      <c r="N504" s="4" t="s">
        <v>877</v>
      </c>
      <c r="O504" s="7"/>
      <c r="P504" s="31">
        <v>35.24663677130045</v>
      </c>
      <c r="Q504" s="26" t="str">
        <f t="shared" si="111"/>
        <v>YES</v>
      </c>
      <c r="R504" s="26" t="s">
        <v>876</v>
      </c>
      <c r="S504" s="32" t="s">
        <v>879</v>
      </c>
      <c r="T504">
        <v>7047</v>
      </c>
      <c r="U504">
        <v>5785</v>
      </c>
      <c r="V504" s="4">
        <v>8896</v>
      </c>
      <c r="W504" s="33">
        <v>48755</v>
      </c>
      <c r="X504" s="34">
        <f t="shared" si="100"/>
        <v>1</v>
      </c>
      <c r="Y504" s="34">
        <f t="shared" si="101"/>
        <v>0</v>
      </c>
      <c r="Z504" s="34">
        <f t="shared" si="105"/>
        <v>0</v>
      </c>
      <c r="AA504" s="34">
        <f t="shared" si="106"/>
        <v>0</v>
      </c>
      <c r="AB504" s="34">
        <f t="shared" si="99"/>
        <v>1</v>
      </c>
      <c r="AC504" s="34">
        <f t="shared" si="102"/>
        <v>1</v>
      </c>
      <c r="AD504" s="34" t="str">
        <f t="shared" si="107"/>
        <v>CHECK</v>
      </c>
      <c r="AE504" s="34">
        <f t="shared" si="108"/>
        <v>0</v>
      </c>
      <c r="AF504" s="34" t="str">
        <f t="shared" si="109"/>
        <v>RLISP</v>
      </c>
      <c r="AG504" s="34">
        <f t="shared" si="110"/>
        <v>0</v>
      </c>
      <c r="AH504">
        <f t="shared" si="103"/>
        <v>0</v>
      </c>
      <c r="AI504">
        <f t="shared" si="104"/>
        <v>0</v>
      </c>
      <c r="AJ504">
        <v>0</v>
      </c>
    </row>
    <row r="505" spans="1:36" ht="12.75">
      <c r="A505" s="22">
        <v>3623130</v>
      </c>
      <c r="B505" s="23">
        <v>200101080000</v>
      </c>
      <c r="C505" s="24" t="s">
        <v>178</v>
      </c>
      <c r="D505" s="24" t="s">
        <v>179</v>
      </c>
      <c r="E505" s="24" t="s">
        <v>180</v>
      </c>
      <c r="F505" s="24">
        <v>12139</v>
      </c>
      <c r="G505" s="25">
        <v>7</v>
      </c>
      <c r="H505" s="24">
        <v>5185487555</v>
      </c>
      <c r="I505" s="26">
        <v>7</v>
      </c>
      <c r="J505" s="26" t="s">
        <v>876</v>
      </c>
      <c r="K505" s="72" t="s">
        <v>879</v>
      </c>
      <c r="L505" s="4">
        <v>18</v>
      </c>
      <c r="M505" s="70" t="s">
        <v>876</v>
      </c>
      <c r="N505" s="77" t="s">
        <v>879</v>
      </c>
      <c r="O505" s="32" t="s">
        <v>879</v>
      </c>
      <c r="P505" s="31">
        <v>18.181818181818183</v>
      </c>
      <c r="Q505" s="26" t="str">
        <f t="shared" si="111"/>
        <v>NO</v>
      </c>
      <c r="R505" s="26" t="s">
        <v>876</v>
      </c>
      <c r="S505" s="26" t="s">
        <v>877</v>
      </c>
      <c r="T505">
        <v>142</v>
      </c>
      <c r="U505">
        <v>117</v>
      </c>
      <c r="V505" s="4">
        <v>29</v>
      </c>
      <c r="W505" s="4">
        <v>892</v>
      </c>
      <c r="X505" s="34">
        <f t="shared" si="100"/>
        <v>1</v>
      </c>
      <c r="Y505" s="34">
        <f t="shared" si="101"/>
        <v>1</v>
      </c>
      <c r="Z505" s="34" t="str">
        <f t="shared" si="105"/>
        <v>ELIGIBLE</v>
      </c>
      <c r="AA505" s="34" t="str">
        <f t="shared" si="106"/>
        <v>OKAY</v>
      </c>
      <c r="AB505" s="34">
        <f t="shared" si="99"/>
        <v>0</v>
      </c>
      <c r="AC505" s="34">
        <f t="shared" si="102"/>
        <v>1</v>
      </c>
      <c r="AD505" s="34">
        <f t="shared" si="107"/>
        <v>0</v>
      </c>
      <c r="AE505" s="34">
        <f t="shared" si="108"/>
        <v>0</v>
      </c>
      <c r="AF505" s="34">
        <f t="shared" si="109"/>
        <v>0</v>
      </c>
      <c r="AG505" s="34">
        <f t="shared" si="110"/>
        <v>0</v>
      </c>
      <c r="AH505">
        <f t="shared" si="103"/>
        <v>0</v>
      </c>
      <c r="AI505">
        <f t="shared" si="104"/>
        <v>0</v>
      </c>
      <c r="AJ505">
        <v>0</v>
      </c>
    </row>
    <row r="506" spans="1:36" ht="12.75">
      <c r="A506" s="22">
        <v>3623160</v>
      </c>
      <c r="B506" s="23">
        <v>261401060000</v>
      </c>
      <c r="C506" s="24" t="s">
        <v>181</v>
      </c>
      <c r="D506" s="24" t="s">
        <v>182</v>
      </c>
      <c r="E506" s="24" t="s">
        <v>183</v>
      </c>
      <c r="F506" s="24">
        <v>14534</v>
      </c>
      <c r="G506" s="25">
        <v>1978</v>
      </c>
      <c r="H506" s="24">
        <v>7162181004</v>
      </c>
      <c r="I506" s="26" t="s">
        <v>883</v>
      </c>
      <c r="J506" s="26" t="s">
        <v>878</v>
      </c>
      <c r="K506" s="35" t="s">
        <v>877</v>
      </c>
      <c r="L506" s="4">
        <v>5357</v>
      </c>
      <c r="M506" s="70" t="s">
        <v>878</v>
      </c>
      <c r="N506" s="4" t="s">
        <v>877</v>
      </c>
      <c r="O506" s="30"/>
      <c r="P506" s="31">
        <v>1.3779870922728066</v>
      </c>
      <c r="Q506" s="26" t="str">
        <f t="shared" si="111"/>
        <v>NO</v>
      </c>
      <c r="R506" s="26" t="s">
        <v>878</v>
      </c>
      <c r="S506" s="30" t="s">
        <v>877</v>
      </c>
      <c r="T506">
        <v>20450</v>
      </c>
      <c r="U506">
        <v>33921</v>
      </c>
      <c r="V506" s="4">
        <v>3748</v>
      </c>
      <c r="W506" s="33">
        <v>54703</v>
      </c>
      <c r="X506" s="34">
        <f t="shared" si="100"/>
        <v>0</v>
      </c>
      <c r="Y506" s="34">
        <f t="shared" si="101"/>
        <v>0</v>
      </c>
      <c r="Z506" s="34">
        <f t="shared" si="105"/>
        <v>0</v>
      </c>
      <c r="AA506" s="34">
        <f t="shared" si="106"/>
        <v>0</v>
      </c>
      <c r="AB506" s="34">
        <f t="shared" si="99"/>
        <v>0</v>
      </c>
      <c r="AC506" s="34">
        <f t="shared" si="102"/>
        <v>0</v>
      </c>
      <c r="AD506" s="34">
        <f t="shared" si="107"/>
        <v>0</v>
      </c>
      <c r="AE506" s="34">
        <f t="shared" si="108"/>
        <v>0</v>
      </c>
      <c r="AF506" s="34">
        <f t="shared" si="109"/>
        <v>0</v>
      </c>
      <c r="AG506" s="34">
        <f t="shared" si="110"/>
        <v>0</v>
      </c>
      <c r="AH506">
        <f t="shared" si="103"/>
        <v>0</v>
      </c>
      <c r="AI506">
        <f t="shared" si="104"/>
        <v>0</v>
      </c>
      <c r="AJ506">
        <v>0</v>
      </c>
    </row>
    <row r="507" spans="1:36" ht="12.75">
      <c r="A507" s="22">
        <v>3623190</v>
      </c>
      <c r="B507" s="23">
        <v>280518030000</v>
      </c>
      <c r="C507" s="24" t="s">
        <v>184</v>
      </c>
      <c r="D507" s="24" t="s">
        <v>185</v>
      </c>
      <c r="E507" s="24" t="s">
        <v>186</v>
      </c>
      <c r="F507" s="24">
        <v>11758</v>
      </c>
      <c r="G507" s="25">
        <v>912</v>
      </c>
      <c r="H507" s="24">
        <v>5167974410</v>
      </c>
      <c r="I507" s="26">
        <v>3</v>
      </c>
      <c r="J507" s="75" t="s">
        <v>878</v>
      </c>
      <c r="K507" s="27" t="s">
        <v>877</v>
      </c>
      <c r="L507" s="28">
        <v>3114</v>
      </c>
      <c r="M507" s="76" t="s">
        <v>878</v>
      </c>
      <c r="N507" s="28" t="s">
        <v>877</v>
      </c>
      <c r="O507" s="44"/>
      <c r="P507" s="31">
        <v>0.9188846641318125</v>
      </c>
      <c r="Q507" s="26" t="str">
        <f t="shared" si="111"/>
        <v>NO</v>
      </c>
      <c r="R507" s="26" t="s">
        <v>878</v>
      </c>
      <c r="S507" s="30" t="s">
        <v>877</v>
      </c>
      <c r="T507">
        <v>11066</v>
      </c>
      <c r="U507">
        <v>18951</v>
      </c>
      <c r="V507" s="4">
        <v>2070</v>
      </c>
      <c r="W507" s="33">
        <v>28557</v>
      </c>
      <c r="X507" s="34">
        <f t="shared" si="100"/>
        <v>0</v>
      </c>
      <c r="Y507" s="34">
        <f t="shared" si="101"/>
        <v>0</v>
      </c>
      <c r="Z507" s="34">
        <f t="shared" si="105"/>
        <v>0</v>
      </c>
      <c r="AA507" s="34">
        <f t="shared" si="106"/>
        <v>0</v>
      </c>
      <c r="AB507" s="34">
        <f t="shared" si="99"/>
        <v>0</v>
      </c>
      <c r="AC507" s="34">
        <f t="shared" si="102"/>
        <v>0</v>
      </c>
      <c r="AD507" s="34">
        <f t="shared" si="107"/>
        <v>0</v>
      </c>
      <c r="AE507" s="34">
        <f t="shared" si="108"/>
        <v>0</v>
      </c>
      <c r="AF507" s="34">
        <f t="shared" si="109"/>
        <v>0</v>
      </c>
      <c r="AG507" s="34">
        <f t="shared" si="110"/>
        <v>0</v>
      </c>
      <c r="AH507">
        <f t="shared" si="103"/>
        <v>0</v>
      </c>
      <c r="AI507">
        <f t="shared" si="104"/>
        <v>0</v>
      </c>
      <c r="AJ507">
        <v>0</v>
      </c>
    </row>
    <row r="508" spans="1:36" ht="12.75">
      <c r="A508" s="22">
        <v>3623220</v>
      </c>
      <c r="B508" s="23">
        <v>280504060000</v>
      </c>
      <c r="C508" s="24" t="s">
        <v>187</v>
      </c>
      <c r="D508" s="24" t="s">
        <v>188</v>
      </c>
      <c r="E508" s="24" t="s">
        <v>189</v>
      </c>
      <c r="F508" s="24">
        <v>11803</v>
      </c>
      <c r="G508" s="25">
        <v>3612</v>
      </c>
      <c r="H508" s="24">
        <v>5169376301</v>
      </c>
      <c r="I508" s="26">
        <v>3</v>
      </c>
      <c r="J508" s="26" t="s">
        <v>878</v>
      </c>
      <c r="K508" s="74" t="s">
        <v>877</v>
      </c>
      <c r="L508" s="26">
        <v>4545</v>
      </c>
      <c r="M508" s="70" t="s">
        <v>878</v>
      </c>
      <c r="N508" s="26" t="s">
        <v>877</v>
      </c>
      <c r="O508" s="30"/>
      <c r="P508" s="31">
        <v>2.779937791601866</v>
      </c>
      <c r="Q508" s="26" t="str">
        <f>IF(P508&lt;20,"NO","YES")</f>
        <v>NO</v>
      </c>
      <c r="R508" s="26" t="s">
        <v>878</v>
      </c>
      <c r="S508" s="30" t="s">
        <v>877</v>
      </c>
      <c r="T508">
        <v>15571</v>
      </c>
      <c r="U508">
        <v>24659</v>
      </c>
      <c r="V508" s="4">
        <v>2725</v>
      </c>
      <c r="W508" s="33">
        <v>49336</v>
      </c>
      <c r="X508" s="34">
        <f t="shared" si="100"/>
        <v>0</v>
      </c>
      <c r="Y508" s="34">
        <f t="shared" si="101"/>
        <v>0</v>
      </c>
      <c r="Z508" s="34">
        <f t="shared" si="105"/>
        <v>0</v>
      </c>
      <c r="AA508" s="34">
        <f t="shared" si="106"/>
        <v>0</v>
      </c>
      <c r="AB508" s="34">
        <f aca="true" t="shared" si="112" ref="AB508:AB561">IF(AND(P508&gt;=20,Q508="YES"),1,0)</f>
        <v>0</v>
      </c>
      <c r="AC508" s="34">
        <f t="shared" si="102"/>
        <v>0</v>
      </c>
      <c r="AD508" s="34">
        <f t="shared" si="107"/>
        <v>0</v>
      </c>
      <c r="AE508" s="34">
        <f t="shared" si="108"/>
        <v>0</v>
      </c>
      <c r="AF508" s="34">
        <f t="shared" si="109"/>
        <v>0</v>
      </c>
      <c r="AG508" s="34">
        <f t="shared" si="110"/>
        <v>0</v>
      </c>
      <c r="AH508">
        <f t="shared" si="103"/>
        <v>0</v>
      </c>
      <c r="AI508">
        <f t="shared" si="104"/>
        <v>0</v>
      </c>
      <c r="AJ508">
        <v>0</v>
      </c>
    </row>
    <row r="509" spans="1:36" ht="12.75">
      <c r="A509" s="22">
        <v>3623280</v>
      </c>
      <c r="B509" s="23">
        <v>91200010000</v>
      </c>
      <c r="C509" s="24" t="s">
        <v>190</v>
      </c>
      <c r="D509" s="24" t="s">
        <v>191</v>
      </c>
      <c r="E509" s="24" t="s">
        <v>1080</v>
      </c>
      <c r="F509" s="24">
        <v>12901</v>
      </c>
      <c r="G509" s="25">
        <v>3396</v>
      </c>
      <c r="H509" s="24">
        <v>5185616670</v>
      </c>
      <c r="I509" s="26">
        <v>6</v>
      </c>
      <c r="J509" s="61" t="s">
        <v>878</v>
      </c>
      <c r="K509" s="43" t="s">
        <v>877</v>
      </c>
      <c r="L509" s="28">
        <v>2004</v>
      </c>
      <c r="M509" s="29" t="s">
        <v>878</v>
      </c>
      <c r="N509" s="26" t="s">
        <v>877</v>
      </c>
      <c r="O509" s="30"/>
      <c r="P509" s="31">
        <v>22.243418542541015</v>
      </c>
      <c r="Q509" s="26" t="str">
        <f aca="true" t="shared" si="113" ref="Q509:Q561">IF(P509&lt;20,"NO","YES")</f>
        <v>YES</v>
      </c>
      <c r="R509" s="26" t="s">
        <v>876</v>
      </c>
      <c r="S509" s="32" t="s">
        <v>879</v>
      </c>
      <c r="T509">
        <v>15044</v>
      </c>
      <c r="U509">
        <v>15757</v>
      </c>
      <c r="V509" s="4">
        <v>10488</v>
      </c>
      <c r="W509" s="33">
        <v>74900</v>
      </c>
      <c r="X509" s="34">
        <f t="shared" si="100"/>
        <v>0</v>
      </c>
      <c r="Y509" s="34">
        <f t="shared" si="101"/>
        <v>0</v>
      </c>
      <c r="Z509" s="34">
        <f t="shared" si="105"/>
        <v>0</v>
      </c>
      <c r="AA509" s="34">
        <f t="shared" si="106"/>
        <v>0</v>
      </c>
      <c r="AB509" s="34">
        <f t="shared" si="112"/>
        <v>1</v>
      </c>
      <c r="AC509" s="34">
        <f t="shared" si="102"/>
        <v>1</v>
      </c>
      <c r="AD509" s="34" t="str">
        <f t="shared" si="107"/>
        <v>CHECK</v>
      </c>
      <c r="AE509" s="34">
        <f t="shared" si="108"/>
        <v>0</v>
      </c>
      <c r="AF509" s="34" t="str">
        <f t="shared" si="109"/>
        <v>RLISP</v>
      </c>
      <c r="AG509" s="34">
        <f t="shared" si="110"/>
        <v>0</v>
      </c>
      <c r="AH509">
        <f t="shared" si="103"/>
        <v>0</v>
      </c>
      <c r="AI509">
        <f t="shared" si="104"/>
        <v>0</v>
      </c>
      <c r="AJ509">
        <v>0</v>
      </c>
    </row>
    <row r="510" spans="1:36" ht="12.75">
      <c r="A510" s="22">
        <v>3623310</v>
      </c>
      <c r="B510" s="23">
        <v>660809030000</v>
      </c>
      <c r="C510" s="24" t="s">
        <v>192</v>
      </c>
      <c r="D510" s="24" t="s">
        <v>193</v>
      </c>
      <c r="E510" s="24" t="s">
        <v>1350</v>
      </c>
      <c r="F510" s="24">
        <v>10570</v>
      </c>
      <c r="G510" s="25">
        <v>3157</v>
      </c>
      <c r="H510" s="24">
        <v>9147411444</v>
      </c>
      <c r="I510" s="26">
        <v>3</v>
      </c>
      <c r="J510" s="26" t="s">
        <v>878</v>
      </c>
      <c r="K510" s="27" t="s">
        <v>877</v>
      </c>
      <c r="L510" s="28">
        <v>1547</v>
      </c>
      <c r="M510" s="70" t="s">
        <v>878</v>
      </c>
      <c r="N510" s="26" t="s">
        <v>877</v>
      </c>
      <c r="O510" s="30"/>
      <c r="P510" s="31">
        <v>4.2682926829268295</v>
      </c>
      <c r="Q510" s="26" t="str">
        <f t="shared" si="113"/>
        <v>NO</v>
      </c>
      <c r="R510" s="26" t="s">
        <v>878</v>
      </c>
      <c r="S510" s="30" t="s">
        <v>877</v>
      </c>
      <c r="T510">
        <v>5266</v>
      </c>
      <c r="U510">
        <v>8091</v>
      </c>
      <c r="V510" s="4">
        <v>976</v>
      </c>
      <c r="W510" s="33">
        <v>18300</v>
      </c>
      <c r="X510" s="34">
        <f t="shared" si="100"/>
        <v>0</v>
      </c>
      <c r="Y510" s="34">
        <f t="shared" si="101"/>
        <v>0</v>
      </c>
      <c r="Z510" s="34">
        <f t="shared" si="105"/>
        <v>0</v>
      </c>
      <c r="AA510" s="34">
        <f t="shared" si="106"/>
        <v>0</v>
      </c>
      <c r="AB510" s="34">
        <f t="shared" si="112"/>
        <v>0</v>
      </c>
      <c r="AC510" s="34">
        <f t="shared" si="102"/>
        <v>0</v>
      </c>
      <c r="AD510" s="34">
        <f t="shared" si="107"/>
        <v>0</v>
      </c>
      <c r="AE510" s="34">
        <f t="shared" si="108"/>
        <v>0</v>
      </c>
      <c r="AF510" s="34">
        <f t="shared" si="109"/>
        <v>0</v>
      </c>
      <c r="AG510" s="34">
        <f t="shared" si="110"/>
        <v>0</v>
      </c>
      <c r="AH510">
        <f t="shared" si="103"/>
        <v>0</v>
      </c>
      <c r="AI510">
        <f t="shared" si="104"/>
        <v>0</v>
      </c>
      <c r="AJ510">
        <v>0</v>
      </c>
    </row>
    <row r="511" spans="1:36" ht="12.75">
      <c r="A511" s="22">
        <v>3623340</v>
      </c>
      <c r="B511" s="23">
        <v>660802040000</v>
      </c>
      <c r="C511" s="24" t="s">
        <v>194</v>
      </c>
      <c r="D511" s="24" t="s">
        <v>195</v>
      </c>
      <c r="E511" s="24" t="s">
        <v>196</v>
      </c>
      <c r="F511" s="24">
        <v>10591</v>
      </c>
      <c r="G511" s="25">
        <v>1215</v>
      </c>
      <c r="H511" s="24">
        <v>9146312440</v>
      </c>
      <c r="I511" s="26">
        <v>3</v>
      </c>
      <c r="J511" s="36" t="s">
        <v>878</v>
      </c>
      <c r="K511" s="50" t="s">
        <v>877</v>
      </c>
      <c r="L511" s="45">
        <v>309</v>
      </c>
      <c r="M511" s="68" t="s">
        <v>878</v>
      </c>
      <c r="N511" s="26" t="s">
        <v>877</v>
      </c>
      <c r="O511" s="30"/>
      <c r="P511" s="31">
        <v>13.636363636363635</v>
      </c>
      <c r="Q511" s="26" t="str">
        <f t="shared" si="113"/>
        <v>NO</v>
      </c>
      <c r="R511" s="26" t="s">
        <v>878</v>
      </c>
      <c r="S511" s="30" t="s">
        <v>877</v>
      </c>
      <c r="T511">
        <v>1889</v>
      </c>
      <c r="U511">
        <v>1764</v>
      </c>
      <c r="V511" s="4">
        <v>1553</v>
      </c>
      <c r="W511" s="33">
        <v>10946</v>
      </c>
      <c r="X511" s="34">
        <f t="shared" si="100"/>
        <v>0</v>
      </c>
      <c r="Y511" s="34">
        <f t="shared" si="101"/>
        <v>1</v>
      </c>
      <c r="Z511" s="34">
        <f t="shared" si="105"/>
        <v>0</v>
      </c>
      <c r="AA511" s="34">
        <f t="shared" si="106"/>
        <v>0</v>
      </c>
      <c r="AB511" s="34">
        <f t="shared" si="112"/>
        <v>0</v>
      </c>
      <c r="AC511" s="34">
        <f t="shared" si="102"/>
        <v>0</v>
      </c>
      <c r="AD511" s="34">
        <f t="shared" si="107"/>
        <v>0</v>
      </c>
      <c r="AE511" s="34">
        <f t="shared" si="108"/>
        <v>0</v>
      </c>
      <c r="AF511" s="34">
        <f t="shared" si="109"/>
        <v>0</v>
      </c>
      <c r="AG511" s="34">
        <f t="shared" si="110"/>
        <v>0</v>
      </c>
      <c r="AH511">
        <f t="shared" si="103"/>
        <v>0</v>
      </c>
      <c r="AI511">
        <f t="shared" si="104"/>
        <v>0</v>
      </c>
      <c r="AJ511">
        <v>0</v>
      </c>
    </row>
    <row r="512" spans="1:36" ht="12.75">
      <c r="A512" s="22">
        <v>3623370</v>
      </c>
      <c r="B512" s="23">
        <v>211103040000</v>
      </c>
      <c r="C512" s="24" t="s">
        <v>197</v>
      </c>
      <c r="D512" s="24" t="s">
        <v>198</v>
      </c>
      <c r="E512" s="24" t="s">
        <v>199</v>
      </c>
      <c r="F512" s="24">
        <v>13431</v>
      </c>
      <c r="G512" s="25">
        <v>8</v>
      </c>
      <c r="H512" s="24">
        <v>3158260203</v>
      </c>
      <c r="I512" s="26">
        <v>8</v>
      </c>
      <c r="J512" s="26" t="s">
        <v>876</v>
      </c>
      <c r="K512" s="27" t="s">
        <v>877</v>
      </c>
      <c r="L512" s="28">
        <v>707</v>
      </c>
      <c r="M512" s="70" t="s">
        <v>878</v>
      </c>
      <c r="N512" s="26" t="s">
        <v>877</v>
      </c>
      <c r="O512" s="30"/>
      <c r="P512" s="31">
        <v>25.267379679144387</v>
      </c>
      <c r="Q512" s="26" t="str">
        <f t="shared" si="113"/>
        <v>YES</v>
      </c>
      <c r="R512" s="26" t="s">
        <v>876</v>
      </c>
      <c r="S512" s="32" t="s">
        <v>879</v>
      </c>
      <c r="T512">
        <v>4165</v>
      </c>
      <c r="U512">
        <v>3919</v>
      </c>
      <c r="V512" s="4">
        <v>3525</v>
      </c>
      <c r="W512" s="33">
        <v>24213</v>
      </c>
      <c r="X512" s="34">
        <f t="shared" si="100"/>
        <v>1</v>
      </c>
      <c r="Y512" s="34">
        <f t="shared" si="101"/>
        <v>0</v>
      </c>
      <c r="Z512" s="34">
        <f t="shared" si="105"/>
        <v>0</v>
      </c>
      <c r="AA512" s="34">
        <f t="shared" si="106"/>
        <v>0</v>
      </c>
      <c r="AB512" s="34">
        <f t="shared" si="112"/>
        <v>1</v>
      </c>
      <c r="AC512" s="34">
        <f t="shared" si="102"/>
        <v>1</v>
      </c>
      <c r="AD512" s="34" t="str">
        <f t="shared" si="107"/>
        <v>CHECK</v>
      </c>
      <c r="AE512" s="34">
        <f t="shared" si="108"/>
        <v>0</v>
      </c>
      <c r="AF512" s="34" t="str">
        <f t="shared" si="109"/>
        <v>RLISP</v>
      </c>
      <c r="AG512" s="34">
        <f t="shared" si="110"/>
        <v>0</v>
      </c>
      <c r="AH512">
        <f t="shared" si="103"/>
        <v>0</v>
      </c>
      <c r="AI512">
        <f t="shared" si="104"/>
        <v>0</v>
      </c>
      <c r="AJ512">
        <v>0</v>
      </c>
    </row>
    <row r="513" spans="1:36" ht="12.75">
      <c r="A513" s="22">
        <v>3623430</v>
      </c>
      <c r="B513" s="23">
        <v>51101040000</v>
      </c>
      <c r="C513" s="24" t="s">
        <v>200</v>
      </c>
      <c r="D513" s="24" t="s">
        <v>201</v>
      </c>
      <c r="E513" s="24" t="s">
        <v>202</v>
      </c>
      <c r="F513" s="24">
        <v>13140</v>
      </c>
      <c r="G513" s="25">
        <v>9647</v>
      </c>
      <c r="H513" s="24">
        <v>3157765728</v>
      </c>
      <c r="I513" s="26">
        <v>8</v>
      </c>
      <c r="J513" s="26" t="s">
        <v>876</v>
      </c>
      <c r="K513" s="43" t="s">
        <v>877</v>
      </c>
      <c r="L513" s="28">
        <v>1180</v>
      </c>
      <c r="M513" s="70" t="s">
        <v>878</v>
      </c>
      <c r="N513" s="26" t="s">
        <v>877</v>
      </c>
      <c r="O513" s="30"/>
      <c r="P513" s="31">
        <v>21.140472878998608</v>
      </c>
      <c r="Q513" s="26" t="str">
        <f t="shared" si="113"/>
        <v>YES</v>
      </c>
      <c r="R513" s="26" t="s">
        <v>876</v>
      </c>
      <c r="S513" s="32" t="s">
        <v>879</v>
      </c>
      <c r="T513">
        <v>7026</v>
      </c>
      <c r="U513">
        <v>6738</v>
      </c>
      <c r="V513" s="4">
        <v>5797</v>
      </c>
      <c r="W513" s="33">
        <v>41069</v>
      </c>
      <c r="X513" s="34">
        <f t="shared" si="100"/>
        <v>1</v>
      </c>
      <c r="Y513" s="34">
        <f t="shared" si="101"/>
        <v>0</v>
      </c>
      <c r="Z513" s="34">
        <f t="shared" si="105"/>
        <v>0</v>
      </c>
      <c r="AA513" s="34">
        <f t="shared" si="106"/>
        <v>0</v>
      </c>
      <c r="AB513" s="34">
        <f t="shared" si="112"/>
        <v>1</v>
      </c>
      <c r="AC513" s="34">
        <f t="shared" si="102"/>
        <v>1</v>
      </c>
      <c r="AD513" s="34" t="str">
        <f t="shared" si="107"/>
        <v>CHECK</v>
      </c>
      <c r="AE513" s="34">
        <f t="shared" si="108"/>
        <v>0</v>
      </c>
      <c r="AF513" s="34" t="str">
        <f t="shared" si="109"/>
        <v>RLISP</v>
      </c>
      <c r="AG513" s="34">
        <f t="shared" si="110"/>
        <v>0</v>
      </c>
      <c r="AH513">
        <f t="shared" si="103"/>
        <v>0</v>
      </c>
      <c r="AI513">
        <f t="shared" si="104"/>
        <v>0</v>
      </c>
      <c r="AJ513">
        <v>0</v>
      </c>
    </row>
    <row r="514" spans="1:36" ht="12.75">
      <c r="A514" s="22">
        <v>3623460</v>
      </c>
      <c r="B514" s="23">
        <v>661904030000</v>
      </c>
      <c r="C514" s="24" t="s">
        <v>203</v>
      </c>
      <c r="D514" s="24" t="s">
        <v>204</v>
      </c>
      <c r="E514" s="24" t="s">
        <v>205</v>
      </c>
      <c r="F514" s="24">
        <v>10573</v>
      </c>
      <c r="G514" s="25">
        <v>2851</v>
      </c>
      <c r="H514" s="24">
        <v>9149347901</v>
      </c>
      <c r="I514" s="26">
        <v>3</v>
      </c>
      <c r="J514" s="26" t="s">
        <v>878</v>
      </c>
      <c r="K514" s="27" t="s">
        <v>877</v>
      </c>
      <c r="L514" s="28">
        <v>3200</v>
      </c>
      <c r="M514" s="70" t="s">
        <v>878</v>
      </c>
      <c r="N514" s="26" t="s">
        <v>877</v>
      </c>
      <c r="O514" s="30"/>
      <c r="P514" s="31">
        <v>16.218293620292084</v>
      </c>
      <c r="Q514" s="26" t="str">
        <f t="shared" si="113"/>
        <v>NO</v>
      </c>
      <c r="R514" s="26" t="s">
        <v>878</v>
      </c>
      <c r="S514" s="30" t="s">
        <v>877</v>
      </c>
      <c r="T514">
        <v>17760</v>
      </c>
      <c r="U514">
        <v>18804</v>
      </c>
      <c r="V514" s="4">
        <v>11909</v>
      </c>
      <c r="W514" s="33">
        <v>92048</v>
      </c>
      <c r="X514" s="34">
        <f t="shared" si="100"/>
        <v>0</v>
      </c>
      <c r="Y514" s="34">
        <f t="shared" si="101"/>
        <v>0</v>
      </c>
      <c r="Z514" s="34">
        <f t="shared" si="105"/>
        <v>0</v>
      </c>
      <c r="AA514" s="34">
        <f t="shared" si="106"/>
        <v>0</v>
      </c>
      <c r="AB514" s="34">
        <f t="shared" si="112"/>
        <v>0</v>
      </c>
      <c r="AC514" s="34">
        <f t="shared" si="102"/>
        <v>0</v>
      </c>
      <c r="AD514" s="34">
        <f t="shared" si="107"/>
        <v>0</v>
      </c>
      <c r="AE514" s="34">
        <f t="shared" si="108"/>
        <v>0</v>
      </c>
      <c r="AF514" s="34">
        <f t="shared" si="109"/>
        <v>0</v>
      </c>
      <c r="AG514" s="34">
        <f t="shared" si="110"/>
        <v>0</v>
      </c>
      <c r="AH514">
        <f t="shared" si="103"/>
        <v>0</v>
      </c>
      <c r="AI514">
        <f t="shared" si="104"/>
        <v>0</v>
      </c>
      <c r="AJ514">
        <v>0</v>
      </c>
    </row>
    <row r="515" spans="1:36" ht="12.75">
      <c r="A515" s="22">
        <v>3623490</v>
      </c>
      <c r="B515" s="23">
        <v>580206020000</v>
      </c>
      <c r="C515" s="24" t="s">
        <v>206</v>
      </c>
      <c r="D515" s="24" t="s">
        <v>207</v>
      </c>
      <c r="E515" s="24" t="s">
        <v>208</v>
      </c>
      <c r="F515" s="24">
        <v>11777</v>
      </c>
      <c r="G515" s="25">
        <v>1969</v>
      </c>
      <c r="H515" s="24">
        <v>6314764404</v>
      </c>
      <c r="I515" s="26">
        <v>3</v>
      </c>
      <c r="J515" s="26" t="s">
        <v>878</v>
      </c>
      <c r="K515" s="27" t="s">
        <v>877</v>
      </c>
      <c r="L515" s="28">
        <v>1032</v>
      </c>
      <c r="M515" s="70" t="s">
        <v>878</v>
      </c>
      <c r="N515" s="36" t="s">
        <v>877</v>
      </c>
      <c r="O515" s="30"/>
      <c r="P515" s="31">
        <v>13.441238564391272</v>
      </c>
      <c r="Q515" s="26" t="str">
        <f t="shared" si="113"/>
        <v>NO</v>
      </c>
      <c r="R515" s="26" t="s">
        <v>878</v>
      </c>
      <c r="S515" s="30" t="s">
        <v>877</v>
      </c>
      <c r="T515">
        <v>6193</v>
      </c>
      <c r="U515">
        <v>7250</v>
      </c>
      <c r="V515" s="4">
        <v>3353</v>
      </c>
      <c r="W515" s="33">
        <v>27583</v>
      </c>
      <c r="X515" s="34">
        <f t="shared" si="100"/>
        <v>0</v>
      </c>
      <c r="Y515" s="34">
        <f t="shared" si="101"/>
        <v>0</v>
      </c>
      <c r="Z515" s="34">
        <f t="shared" si="105"/>
        <v>0</v>
      </c>
      <c r="AA515" s="34">
        <f t="shared" si="106"/>
        <v>0</v>
      </c>
      <c r="AB515" s="34">
        <f t="shared" si="112"/>
        <v>0</v>
      </c>
      <c r="AC515" s="34">
        <f t="shared" si="102"/>
        <v>0</v>
      </c>
      <c r="AD515" s="34">
        <f t="shared" si="107"/>
        <v>0</v>
      </c>
      <c r="AE515" s="34">
        <f t="shared" si="108"/>
        <v>0</v>
      </c>
      <c r="AF515" s="34">
        <f t="shared" si="109"/>
        <v>0</v>
      </c>
      <c r="AG515" s="34">
        <f t="shared" si="110"/>
        <v>0</v>
      </c>
      <c r="AH515">
        <f t="shared" si="103"/>
        <v>0</v>
      </c>
      <c r="AI515">
        <f t="shared" si="104"/>
        <v>0</v>
      </c>
      <c r="AJ515">
        <v>0</v>
      </c>
    </row>
    <row r="516" spans="1:36" ht="12.75">
      <c r="A516" s="22">
        <v>3623520</v>
      </c>
      <c r="B516" s="23">
        <v>441800050000</v>
      </c>
      <c r="C516" s="24" t="s">
        <v>209</v>
      </c>
      <c r="D516" s="24" t="s">
        <v>210</v>
      </c>
      <c r="E516" s="24" t="s">
        <v>211</v>
      </c>
      <c r="F516" s="24">
        <v>12771</v>
      </c>
      <c r="G516" s="25">
        <v>3058</v>
      </c>
      <c r="H516" s="24">
        <v>9148583175</v>
      </c>
      <c r="I516" s="26" t="s">
        <v>981</v>
      </c>
      <c r="J516" s="26" t="s">
        <v>878</v>
      </c>
      <c r="K516" s="35" t="s">
        <v>877</v>
      </c>
      <c r="L516" s="4">
        <v>2884</v>
      </c>
      <c r="M516" s="70" t="s">
        <v>878</v>
      </c>
      <c r="N516" s="26" t="s">
        <v>877</v>
      </c>
      <c r="O516" s="30"/>
      <c r="P516" s="31">
        <v>17.43438671665774</v>
      </c>
      <c r="Q516" s="26" t="str">
        <f t="shared" si="113"/>
        <v>NO</v>
      </c>
      <c r="R516" s="26" t="s">
        <v>878</v>
      </c>
      <c r="S516" s="30" t="s">
        <v>877</v>
      </c>
      <c r="T516">
        <v>17584</v>
      </c>
      <c r="U516">
        <v>18580</v>
      </c>
      <c r="V516" s="4">
        <v>12059</v>
      </c>
      <c r="W516" s="33">
        <v>94762</v>
      </c>
      <c r="X516" s="34">
        <f t="shared" si="100"/>
        <v>0</v>
      </c>
      <c r="Y516" s="34">
        <f t="shared" si="101"/>
        <v>0</v>
      </c>
      <c r="Z516" s="34">
        <f t="shared" si="105"/>
        <v>0</v>
      </c>
      <c r="AA516" s="34">
        <f t="shared" si="106"/>
        <v>0</v>
      </c>
      <c r="AB516" s="34">
        <f t="shared" si="112"/>
        <v>0</v>
      </c>
      <c r="AC516" s="34">
        <f t="shared" si="102"/>
        <v>0</v>
      </c>
      <c r="AD516" s="34">
        <f t="shared" si="107"/>
        <v>0</v>
      </c>
      <c r="AE516" s="34">
        <f t="shared" si="108"/>
        <v>0</v>
      </c>
      <c r="AF516" s="34">
        <f t="shared" si="109"/>
        <v>0</v>
      </c>
      <c r="AG516" s="34">
        <f t="shared" si="110"/>
        <v>0</v>
      </c>
      <c r="AH516">
        <f t="shared" si="103"/>
        <v>0</v>
      </c>
      <c r="AI516">
        <f t="shared" si="104"/>
        <v>0</v>
      </c>
      <c r="AJ516">
        <v>0</v>
      </c>
    </row>
    <row r="517" spans="1:36" ht="12.75">
      <c r="A517" s="22">
        <v>3623580</v>
      </c>
      <c r="B517" s="23">
        <v>280404030000</v>
      </c>
      <c r="C517" s="24" t="s">
        <v>212</v>
      </c>
      <c r="D517" s="24" t="s">
        <v>213</v>
      </c>
      <c r="E517" s="24" t="s">
        <v>214</v>
      </c>
      <c r="F517" s="24">
        <v>11050</v>
      </c>
      <c r="G517" s="25">
        <v>3719</v>
      </c>
      <c r="H517" s="24">
        <v>5167674326</v>
      </c>
      <c r="I517" s="26">
        <v>3</v>
      </c>
      <c r="J517" s="26" t="s">
        <v>878</v>
      </c>
      <c r="K517" s="27" t="s">
        <v>877</v>
      </c>
      <c r="L517" s="28">
        <v>4268</v>
      </c>
      <c r="M517" s="70" t="s">
        <v>878</v>
      </c>
      <c r="N517" s="26" t="s">
        <v>877</v>
      </c>
      <c r="O517" s="30"/>
      <c r="P517" s="31">
        <v>6.714527027027027</v>
      </c>
      <c r="Q517" s="26" t="str">
        <f t="shared" si="113"/>
        <v>NO</v>
      </c>
      <c r="R517" s="26" t="s">
        <v>878</v>
      </c>
      <c r="S517" s="30" t="s">
        <v>877</v>
      </c>
      <c r="T517">
        <v>16993</v>
      </c>
      <c r="U517">
        <v>24411</v>
      </c>
      <c r="V517" s="4">
        <v>4943</v>
      </c>
      <c r="W517" s="33">
        <v>62352</v>
      </c>
      <c r="X517" s="34">
        <f aca="true" t="shared" si="114" ref="X517:X580">IF(OR(J517="YES",K517="YES"),1,0)</f>
        <v>0</v>
      </c>
      <c r="Y517" s="34">
        <f aca="true" t="shared" si="115" ref="Y517:Y580">IF(OR(L517&lt;600,M517="YES"),1,0)</f>
        <v>0</v>
      </c>
      <c r="Z517" s="34">
        <f t="shared" si="105"/>
        <v>0</v>
      </c>
      <c r="AA517" s="34">
        <f t="shared" si="106"/>
        <v>0</v>
      </c>
      <c r="AB517" s="34">
        <f t="shared" si="112"/>
        <v>0</v>
      </c>
      <c r="AC517" s="34">
        <f aca="true" t="shared" si="116" ref="AC517:AC580">IF(R517="YES",1,0)</f>
        <v>0</v>
      </c>
      <c r="AD517" s="34">
        <f t="shared" si="107"/>
        <v>0</v>
      </c>
      <c r="AE517" s="34">
        <f t="shared" si="108"/>
        <v>0</v>
      </c>
      <c r="AF517" s="34">
        <f t="shared" si="109"/>
        <v>0</v>
      </c>
      <c r="AG517" s="34">
        <f t="shared" si="110"/>
        <v>0</v>
      </c>
      <c r="AH517">
        <f aca="true" t="shared" si="117" ref="AH517:AH580">IF(AND(OR(X517=0,Y517=0),(N517="YES")),"TROUBLE",0)</f>
        <v>0</v>
      </c>
      <c r="AI517">
        <f aca="true" t="shared" si="118" ref="AI517:AI580">IF(AND(OR(AB517=0,AC517=0),(S517="YES")),"TROUBLE",0)</f>
        <v>0</v>
      </c>
      <c r="AJ517">
        <v>0</v>
      </c>
    </row>
    <row r="518" spans="1:36" ht="12.75">
      <c r="A518" s="22">
        <v>3623640</v>
      </c>
      <c r="B518" s="23">
        <v>42901040000</v>
      </c>
      <c r="C518" s="24" t="s">
        <v>215</v>
      </c>
      <c r="D518" s="24" t="s">
        <v>216</v>
      </c>
      <c r="E518" s="24" t="s">
        <v>217</v>
      </c>
      <c r="F518" s="24">
        <v>14770</v>
      </c>
      <c r="G518" s="25">
        <v>9791</v>
      </c>
      <c r="H518" s="24">
        <v>7169338701</v>
      </c>
      <c r="I518" s="26">
        <v>6</v>
      </c>
      <c r="J518" s="26" t="s">
        <v>878</v>
      </c>
      <c r="K518" s="67" t="s">
        <v>879</v>
      </c>
      <c r="L518" s="4">
        <v>1140</v>
      </c>
      <c r="M518" s="70" t="s">
        <v>878</v>
      </c>
      <c r="N518" s="26" t="s">
        <v>877</v>
      </c>
      <c r="O518" s="30"/>
      <c r="P518" s="31">
        <v>17.11509715994021</v>
      </c>
      <c r="Q518" s="26" t="str">
        <f t="shared" si="113"/>
        <v>NO</v>
      </c>
      <c r="R518" s="26" t="s">
        <v>876</v>
      </c>
      <c r="S518" s="30" t="s">
        <v>877</v>
      </c>
      <c r="T518">
        <v>6152</v>
      </c>
      <c r="U518">
        <v>6738</v>
      </c>
      <c r="V518" s="4">
        <v>4226</v>
      </c>
      <c r="W518" s="33">
        <v>33361</v>
      </c>
      <c r="X518" s="34">
        <f t="shared" si="114"/>
        <v>0</v>
      </c>
      <c r="Y518" s="34">
        <f t="shared" si="115"/>
        <v>0</v>
      </c>
      <c r="Z518" s="34">
        <f aca="true" t="shared" si="119" ref="Z518:Z581">IF(AND(X518=1,Y518=1),"ELIGIBLE",0)</f>
        <v>0</v>
      </c>
      <c r="AA518" s="34">
        <f aca="true" t="shared" si="120" ref="AA518:AA581">IF(AND(Z518="ELIGIBLE",N518="Y"),"OKAY",0)</f>
        <v>0</v>
      </c>
      <c r="AB518" s="34">
        <f t="shared" si="112"/>
        <v>0</v>
      </c>
      <c r="AC518" s="34">
        <f t="shared" si="116"/>
        <v>1</v>
      </c>
      <c r="AD518" s="34">
        <f aca="true" t="shared" si="121" ref="AD518:AD581">IF(AND(AB518=1,AC518=1),"CHECK",0)</f>
        <v>0</v>
      </c>
      <c r="AE518" s="34">
        <f aca="true" t="shared" si="122" ref="AE518:AE581">IF(AND(Z518="ELIGIBLE",AD518="CHECK"),"SRSA",0)</f>
        <v>0</v>
      </c>
      <c r="AF518" s="34">
        <f aca="true" t="shared" si="123" ref="AF518:AF581">IF(AND(AD518="CHECK",AE518=0),"RLISP",0)</f>
        <v>0</v>
      </c>
      <c r="AG518" s="34">
        <f aca="true" t="shared" si="124" ref="AG518:AG581">IF(AND(AA518="OKAY",AF518="RLISP"),"NO",0)</f>
        <v>0</v>
      </c>
      <c r="AH518">
        <f t="shared" si="117"/>
        <v>0</v>
      </c>
      <c r="AI518">
        <f t="shared" si="118"/>
        <v>0</v>
      </c>
      <c r="AJ518">
        <v>0</v>
      </c>
    </row>
    <row r="519" spans="1:36" ht="12.75">
      <c r="A519" s="22">
        <v>3623670</v>
      </c>
      <c r="B519" s="23">
        <v>512902060000</v>
      </c>
      <c r="C519" s="24" t="s">
        <v>218</v>
      </c>
      <c r="D519" s="24" t="s">
        <v>219</v>
      </c>
      <c r="E519" s="24" t="s">
        <v>220</v>
      </c>
      <c r="F519" s="24">
        <v>13676</v>
      </c>
      <c r="G519" s="25">
        <v>1787</v>
      </c>
      <c r="H519" s="24">
        <v>3152652000</v>
      </c>
      <c r="I519" s="26">
        <v>6</v>
      </c>
      <c r="J519" s="26" t="s">
        <v>878</v>
      </c>
      <c r="K519" s="27" t="s">
        <v>879</v>
      </c>
      <c r="L519" s="28">
        <v>1529</v>
      </c>
      <c r="M519" s="70" t="s">
        <v>878</v>
      </c>
      <c r="N519" s="26" t="s">
        <v>877</v>
      </c>
      <c r="O519" s="30"/>
      <c r="P519" s="31">
        <v>24.92063492063492</v>
      </c>
      <c r="Q519" s="26" t="str">
        <f t="shared" si="113"/>
        <v>YES</v>
      </c>
      <c r="R519" s="26" t="s">
        <v>876</v>
      </c>
      <c r="S519" s="32" t="s">
        <v>879</v>
      </c>
      <c r="T519">
        <v>10686</v>
      </c>
      <c r="U519">
        <v>8872</v>
      </c>
      <c r="V519" s="4">
        <v>10369</v>
      </c>
      <c r="W519" s="33">
        <v>65937</v>
      </c>
      <c r="X519" s="34">
        <f t="shared" si="114"/>
        <v>0</v>
      </c>
      <c r="Y519" s="34">
        <f t="shared" si="115"/>
        <v>0</v>
      </c>
      <c r="Z519" s="34">
        <f t="shared" si="119"/>
        <v>0</v>
      </c>
      <c r="AA519" s="34">
        <f t="shared" si="120"/>
        <v>0</v>
      </c>
      <c r="AB519" s="34">
        <f t="shared" si="112"/>
        <v>1</v>
      </c>
      <c r="AC519" s="34">
        <f t="shared" si="116"/>
        <v>1</v>
      </c>
      <c r="AD519" s="34" t="str">
        <f t="shared" si="121"/>
        <v>CHECK</v>
      </c>
      <c r="AE519" s="34">
        <f t="shared" si="122"/>
        <v>0</v>
      </c>
      <c r="AF519" s="34" t="str">
        <f t="shared" si="123"/>
        <v>RLISP</v>
      </c>
      <c r="AG519" s="34">
        <f t="shared" si="124"/>
        <v>0</v>
      </c>
      <c r="AH519">
        <f t="shared" si="117"/>
        <v>0</v>
      </c>
      <c r="AI519">
        <f t="shared" si="118"/>
        <v>0</v>
      </c>
      <c r="AJ519">
        <v>0</v>
      </c>
    </row>
    <row r="520" spans="1:36" ht="12.75">
      <c r="A520" s="22">
        <v>3623760</v>
      </c>
      <c r="B520" s="23">
        <v>131500010000</v>
      </c>
      <c r="C520" s="24" t="s">
        <v>221</v>
      </c>
      <c r="D520" s="24" t="s">
        <v>222</v>
      </c>
      <c r="E520" s="24" t="s">
        <v>1029</v>
      </c>
      <c r="F520" s="24">
        <v>12603</v>
      </c>
      <c r="G520" s="25">
        <v>3313</v>
      </c>
      <c r="H520" s="24">
        <v>9144514950</v>
      </c>
      <c r="I520" s="26">
        <v>2</v>
      </c>
      <c r="J520" s="26" t="s">
        <v>878</v>
      </c>
      <c r="K520" s="43" t="s">
        <v>877</v>
      </c>
      <c r="L520" s="4">
        <v>4067</v>
      </c>
      <c r="M520" s="70" t="s">
        <v>878</v>
      </c>
      <c r="N520" s="26" t="s">
        <v>877</v>
      </c>
      <c r="O520" s="30"/>
      <c r="P520" s="31">
        <v>42.30359804130296</v>
      </c>
      <c r="Q520" s="26" t="str">
        <f t="shared" si="113"/>
        <v>YES</v>
      </c>
      <c r="R520" s="26" t="s">
        <v>878</v>
      </c>
      <c r="S520" s="30" t="s">
        <v>877</v>
      </c>
      <c r="T520">
        <v>32420</v>
      </c>
      <c r="U520">
        <v>43631</v>
      </c>
      <c r="V520" s="4">
        <v>37182</v>
      </c>
      <c r="W520" s="33">
        <v>213524</v>
      </c>
      <c r="X520" s="34">
        <f t="shared" si="114"/>
        <v>0</v>
      </c>
      <c r="Y520" s="34">
        <f t="shared" si="115"/>
        <v>0</v>
      </c>
      <c r="Z520" s="34">
        <f t="shared" si="119"/>
        <v>0</v>
      </c>
      <c r="AA520" s="34">
        <f t="shared" si="120"/>
        <v>0</v>
      </c>
      <c r="AB520" s="34">
        <f t="shared" si="112"/>
        <v>1</v>
      </c>
      <c r="AC520" s="34">
        <f t="shared" si="116"/>
        <v>0</v>
      </c>
      <c r="AD520" s="34">
        <f t="shared" si="121"/>
        <v>0</v>
      </c>
      <c r="AE520" s="34">
        <f t="shared" si="122"/>
        <v>0</v>
      </c>
      <c r="AF520" s="34">
        <f t="shared" si="123"/>
        <v>0</v>
      </c>
      <c r="AG520" s="34">
        <f t="shared" si="124"/>
        <v>0</v>
      </c>
      <c r="AH520">
        <f t="shared" si="117"/>
        <v>0</v>
      </c>
      <c r="AI520">
        <f t="shared" si="118"/>
        <v>0</v>
      </c>
      <c r="AJ520">
        <v>0</v>
      </c>
    </row>
    <row r="521" spans="1:36" ht="12.75">
      <c r="A521" s="22">
        <v>3623790</v>
      </c>
      <c r="B521" s="23">
        <v>572301040000</v>
      </c>
      <c r="C521" s="24" t="s">
        <v>223</v>
      </c>
      <c r="D521" s="24" t="s">
        <v>224</v>
      </c>
      <c r="E521" s="24" t="s">
        <v>225</v>
      </c>
      <c r="F521" s="24">
        <v>14873</v>
      </c>
      <c r="G521" s="25">
        <v>249</v>
      </c>
      <c r="H521" s="24">
        <v>6075223795</v>
      </c>
      <c r="I521" s="26">
        <v>7</v>
      </c>
      <c r="J521" s="26" t="s">
        <v>876</v>
      </c>
      <c r="K521" s="27" t="s">
        <v>879</v>
      </c>
      <c r="L521" s="28">
        <v>536</v>
      </c>
      <c r="M521" s="70" t="s">
        <v>878</v>
      </c>
      <c r="N521" s="66" t="s">
        <v>879</v>
      </c>
      <c r="O521" s="66" t="s">
        <v>879</v>
      </c>
      <c r="P521" s="31">
        <v>30.76923076923077</v>
      </c>
      <c r="Q521" s="26" t="str">
        <f t="shared" si="113"/>
        <v>YES</v>
      </c>
      <c r="R521" s="26" t="s">
        <v>876</v>
      </c>
      <c r="S521" s="30" t="s">
        <v>877</v>
      </c>
      <c r="T521">
        <v>3690</v>
      </c>
      <c r="U521">
        <v>2854</v>
      </c>
      <c r="V521" s="4">
        <v>4081</v>
      </c>
      <c r="W521" s="33">
        <v>23815</v>
      </c>
      <c r="X521" s="34">
        <f t="shared" si="114"/>
        <v>1</v>
      </c>
      <c r="Y521" s="34">
        <f t="shared" si="115"/>
        <v>1</v>
      </c>
      <c r="Z521" s="34" t="str">
        <f t="shared" si="119"/>
        <v>ELIGIBLE</v>
      </c>
      <c r="AA521" s="34" t="str">
        <f t="shared" si="120"/>
        <v>OKAY</v>
      </c>
      <c r="AB521" s="34">
        <f t="shared" si="112"/>
        <v>1</v>
      </c>
      <c r="AC521" s="34">
        <f t="shared" si="116"/>
        <v>1</v>
      </c>
      <c r="AD521" s="34" t="str">
        <f t="shared" si="121"/>
        <v>CHECK</v>
      </c>
      <c r="AE521" s="34" t="str">
        <f t="shared" si="122"/>
        <v>SRSA</v>
      </c>
      <c r="AF521" s="34">
        <f t="shared" si="123"/>
        <v>0</v>
      </c>
      <c r="AG521" s="34">
        <f t="shared" si="124"/>
        <v>0</v>
      </c>
      <c r="AH521">
        <f t="shared" si="117"/>
        <v>0</v>
      </c>
      <c r="AI521">
        <f t="shared" si="118"/>
        <v>0</v>
      </c>
      <c r="AJ521">
        <v>0</v>
      </c>
    </row>
    <row r="522" spans="1:36" ht="12.75">
      <c r="A522" s="22">
        <v>3623880</v>
      </c>
      <c r="B522" s="23">
        <v>461801040000</v>
      </c>
      <c r="C522" s="24" t="s">
        <v>226</v>
      </c>
      <c r="D522" s="24" t="s">
        <v>227</v>
      </c>
      <c r="E522" s="24" t="s">
        <v>228</v>
      </c>
      <c r="F522" s="24">
        <v>13142</v>
      </c>
      <c r="G522" s="25">
        <v>2201</v>
      </c>
      <c r="H522" s="24">
        <v>3152985188</v>
      </c>
      <c r="I522" s="26">
        <v>4</v>
      </c>
      <c r="J522" s="26" t="s">
        <v>878</v>
      </c>
      <c r="K522" s="27" t="s">
        <v>877</v>
      </c>
      <c r="L522" s="28">
        <v>1167</v>
      </c>
      <c r="M522" s="70" t="s">
        <v>878</v>
      </c>
      <c r="N522" s="26" t="s">
        <v>877</v>
      </c>
      <c r="O522" s="30"/>
      <c r="P522" s="31">
        <v>25.41436464088398</v>
      </c>
      <c r="Q522" s="26" t="str">
        <f t="shared" si="113"/>
        <v>YES</v>
      </c>
      <c r="R522" s="26" t="s">
        <v>878</v>
      </c>
      <c r="S522" s="30" t="s">
        <v>877</v>
      </c>
      <c r="T522">
        <v>7481</v>
      </c>
      <c r="U522">
        <v>6535</v>
      </c>
      <c r="V522" s="4">
        <v>6790</v>
      </c>
      <c r="W522" s="33">
        <v>45543</v>
      </c>
      <c r="X522" s="34">
        <f t="shared" si="114"/>
        <v>0</v>
      </c>
      <c r="Y522" s="34">
        <f t="shared" si="115"/>
        <v>0</v>
      </c>
      <c r="Z522" s="34">
        <f t="shared" si="119"/>
        <v>0</v>
      </c>
      <c r="AA522" s="34">
        <f t="shared" si="120"/>
        <v>0</v>
      </c>
      <c r="AB522" s="34">
        <f t="shared" si="112"/>
        <v>1</v>
      </c>
      <c r="AC522" s="34">
        <f t="shared" si="116"/>
        <v>0</v>
      </c>
      <c r="AD522" s="34">
        <f t="shared" si="121"/>
        <v>0</v>
      </c>
      <c r="AE522" s="34">
        <f t="shared" si="122"/>
        <v>0</v>
      </c>
      <c r="AF522" s="34">
        <f t="shared" si="123"/>
        <v>0</v>
      </c>
      <c r="AG522" s="34">
        <f t="shared" si="124"/>
        <v>0</v>
      </c>
      <c r="AH522">
        <f t="shared" si="117"/>
        <v>0</v>
      </c>
      <c r="AI522">
        <f t="shared" si="118"/>
        <v>0</v>
      </c>
      <c r="AJ522">
        <v>0</v>
      </c>
    </row>
    <row r="523" spans="1:36" ht="12.75">
      <c r="A523" s="22">
        <v>3623970</v>
      </c>
      <c r="B523" s="23">
        <v>641401040000</v>
      </c>
      <c r="C523" s="24" t="s">
        <v>229</v>
      </c>
      <c r="D523" s="24" t="s">
        <v>230</v>
      </c>
      <c r="E523" s="24" t="s">
        <v>231</v>
      </c>
      <c r="F523" s="24">
        <v>12861</v>
      </c>
      <c r="G523" s="25">
        <v>91</v>
      </c>
      <c r="H523" s="24">
        <v>5185478266</v>
      </c>
      <c r="I523" s="26">
        <v>8</v>
      </c>
      <c r="J523" s="26" t="s">
        <v>876</v>
      </c>
      <c r="K523" s="27" t="s">
        <v>877</v>
      </c>
      <c r="L523" s="28">
        <v>36</v>
      </c>
      <c r="M523" s="70" t="s">
        <v>878</v>
      </c>
      <c r="N523" s="66" t="s">
        <v>879</v>
      </c>
      <c r="O523" s="66" t="s">
        <v>879</v>
      </c>
      <c r="P523" s="31">
        <v>25.984251968503933</v>
      </c>
      <c r="Q523" s="26" t="str">
        <f t="shared" si="113"/>
        <v>YES</v>
      </c>
      <c r="R523" s="26" t="s">
        <v>876</v>
      </c>
      <c r="S523" s="30" t="s">
        <v>877</v>
      </c>
      <c r="T523">
        <v>450</v>
      </c>
      <c r="U523">
        <v>218</v>
      </c>
      <c r="V523" s="4">
        <v>727</v>
      </c>
      <c r="W523" s="33">
        <v>3416</v>
      </c>
      <c r="X523" s="34">
        <f t="shared" si="114"/>
        <v>1</v>
      </c>
      <c r="Y523" s="34">
        <f t="shared" si="115"/>
        <v>1</v>
      </c>
      <c r="Z523" s="34" t="str">
        <f t="shared" si="119"/>
        <v>ELIGIBLE</v>
      </c>
      <c r="AA523" s="34" t="str">
        <f t="shared" si="120"/>
        <v>OKAY</v>
      </c>
      <c r="AB523" s="34">
        <f t="shared" si="112"/>
        <v>1</v>
      </c>
      <c r="AC523" s="34">
        <f t="shared" si="116"/>
        <v>1</v>
      </c>
      <c r="AD523" s="34" t="str">
        <f t="shared" si="121"/>
        <v>CHECK</v>
      </c>
      <c r="AE523" s="34" t="str">
        <f t="shared" si="122"/>
        <v>SRSA</v>
      </c>
      <c r="AF523" s="34">
        <f t="shared" si="123"/>
        <v>0</v>
      </c>
      <c r="AG523" s="34">
        <f t="shared" si="124"/>
        <v>0</v>
      </c>
      <c r="AH523">
        <f t="shared" si="117"/>
        <v>0</v>
      </c>
      <c r="AI523">
        <f t="shared" si="118"/>
        <v>0</v>
      </c>
      <c r="AJ523">
        <v>0</v>
      </c>
    </row>
    <row r="524" spans="1:36" ht="12.75">
      <c r="A524" s="22">
        <v>3624000</v>
      </c>
      <c r="B524" s="23">
        <v>480503040000</v>
      </c>
      <c r="C524" s="24" t="s">
        <v>232</v>
      </c>
      <c r="D524" s="24" t="s">
        <v>233</v>
      </c>
      <c r="E524" s="24" t="s">
        <v>234</v>
      </c>
      <c r="F524" s="24">
        <v>10579</v>
      </c>
      <c r="G524" s="25">
        <v>3050</v>
      </c>
      <c r="H524" s="24">
        <v>9145288143</v>
      </c>
      <c r="I524" s="26">
        <v>8</v>
      </c>
      <c r="J524" s="26" t="s">
        <v>876</v>
      </c>
      <c r="K524" s="27" t="s">
        <v>877</v>
      </c>
      <c r="L524" s="28">
        <v>1289</v>
      </c>
      <c r="M524" s="70" t="s">
        <v>878</v>
      </c>
      <c r="N524" s="26" t="s">
        <v>877</v>
      </c>
      <c r="O524" s="30"/>
      <c r="P524" s="31">
        <v>4.656319290465632</v>
      </c>
      <c r="Q524" s="26" t="str">
        <f t="shared" si="113"/>
        <v>NO</v>
      </c>
      <c r="R524" s="26" t="s">
        <v>876</v>
      </c>
      <c r="S524" s="30" t="s">
        <v>877</v>
      </c>
      <c r="T524">
        <v>4362</v>
      </c>
      <c r="U524">
        <v>6302</v>
      </c>
      <c r="V524" s="4">
        <v>1170</v>
      </c>
      <c r="W524" s="33">
        <v>16807</v>
      </c>
      <c r="X524" s="34">
        <f t="shared" si="114"/>
        <v>1</v>
      </c>
      <c r="Y524" s="34">
        <f t="shared" si="115"/>
        <v>0</v>
      </c>
      <c r="Z524" s="34">
        <f t="shared" si="119"/>
        <v>0</v>
      </c>
      <c r="AA524" s="34">
        <f t="shared" si="120"/>
        <v>0</v>
      </c>
      <c r="AB524" s="34">
        <f t="shared" si="112"/>
        <v>0</v>
      </c>
      <c r="AC524" s="34">
        <f t="shared" si="116"/>
        <v>1</v>
      </c>
      <c r="AD524" s="34">
        <f t="shared" si="121"/>
        <v>0</v>
      </c>
      <c r="AE524" s="34">
        <f t="shared" si="122"/>
        <v>0</v>
      </c>
      <c r="AF524" s="34">
        <f t="shared" si="123"/>
        <v>0</v>
      </c>
      <c r="AG524" s="34">
        <f t="shared" si="124"/>
        <v>0</v>
      </c>
      <c r="AH524">
        <f t="shared" si="117"/>
        <v>0</v>
      </c>
      <c r="AI524">
        <f t="shared" si="118"/>
        <v>0</v>
      </c>
      <c r="AJ524">
        <v>0</v>
      </c>
    </row>
    <row r="525" spans="1:36" ht="12.75">
      <c r="A525" s="22">
        <v>3624030</v>
      </c>
      <c r="B525" s="23">
        <v>630902030000</v>
      </c>
      <c r="C525" s="24" t="s">
        <v>235</v>
      </c>
      <c r="D525" s="24" t="s">
        <v>236</v>
      </c>
      <c r="E525" s="24" t="s">
        <v>237</v>
      </c>
      <c r="F525" s="24">
        <v>12804</v>
      </c>
      <c r="G525" s="25">
        <v>2914</v>
      </c>
      <c r="H525" s="24">
        <v>5187426000</v>
      </c>
      <c r="I525" s="26">
        <v>4</v>
      </c>
      <c r="J525" s="26" t="s">
        <v>878</v>
      </c>
      <c r="K525" s="27" t="s">
        <v>877</v>
      </c>
      <c r="L525" s="28">
        <v>3467</v>
      </c>
      <c r="M525" s="70" t="s">
        <v>878</v>
      </c>
      <c r="N525" s="26" t="s">
        <v>877</v>
      </c>
      <c r="O525" s="30"/>
      <c r="P525" s="31">
        <v>5.34288074910493</v>
      </c>
      <c r="Q525" s="26" t="str">
        <f t="shared" si="113"/>
        <v>NO</v>
      </c>
      <c r="R525" s="26" t="s">
        <v>878</v>
      </c>
      <c r="S525" s="30" t="s">
        <v>877</v>
      </c>
      <c r="T525">
        <v>12795</v>
      </c>
      <c r="U525">
        <v>19052</v>
      </c>
      <c r="V525" s="4">
        <v>2939</v>
      </c>
      <c r="W525" s="33">
        <v>46997</v>
      </c>
      <c r="X525" s="34">
        <f t="shared" si="114"/>
        <v>0</v>
      </c>
      <c r="Y525" s="34">
        <f t="shared" si="115"/>
        <v>0</v>
      </c>
      <c r="Z525" s="34">
        <f t="shared" si="119"/>
        <v>0</v>
      </c>
      <c r="AA525" s="34">
        <f t="shared" si="120"/>
        <v>0</v>
      </c>
      <c r="AB525" s="34">
        <f t="shared" si="112"/>
        <v>0</v>
      </c>
      <c r="AC525" s="34">
        <f t="shared" si="116"/>
        <v>0</v>
      </c>
      <c r="AD525" s="34">
        <f t="shared" si="121"/>
        <v>0</v>
      </c>
      <c r="AE525" s="34">
        <f t="shared" si="122"/>
        <v>0</v>
      </c>
      <c r="AF525" s="34">
        <f t="shared" si="123"/>
        <v>0</v>
      </c>
      <c r="AG525" s="34">
        <f t="shared" si="124"/>
        <v>0</v>
      </c>
      <c r="AH525">
        <f t="shared" si="117"/>
        <v>0</v>
      </c>
      <c r="AI525">
        <f t="shared" si="118"/>
        <v>0</v>
      </c>
      <c r="AJ525">
        <v>0</v>
      </c>
    </row>
    <row r="526" spans="1:36" ht="12.75">
      <c r="A526" s="22">
        <v>3624060</v>
      </c>
      <c r="B526" s="23">
        <v>580903020000</v>
      </c>
      <c r="C526" s="24" t="s">
        <v>238</v>
      </c>
      <c r="D526" s="24" t="s">
        <v>239</v>
      </c>
      <c r="E526" s="24" t="s">
        <v>240</v>
      </c>
      <c r="F526" s="24">
        <v>11959</v>
      </c>
      <c r="G526" s="25">
        <v>957</v>
      </c>
      <c r="H526" s="24">
        <v>6316534285</v>
      </c>
      <c r="I526" s="26">
        <v>8</v>
      </c>
      <c r="J526" s="26" t="s">
        <v>876</v>
      </c>
      <c r="K526" s="35" t="s">
        <v>877</v>
      </c>
      <c r="L526" s="4">
        <v>100</v>
      </c>
      <c r="M526" s="70" t="s">
        <v>878</v>
      </c>
      <c r="N526" s="66" t="s">
        <v>879</v>
      </c>
      <c r="O526" s="66" t="s">
        <v>879</v>
      </c>
      <c r="P526" s="31">
        <v>12.587412587412588</v>
      </c>
      <c r="Q526" s="26" t="str">
        <f t="shared" si="113"/>
        <v>NO</v>
      </c>
      <c r="R526" s="26" t="s">
        <v>876</v>
      </c>
      <c r="S526" s="30" t="s">
        <v>877</v>
      </c>
      <c r="T526">
        <v>476</v>
      </c>
      <c r="U526">
        <v>502</v>
      </c>
      <c r="V526" s="4">
        <v>317</v>
      </c>
      <c r="W526" s="33">
        <v>2548</v>
      </c>
      <c r="X526" s="34">
        <f t="shared" si="114"/>
        <v>1</v>
      </c>
      <c r="Y526" s="34">
        <f t="shared" si="115"/>
        <v>1</v>
      </c>
      <c r="Z526" s="34" t="str">
        <f t="shared" si="119"/>
        <v>ELIGIBLE</v>
      </c>
      <c r="AA526" s="34" t="str">
        <f t="shared" si="120"/>
        <v>OKAY</v>
      </c>
      <c r="AB526" s="34">
        <f t="shared" si="112"/>
        <v>0</v>
      </c>
      <c r="AC526" s="34">
        <f t="shared" si="116"/>
        <v>1</v>
      </c>
      <c r="AD526" s="34">
        <f t="shared" si="121"/>
        <v>0</v>
      </c>
      <c r="AE526" s="34">
        <f t="shared" si="122"/>
        <v>0</v>
      </c>
      <c r="AF526" s="34">
        <f t="shared" si="123"/>
        <v>0</v>
      </c>
      <c r="AG526" s="34">
        <f t="shared" si="124"/>
        <v>0</v>
      </c>
      <c r="AH526">
        <f t="shared" si="117"/>
        <v>0</v>
      </c>
      <c r="AI526">
        <f t="shared" si="118"/>
        <v>0</v>
      </c>
      <c r="AJ526">
        <v>0</v>
      </c>
    </row>
    <row r="527" spans="1:36" ht="12.75">
      <c r="A527" s="22">
        <v>3624090</v>
      </c>
      <c r="B527" s="23">
        <v>43001040000</v>
      </c>
      <c r="C527" s="24" t="s">
        <v>241</v>
      </c>
      <c r="D527" s="24" t="s">
        <v>242</v>
      </c>
      <c r="E527" s="24" t="s">
        <v>1278</v>
      </c>
      <c r="F527" s="24">
        <v>14772</v>
      </c>
      <c r="G527" s="25">
        <v>1188</v>
      </c>
      <c r="H527" s="24">
        <v>7163587005</v>
      </c>
      <c r="I527" s="26">
        <v>7</v>
      </c>
      <c r="J527" s="26" t="s">
        <v>876</v>
      </c>
      <c r="K527" s="43" t="s">
        <v>879</v>
      </c>
      <c r="L527" s="28">
        <v>1015</v>
      </c>
      <c r="M527" s="70" t="s">
        <v>878</v>
      </c>
      <c r="N527" s="26" t="s">
        <v>877</v>
      </c>
      <c r="O527" s="30"/>
      <c r="P527" s="31">
        <v>29.398148148148145</v>
      </c>
      <c r="Q527" s="26" t="str">
        <f t="shared" si="113"/>
        <v>YES</v>
      </c>
      <c r="R527" s="26" t="s">
        <v>876</v>
      </c>
      <c r="S527" s="32" t="s">
        <v>879</v>
      </c>
      <c r="T527">
        <v>9060</v>
      </c>
      <c r="U527">
        <v>6996</v>
      </c>
      <c r="V527" s="4">
        <v>10831</v>
      </c>
      <c r="W527" s="33">
        <v>60004</v>
      </c>
      <c r="X527" s="34">
        <f t="shared" si="114"/>
        <v>1</v>
      </c>
      <c r="Y527" s="34">
        <f t="shared" si="115"/>
        <v>0</v>
      </c>
      <c r="Z527" s="34">
        <f t="shared" si="119"/>
        <v>0</v>
      </c>
      <c r="AA527" s="34">
        <f t="shared" si="120"/>
        <v>0</v>
      </c>
      <c r="AB527" s="34">
        <f t="shared" si="112"/>
        <v>1</v>
      </c>
      <c r="AC527" s="34">
        <f t="shared" si="116"/>
        <v>1</v>
      </c>
      <c r="AD527" s="34" t="str">
        <f t="shared" si="121"/>
        <v>CHECK</v>
      </c>
      <c r="AE527" s="34">
        <f t="shared" si="122"/>
        <v>0</v>
      </c>
      <c r="AF527" s="34" t="str">
        <f t="shared" si="123"/>
        <v>RLISP</v>
      </c>
      <c r="AG527" s="34">
        <f t="shared" si="124"/>
        <v>0</v>
      </c>
      <c r="AH527">
        <f t="shared" si="117"/>
        <v>0</v>
      </c>
      <c r="AI527">
        <f t="shared" si="118"/>
        <v>0</v>
      </c>
      <c r="AJ527">
        <v>0</v>
      </c>
    </row>
    <row r="528" spans="1:36" ht="12.75">
      <c r="A528" s="22">
        <v>3624120</v>
      </c>
      <c r="B528" s="23">
        <v>200702020000</v>
      </c>
      <c r="C528" s="24" t="s">
        <v>243</v>
      </c>
      <c r="D528" s="24" t="s">
        <v>244</v>
      </c>
      <c r="E528" s="24" t="s">
        <v>245</v>
      </c>
      <c r="F528" s="24">
        <v>13436</v>
      </c>
      <c r="G528" s="25">
        <v>10</v>
      </c>
      <c r="H528" s="24">
        <v>3153544733</v>
      </c>
      <c r="I528" s="26">
        <v>7</v>
      </c>
      <c r="J528" s="26" t="s">
        <v>876</v>
      </c>
      <c r="K528" s="72" t="s">
        <v>879</v>
      </c>
      <c r="L528" s="4">
        <v>13</v>
      </c>
      <c r="M528" s="70" t="s">
        <v>876</v>
      </c>
      <c r="N528" s="32" t="s">
        <v>879</v>
      </c>
      <c r="O528" s="32" t="s">
        <v>879</v>
      </c>
      <c r="P528" s="31">
        <v>23.076923076923077</v>
      </c>
      <c r="Q528" s="26" t="str">
        <f t="shared" si="113"/>
        <v>YES</v>
      </c>
      <c r="R528" s="26" t="s">
        <v>876</v>
      </c>
      <c r="S528" s="26" t="s">
        <v>877</v>
      </c>
      <c r="T528">
        <v>54</v>
      </c>
      <c r="U528">
        <v>51</v>
      </c>
      <c r="V528" s="4">
        <v>6</v>
      </c>
      <c r="W528" s="4">
        <v>316</v>
      </c>
      <c r="X528" s="34">
        <f t="shared" si="114"/>
        <v>1</v>
      </c>
      <c r="Y528" s="34">
        <f t="shared" si="115"/>
        <v>1</v>
      </c>
      <c r="Z528" s="34" t="str">
        <f t="shared" si="119"/>
        <v>ELIGIBLE</v>
      </c>
      <c r="AA528" s="34" t="str">
        <f t="shared" si="120"/>
        <v>OKAY</v>
      </c>
      <c r="AB528" s="34">
        <f t="shared" si="112"/>
        <v>1</v>
      </c>
      <c r="AC528" s="34">
        <f t="shared" si="116"/>
        <v>1</v>
      </c>
      <c r="AD528" s="34" t="str">
        <f t="shared" si="121"/>
        <v>CHECK</v>
      </c>
      <c r="AE528" s="34" t="str">
        <f t="shared" si="122"/>
        <v>SRSA</v>
      </c>
      <c r="AF528" s="34">
        <f t="shared" si="123"/>
        <v>0</v>
      </c>
      <c r="AG528" s="34">
        <f t="shared" si="124"/>
        <v>0</v>
      </c>
      <c r="AH528">
        <f t="shared" si="117"/>
        <v>0</v>
      </c>
      <c r="AI528">
        <f t="shared" si="118"/>
        <v>0</v>
      </c>
      <c r="AJ528">
        <v>0</v>
      </c>
    </row>
    <row r="529" spans="1:36" ht="12.75">
      <c r="A529" s="22">
        <v>3624150</v>
      </c>
      <c r="B529" s="23">
        <v>10402060000</v>
      </c>
      <c r="C529" s="24" t="s">
        <v>246</v>
      </c>
      <c r="D529" s="24" t="s">
        <v>247</v>
      </c>
      <c r="E529" s="24" t="s">
        <v>248</v>
      </c>
      <c r="F529" s="24">
        <v>12158</v>
      </c>
      <c r="G529" s="25">
        <v>97</v>
      </c>
      <c r="H529" s="24">
        <v>5187565201</v>
      </c>
      <c r="I529" s="26" t="s">
        <v>883</v>
      </c>
      <c r="J529" s="26" t="s">
        <v>878</v>
      </c>
      <c r="K529" s="28" t="s">
        <v>877</v>
      </c>
      <c r="L529" s="28">
        <v>2157</v>
      </c>
      <c r="M529" s="70" t="s">
        <v>878</v>
      </c>
      <c r="N529" s="26" t="s">
        <v>877</v>
      </c>
      <c r="O529" s="30"/>
      <c r="P529" s="31">
        <v>13.382157123834887</v>
      </c>
      <c r="Q529" s="26" t="str">
        <f t="shared" si="113"/>
        <v>NO</v>
      </c>
      <c r="R529" s="26" t="s">
        <v>878</v>
      </c>
      <c r="S529" s="30" t="s">
        <v>877</v>
      </c>
      <c r="T529">
        <v>11387</v>
      </c>
      <c r="U529">
        <v>12284</v>
      </c>
      <c r="V529" s="4">
        <v>7360</v>
      </c>
      <c r="W529" s="33">
        <v>60090</v>
      </c>
      <c r="X529" s="34">
        <f t="shared" si="114"/>
        <v>0</v>
      </c>
      <c r="Y529" s="34">
        <f t="shared" si="115"/>
        <v>0</v>
      </c>
      <c r="Z529" s="34">
        <f t="shared" si="119"/>
        <v>0</v>
      </c>
      <c r="AA529" s="34">
        <f t="shared" si="120"/>
        <v>0</v>
      </c>
      <c r="AB529" s="34">
        <f t="shared" si="112"/>
        <v>0</v>
      </c>
      <c r="AC529" s="34">
        <f t="shared" si="116"/>
        <v>0</v>
      </c>
      <c r="AD529" s="34">
        <f t="shared" si="121"/>
        <v>0</v>
      </c>
      <c r="AE529" s="34">
        <f t="shared" si="122"/>
        <v>0</v>
      </c>
      <c r="AF529" s="34">
        <f t="shared" si="123"/>
        <v>0</v>
      </c>
      <c r="AG529" s="34">
        <f t="shared" si="124"/>
        <v>0</v>
      </c>
      <c r="AH529">
        <f t="shared" si="117"/>
        <v>0</v>
      </c>
      <c r="AI529">
        <f t="shared" si="118"/>
        <v>0</v>
      </c>
      <c r="AJ529">
        <v>0</v>
      </c>
    </row>
    <row r="530" spans="1:36" ht="12.75">
      <c r="A530" s="22">
        <v>3624210</v>
      </c>
      <c r="B530" s="23">
        <v>651503040000</v>
      </c>
      <c r="C530" s="24" t="s">
        <v>249</v>
      </c>
      <c r="D530" s="24" t="s">
        <v>250</v>
      </c>
      <c r="E530" s="24" t="s">
        <v>251</v>
      </c>
      <c r="F530" s="24">
        <v>13143</v>
      </c>
      <c r="G530" s="25">
        <v>190</v>
      </c>
      <c r="H530" s="24">
        <v>3157546304</v>
      </c>
      <c r="I530" s="26">
        <v>8</v>
      </c>
      <c r="J530" s="26" t="s">
        <v>876</v>
      </c>
      <c r="K530" s="35" t="s">
        <v>877</v>
      </c>
      <c r="L530" s="4">
        <v>1100</v>
      </c>
      <c r="M530" s="70" t="s">
        <v>878</v>
      </c>
      <c r="N530" s="26" t="s">
        <v>877</v>
      </c>
      <c r="O530" s="30"/>
      <c r="P530" s="31">
        <v>28.3072546230441</v>
      </c>
      <c r="Q530" s="26" t="str">
        <f t="shared" si="113"/>
        <v>YES</v>
      </c>
      <c r="R530" s="26" t="s">
        <v>876</v>
      </c>
      <c r="S530" s="32" t="s">
        <v>879</v>
      </c>
      <c r="T530">
        <v>7634</v>
      </c>
      <c r="U530">
        <v>6215</v>
      </c>
      <c r="V530" s="4">
        <v>7590</v>
      </c>
      <c r="W530" s="33">
        <v>48078</v>
      </c>
      <c r="X530" s="34">
        <f t="shared" si="114"/>
        <v>1</v>
      </c>
      <c r="Y530" s="34">
        <f t="shared" si="115"/>
        <v>0</v>
      </c>
      <c r="Z530" s="34">
        <f t="shared" si="119"/>
        <v>0</v>
      </c>
      <c r="AA530" s="34">
        <f t="shared" si="120"/>
        <v>0</v>
      </c>
      <c r="AB530" s="34">
        <f t="shared" si="112"/>
        <v>1</v>
      </c>
      <c r="AC530" s="34">
        <f t="shared" si="116"/>
        <v>1</v>
      </c>
      <c r="AD530" s="34" t="str">
        <f t="shared" si="121"/>
        <v>CHECK</v>
      </c>
      <c r="AE530" s="34">
        <f t="shared" si="122"/>
        <v>0</v>
      </c>
      <c r="AF530" s="34" t="str">
        <f t="shared" si="123"/>
        <v>RLISP</v>
      </c>
      <c r="AG530" s="34">
        <f t="shared" si="124"/>
        <v>0</v>
      </c>
      <c r="AH530">
        <f t="shared" si="117"/>
        <v>0</v>
      </c>
      <c r="AI530">
        <f t="shared" si="118"/>
        <v>0</v>
      </c>
      <c r="AJ530">
        <v>0</v>
      </c>
    </row>
    <row r="531" spans="1:36" ht="12.75">
      <c r="A531" s="22">
        <v>3624240</v>
      </c>
      <c r="B531" s="23">
        <v>131701060000</v>
      </c>
      <c r="C531" s="24" t="s">
        <v>252</v>
      </c>
      <c r="D531" s="24" t="s">
        <v>253</v>
      </c>
      <c r="E531" s="24" t="s">
        <v>254</v>
      </c>
      <c r="F531" s="24">
        <v>12571</v>
      </c>
      <c r="G531" s="25">
        <v>9446</v>
      </c>
      <c r="H531" s="24">
        <v>9147582241</v>
      </c>
      <c r="I531" s="26">
        <v>8</v>
      </c>
      <c r="J531" s="26" t="s">
        <v>876</v>
      </c>
      <c r="K531" s="27" t="s">
        <v>877</v>
      </c>
      <c r="L531" s="28">
        <v>2197</v>
      </c>
      <c r="M531" s="70" t="s">
        <v>878</v>
      </c>
      <c r="N531" s="26" t="s">
        <v>877</v>
      </c>
      <c r="O531" s="30"/>
      <c r="P531" s="31">
        <v>12.552301255230125</v>
      </c>
      <c r="Q531" s="26" t="str">
        <f t="shared" si="113"/>
        <v>NO</v>
      </c>
      <c r="R531" s="26" t="s">
        <v>876</v>
      </c>
      <c r="S531" s="30" t="s">
        <v>877</v>
      </c>
      <c r="T531">
        <v>9763</v>
      </c>
      <c r="U531">
        <v>12542</v>
      </c>
      <c r="V531" s="4">
        <v>4134</v>
      </c>
      <c r="W531" s="33">
        <v>42390</v>
      </c>
      <c r="X531" s="34">
        <f t="shared" si="114"/>
        <v>1</v>
      </c>
      <c r="Y531" s="34">
        <f t="shared" si="115"/>
        <v>0</v>
      </c>
      <c r="Z531" s="34">
        <f t="shared" si="119"/>
        <v>0</v>
      </c>
      <c r="AA531" s="34">
        <f t="shared" si="120"/>
        <v>0</v>
      </c>
      <c r="AB531" s="34">
        <f t="shared" si="112"/>
        <v>0</v>
      </c>
      <c r="AC531" s="34">
        <f t="shared" si="116"/>
        <v>1</v>
      </c>
      <c r="AD531" s="34">
        <f t="shared" si="121"/>
        <v>0</v>
      </c>
      <c r="AE531" s="34">
        <f t="shared" si="122"/>
        <v>0</v>
      </c>
      <c r="AF531" s="34">
        <f t="shared" si="123"/>
        <v>0</v>
      </c>
      <c r="AG531" s="34">
        <f t="shared" si="124"/>
        <v>0</v>
      </c>
      <c r="AH531">
        <f t="shared" si="117"/>
        <v>0</v>
      </c>
      <c r="AI531">
        <f t="shared" si="118"/>
        <v>0</v>
      </c>
      <c r="AJ531">
        <v>0</v>
      </c>
    </row>
    <row r="532" spans="1:36" ht="12.75">
      <c r="A532" s="22">
        <v>3624270</v>
      </c>
      <c r="B532" s="23">
        <v>431101040000</v>
      </c>
      <c r="C532" s="24" t="s">
        <v>255</v>
      </c>
      <c r="D532" s="24" t="s">
        <v>256</v>
      </c>
      <c r="E532" s="24" t="s">
        <v>257</v>
      </c>
      <c r="F532" s="24">
        <v>14548</v>
      </c>
      <c r="G532" s="25">
        <v>9502</v>
      </c>
      <c r="H532" s="24">
        <v>7162893927</v>
      </c>
      <c r="I532" s="26">
        <v>8</v>
      </c>
      <c r="J532" s="26" t="s">
        <v>876</v>
      </c>
      <c r="K532" s="35" t="s">
        <v>877</v>
      </c>
      <c r="L532" s="4">
        <v>928</v>
      </c>
      <c r="M532" s="70" t="s">
        <v>878</v>
      </c>
      <c r="N532" s="26" t="s">
        <v>877</v>
      </c>
      <c r="O532" s="30"/>
      <c r="P532" s="31">
        <v>15.365653245686115</v>
      </c>
      <c r="Q532" s="26" t="str">
        <f t="shared" si="113"/>
        <v>NO</v>
      </c>
      <c r="R532" s="26" t="s">
        <v>876</v>
      </c>
      <c r="S532" s="30" t="s">
        <v>877</v>
      </c>
      <c r="T532">
        <v>4929</v>
      </c>
      <c r="U532">
        <v>5333</v>
      </c>
      <c r="V532" s="4">
        <v>3157</v>
      </c>
      <c r="W532" s="33">
        <v>25815</v>
      </c>
      <c r="X532" s="34">
        <f t="shared" si="114"/>
        <v>1</v>
      </c>
      <c r="Y532" s="34">
        <f t="shared" si="115"/>
        <v>0</v>
      </c>
      <c r="Z532" s="34">
        <f t="shared" si="119"/>
        <v>0</v>
      </c>
      <c r="AA532" s="34">
        <f t="shared" si="120"/>
        <v>0</v>
      </c>
      <c r="AB532" s="34">
        <f t="shared" si="112"/>
        <v>0</v>
      </c>
      <c r="AC532" s="34">
        <f t="shared" si="116"/>
        <v>1</v>
      </c>
      <c r="AD532" s="34">
        <f t="shared" si="121"/>
        <v>0</v>
      </c>
      <c r="AE532" s="34">
        <f t="shared" si="122"/>
        <v>0</v>
      </c>
      <c r="AF532" s="34">
        <f t="shared" si="123"/>
        <v>0</v>
      </c>
      <c r="AG532" s="34">
        <f t="shared" si="124"/>
        <v>0</v>
      </c>
      <c r="AH532">
        <f t="shared" si="117"/>
        <v>0</v>
      </c>
      <c r="AI532">
        <f t="shared" si="118"/>
        <v>0</v>
      </c>
      <c r="AJ532">
        <v>0</v>
      </c>
    </row>
    <row r="533" spans="1:36" ht="12.75">
      <c r="A533" s="22">
        <v>3624360</v>
      </c>
      <c r="B533" s="23">
        <v>411701040000</v>
      </c>
      <c r="C533" s="24" t="s">
        <v>258</v>
      </c>
      <c r="D533" s="24" t="s">
        <v>259</v>
      </c>
      <c r="E533" s="24" t="s">
        <v>260</v>
      </c>
      <c r="F533" s="24">
        <v>13438</v>
      </c>
      <c r="G533" s="25">
        <v>406</v>
      </c>
      <c r="H533" s="24">
        <v>3158313797</v>
      </c>
      <c r="I533" s="26">
        <v>8</v>
      </c>
      <c r="J533" s="26" t="s">
        <v>876</v>
      </c>
      <c r="K533" s="35" t="s">
        <v>877</v>
      </c>
      <c r="L533" s="4">
        <v>626</v>
      </c>
      <c r="M533" s="70" t="s">
        <v>878</v>
      </c>
      <c r="N533" s="26" t="s">
        <v>877</v>
      </c>
      <c r="O533" s="30"/>
      <c r="P533" s="31">
        <v>23.27150084317032</v>
      </c>
      <c r="Q533" s="26" t="str">
        <f t="shared" si="113"/>
        <v>YES</v>
      </c>
      <c r="R533" s="26" t="s">
        <v>876</v>
      </c>
      <c r="S533" s="32" t="s">
        <v>879</v>
      </c>
      <c r="T533">
        <v>3652</v>
      </c>
      <c r="U533">
        <v>3569</v>
      </c>
      <c r="V533" s="4">
        <v>2954</v>
      </c>
      <c r="W533" s="33">
        <v>20755</v>
      </c>
      <c r="X533" s="34">
        <f t="shared" si="114"/>
        <v>1</v>
      </c>
      <c r="Y533" s="34">
        <f t="shared" si="115"/>
        <v>0</v>
      </c>
      <c r="Z533" s="34">
        <f t="shared" si="119"/>
        <v>0</v>
      </c>
      <c r="AA533" s="34">
        <f t="shared" si="120"/>
        <v>0</v>
      </c>
      <c r="AB533" s="34">
        <f t="shared" si="112"/>
        <v>1</v>
      </c>
      <c r="AC533" s="34">
        <f t="shared" si="116"/>
        <v>1</v>
      </c>
      <c r="AD533" s="34" t="str">
        <f t="shared" si="121"/>
        <v>CHECK</v>
      </c>
      <c r="AE533" s="34">
        <f t="shared" si="122"/>
        <v>0</v>
      </c>
      <c r="AF533" s="34" t="str">
        <f t="shared" si="123"/>
        <v>RLISP</v>
      </c>
      <c r="AG533" s="34">
        <f t="shared" si="124"/>
        <v>0</v>
      </c>
      <c r="AH533">
        <f t="shared" si="117"/>
        <v>0</v>
      </c>
      <c r="AI533">
        <f t="shared" si="118"/>
        <v>0</v>
      </c>
      <c r="AJ533">
        <v>0</v>
      </c>
    </row>
    <row r="534" spans="1:36" ht="12.75">
      <c r="A534" s="22">
        <v>3624420</v>
      </c>
      <c r="B534" s="23">
        <v>580901020000</v>
      </c>
      <c r="C534" s="24" t="s">
        <v>261</v>
      </c>
      <c r="D534" s="24" t="s">
        <v>262</v>
      </c>
      <c r="E534" s="24" t="s">
        <v>263</v>
      </c>
      <c r="F534" s="24">
        <v>11960</v>
      </c>
      <c r="G534" s="25">
        <v>900</v>
      </c>
      <c r="H534" s="24">
        <v>6313250203</v>
      </c>
      <c r="I534" s="26">
        <v>3</v>
      </c>
      <c r="J534" s="36" t="s">
        <v>878</v>
      </c>
      <c r="K534" s="49" t="s">
        <v>877</v>
      </c>
      <c r="L534" s="40">
        <v>158</v>
      </c>
      <c r="M534" s="68" t="s">
        <v>878</v>
      </c>
      <c r="N534" s="36" t="s">
        <v>877</v>
      </c>
      <c r="O534" s="30"/>
      <c r="P534" s="31">
        <v>15.476190476190476</v>
      </c>
      <c r="Q534" s="26" t="str">
        <f t="shared" si="113"/>
        <v>NO</v>
      </c>
      <c r="R534" s="26" t="s">
        <v>878</v>
      </c>
      <c r="S534" s="30" t="s">
        <v>877</v>
      </c>
      <c r="T534">
        <v>915</v>
      </c>
      <c r="U534">
        <v>852</v>
      </c>
      <c r="V534" s="4">
        <v>748</v>
      </c>
      <c r="W534" s="33">
        <v>5338</v>
      </c>
      <c r="X534" s="34">
        <f t="shared" si="114"/>
        <v>0</v>
      </c>
      <c r="Y534" s="34">
        <f t="shared" si="115"/>
        <v>1</v>
      </c>
      <c r="Z534" s="34">
        <f t="shared" si="119"/>
        <v>0</v>
      </c>
      <c r="AA534" s="34">
        <f t="shared" si="120"/>
        <v>0</v>
      </c>
      <c r="AB534" s="34">
        <f t="shared" si="112"/>
        <v>0</v>
      </c>
      <c r="AC534" s="34">
        <f t="shared" si="116"/>
        <v>0</v>
      </c>
      <c r="AD534" s="34">
        <f t="shared" si="121"/>
        <v>0</v>
      </c>
      <c r="AE534" s="34">
        <f t="shared" si="122"/>
        <v>0</v>
      </c>
      <c r="AF534" s="34">
        <f t="shared" si="123"/>
        <v>0</v>
      </c>
      <c r="AG534" s="34">
        <f t="shared" si="124"/>
        <v>0</v>
      </c>
      <c r="AH534">
        <f t="shared" si="117"/>
        <v>0</v>
      </c>
      <c r="AI534">
        <f t="shared" si="118"/>
        <v>0</v>
      </c>
      <c r="AJ534">
        <v>0</v>
      </c>
    </row>
    <row r="535" spans="1:36" ht="12.75">
      <c r="A535" s="22">
        <v>3624450</v>
      </c>
      <c r="B535" s="23">
        <v>491200010000</v>
      </c>
      <c r="C535" s="24" t="s">
        <v>264</v>
      </c>
      <c r="D535" s="24" t="s">
        <v>265</v>
      </c>
      <c r="E535" s="24" t="s">
        <v>266</v>
      </c>
      <c r="F535" s="24">
        <v>12144</v>
      </c>
      <c r="G535" s="25">
        <v>2694</v>
      </c>
      <c r="H535" s="24">
        <v>5184657509</v>
      </c>
      <c r="I535" s="26">
        <v>4</v>
      </c>
      <c r="J535" s="75" t="s">
        <v>878</v>
      </c>
      <c r="K535" s="27" t="s">
        <v>877</v>
      </c>
      <c r="L535" s="28">
        <v>982</v>
      </c>
      <c r="M535" s="76" t="s">
        <v>878</v>
      </c>
      <c r="N535" s="26" t="s">
        <v>877</v>
      </c>
      <c r="O535" s="30"/>
      <c r="P535" s="31">
        <v>33.479212253829324</v>
      </c>
      <c r="Q535" s="26" t="str">
        <f t="shared" si="113"/>
        <v>YES</v>
      </c>
      <c r="R535" s="26" t="s">
        <v>878</v>
      </c>
      <c r="S535" s="30" t="s">
        <v>877</v>
      </c>
      <c r="T535">
        <v>8772</v>
      </c>
      <c r="U535">
        <v>6717</v>
      </c>
      <c r="V535" s="4">
        <v>9379</v>
      </c>
      <c r="W535" s="33">
        <v>55263</v>
      </c>
      <c r="X535" s="34">
        <f t="shared" si="114"/>
        <v>0</v>
      </c>
      <c r="Y535" s="34">
        <f t="shared" si="115"/>
        <v>0</v>
      </c>
      <c r="Z535" s="34">
        <f t="shared" si="119"/>
        <v>0</v>
      </c>
      <c r="AA535" s="34">
        <f t="shared" si="120"/>
        <v>0</v>
      </c>
      <c r="AB535" s="34">
        <f t="shared" si="112"/>
        <v>1</v>
      </c>
      <c r="AC535" s="34">
        <f t="shared" si="116"/>
        <v>0</v>
      </c>
      <c r="AD535" s="34">
        <f t="shared" si="121"/>
        <v>0</v>
      </c>
      <c r="AE535" s="34">
        <f t="shared" si="122"/>
        <v>0</v>
      </c>
      <c r="AF535" s="34">
        <f t="shared" si="123"/>
        <v>0</v>
      </c>
      <c r="AG535" s="34">
        <f t="shared" si="124"/>
        <v>0</v>
      </c>
      <c r="AH535">
        <f t="shared" si="117"/>
        <v>0</v>
      </c>
      <c r="AI535">
        <f t="shared" si="118"/>
        <v>0</v>
      </c>
      <c r="AJ535">
        <v>0</v>
      </c>
    </row>
    <row r="536" spans="1:36" ht="12.75">
      <c r="A536" s="22">
        <v>3624480</v>
      </c>
      <c r="B536" s="23">
        <v>131801040000</v>
      </c>
      <c r="C536" s="24" t="s">
        <v>267</v>
      </c>
      <c r="D536" s="24" t="s">
        <v>268</v>
      </c>
      <c r="E536" s="24" t="s">
        <v>269</v>
      </c>
      <c r="F536" s="24">
        <v>12572</v>
      </c>
      <c r="G536" s="25">
        <v>351</v>
      </c>
      <c r="H536" s="24">
        <v>9148715522</v>
      </c>
      <c r="I536" s="26">
        <v>3</v>
      </c>
      <c r="J536" s="26" t="s">
        <v>878</v>
      </c>
      <c r="K536" s="74" t="s">
        <v>877</v>
      </c>
      <c r="L536" s="26">
        <v>1188</v>
      </c>
      <c r="M536" s="70" t="s">
        <v>878</v>
      </c>
      <c r="N536" s="26" t="s">
        <v>877</v>
      </c>
      <c r="O536" s="30"/>
      <c r="P536" s="31">
        <v>7.515151515151515</v>
      </c>
      <c r="Q536" s="26" t="str">
        <f t="shared" si="113"/>
        <v>NO</v>
      </c>
      <c r="R536" s="26" t="s">
        <v>878</v>
      </c>
      <c r="S536" s="30" t="s">
        <v>877</v>
      </c>
      <c r="T536">
        <v>5617</v>
      </c>
      <c r="U536">
        <v>7681</v>
      </c>
      <c r="V536" s="4">
        <v>1912</v>
      </c>
      <c r="W536" s="33">
        <v>21491</v>
      </c>
      <c r="X536" s="34">
        <f t="shared" si="114"/>
        <v>0</v>
      </c>
      <c r="Y536" s="34">
        <f t="shared" si="115"/>
        <v>0</v>
      </c>
      <c r="Z536" s="34">
        <f t="shared" si="119"/>
        <v>0</v>
      </c>
      <c r="AA536" s="34">
        <f t="shared" si="120"/>
        <v>0</v>
      </c>
      <c r="AB536" s="34">
        <f t="shared" si="112"/>
        <v>0</v>
      </c>
      <c r="AC536" s="34">
        <f t="shared" si="116"/>
        <v>0</v>
      </c>
      <c r="AD536" s="34">
        <f t="shared" si="121"/>
        <v>0</v>
      </c>
      <c r="AE536" s="34">
        <f t="shared" si="122"/>
        <v>0</v>
      </c>
      <c r="AF536" s="34">
        <f t="shared" si="123"/>
        <v>0</v>
      </c>
      <c r="AG536" s="34">
        <f t="shared" si="124"/>
        <v>0</v>
      </c>
      <c r="AH536">
        <f t="shared" si="117"/>
        <v>0</v>
      </c>
      <c r="AI536">
        <f t="shared" si="118"/>
        <v>0</v>
      </c>
      <c r="AJ536">
        <v>0</v>
      </c>
    </row>
    <row r="537" spans="1:36" ht="12.75">
      <c r="A537" s="22">
        <v>3624570</v>
      </c>
      <c r="B537" s="23">
        <v>472001040000</v>
      </c>
      <c r="C537" s="24" t="s">
        <v>270</v>
      </c>
      <c r="D537" s="24" t="s">
        <v>271</v>
      </c>
      <c r="E537" s="24" t="s">
        <v>272</v>
      </c>
      <c r="F537" s="24">
        <v>13439</v>
      </c>
      <c r="G537" s="25">
        <v>631</v>
      </c>
      <c r="H537" s="24">
        <v>3158580610</v>
      </c>
      <c r="I537" s="26">
        <v>7</v>
      </c>
      <c r="J537" s="26" t="s">
        <v>876</v>
      </c>
      <c r="K537" s="74" t="s">
        <v>879</v>
      </c>
      <c r="L537" s="26">
        <v>672</v>
      </c>
      <c r="M537" s="70" t="s">
        <v>878</v>
      </c>
      <c r="N537" s="26" t="s">
        <v>877</v>
      </c>
      <c r="O537" s="30"/>
      <c r="P537" s="31">
        <v>26.10062893081761</v>
      </c>
      <c r="Q537" s="26" t="str">
        <f t="shared" si="113"/>
        <v>YES</v>
      </c>
      <c r="R537" s="26" t="s">
        <v>876</v>
      </c>
      <c r="S537" s="32" t="s">
        <v>879</v>
      </c>
      <c r="T537">
        <v>4797</v>
      </c>
      <c r="U537">
        <v>3914</v>
      </c>
      <c r="V537" s="4">
        <v>5026</v>
      </c>
      <c r="W537" s="33">
        <v>30576</v>
      </c>
      <c r="X537" s="34">
        <f t="shared" si="114"/>
        <v>1</v>
      </c>
      <c r="Y537" s="34">
        <f t="shared" si="115"/>
        <v>0</v>
      </c>
      <c r="Z537" s="34">
        <f t="shared" si="119"/>
        <v>0</v>
      </c>
      <c r="AA537" s="34">
        <f t="shared" si="120"/>
        <v>0</v>
      </c>
      <c r="AB537" s="34">
        <f t="shared" si="112"/>
        <v>1</v>
      </c>
      <c r="AC537" s="34">
        <f t="shared" si="116"/>
        <v>1</v>
      </c>
      <c r="AD537" s="34" t="str">
        <f t="shared" si="121"/>
        <v>CHECK</v>
      </c>
      <c r="AE537" s="34">
        <f t="shared" si="122"/>
        <v>0</v>
      </c>
      <c r="AF537" s="34" t="str">
        <f t="shared" si="123"/>
        <v>RLISP</v>
      </c>
      <c r="AG537" s="34">
        <f t="shared" si="124"/>
        <v>0</v>
      </c>
      <c r="AH537">
        <f t="shared" si="117"/>
        <v>0</v>
      </c>
      <c r="AI537">
        <f t="shared" si="118"/>
        <v>0</v>
      </c>
      <c r="AJ537">
        <v>0</v>
      </c>
    </row>
    <row r="538" spans="1:36" ht="12.75">
      <c r="A538" s="22">
        <v>3624630</v>
      </c>
      <c r="B538" s="23">
        <v>661905020000</v>
      </c>
      <c r="C538" s="24" t="s">
        <v>273</v>
      </c>
      <c r="D538" s="24" t="s">
        <v>274</v>
      </c>
      <c r="E538" s="24" t="s">
        <v>275</v>
      </c>
      <c r="F538" s="24">
        <v>10573</v>
      </c>
      <c r="G538" s="25">
        <v>1105</v>
      </c>
      <c r="H538" s="24">
        <v>9149373600</v>
      </c>
      <c r="I538" s="26">
        <v>3</v>
      </c>
      <c r="J538" s="26" t="s">
        <v>878</v>
      </c>
      <c r="K538" s="74" t="s">
        <v>877</v>
      </c>
      <c r="L538" s="26">
        <v>1170</v>
      </c>
      <c r="M538" s="70" t="s">
        <v>878</v>
      </c>
      <c r="N538" s="26" t="s">
        <v>877</v>
      </c>
      <c r="O538" s="30"/>
      <c r="P538" s="31">
        <v>2.774813233724653</v>
      </c>
      <c r="Q538" s="26" t="str">
        <f t="shared" si="113"/>
        <v>NO</v>
      </c>
      <c r="R538" s="26" t="s">
        <v>878</v>
      </c>
      <c r="S538" s="30" t="s">
        <v>877</v>
      </c>
      <c r="T538">
        <v>3349</v>
      </c>
      <c r="U538">
        <v>5323</v>
      </c>
      <c r="V538" s="4">
        <v>588</v>
      </c>
      <c r="W538" s="33">
        <v>11167</v>
      </c>
      <c r="X538" s="34">
        <f t="shared" si="114"/>
        <v>0</v>
      </c>
      <c r="Y538" s="34">
        <f t="shared" si="115"/>
        <v>0</v>
      </c>
      <c r="Z538" s="34">
        <f t="shared" si="119"/>
        <v>0</v>
      </c>
      <c r="AA538" s="34">
        <f t="shared" si="120"/>
        <v>0</v>
      </c>
      <c r="AB538" s="34">
        <f t="shared" si="112"/>
        <v>0</v>
      </c>
      <c r="AC538" s="34">
        <f t="shared" si="116"/>
        <v>0</v>
      </c>
      <c r="AD538" s="34">
        <f t="shared" si="121"/>
        <v>0</v>
      </c>
      <c r="AE538" s="34">
        <f t="shared" si="122"/>
        <v>0</v>
      </c>
      <c r="AF538" s="34">
        <f t="shared" si="123"/>
        <v>0</v>
      </c>
      <c r="AG538" s="34">
        <f t="shared" si="124"/>
        <v>0</v>
      </c>
      <c r="AH538">
        <f t="shared" si="117"/>
        <v>0</v>
      </c>
      <c r="AI538">
        <f t="shared" si="118"/>
        <v>0</v>
      </c>
      <c r="AJ538">
        <v>0</v>
      </c>
    </row>
    <row r="539" spans="1:36" ht="12.75">
      <c r="A539" s="22">
        <v>3624660</v>
      </c>
      <c r="B539" s="23">
        <v>62401040000</v>
      </c>
      <c r="C539" s="24" t="s">
        <v>276</v>
      </c>
      <c r="D539" s="24" t="s">
        <v>277</v>
      </c>
      <c r="E539" s="24" t="s">
        <v>278</v>
      </c>
      <c r="F539" s="24">
        <v>14775</v>
      </c>
      <c r="G539" s="25">
        <v>688</v>
      </c>
      <c r="H539" s="24">
        <v>7167366201</v>
      </c>
      <c r="I539" s="26">
        <v>8</v>
      </c>
      <c r="J539" s="26" t="s">
        <v>876</v>
      </c>
      <c r="K539" s="78" t="s">
        <v>877</v>
      </c>
      <c r="L539" s="26">
        <v>419</v>
      </c>
      <c r="M539" s="70" t="s">
        <v>878</v>
      </c>
      <c r="N539" s="66" t="s">
        <v>879</v>
      </c>
      <c r="O539" s="66" t="s">
        <v>879</v>
      </c>
      <c r="P539" s="31">
        <v>21.291448516579408</v>
      </c>
      <c r="Q539" s="26" t="str">
        <f t="shared" si="113"/>
        <v>YES</v>
      </c>
      <c r="R539" s="26" t="s">
        <v>876</v>
      </c>
      <c r="S539" s="30" t="s">
        <v>877</v>
      </c>
      <c r="T539">
        <v>2677</v>
      </c>
      <c r="U539">
        <v>2332</v>
      </c>
      <c r="V539" s="4">
        <v>2618</v>
      </c>
      <c r="W539" s="33">
        <v>16271</v>
      </c>
      <c r="X539" s="34">
        <f t="shared" si="114"/>
        <v>1</v>
      </c>
      <c r="Y539" s="34">
        <f t="shared" si="115"/>
        <v>1</v>
      </c>
      <c r="Z539" s="34" t="str">
        <f t="shared" si="119"/>
        <v>ELIGIBLE</v>
      </c>
      <c r="AA539" s="34" t="str">
        <f t="shared" si="120"/>
        <v>OKAY</v>
      </c>
      <c r="AB539" s="34">
        <f t="shared" si="112"/>
        <v>1</v>
      </c>
      <c r="AC539" s="34">
        <f t="shared" si="116"/>
        <v>1</v>
      </c>
      <c r="AD539" s="34" t="str">
        <f t="shared" si="121"/>
        <v>CHECK</v>
      </c>
      <c r="AE539" s="34" t="str">
        <f t="shared" si="122"/>
        <v>SRSA</v>
      </c>
      <c r="AF539" s="34">
        <f t="shared" si="123"/>
        <v>0</v>
      </c>
      <c r="AG539" s="34">
        <f t="shared" si="124"/>
        <v>0</v>
      </c>
      <c r="AH539">
        <f t="shared" si="117"/>
        <v>0</v>
      </c>
      <c r="AI539">
        <f t="shared" si="118"/>
        <v>0</v>
      </c>
      <c r="AJ539">
        <v>0</v>
      </c>
    </row>
    <row r="540" spans="1:36" ht="12.75">
      <c r="A540" s="22">
        <v>3624690</v>
      </c>
      <c r="B540" s="23">
        <v>580602040000</v>
      </c>
      <c r="C540" s="24" t="s">
        <v>279</v>
      </c>
      <c r="D540" s="24" t="s">
        <v>280</v>
      </c>
      <c r="E540" s="24" t="s">
        <v>281</v>
      </c>
      <c r="F540" s="24">
        <v>11901</v>
      </c>
      <c r="G540" s="25">
        <v>2996</v>
      </c>
      <c r="H540" s="24">
        <v>6313696716</v>
      </c>
      <c r="I540" s="26" t="s">
        <v>981</v>
      </c>
      <c r="J540" s="61" t="s">
        <v>878</v>
      </c>
      <c r="K540" s="35" t="s">
        <v>877</v>
      </c>
      <c r="L540" s="4">
        <v>4375</v>
      </c>
      <c r="M540" s="29" t="s">
        <v>878</v>
      </c>
      <c r="N540" s="26" t="s">
        <v>877</v>
      </c>
      <c r="O540" s="30"/>
      <c r="P540" s="31">
        <v>19.27975406236276</v>
      </c>
      <c r="Q540" s="26" t="str">
        <f t="shared" si="113"/>
        <v>NO</v>
      </c>
      <c r="R540" s="26" t="s">
        <v>878</v>
      </c>
      <c r="S540" s="30" t="s">
        <v>877</v>
      </c>
      <c r="T540">
        <v>25328</v>
      </c>
      <c r="U540">
        <v>27899</v>
      </c>
      <c r="V540" s="4">
        <v>15726</v>
      </c>
      <c r="W540" s="33">
        <v>122899</v>
      </c>
      <c r="X540" s="34">
        <f t="shared" si="114"/>
        <v>0</v>
      </c>
      <c r="Y540" s="34">
        <f t="shared" si="115"/>
        <v>0</v>
      </c>
      <c r="Z540" s="34">
        <f t="shared" si="119"/>
        <v>0</v>
      </c>
      <c r="AA540" s="34">
        <f t="shared" si="120"/>
        <v>0</v>
      </c>
      <c r="AB540" s="34">
        <f t="shared" si="112"/>
        <v>0</v>
      </c>
      <c r="AC540" s="34">
        <f t="shared" si="116"/>
        <v>0</v>
      </c>
      <c r="AD540" s="34">
        <f t="shared" si="121"/>
        <v>0</v>
      </c>
      <c r="AE540" s="34">
        <f t="shared" si="122"/>
        <v>0</v>
      </c>
      <c r="AF540" s="34">
        <f t="shared" si="123"/>
        <v>0</v>
      </c>
      <c r="AG540" s="34">
        <f t="shared" si="124"/>
        <v>0</v>
      </c>
      <c r="AH540">
        <f t="shared" si="117"/>
        <v>0</v>
      </c>
      <c r="AI540">
        <f t="shared" si="118"/>
        <v>0</v>
      </c>
      <c r="AJ540">
        <v>0</v>
      </c>
    </row>
    <row r="541" spans="1:36" ht="12.75">
      <c r="A541" s="22">
        <v>3624750</v>
      </c>
      <c r="B541" s="23">
        <v>261600010000</v>
      </c>
      <c r="C541" s="24" t="s">
        <v>282</v>
      </c>
      <c r="D541" s="24" t="s">
        <v>283</v>
      </c>
      <c r="E541" s="24" t="s">
        <v>1143</v>
      </c>
      <c r="F541" s="24">
        <v>14614</v>
      </c>
      <c r="G541" s="25">
        <v>1187</v>
      </c>
      <c r="H541" s="24">
        <v>7162628378</v>
      </c>
      <c r="I541" s="26">
        <v>2</v>
      </c>
      <c r="J541" s="26" t="s">
        <v>878</v>
      </c>
      <c r="K541" s="27" t="s">
        <v>877</v>
      </c>
      <c r="L541" s="28">
        <v>32741</v>
      </c>
      <c r="M541" s="70" t="s">
        <v>878</v>
      </c>
      <c r="N541" s="26" t="s">
        <v>877</v>
      </c>
      <c r="O541" s="30"/>
      <c r="P541" s="31">
        <v>48.490588949605346</v>
      </c>
      <c r="Q541" s="26" t="str">
        <f t="shared" si="113"/>
        <v>YES</v>
      </c>
      <c r="R541" s="26" t="s">
        <v>878</v>
      </c>
      <c r="S541" s="30" t="s">
        <v>877</v>
      </c>
      <c r="T541">
        <v>361182</v>
      </c>
      <c r="U541">
        <v>396119</v>
      </c>
      <c r="V541" s="4">
        <v>505209</v>
      </c>
      <c r="W541" s="33">
        <v>2566567</v>
      </c>
      <c r="X541" s="34">
        <f t="shared" si="114"/>
        <v>0</v>
      </c>
      <c r="Y541" s="34">
        <f t="shared" si="115"/>
        <v>0</v>
      </c>
      <c r="Z541" s="34">
        <f t="shared" si="119"/>
        <v>0</v>
      </c>
      <c r="AA541" s="34">
        <f t="shared" si="120"/>
        <v>0</v>
      </c>
      <c r="AB541" s="34">
        <f t="shared" si="112"/>
        <v>1</v>
      </c>
      <c r="AC541" s="34">
        <f t="shared" si="116"/>
        <v>0</v>
      </c>
      <c r="AD541" s="34">
        <f t="shared" si="121"/>
        <v>0</v>
      </c>
      <c r="AE541" s="34">
        <f t="shared" si="122"/>
        <v>0</v>
      </c>
      <c r="AF541" s="34">
        <f t="shared" si="123"/>
        <v>0</v>
      </c>
      <c r="AG541" s="34">
        <f t="shared" si="124"/>
        <v>0</v>
      </c>
      <c r="AH541">
        <f t="shared" si="117"/>
        <v>0</v>
      </c>
      <c r="AI541">
        <f t="shared" si="118"/>
        <v>0</v>
      </c>
      <c r="AJ541">
        <v>0</v>
      </c>
    </row>
    <row r="542" spans="1:36" ht="12.75">
      <c r="A542" s="22">
        <v>3624780</v>
      </c>
      <c r="B542" s="23">
        <v>280221030000</v>
      </c>
      <c r="C542" s="24" t="s">
        <v>284</v>
      </c>
      <c r="D542" s="24" t="s">
        <v>285</v>
      </c>
      <c r="E542" s="24" t="s">
        <v>286</v>
      </c>
      <c r="F542" s="24">
        <v>11570</v>
      </c>
      <c r="G542" s="25">
        <v>2298</v>
      </c>
      <c r="H542" s="24">
        <v>5162558920</v>
      </c>
      <c r="I542" s="26">
        <v>3</v>
      </c>
      <c r="J542" s="26" t="s">
        <v>878</v>
      </c>
      <c r="K542" s="35" t="s">
        <v>877</v>
      </c>
      <c r="L542" s="4">
        <v>3259</v>
      </c>
      <c r="M542" s="70" t="s">
        <v>878</v>
      </c>
      <c r="N542" s="26" t="s">
        <v>877</v>
      </c>
      <c r="O542" s="30"/>
      <c r="P542" s="31">
        <v>3.416525321056457</v>
      </c>
      <c r="Q542" s="26" t="str">
        <f t="shared" si="113"/>
        <v>NO</v>
      </c>
      <c r="R542" s="26" t="s">
        <v>878</v>
      </c>
      <c r="S542" s="30" t="s">
        <v>877</v>
      </c>
      <c r="T542">
        <v>14316</v>
      </c>
      <c r="U542">
        <v>22575</v>
      </c>
      <c r="V542" s="4">
        <v>2486</v>
      </c>
      <c r="W542" s="33">
        <v>40783</v>
      </c>
      <c r="X542" s="34">
        <f t="shared" si="114"/>
        <v>0</v>
      </c>
      <c r="Y542" s="34">
        <f t="shared" si="115"/>
        <v>0</v>
      </c>
      <c r="Z542" s="34">
        <f t="shared" si="119"/>
        <v>0</v>
      </c>
      <c r="AA542" s="34">
        <f t="shared" si="120"/>
        <v>0</v>
      </c>
      <c r="AB542" s="34">
        <f t="shared" si="112"/>
        <v>0</v>
      </c>
      <c r="AC542" s="34">
        <f t="shared" si="116"/>
        <v>0</v>
      </c>
      <c r="AD542" s="34">
        <f t="shared" si="121"/>
        <v>0</v>
      </c>
      <c r="AE542" s="34">
        <f t="shared" si="122"/>
        <v>0</v>
      </c>
      <c r="AF542" s="34">
        <f t="shared" si="123"/>
        <v>0</v>
      </c>
      <c r="AG542" s="34">
        <f t="shared" si="124"/>
        <v>0</v>
      </c>
      <c r="AH542">
        <f t="shared" si="117"/>
        <v>0</v>
      </c>
      <c r="AI542">
        <f t="shared" si="118"/>
        <v>0</v>
      </c>
      <c r="AJ542">
        <v>0</v>
      </c>
    </row>
    <row r="543" spans="1:36" ht="12.75">
      <c r="A543" s="22">
        <v>3624840</v>
      </c>
      <c r="B543" s="23">
        <v>580209020000</v>
      </c>
      <c r="C543" s="24" t="s">
        <v>287</v>
      </c>
      <c r="D543" s="24" t="s">
        <v>288</v>
      </c>
      <c r="E543" s="24" t="s">
        <v>289</v>
      </c>
      <c r="F543" s="24">
        <v>11778</v>
      </c>
      <c r="G543" s="25">
        <v>8401</v>
      </c>
      <c r="H543" s="24">
        <v>6317441600</v>
      </c>
      <c r="I543" s="26">
        <v>3</v>
      </c>
      <c r="J543" s="26" t="s">
        <v>878</v>
      </c>
      <c r="K543" s="27" t="s">
        <v>877</v>
      </c>
      <c r="L543" s="28">
        <v>3107</v>
      </c>
      <c r="M543" s="70" t="s">
        <v>878</v>
      </c>
      <c r="N543" s="36" t="s">
        <v>877</v>
      </c>
      <c r="O543" s="30"/>
      <c r="P543" s="31">
        <v>8.18457393061637</v>
      </c>
      <c r="Q543" s="26" t="str">
        <f t="shared" si="113"/>
        <v>NO</v>
      </c>
      <c r="R543" s="26" t="s">
        <v>878</v>
      </c>
      <c r="S543" s="30" t="s">
        <v>877</v>
      </c>
      <c r="T543">
        <v>11870</v>
      </c>
      <c r="U543">
        <v>16162</v>
      </c>
      <c r="V543" s="4">
        <v>4125</v>
      </c>
      <c r="W543" s="33">
        <v>49211</v>
      </c>
      <c r="X543" s="34">
        <f t="shared" si="114"/>
        <v>0</v>
      </c>
      <c r="Y543" s="34">
        <f t="shared" si="115"/>
        <v>0</v>
      </c>
      <c r="Z543" s="34">
        <f t="shared" si="119"/>
        <v>0</v>
      </c>
      <c r="AA543" s="34">
        <f t="shared" si="120"/>
        <v>0</v>
      </c>
      <c r="AB543" s="34">
        <f t="shared" si="112"/>
        <v>0</v>
      </c>
      <c r="AC543" s="34">
        <f t="shared" si="116"/>
        <v>0</v>
      </c>
      <c r="AD543" s="34">
        <f t="shared" si="121"/>
        <v>0</v>
      </c>
      <c r="AE543" s="34">
        <f t="shared" si="122"/>
        <v>0</v>
      </c>
      <c r="AF543" s="34">
        <f t="shared" si="123"/>
        <v>0</v>
      </c>
      <c r="AG543" s="34">
        <f t="shared" si="124"/>
        <v>0</v>
      </c>
      <c r="AH543">
        <f t="shared" si="117"/>
        <v>0</v>
      </c>
      <c r="AI543">
        <f t="shared" si="118"/>
        <v>0</v>
      </c>
      <c r="AJ543">
        <v>0</v>
      </c>
    </row>
    <row r="544" spans="1:36" ht="12.75">
      <c r="A544" s="22">
        <v>3624900</v>
      </c>
      <c r="B544" s="23">
        <v>411800010000</v>
      </c>
      <c r="C544" s="24" t="s">
        <v>290</v>
      </c>
      <c r="D544" s="24" t="s">
        <v>291</v>
      </c>
      <c r="E544" s="24" t="s">
        <v>292</v>
      </c>
      <c r="F544" s="24">
        <v>13440</v>
      </c>
      <c r="G544" s="25">
        <v>5298</v>
      </c>
      <c r="H544" s="24">
        <v>3153347400</v>
      </c>
      <c r="I544" s="26" t="s">
        <v>1476</v>
      </c>
      <c r="J544" s="26" t="s">
        <v>878</v>
      </c>
      <c r="K544" s="27" t="s">
        <v>877</v>
      </c>
      <c r="L544" s="28">
        <v>5394</v>
      </c>
      <c r="M544" s="70" t="s">
        <v>878</v>
      </c>
      <c r="N544" s="26" t="s">
        <v>877</v>
      </c>
      <c r="O544" s="30"/>
      <c r="P544" s="31">
        <v>20.41427203065134</v>
      </c>
      <c r="Q544" s="26" t="str">
        <f t="shared" si="113"/>
        <v>YES</v>
      </c>
      <c r="R544" s="26" t="s">
        <v>878</v>
      </c>
      <c r="S544" s="30" t="s">
        <v>877</v>
      </c>
      <c r="T544">
        <v>39618</v>
      </c>
      <c r="U544">
        <v>34525</v>
      </c>
      <c r="V544" s="4">
        <v>36265</v>
      </c>
      <c r="W544" s="33">
        <v>237792</v>
      </c>
      <c r="X544" s="34">
        <f t="shared" si="114"/>
        <v>0</v>
      </c>
      <c r="Y544" s="34">
        <f t="shared" si="115"/>
        <v>0</v>
      </c>
      <c r="Z544" s="34">
        <f t="shared" si="119"/>
        <v>0</v>
      </c>
      <c r="AA544" s="34">
        <f t="shared" si="120"/>
        <v>0</v>
      </c>
      <c r="AB544" s="34">
        <f t="shared" si="112"/>
        <v>1</v>
      </c>
      <c r="AC544" s="34">
        <f t="shared" si="116"/>
        <v>0</v>
      </c>
      <c r="AD544" s="34">
        <f t="shared" si="121"/>
        <v>0</v>
      </c>
      <c r="AE544" s="34">
        <f t="shared" si="122"/>
        <v>0</v>
      </c>
      <c r="AF544" s="34">
        <f t="shared" si="123"/>
        <v>0</v>
      </c>
      <c r="AG544" s="34">
        <f t="shared" si="124"/>
        <v>0</v>
      </c>
      <c r="AH544">
        <f t="shared" si="117"/>
        <v>0</v>
      </c>
      <c r="AI544">
        <f t="shared" si="118"/>
        <v>0</v>
      </c>
      <c r="AJ544">
        <v>0</v>
      </c>
    </row>
    <row r="545" spans="1:36" ht="12.75">
      <c r="A545" s="22">
        <v>3624930</v>
      </c>
      <c r="B545" s="23">
        <v>560603040000</v>
      </c>
      <c r="C545" s="24" t="s">
        <v>293</v>
      </c>
      <c r="D545" s="24" t="s">
        <v>294</v>
      </c>
      <c r="E545" s="24" t="s">
        <v>295</v>
      </c>
      <c r="F545" s="24">
        <v>14541</v>
      </c>
      <c r="G545" s="25">
        <v>9551</v>
      </c>
      <c r="H545" s="24">
        <v>6078695391</v>
      </c>
      <c r="I545" s="26">
        <v>6</v>
      </c>
      <c r="J545" s="36" t="s">
        <v>878</v>
      </c>
      <c r="K545" s="50" t="s">
        <v>879</v>
      </c>
      <c r="L545" s="45">
        <v>567</v>
      </c>
      <c r="M545" s="68" t="s">
        <v>878</v>
      </c>
      <c r="N545" s="36" t="s">
        <v>877</v>
      </c>
      <c r="O545" s="30"/>
      <c r="P545" s="31">
        <v>21.123321123321123</v>
      </c>
      <c r="Q545" s="26" t="str">
        <f t="shared" si="113"/>
        <v>YES</v>
      </c>
      <c r="R545" s="26" t="s">
        <v>876</v>
      </c>
      <c r="S545" s="32" t="s">
        <v>879</v>
      </c>
      <c r="T545">
        <v>3447</v>
      </c>
      <c r="U545">
        <v>3214</v>
      </c>
      <c r="V545" s="4">
        <v>3201</v>
      </c>
      <c r="W545" s="33">
        <v>20679</v>
      </c>
      <c r="X545" s="34">
        <f t="shared" si="114"/>
        <v>0</v>
      </c>
      <c r="Y545" s="34">
        <f t="shared" si="115"/>
        <v>1</v>
      </c>
      <c r="Z545" s="34">
        <f t="shared" si="119"/>
        <v>0</v>
      </c>
      <c r="AA545" s="34">
        <f t="shared" si="120"/>
        <v>0</v>
      </c>
      <c r="AB545" s="34">
        <f t="shared" si="112"/>
        <v>1</v>
      </c>
      <c r="AC545" s="34">
        <f t="shared" si="116"/>
        <v>1</v>
      </c>
      <c r="AD545" s="34" t="str">
        <f t="shared" si="121"/>
        <v>CHECK</v>
      </c>
      <c r="AE545" s="34">
        <f t="shared" si="122"/>
        <v>0</v>
      </c>
      <c r="AF545" s="34" t="str">
        <f t="shared" si="123"/>
        <v>RLISP</v>
      </c>
      <c r="AG545" s="34">
        <f t="shared" si="124"/>
        <v>0</v>
      </c>
      <c r="AH545">
        <f t="shared" si="117"/>
        <v>0</v>
      </c>
      <c r="AI545">
        <f t="shared" si="118"/>
        <v>0</v>
      </c>
      <c r="AJ545">
        <v>0</v>
      </c>
    </row>
    <row r="546" spans="1:36" ht="12.75">
      <c r="A546" s="22">
        <v>3624960</v>
      </c>
      <c r="B546" s="23">
        <v>620901060000</v>
      </c>
      <c r="C546" s="24" t="s">
        <v>296</v>
      </c>
      <c r="D546" s="24" t="s">
        <v>297</v>
      </c>
      <c r="E546" s="24" t="s">
        <v>298</v>
      </c>
      <c r="F546" s="24">
        <v>12404</v>
      </c>
      <c r="G546" s="25">
        <v>9</v>
      </c>
      <c r="H546" s="24">
        <v>9146872400</v>
      </c>
      <c r="I546" s="26">
        <v>6</v>
      </c>
      <c r="J546" s="26" t="s">
        <v>878</v>
      </c>
      <c r="K546" s="27" t="s">
        <v>879</v>
      </c>
      <c r="L546" s="28">
        <v>2696</v>
      </c>
      <c r="M546" s="70" t="s">
        <v>878</v>
      </c>
      <c r="N546" s="36" t="s">
        <v>877</v>
      </c>
      <c r="O546" s="30"/>
      <c r="P546" s="31">
        <v>30.091407678244973</v>
      </c>
      <c r="Q546" s="26" t="str">
        <f t="shared" si="113"/>
        <v>YES</v>
      </c>
      <c r="R546" s="26" t="s">
        <v>876</v>
      </c>
      <c r="S546" s="32" t="s">
        <v>879</v>
      </c>
      <c r="T546">
        <v>16566</v>
      </c>
      <c r="U546">
        <v>15665</v>
      </c>
      <c r="V546" s="4">
        <v>13608</v>
      </c>
      <c r="W546" s="33">
        <v>96016</v>
      </c>
      <c r="X546" s="34">
        <f t="shared" si="114"/>
        <v>0</v>
      </c>
      <c r="Y546" s="34">
        <f t="shared" si="115"/>
        <v>0</v>
      </c>
      <c r="Z546" s="34">
        <f t="shared" si="119"/>
        <v>0</v>
      </c>
      <c r="AA546" s="34">
        <f t="shared" si="120"/>
        <v>0</v>
      </c>
      <c r="AB546" s="34">
        <f t="shared" si="112"/>
        <v>1</v>
      </c>
      <c r="AC546" s="34">
        <f t="shared" si="116"/>
        <v>1</v>
      </c>
      <c r="AD546" s="34" t="str">
        <f t="shared" si="121"/>
        <v>CHECK</v>
      </c>
      <c r="AE546" s="34">
        <f t="shared" si="122"/>
        <v>0</v>
      </c>
      <c r="AF546" s="34" t="str">
        <f t="shared" si="123"/>
        <v>RLISP</v>
      </c>
      <c r="AG546" s="34">
        <f t="shared" si="124"/>
        <v>0</v>
      </c>
      <c r="AH546">
        <f t="shared" si="117"/>
        <v>0</v>
      </c>
      <c r="AI546">
        <f t="shared" si="118"/>
        <v>0</v>
      </c>
      <c r="AJ546">
        <v>0</v>
      </c>
    </row>
    <row r="547" spans="1:36" ht="12.75">
      <c r="A547" s="22">
        <v>3624990</v>
      </c>
      <c r="B547" s="23">
        <v>280208030000</v>
      </c>
      <c r="C547" s="24" t="s">
        <v>299</v>
      </c>
      <c r="D547" s="24" t="s">
        <v>300</v>
      </c>
      <c r="E547" s="24" t="s">
        <v>301</v>
      </c>
      <c r="F547" s="24">
        <v>11575</v>
      </c>
      <c r="G547" s="25">
        <v>1539</v>
      </c>
      <c r="H547" s="24">
        <v>5168678616</v>
      </c>
      <c r="I547" s="26">
        <v>3</v>
      </c>
      <c r="J547" s="26" t="s">
        <v>878</v>
      </c>
      <c r="K547" s="35" t="s">
        <v>877</v>
      </c>
      <c r="L547" s="4">
        <v>2940</v>
      </c>
      <c r="M547" s="70" t="s">
        <v>878</v>
      </c>
      <c r="N547" s="26" t="s">
        <v>877</v>
      </c>
      <c r="O547" s="30"/>
      <c r="P547" s="31">
        <v>23.023658395845356</v>
      </c>
      <c r="Q547" s="26" t="str">
        <f t="shared" si="113"/>
        <v>YES</v>
      </c>
      <c r="R547" s="26" t="s">
        <v>878</v>
      </c>
      <c r="S547" s="30" t="s">
        <v>877</v>
      </c>
      <c r="T547">
        <v>17511</v>
      </c>
      <c r="U547">
        <v>31635</v>
      </c>
      <c r="V547" s="4">
        <v>13788</v>
      </c>
      <c r="W547" s="33">
        <v>97447</v>
      </c>
      <c r="X547" s="34">
        <f t="shared" si="114"/>
        <v>0</v>
      </c>
      <c r="Y547" s="34">
        <f t="shared" si="115"/>
        <v>0</v>
      </c>
      <c r="Z547" s="34">
        <f t="shared" si="119"/>
        <v>0</v>
      </c>
      <c r="AA547" s="34">
        <f t="shared" si="120"/>
        <v>0</v>
      </c>
      <c r="AB547" s="34">
        <f t="shared" si="112"/>
        <v>1</v>
      </c>
      <c r="AC547" s="34">
        <f t="shared" si="116"/>
        <v>0</v>
      </c>
      <c r="AD547" s="34">
        <f t="shared" si="121"/>
        <v>0</v>
      </c>
      <c r="AE547" s="34">
        <f t="shared" si="122"/>
        <v>0</v>
      </c>
      <c r="AF547" s="34">
        <f t="shared" si="123"/>
        <v>0</v>
      </c>
      <c r="AG547" s="34">
        <f t="shared" si="124"/>
        <v>0</v>
      </c>
      <c r="AH547">
        <f t="shared" si="117"/>
        <v>0</v>
      </c>
      <c r="AI547">
        <f t="shared" si="118"/>
        <v>0</v>
      </c>
      <c r="AJ547">
        <v>0</v>
      </c>
    </row>
    <row r="548" spans="1:36" ht="12.75">
      <c r="A548" s="22">
        <v>3625020</v>
      </c>
      <c r="B548" s="23">
        <v>591301040000</v>
      </c>
      <c r="C548" s="24" t="s">
        <v>302</v>
      </c>
      <c r="D548" s="24" t="s">
        <v>303</v>
      </c>
      <c r="E548" s="24" t="s">
        <v>304</v>
      </c>
      <c r="F548" s="24">
        <v>12776</v>
      </c>
      <c r="G548" s="25">
        <v>429</v>
      </c>
      <c r="H548" s="24">
        <v>6074984126</v>
      </c>
      <c r="I548" s="26">
        <v>6</v>
      </c>
      <c r="J548" s="36" t="s">
        <v>878</v>
      </c>
      <c r="K548" s="49" t="s">
        <v>879</v>
      </c>
      <c r="L548" s="40">
        <v>283</v>
      </c>
      <c r="M548" s="68" t="s">
        <v>878</v>
      </c>
      <c r="N548" s="36" t="s">
        <v>877</v>
      </c>
      <c r="O548" s="30"/>
      <c r="P548" s="31">
        <v>27.55102040816326</v>
      </c>
      <c r="Q548" s="26" t="str">
        <f t="shared" si="113"/>
        <v>YES</v>
      </c>
      <c r="R548" s="26" t="s">
        <v>876</v>
      </c>
      <c r="S548" s="32" t="s">
        <v>879</v>
      </c>
      <c r="T548">
        <v>2114</v>
      </c>
      <c r="U548">
        <v>1678</v>
      </c>
      <c r="V548" s="4">
        <v>2330</v>
      </c>
      <c r="W548" s="33">
        <v>13513</v>
      </c>
      <c r="X548" s="34">
        <f t="shared" si="114"/>
        <v>0</v>
      </c>
      <c r="Y548" s="34">
        <f t="shared" si="115"/>
        <v>1</v>
      </c>
      <c r="Z548" s="34">
        <f t="shared" si="119"/>
        <v>0</v>
      </c>
      <c r="AA548" s="34">
        <f t="shared" si="120"/>
        <v>0</v>
      </c>
      <c r="AB548" s="34">
        <f t="shared" si="112"/>
        <v>1</v>
      </c>
      <c r="AC548" s="34">
        <f t="shared" si="116"/>
        <v>1</v>
      </c>
      <c r="AD548" s="34" t="str">
        <f t="shared" si="121"/>
        <v>CHECK</v>
      </c>
      <c r="AE548" s="34">
        <f t="shared" si="122"/>
        <v>0</v>
      </c>
      <c r="AF548" s="34" t="str">
        <f t="shared" si="123"/>
        <v>RLISP</v>
      </c>
      <c r="AG548" s="34">
        <f t="shared" si="124"/>
        <v>0</v>
      </c>
      <c r="AH548">
        <f t="shared" si="117"/>
        <v>0</v>
      </c>
      <c r="AI548">
        <f t="shared" si="118"/>
        <v>0</v>
      </c>
      <c r="AJ548">
        <v>0</v>
      </c>
    </row>
    <row r="549" spans="1:36" ht="12.75">
      <c r="A549" s="22">
        <v>3625050</v>
      </c>
      <c r="B549" s="23">
        <v>280403030000</v>
      </c>
      <c r="C549" s="24" t="s">
        <v>305</v>
      </c>
      <c r="D549" s="24" t="s">
        <v>306</v>
      </c>
      <c r="E549" s="24" t="s">
        <v>307</v>
      </c>
      <c r="F549" s="24">
        <v>11576</v>
      </c>
      <c r="G549" s="25">
        <v>1531</v>
      </c>
      <c r="H549" s="24">
        <v>5166256303</v>
      </c>
      <c r="I549" s="26">
        <v>3</v>
      </c>
      <c r="J549" s="26" t="s">
        <v>878</v>
      </c>
      <c r="K549" s="27" t="s">
        <v>877</v>
      </c>
      <c r="L549" s="28">
        <v>2909</v>
      </c>
      <c r="M549" s="70" t="s">
        <v>878</v>
      </c>
      <c r="N549" s="26" t="s">
        <v>877</v>
      </c>
      <c r="O549" s="30"/>
      <c r="P549" s="31">
        <v>8.47107438016529</v>
      </c>
      <c r="Q549" s="26" t="str">
        <f t="shared" si="113"/>
        <v>NO</v>
      </c>
      <c r="R549" s="26" t="s">
        <v>878</v>
      </c>
      <c r="S549" s="30" t="s">
        <v>877</v>
      </c>
      <c r="T549">
        <v>10674</v>
      </c>
      <c r="U549">
        <v>14388</v>
      </c>
      <c r="V549" s="4">
        <v>3847</v>
      </c>
      <c r="W549" s="33">
        <v>45314</v>
      </c>
      <c r="X549" s="34">
        <f t="shared" si="114"/>
        <v>0</v>
      </c>
      <c r="Y549" s="34">
        <f t="shared" si="115"/>
        <v>0</v>
      </c>
      <c r="Z549" s="34">
        <f t="shared" si="119"/>
        <v>0</v>
      </c>
      <c r="AA549" s="34">
        <f t="shared" si="120"/>
        <v>0</v>
      </c>
      <c r="AB549" s="34">
        <f t="shared" si="112"/>
        <v>0</v>
      </c>
      <c r="AC549" s="34">
        <f t="shared" si="116"/>
        <v>0</v>
      </c>
      <c r="AD549" s="34">
        <f t="shared" si="121"/>
        <v>0</v>
      </c>
      <c r="AE549" s="34">
        <f t="shared" si="122"/>
        <v>0</v>
      </c>
      <c r="AF549" s="34">
        <f t="shared" si="123"/>
        <v>0</v>
      </c>
      <c r="AG549" s="34">
        <f t="shared" si="124"/>
        <v>0</v>
      </c>
      <c r="AH549">
        <f t="shared" si="117"/>
        <v>0</v>
      </c>
      <c r="AI549">
        <f t="shared" si="118"/>
        <v>0</v>
      </c>
      <c r="AJ549">
        <v>0</v>
      </c>
    </row>
    <row r="550" spans="1:36" ht="12.75">
      <c r="A550" s="22">
        <v>3625110</v>
      </c>
      <c r="B550" s="23">
        <v>121502040000</v>
      </c>
      <c r="C550" s="24" t="s">
        <v>308</v>
      </c>
      <c r="D550" s="24" t="s">
        <v>1175</v>
      </c>
      <c r="E550" s="24" t="s">
        <v>309</v>
      </c>
      <c r="F550" s="24">
        <v>12474</v>
      </c>
      <c r="G550" s="25">
        <v>207</v>
      </c>
      <c r="H550" s="24">
        <v>6073264151</v>
      </c>
      <c r="I550" s="26">
        <v>7</v>
      </c>
      <c r="J550" s="26" t="s">
        <v>876</v>
      </c>
      <c r="K550" s="67" t="s">
        <v>879</v>
      </c>
      <c r="L550" s="4">
        <v>343</v>
      </c>
      <c r="M550" s="70" t="s">
        <v>878</v>
      </c>
      <c r="N550" s="66" t="s">
        <v>879</v>
      </c>
      <c r="O550" s="66" t="s">
        <v>879</v>
      </c>
      <c r="P550" s="31">
        <v>23.790322580645164</v>
      </c>
      <c r="Q550" s="26" t="str">
        <f t="shared" si="113"/>
        <v>YES</v>
      </c>
      <c r="R550" s="26" t="s">
        <v>876</v>
      </c>
      <c r="S550" s="30" t="s">
        <v>877</v>
      </c>
      <c r="T550">
        <v>2283</v>
      </c>
      <c r="U550">
        <v>1992</v>
      </c>
      <c r="V550" s="4">
        <v>2246</v>
      </c>
      <c r="W550" s="33">
        <v>13803</v>
      </c>
      <c r="X550" s="34">
        <f t="shared" si="114"/>
        <v>1</v>
      </c>
      <c r="Y550" s="34">
        <f t="shared" si="115"/>
        <v>1</v>
      </c>
      <c r="Z550" s="34" t="str">
        <f t="shared" si="119"/>
        <v>ELIGIBLE</v>
      </c>
      <c r="AA550" s="34" t="str">
        <f t="shared" si="120"/>
        <v>OKAY</v>
      </c>
      <c r="AB550" s="34">
        <f t="shared" si="112"/>
        <v>1</v>
      </c>
      <c r="AC550" s="34">
        <f t="shared" si="116"/>
        <v>1</v>
      </c>
      <c r="AD550" s="34" t="str">
        <f t="shared" si="121"/>
        <v>CHECK</v>
      </c>
      <c r="AE550" s="34" t="str">
        <f t="shared" si="122"/>
        <v>SRSA</v>
      </c>
      <c r="AF550" s="34">
        <f t="shared" si="123"/>
        <v>0</v>
      </c>
      <c r="AG550" s="34">
        <f t="shared" si="124"/>
        <v>0</v>
      </c>
      <c r="AH550">
        <f t="shared" si="117"/>
        <v>0</v>
      </c>
      <c r="AI550">
        <f t="shared" si="118"/>
        <v>0</v>
      </c>
      <c r="AJ550">
        <v>0</v>
      </c>
    </row>
    <row r="551" spans="1:36" ht="12.75">
      <c r="A551" s="22">
        <v>3625140</v>
      </c>
      <c r="B551" s="23">
        <v>401201060000</v>
      </c>
      <c r="C551" s="24" t="s">
        <v>310</v>
      </c>
      <c r="D551" s="24" t="s">
        <v>311</v>
      </c>
      <c r="E551" s="24" t="s">
        <v>312</v>
      </c>
      <c r="F551" s="24">
        <v>14105</v>
      </c>
      <c r="G551" s="25">
        <v>1199</v>
      </c>
      <c r="H551" s="24">
        <v>7167353031</v>
      </c>
      <c r="I551" s="26">
        <v>8</v>
      </c>
      <c r="J551" s="26" t="s">
        <v>876</v>
      </c>
      <c r="K551" s="27" t="s">
        <v>877</v>
      </c>
      <c r="L551" s="28">
        <v>1669</v>
      </c>
      <c r="M551" s="70" t="s">
        <v>878</v>
      </c>
      <c r="N551" s="26" t="s">
        <v>877</v>
      </c>
      <c r="O551" s="30"/>
      <c r="P551" s="31">
        <v>12.493465760585467</v>
      </c>
      <c r="Q551" s="26" t="str">
        <f t="shared" si="113"/>
        <v>NO</v>
      </c>
      <c r="R551" s="26" t="s">
        <v>876</v>
      </c>
      <c r="S551" s="30" t="s">
        <v>877</v>
      </c>
      <c r="T551">
        <v>8005</v>
      </c>
      <c r="U551">
        <v>9009</v>
      </c>
      <c r="V551" s="4">
        <v>4741</v>
      </c>
      <c r="W551" s="33">
        <v>41025</v>
      </c>
      <c r="X551" s="34">
        <f t="shared" si="114"/>
        <v>1</v>
      </c>
      <c r="Y551" s="34">
        <f t="shared" si="115"/>
        <v>0</v>
      </c>
      <c r="Z551" s="34">
        <f t="shared" si="119"/>
        <v>0</v>
      </c>
      <c r="AA551" s="34">
        <f t="shared" si="120"/>
        <v>0</v>
      </c>
      <c r="AB551" s="34">
        <f t="shared" si="112"/>
        <v>0</v>
      </c>
      <c r="AC551" s="34">
        <f t="shared" si="116"/>
        <v>1</v>
      </c>
      <c r="AD551" s="34">
        <f t="shared" si="121"/>
        <v>0</v>
      </c>
      <c r="AE551" s="34">
        <f t="shared" si="122"/>
        <v>0</v>
      </c>
      <c r="AF551" s="34">
        <f t="shared" si="123"/>
        <v>0</v>
      </c>
      <c r="AG551" s="34">
        <f t="shared" si="124"/>
        <v>0</v>
      </c>
      <c r="AH551">
        <f t="shared" si="117"/>
        <v>0</v>
      </c>
      <c r="AI551">
        <f t="shared" si="118"/>
        <v>0</v>
      </c>
      <c r="AJ551">
        <v>0</v>
      </c>
    </row>
    <row r="552" spans="1:36" ht="12.75">
      <c r="A552" s="22">
        <v>3625170</v>
      </c>
      <c r="B552" s="23">
        <v>261701060000</v>
      </c>
      <c r="C552" s="24" t="s">
        <v>313</v>
      </c>
      <c r="D552" s="24" t="s">
        <v>314</v>
      </c>
      <c r="E552" s="24" t="s">
        <v>315</v>
      </c>
      <c r="F552" s="24">
        <v>14467</v>
      </c>
      <c r="G552" s="25">
        <v>9692</v>
      </c>
      <c r="H552" s="24">
        <v>7163595012</v>
      </c>
      <c r="I552" s="26" t="s">
        <v>316</v>
      </c>
      <c r="J552" s="26" t="s">
        <v>878</v>
      </c>
      <c r="K552" s="27" t="s">
        <v>877</v>
      </c>
      <c r="L552" s="28">
        <v>5596</v>
      </c>
      <c r="M552" s="70" t="s">
        <v>878</v>
      </c>
      <c r="N552" s="26" t="s">
        <v>877</v>
      </c>
      <c r="O552" s="30"/>
      <c r="P552" s="31">
        <v>6.299793449395103</v>
      </c>
      <c r="Q552" s="26" t="str">
        <f t="shared" si="113"/>
        <v>NO</v>
      </c>
      <c r="R552" s="26" t="s">
        <v>878</v>
      </c>
      <c r="S552" s="30" t="s">
        <v>877</v>
      </c>
      <c r="T552">
        <v>24051</v>
      </c>
      <c r="U552">
        <v>33328</v>
      </c>
      <c r="V552" s="4">
        <v>8221</v>
      </c>
      <c r="W552" s="33">
        <v>96839</v>
      </c>
      <c r="X552" s="34">
        <f t="shared" si="114"/>
        <v>0</v>
      </c>
      <c r="Y552" s="34">
        <f t="shared" si="115"/>
        <v>0</v>
      </c>
      <c r="Z552" s="34">
        <f t="shared" si="119"/>
        <v>0</v>
      </c>
      <c r="AA552" s="34">
        <f t="shared" si="120"/>
        <v>0</v>
      </c>
      <c r="AB552" s="34">
        <f t="shared" si="112"/>
        <v>0</v>
      </c>
      <c r="AC552" s="34">
        <f t="shared" si="116"/>
        <v>0</v>
      </c>
      <c r="AD552" s="34">
        <f t="shared" si="121"/>
        <v>0</v>
      </c>
      <c r="AE552" s="34">
        <f t="shared" si="122"/>
        <v>0</v>
      </c>
      <c r="AF552" s="34">
        <f t="shared" si="123"/>
        <v>0</v>
      </c>
      <c r="AG552" s="34">
        <f t="shared" si="124"/>
        <v>0</v>
      </c>
      <c r="AH552">
        <f t="shared" si="117"/>
        <v>0</v>
      </c>
      <c r="AI552">
        <f t="shared" si="118"/>
        <v>0</v>
      </c>
      <c r="AJ552">
        <v>0</v>
      </c>
    </row>
    <row r="553" spans="1:36" ht="12.75">
      <c r="A553" s="22">
        <v>3625260</v>
      </c>
      <c r="B553" s="23">
        <v>661800010000</v>
      </c>
      <c r="C553" s="24" t="s">
        <v>317</v>
      </c>
      <c r="D553" s="24" t="s">
        <v>318</v>
      </c>
      <c r="E553" s="24" t="s">
        <v>319</v>
      </c>
      <c r="F553" s="24">
        <v>10580</v>
      </c>
      <c r="G553" s="25">
        <v>3899</v>
      </c>
      <c r="H553" s="24">
        <v>9149676108</v>
      </c>
      <c r="I553" s="26">
        <v>3</v>
      </c>
      <c r="J553" s="26" t="s">
        <v>878</v>
      </c>
      <c r="K553" s="35" t="s">
        <v>877</v>
      </c>
      <c r="L553" s="4">
        <v>2375</v>
      </c>
      <c r="M553" s="70" t="s">
        <v>878</v>
      </c>
      <c r="N553" s="26" t="s">
        <v>877</v>
      </c>
      <c r="O553" s="30"/>
      <c r="P553" s="31">
        <v>4.34610825760569</v>
      </c>
      <c r="Q553" s="26" t="str">
        <f t="shared" si="113"/>
        <v>NO</v>
      </c>
      <c r="R553" s="26" t="s">
        <v>878</v>
      </c>
      <c r="S553" s="30" t="s">
        <v>877</v>
      </c>
      <c r="T553">
        <v>8741</v>
      </c>
      <c r="U553">
        <v>17019</v>
      </c>
      <c r="V553" s="4">
        <v>1937</v>
      </c>
      <c r="W553" s="33">
        <v>30492</v>
      </c>
      <c r="X553" s="34">
        <f t="shared" si="114"/>
        <v>0</v>
      </c>
      <c r="Y553" s="34">
        <f t="shared" si="115"/>
        <v>0</v>
      </c>
      <c r="Z553" s="34">
        <f t="shared" si="119"/>
        <v>0</v>
      </c>
      <c r="AA553" s="34">
        <f t="shared" si="120"/>
        <v>0</v>
      </c>
      <c r="AB553" s="34">
        <f t="shared" si="112"/>
        <v>0</v>
      </c>
      <c r="AC553" s="34">
        <f t="shared" si="116"/>
        <v>0</v>
      </c>
      <c r="AD553" s="34">
        <f t="shared" si="121"/>
        <v>0</v>
      </c>
      <c r="AE553" s="34">
        <f t="shared" si="122"/>
        <v>0</v>
      </c>
      <c r="AF553" s="34">
        <f t="shared" si="123"/>
        <v>0</v>
      </c>
      <c r="AG553" s="34">
        <f t="shared" si="124"/>
        <v>0</v>
      </c>
      <c r="AH553">
        <f t="shared" si="117"/>
        <v>0</v>
      </c>
      <c r="AI553">
        <f t="shared" si="118"/>
        <v>0</v>
      </c>
      <c r="AJ553">
        <v>0</v>
      </c>
    </row>
    <row r="554" spans="1:36" ht="12.75">
      <c r="A554" s="22">
        <v>3625290</v>
      </c>
      <c r="B554" s="23">
        <v>661901030000</v>
      </c>
      <c r="C554" s="24" t="s">
        <v>320</v>
      </c>
      <c r="D554" s="24" t="s">
        <v>321</v>
      </c>
      <c r="E554" s="24" t="s">
        <v>2006</v>
      </c>
      <c r="F554" s="24">
        <v>10543</v>
      </c>
      <c r="G554" s="25">
        <v>3898</v>
      </c>
      <c r="H554" s="24">
        <v>9146986171</v>
      </c>
      <c r="I554" s="26">
        <v>3</v>
      </c>
      <c r="J554" s="26" t="s">
        <v>878</v>
      </c>
      <c r="K554" s="27" t="s">
        <v>877</v>
      </c>
      <c r="L554" s="28">
        <v>1321</v>
      </c>
      <c r="M554" s="70" t="s">
        <v>878</v>
      </c>
      <c r="N554" s="26" t="s">
        <v>877</v>
      </c>
      <c r="O554" s="30"/>
      <c r="P554" s="31">
        <v>2.4859663191659984</v>
      </c>
      <c r="Q554" s="26" t="str">
        <f t="shared" si="113"/>
        <v>NO</v>
      </c>
      <c r="R554" s="26" t="s">
        <v>878</v>
      </c>
      <c r="S554" s="30" t="s">
        <v>877</v>
      </c>
      <c r="T554">
        <v>4163</v>
      </c>
      <c r="U554">
        <v>6651</v>
      </c>
      <c r="V554" s="4">
        <v>735</v>
      </c>
      <c r="W554" s="33">
        <v>13611</v>
      </c>
      <c r="X554" s="34">
        <f t="shared" si="114"/>
        <v>0</v>
      </c>
      <c r="Y554" s="34">
        <f t="shared" si="115"/>
        <v>0</v>
      </c>
      <c r="Z554" s="34">
        <f t="shared" si="119"/>
        <v>0</v>
      </c>
      <c r="AA554" s="34">
        <f t="shared" si="120"/>
        <v>0</v>
      </c>
      <c r="AB554" s="34">
        <f t="shared" si="112"/>
        <v>0</v>
      </c>
      <c r="AC554" s="34">
        <f t="shared" si="116"/>
        <v>0</v>
      </c>
      <c r="AD554" s="34">
        <f t="shared" si="121"/>
        <v>0</v>
      </c>
      <c r="AE554" s="34">
        <f t="shared" si="122"/>
        <v>0</v>
      </c>
      <c r="AF554" s="34">
        <f t="shared" si="123"/>
        <v>0</v>
      </c>
      <c r="AG554" s="34">
        <f t="shared" si="124"/>
        <v>0</v>
      </c>
      <c r="AH554">
        <f t="shared" si="117"/>
        <v>0</v>
      </c>
      <c r="AI554">
        <f t="shared" si="118"/>
        <v>0</v>
      </c>
      <c r="AJ554">
        <v>0</v>
      </c>
    </row>
    <row r="555" spans="1:36" ht="12.75">
      <c r="A555" s="22">
        <v>3625320</v>
      </c>
      <c r="B555" s="23">
        <v>442115020000</v>
      </c>
      <c r="C555" s="24" t="s">
        <v>322</v>
      </c>
      <c r="D555" s="24" t="s">
        <v>323</v>
      </c>
      <c r="E555" s="24" t="s">
        <v>324</v>
      </c>
      <c r="F555" s="24">
        <v>10921</v>
      </c>
      <c r="G555" s="25">
        <v>757</v>
      </c>
      <c r="H555" s="24">
        <v>9146513095</v>
      </c>
      <c r="I555" s="26">
        <v>8</v>
      </c>
      <c r="J555" s="26" t="s">
        <v>876</v>
      </c>
      <c r="K555" s="27" t="s">
        <v>877</v>
      </c>
      <c r="L555" s="28">
        <v>751</v>
      </c>
      <c r="M555" s="70" t="s">
        <v>878</v>
      </c>
      <c r="N555" s="26" t="s">
        <v>877</v>
      </c>
      <c r="O555" s="30"/>
      <c r="P555" s="31">
        <v>1.7526777020447908</v>
      </c>
      <c r="Q555" s="26" t="str">
        <f t="shared" si="113"/>
        <v>NO</v>
      </c>
      <c r="R555" s="26" t="s">
        <v>876</v>
      </c>
      <c r="S555" s="30" t="s">
        <v>877</v>
      </c>
      <c r="T555">
        <v>2930</v>
      </c>
      <c r="U555">
        <v>4745</v>
      </c>
      <c r="V555" s="4">
        <v>524</v>
      </c>
      <c r="W555" s="33">
        <v>8306</v>
      </c>
      <c r="X555" s="34">
        <f t="shared" si="114"/>
        <v>1</v>
      </c>
      <c r="Y555" s="34">
        <f t="shared" si="115"/>
        <v>0</v>
      </c>
      <c r="Z555" s="34">
        <f t="shared" si="119"/>
        <v>0</v>
      </c>
      <c r="AA555" s="34">
        <f t="shared" si="120"/>
        <v>0</v>
      </c>
      <c r="AB555" s="34">
        <f t="shared" si="112"/>
        <v>0</v>
      </c>
      <c r="AC555" s="34">
        <f t="shared" si="116"/>
        <v>1</v>
      </c>
      <c r="AD555" s="34">
        <f t="shared" si="121"/>
        <v>0</v>
      </c>
      <c r="AE555" s="34">
        <f t="shared" si="122"/>
        <v>0</v>
      </c>
      <c r="AF555" s="34">
        <f t="shared" si="123"/>
        <v>0</v>
      </c>
      <c r="AG555" s="34">
        <f t="shared" si="124"/>
        <v>0</v>
      </c>
      <c r="AH555">
        <f t="shared" si="117"/>
        <v>0</v>
      </c>
      <c r="AI555">
        <f t="shared" si="118"/>
        <v>0</v>
      </c>
      <c r="AJ555">
        <v>0</v>
      </c>
    </row>
    <row r="556" spans="1:36" ht="12.75">
      <c r="A556" s="22">
        <v>3625350</v>
      </c>
      <c r="B556" s="23">
        <v>580205060000</v>
      </c>
      <c r="C556" s="24" t="s">
        <v>325</v>
      </c>
      <c r="D556" s="24" t="s">
        <v>326</v>
      </c>
      <c r="E556" s="24" t="s">
        <v>327</v>
      </c>
      <c r="F556" s="24">
        <v>11741</v>
      </c>
      <c r="G556" s="25">
        <v>1890</v>
      </c>
      <c r="H556" s="24">
        <v>6314711336</v>
      </c>
      <c r="I556" s="26">
        <v>3</v>
      </c>
      <c r="J556" s="26" t="s">
        <v>878</v>
      </c>
      <c r="K556" s="27" t="s">
        <v>877</v>
      </c>
      <c r="L556" s="28">
        <v>13564</v>
      </c>
      <c r="M556" s="70" t="s">
        <v>878</v>
      </c>
      <c r="N556" s="36" t="s">
        <v>877</v>
      </c>
      <c r="O556" s="30"/>
      <c r="P556" s="31">
        <v>8.923733210353376</v>
      </c>
      <c r="Q556" s="26" t="str">
        <f t="shared" si="113"/>
        <v>NO</v>
      </c>
      <c r="R556" s="26" t="s">
        <v>878</v>
      </c>
      <c r="S556" s="30" t="s">
        <v>877</v>
      </c>
      <c r="T556">
        <v>61218</v>
      </c>
      <c r="U556">
        <v>77871</v>
      </c>
      <c r="V556" s="4">
        <v>26728</v>
      </c>
      <c r="W556" s="33">
        <v>271933</v>
      </c>
      <c r="X556" s="34">
        <f t="shared" si="114"/>
        <v>0</v>
      </c>
      <c r="Y556" s="34">
        <f t="shared" si="115"/>
        <v>0</v>
      </c>
      <c r="Z556" s="34">
        <f t="shared" si="119"/>
        <v>0</v>
      </c>
      <c r="AA556" s="34">
        <f t="shared" si="120"/>
        <v>0</v>
      </c>
      <c r="AB556" s="34">
        <f t="shared" si="112"/>
        <v>0</v>
      </c>
      <c r="AC556" s="34">
        <f t="shared" si="116"/>
        <v>0</v>
      </c>
      <c r="AD556" s="34">
        <f t="shared" si="121"/>
        <v>0</v>
      </c>
      <c r="AE556" s="34">
        <f t="shared" si="122"/>
        <v>0</v>
      </c>
      <c r="AF556" s="34">
        <f t="shared" si="123"/>
        <v>0</v>
      </c>
      <c r="AG556" s="34">
        <f t="shared" si="124"/>
        <v>0</v>
      </c>
      <c r="AH556">
        <f t="shared" si="117"/>
        <v>0</v>
      </c>
      <c r="AI556">
        <f t="shared" si="118"/>
        <v>0</v>
      </c>
      <c r="AJ556">
        <v>0</v>
      </c>
    </row>
    <row r="557" spans="1:36" ht="12.75">
      <c r="A557" s="22">
        <v>3625380</v>
      </c>
      <c r="B557" s="23">
        <v>580305020000</v>
      </c>
      <c r="C557" s="24" t="s">
        <v>328</v>
      </c>
      <c r="D557" s="24" t="s">
        <v>329</v>
      </c>
      <c r="E557" s="24" t="s">
        <v>330</v>
      </c>
      <c r="F557" s="24">
        <v>11963</v>
      </c>
      <c r="G557" s="25">
        <v>3549</v>
      </c>
      <c r="H557" s="24">
        <v>6317255300</v>
      </c>
      <c r="I557" s="26">
        <v>8</v>
      </c>
      <c r="J557" s="36" t="s">
        <v>876</v>
      </c>
      <c r="K557" s="49" t="s">
        <v>877</v>
      </c>
      <c r="L557" s="40">
        <v>823</v>
      </c>
      <c r="M557" s="68" t="s">
        <v>878</v>
      </c>
      <c r="N557" s="36" t="s">
        <v>877</v>
      </c>
      <c r="O557" s="30"/>
      <c r="P557" s="31">
        <v>7.238605898123325</v>
      </c>
      <c r="Q557" s="26" t="str">
        <f t="shared" si="113"/>
        <v>NO</v>
      </c>
      <c r="R557" s="26" t="s">
        <v>876</v>
      </c>
      <c r="S557" s="30" t="s">
        <v>877</v>
      </c>
      <c r="T557">
        <v>3392</v>
      </c>
      <c r="U557">
        <v>4897</v>
      </c>
      <c r="V557" s="4">
        <v>901</v>
      </c>
      <c r="W557" s="33">
        <v>11778</v>
      </c>
      <c r="X557" s="34">
        <f t="shared" si="114"/>
        <v>1</v>
      </c>
      <c r="Y557" s="34">
        <f t="shared" si="115"/>
        <v>0</v>
      </c>
      <c r="Z557" s="34">
        <f t="shared" si="119"/>
        <v>0</v>
      </c>
      <c r="AA557" s="34">
        <f t="shared" si="120"/>
        <v>0</v>
      </c>
      <c r="AB557" s="34">
        <f t="shared" si="112"/>
        <v>0</v>
      </c>
      <c r="AC557" s="34">
        <f t="shared" si="116"/>
        <v>1</v>
      </c>
      <c r="AD557" s="34">
        <f t="shared" si="121"/>
        <v>0</v>
      </c>
      <c r="AE557" s="34">
        <f t="shared" si="122"/>
        <v>0</v>
      </c>
      <c r="AF557" s="34">
        <f t="shared" si="123"/>
        <v>0</v>
      </c>
      <c r="AG557" s="34">
        <f t="shared" si="124"/>
        <v>0</v>
      </c>
      <c r="AH557">
        <f t="shared" si="117"/>
        <v>0</v>
      </c>
      <c r="AI557">
        <f t="shared" si="118"/>
        <v>0</v>
      </c>
      <c r="AJ557">
        <v>0</v>
      </c>
    </row>
    <row r="558" spans="1:36" ht="12.75">
      <c r="A558" s="22">
        <v>3625410</v>
      </c>
      <c r="B558" s="23">
        <v>580910080000</v>
      </c>
      <c r="C558" s="24" t="s">
        <v>331</v>
      </c>
      <c r="D558" s="24" t="s">
        <v>1175</v>
      </c>
      <c r="E558" s="24" t="s">
        <v>332</v>
      </c>
      <c r="F558" s="24">
        <v>11962</v>
      </c>
      <c r="G558" s="25">
        <v>1500</v>
      </c>
      <c r="H558" s="24">
        <v>6315370651</v>
      </c>
      <c r="I558" s="26">
        <v>3</v>
      </c>
      <c r="J558" s="26" t="s">
        <v>878</v>
      </c>
      <c r="K558" s="72" t="s">
        <v>954</v>
      </c>
      <c r="M558" s="70" t="s">
        <v>878</v>
      </c>
      <c r="N558" s="44" t="s">
        <v>877</v>
      </c>
      <c r="O558" s="44"/>
      <c r="P558" s="31">
        <v>9.30232558139535</v>
      </c>
      <c r="Q558" s="26" t="str">
        <f t="shared" si="113"/>
        <v>NO</v>
      </c>
      <c r="R558" s="26" t="s">
        <v>878</v>
      </c>
      <c r="S558" s="26" t="s">
        <v>877</v>
      </c>
      <c r="T558">
        <v>79</v>
      </c>
      <c r="U558">
        <v>51</v>
      </c>
      <c r="V558" s="4">
        <v>6</v>
      </c>
      <c r="W558" s="4">
        <v>552</v>
      </c>
      <c r="X558" s="34">
        <f t="shared" si="114"/>
        <v>0</v>
      </c>
      <c r="Y558" s="34">
        <f t="shared" si="115"/>
        <v>1</v>
      </c>
      <c r="Z558" s="34">
        <f t="shared" si="119"/>
        <v>0</v>
      </c>
      <c r="AA558" s="34">
        <f t="shared" si="120"/>
        <v>0</v>
      </c>
      <c r="AB558" s="34">
        <f t="shared" si="112"/>
        <v>0</v>
      </c>
      <c r="AC558" s="34">
        <f t="shared" si="116"/>
        <v>0</v>
      </c>
      <c r="AD558" s="34">
        <f t="shared" si="121"/>
        <v>0</v>
      </c>
      <c r="AE558" s="34">
        <f t="shared" si="122"/>
        <v>0</v>
      </c>
      <c r="AF558" s="34">
        <f t="shared" si="123"/>
        <v>0</v>
      </c>
      <c r="AG558" s="34">
        <f t="shared" si="124"/>
        <v>0</v>
      </c>
      <c r="AH558">
        <f t="shared" si="117"/>
        <v>0</v>
      </c>
      <c r="AI558">
        <f t="shared" si="118"/>
        <v>0</v>
      </c>
      <c r="AJ558">
        <v>0</v>
      </c>
    </row>
    <row r="559" spans="1:36" ht="12.75">
      <c r="A559" s="22">
        <v>3625440</v>
      </c>
      <c r="B559" s="23">
        <v>43200050000</v>
      </c>
      <c r="C559" s="24" t="s">
        <v>333</v>
      </c>
      <c r="D559" s="24" t="s">
        <v>334</v>
      </c>
      <c r="E559" s="24" t="s">
        <v>335</v>
      </c>
      <c r="F559" s="24">
        <v>14779</v>
      </c>
      <c r="G559" s="25">
        <v>1398</v>
      </c>
      <c r="H559" s="24">
        <v>7169452403</v>
      </c>
      <c r="I559" s="26">
        <v>6</v>
      </c>
      <c r="J559" s="26" t="s">
        <v>878</v>
      </c>
      <c r="K559" s="43" t="s">
        <v>877</v>
      </c>
      <c r="L559" s="28">
        <v>1389</v>
      </c>
      <c r="M559" s="70" t="s">
        <v>878</v>
      </c>
      <c r="N559" s="28" t="s">
        <v>877</v>
      </c>
      <c r="O559" s="30"/>
      <c r="P559" s="31">
        <v>32.04913456169737</v>
      </c>
      <c r="Q559" s="26" t="str">
        <f t="shared" si="113"/>
        <v>YES</v>
      </c>
      <c r="R559" s="26" t="s">
        <v>876</v>
      </c>
      <c r="S559" s="32" t="s">
        <v>879</v>
      </c>
      <c r="T559">
        <v>10922</v>
      </c>
      <c r="U559">
        <v>8284</v>
      </c>
      <c r="V559" s="4">
        <v>11804</v>
      </c>
      <c r="W559" s="33">
        <v>70619</v>
      </c>
      <c r="X559" s="34">
        <f t="shared" si="114"/>
        <v>0</v>
      </c>
      <c r="Y559" s="34">
        <f t="shared" si="115"/>
        <v>0</v>
      </c>
      <c r="Z559" s="34">
        <f t="shared" si="119"/>
        <v>0</v>
      </c>
      <c r="AA559" s="34">
        <f t="shared" si="120"/>
        <v>0</v>
      </c>
      <c r="AB559" s="34">
        <f t="shared" si="112"/>
        <v>1</v>
      </c>
      <c r="AC559" s="34">
        <f t="shared" si="116"/>
        <v>1</v>
      </c>
      <c r="AD559" s="34" t="str">
        <f t="shared" si="121"/>
        <v>CHECK</v>
      </c>
      <c r="AE559" s="34">
        <f t="shared" si="122"/>
        <v>0</v>
      </c>
      <c r="AF559" s="34" t="str">
        <f t="shared" si="123"/>
        <v>RLISP</v>
      </c>
      <c r="AG559" s="34">
        <f t="shared" si="124"/>
        <v>0</v>
      </c>
      <c r="AH559">
        <f t="shared" si="117"/>
        <v>0</v>
      </c>
      <c r="AI559">
        <f t="shared" si="118"/>
        <v>0</v>
      </c>
      <c r="AJ559">
        <v>0</v>
      </c>
    </row>
    <row r="560" spans="1:36" ht="12.75">
      <c r="A560" s="22">
        <v>3625470</v>
      </c>
      <c r="B560" s="23">
        <v>641501040000</v>
      </c>
      <c r="C560" s="24" t="s">
        <v>336</v>
      </c>
      <c r="D560" s="24" t="s">
        <v>337</v>
      </c>
      <c r="E560" s="24" t="s">
        <v>338</v>
      </c>
      <c r="F560" s="24">
        <v>12865</v>
      </c>
      <c r="G560" s="25">
        <v>517</v>
      </c>
      <c r="H560" s="24">
        <v>5188547855</v>
      </c>
      <c r="I560" s="26">
        <v>8</v>
      </c>
      <c r="J560" s="26" t="s">
        <v>876</v>
      </c>
      <c r="K560" s="35" t="s">
        <v>877</v>
      </c>
      <c r="L560" s="4">
        <v>816</v>
      </c>
      <c r="M560" s="70" t="s">
        <v>878</v>
      </c>
      <c r="N560" s="4" t="s">
        <v>877</v>
      </c>
      <c r="O560" s="30"/>
      <c r="P560" s="31">
        <v>24.538258575197887</v>
      </c>
      <c r="Q560" s="26" t="str">
        <f t="shared" si="113"/>
        <v>YES</v>
      </c>
      <c r="R560" s="26" t="s">
        <v>876</v>
      </c>
      <c r="S560" s="32" t="s">
        <v>879</v>
      </c>
      <c r="T560">
        <v>4468</v>
      </c>
      <c r="U560">
        <v>4618</v>
      </c>
      <c r="V560" s="4">
        <v>3188</v>
      </c>
      <c r="W560" s="33">
        <v>24342</v>
      </c>
      <c r="X560" s="34">
        <f t="shared" si="114"/>
        <v>1</v>
      </c>
      <c r="Y560" s="34">
        <f t="shared" si="115"/>
        <v>0</v>
      </c>
      <c r="Z560" s="34">
        <f t="shared" si="119"/>
        <v>0</v>
      </c>
      <c r="AA560" s="34">
        <f t="shared" si="120"/>
        <v>0</v>
      </c>
      <c r="AB560" s="34">
        <f t="shared" si="112"/>
        <v>1</v>
      </c>
      <c r="AC560" s="34">
        <f t="shared" si="116"/>
        <v>1</v>
      </c>
      <c r="AD560" s="34" t="str">
        <f t="shared" si="121"/>
        <v>CHECK</v>
      </c>
      <c r="AE560" s="34">
        <f t="shared" si="122"/>
        <v>0</v>
      </c>
      <c r="AF560" s="34" t="str">
        <f t="shared" si="123"/>
        <v>RLISP</v>
      </c>
      <c r="AG560" s="34">
        <f t="shared" si="124"/>
        <v>0</v>
      </c>
      <c r="AH560">
        <f t="shared" si="117"/>
        <v>0</v>
      </c>
      <c r="AI560">
        <f t="shared" si="118"/>
        <v>0</v>
      </c>
      <c r="AJ560">
        <v>0</v>
      </c>
    </row>
    <row r="561" spans="1:36" ht="12.75">
      <c r="A561" s="22">
        <v>3625500</v>
      </c>
      <c r="B561" s="23">
        <v>161201040000</v>
      </c>
      <c r="C561" s="24" t="s">
        <v>339</v>
      </c>
      <c r="D561" s="24" t="s">
        <v>340</v>
      </c>
      <c r="E561" s="24" t="s">
        <v>341</v>
      </c>
      <c r="F561" s="24">
        <v>12937</v>
      </c>
      <c r="G561" s="25">
        <v>9722</v>
      </c>
      <c r="H561" s="24">
        <v>5183582215</v>
      </c>
      <c r="I561" s="26">
        <v>7</v>
      </c>
      <c r="J561" s="26" t="s">
        <v>876</v>
      </c>
      <c r="K561" s="27" t="s">
        <v>879</v>
      </c>
      <c r="L561" s="28">
        <v>1401</v>
      </c>
      <c r="M561" s="70" t="s">
        <v>878</v>
      </c>
      <c r="N561" s="28" t="s">
        <v>877</v>
      </c>
      <c r="O561" s="7"/>
      <c r="P561" s="31">
        <v>33.28767123287671</v>
      </c>
      <c r="Q561" s="26" t="str">
        <f t="shared" si="113"/>
        <v>YES</v>
      </c>
      <c r="R561" s="26" t="s">
        <v>876</v>
      </c>
      <c r="S561" s="32" t="s">
        <v>879</v>
      </c>
      <c r="T561">
        <v>9420</v>
      </c>
      <c r="U561">
        <v>14382</v>
      </c>
      <c r="V561" s="4">
        <v>9353</v>
      </c>
      <c r="W561" s="33">
        <v>58948</v>
      </c>
      <c r="X561" s="34">
        <f t="shared" si="114"/>
        <v>1</v>
      </c>
      <c r="Y561" s="34">
        <f t="shared" si="115"/>
        <v>0</v>
      </c>
      <c r="Z561" s="34">
        <f t="shared" si="119"/>
        <v>0</v>
      </c>
      <c r="AA561" s="34">
        <f t="shared" si="120"/>
        <v>0</v>
      </c>
      <c r="AB561" s="34">
        <f t="shared" si="112"/>
        <v>1</v>
      </c>
      <c r="AC561" s="34">
        <f t="shared" si="116"/>
        <v>1</v>
      </c>
      <c r="AD561" s="34" t="str">
        <f t="shared" si="121"/>
        <v>CHECK</v>
      </c>
      <c r="AE561" s="34">
        <f t="shared" si="122"/>
        <v>0</v>
      </c>
      <c r="AF561" s="34" t="str">
        <f t="shared" si="123"/>
        <v>RLISP</v>
      </c>
      <c r="AG561" s="34">
        <f t="shared" si="124"/>
        <v>0</v>
      </c>
      <c r="AH561">
        <f t="shared" si="117"/>
        <v>0</v>
      </c>
      <c r="AI561">
        <f t="shared" si="118"/>
        <v>0</v>
      </c>
      <c r="AJ561">
        <v>0</v>
      </c>
    </row>
    <row r="562" spans="1:36" ht="12.75">
      <c r="A562" s="22">
        <v>3625650</v>
      </c>
      <c r="B562" s="23">
        <v>461901040000</v>
      </c>
      <c r="C562" s="24" t="s">
        <v>342</v>
      </c>
      <c r="D562" s="24" t="s">
        <v>343</v>
      </c>
      <c r="E562" s="24" t="s">
        <v>344</v>
      </c>
      <c r="F562" s="24">
        <v>13145</v>
      </c>
      <c r="G562" s="25">
        <v>248</v>
      </c>
      <c r="H562" s="24">
        <v>3153873445</v>
      </c>
      <c r="I562" s="26">
        <v>8</v>
      </c>
      <c r="J562" s="26" t="s">
        <v>876</v>
      </c>
      <c r="K562" s="27" t="s">
        <v>877</v>
      </c>
      <c r="L562" s="28">
        <v>1033</v>
      </c>
      <c r="M562" s="70" t="s">
        <v>878</v>
      </c>
      <c r="N562" s="4" t="s">
        <v>877</v>
      </c>
      <c r="O562" s="30"/>
      <c r="P562" s="31">
        <v>19.982993197278912</v>
      </c>
      <c r="Q562" s="26" t="s">
        <v>876</v>
      </c>
      <c r="R562" s="26" t="s">
        <v>876</v>
      </c>
      <c r="S562" s="32" t="s">
        <v>879</v>
      </c>
      <c r="T562">
        <v>5775</v>
      </c>
      <c r="U562">
        <v>5957</v>
      </c>
      <c r="V562" s="4">
        <v>4060</v>
      </c>
      <c r="W562" s="33">
        <v>31497</v>
      </c>
      <c r="X562" s="34">
        <f t="shared" si="114"/>
        <v>1</v>
      </c>
      <c r="Y562" s="34">
        <f t="shared" si="115"/>
        <v>0</v>
      </c>
      <c r="Z562" s="34">
        <f t="shared" si="119"/>
        <v>0</v>
      </c>
      <c r="AA562" s="34">
        <f t="shared" si="120"/>
        <v>0</v>
      </c>
      <c r="AB562" s="34">
        <v>1</v>
      </c>
      <c r="AC562" s="34">
        <f t="shared" si="116"/>
        <v>1</v>
      </c>
      <c r="AD562" s="34" t="str">
        <f t="shared" si="121"/>
        <v>CHECK</v>
      </c>
      <c r="AE562" s="34">
        <f t="shared" si="122"/>
        <v>0</v>
      </c>
      <c r="AF562" s="34" t="str">
        <f t="shared" si="123"/>
        <v>RLISP</v>
      </c>
      <c r="AG562" s="34">
        <f t="shared" si="124"/>
        <v>0</v>
      </c>
      <c r="AH562">
        <f t="shared" si="117"/>
        <v>0</v>
      </c>
      <c r="AI562">
        <f t="shared" si="118"/>
        <v>0</v>
      </c>
      <c r="AJ562">
        <v>0</v>
      </c>
    </row>
    <row r="563" spans="1:36" ht="12.75">
      <c r="A563" s="22">
        <v>3625740</v>
      </c>
      <c r="B563" s="23">
        <v>161401060000</v>
      </c>
      <c r="C563" s="24" t="s">
        <v>345</v>
      </c>
      <c r="D563" s="24" t="s">
        <v>346</v>
      </c>
      <c r="E563" s="24" t="s">
        <v>347</v>
      </c>
      <c r="F563" s="24">
        <v>12983</v>
      </c>
      <c r="G563" s="25">
        <v>1500</v>
      </c>
      <c r="H563" s="24">
        <v>5188915460</v>
      </c>
      <c r="I563" s="26">
        <v>6</v>
      </c>
      <c r="J563" s="75" t="s">
        <v>878</v>
      </c>
      <c r="K563" s="35" t="s">
        <v>879</v>
      </c>
      <c r="L563" s="4">
        <v>1680</v>
      </c>
      <c r="M563" s="76" t="s">
        <v>878</v>
      </c>
      <c r="N563" s="28" t="s">
        <v>877</v>
      </c>
      <c r="O563" s="30"/>
      <c r="P563" s="31">
        <v>15.460364352535697</v>
      </c>
      <c r="Q563" s="26" t="str">
        <f>IF(P563&lt;20,"NO","YES")</f>
        <v>NO</v>
      </c>
      <c r="R563" s="26" t="s">
        <v>876</v>
      </c>
      <c r="S563" s="30" t="s">
        <v>877</v>
      </c>
      <c r="T563">
        <v>8910</v>
      </c>
      <c r="U563">
        <v>9982</v>
      </c>
      <c r="V563" s="4">
        <v>5488</v>
      </c>
      <c r="W563" s="33">
        <v>44706</v>
      </c>
      <c r="X563" s="34">
        <f t="shared" si="114"/>
        <v>0</v>
      </c>
      <c r="Y563" s="34">
        <f t="shared" si="115"/>
        <v>0</v>
      </c>
      <c r="Z563" s="34">
        <f t="shared" si="119"/>
        <v>0</v>
      </c>
      <c r="AA563" s="34">
        <f t="shared" si="120"/>
        <v>0</v>
      </c>
      <c r="AB563" s="34">
        <f aca="true" t="shared" si="125" ref="AB563:AB626">IF(AND(P563&gt;=20,Q563="YES"),1,0)</f>
        <v>0</v>
      </c>
      <c r="AC563" s="34">
        <f t="shared" si="116"/>
        <v>1</v>
      </c>
      <c r="AD563" s="34">
        <f t="shared" si="121"/>
        <v>0</v>
      </c>
      <c r="AE563" s="34">
        <f t="shared" si="122"/>
        <v>0</v>
      </c>
      <c r="AF563" s="34">
        <f t="shared" si="123"/>
        <v>0</v>
      </c>
      <c r="AG563" s="34">
        <f t="shared" si="124"/>
        <v>0</v>
      </c>
      <c r="AH563">
        <f t="shared" si="117"/>
        <v>0</v>
      </c>
      <c r="AI563">
        <f t="shared" si="118"/>
        <v>0</v>
      </c>
      <c r="AJ563">
        <v>0</v>
      </c>
    </row>
    <row r="564" spans="1:36" ht="12.75">
      <c r="A564" s="22">
        <v>3625770</v>
      </c>
      <c r="B564" s="23">
        <v>521800010000</v>
      </c>
      <c r="C564" s="24" t="s">
        <v>348</v>
      </c>
      <c r="D564" s="24" t="s">
        <v>349</v>
      </c>
      <c r="E564" s="24" t="s">
        <v>350</v>
      </c>
      <c r="F564" s="24">
        <v>12866</v>
      </c>
      <c r="G564" s="25">
        <v>1232</v>
      </c>
      <c r="H564" s="24">
        <v>5185834708</v>
      </c>
      <c r="I564" s="26" t="s">
        <v>351</v>
      </c>
      <c r="J564" s="26" t="s">
        <v>878</v>
      </c>
      <c r="K564" s="74" t="s">
        <v>877</v>
      </c>
      <c r="L564" s="26">
        <v>6590</v>
      </c>
      <c r="M564" s="70" t="s">
        <v>878</v>
      </c>
      <c r="N564" s="26" t="s">
        <v>877</v>
      </c>
      <c r="O564" s="30"/>
      <c r="P564" s="31">
        <v>12.3395853899309</v>
      </c>
      <c r="Q564" s="26" t="str">
        <f>IF(P564&lt;20,"NO","YES")</f>
        <v>NO</v>
      </c>
      <c r="R564" s="26" t="s">
        <v>878</v>
      </c>
      <c r="S564" s="30" t="s">
        <v>877</v>
      </c>
      <c r="T564">
        <v>32057</v>
      </c>
      <c r="U564">
        <v>39108</v>
      </c>
      <c r="V564" s="4">
        <v>15869</v>
      </c>
      <c r="W564" s="33">
        <v>146728</v>
      </c>
      <c r="X564" s="34">
        <f t="shared" si="114"/>
        <v>0</v>
      </c>
      <c r="Y564" s="34">
        <f t="shared" si="115"/>
        <v>0</v>
      </c>
      <c r="Z564" s="34">
        <f t="shared" si="119"/>
        <v>0</v>
      </c>
      <c r="AA564" s="34">
        <f t="shared" si="120"/>
        <v>0</v>
      </c>
      <c r="AB564" s="34">
        <f t="shared" si="125"/>
        <v>0</v>
      </c>
      <c r="AC564" s="34">
        <f t="shared" si="116"/>
        <v>0</v>
      </c>
      <c r="AD564" s="34">
        <f t="shared" si="121"/>
        <v>0</v>
      </c>
      <c r="AE564" s="34">
        <f t="shared" si="122"/>
        <v>0</v>
      </c>
      <c r="AF564" s="34">
        <f t="shared" si="123"/>
        <v>0</v>
      </c>
      <c r="AG564" s="34">
        <f t="shared" si="124"/>
        <v>0</v>
      </c>
      <c r="AH564">
        <f t="shared" si="117"/>
        <v>0</v>
      </c>
      <c r="AI564">
        <f t="shared" si="118"/>
        <v>0</v>
      </c>
      <c r="AJ564">
        <v>0</v>
      </c>
    </row>
    <row r="565" spans="1:36" ht="12.75">
      <c r="A565" s="22">
        <v>3625800</v>
      </c>
      <c r="B565" s="23">
        <v>621601060000</v>
      </c>
      <c r="C565" s="24" t="s">
        <v>352</v>
      </c>
      <c r="D565" s="24" t="s">
        <v>353</v>
      </c>
      <c r="E565" s="24" t="s">
        <v>354</v>
      </c>
      <c r="F565" s="24">
        <v>12477</v>
      </c>
      <c r="G565" s="25">
        <v>577</v>
      </c>
      <c r="H565" s="24">
        <v>9142461043</v>
      </c>
      <c r="I565" s="26">
        <v>6</v>
      </c>
      <c r="J565" s="61" t="s">
        <v>878</v>
      </c>
      <c r="K565" s="35" t="s">
        <v>879</v>
      </c>
      <c r="L565" s="4">
        <v>3074</v>
      </c>
      <c r="M565" s="29" t="s">
        <v>878</v>
      </c>
      <c r="N565" s="45" t="s">
        <v>877</v>
      </c>
      <c r="O565" s="30"/>
      <c r="P565" s="31">
        <v>18.429086872051066</v>
      </c>
      <c r="Q565" s="26" t="str">
        <f>IF(P565&lt;20,"NO","YES")</f>
        <v>NO</v>
      </c>
      <c r="R565" s="26" t="s">
        <v>876</v>
      </c>
      <c r="S565" s="30" t="s">
        <v>877</v>
      </c>
      <c r="T565">
        <v>18076</v>
      </c>
      <c r="U565">
        <v>20634</v>
      </c>
      <c r="V565" s="4">
        <v>10393</v>
      </c>
      <c r="W565" s="33">
        <v>86471</v>
      </c>
      <c r="X565" s="34">
        <f t="shared" si="114"/>
        <v>0</v>
      </c>
      <c r="Y565" s="34">
        <f t="shared" si="115"/>
        <v>0</v>
      </c>
      <c r="Z565" s="34">
        <f t="shared" si="119"/>
        <v>0</v>
      </c>
      <c r="AA565" s="34">
        <f t="shared" si="120"/>
        <v>0</v>
      </c>
      <c r="AB565" s="34">
        <f t="shared" si="125"/>
        <v>0</v>
      </c>
      <c r="AC565" s="34">
        <f t="shared" si="116"/>
        <v>1</v>
      </c>
      <c r="AD565" s="34">
        <f t="shared" si="121"/>
        <v>0</v>
      </c>
      <c r="AE565" s="34">
        <f t="shared" si="122"/>
        <v>0</v>
      </c>
      <c r="AF565" s="34">
        <f t="shared" si="123"/>
        <v>0</v>
      </c>
      <c r="AG565" s="34">
        <f t="shared" si="124"/>
        <v>0</v>
      </c>
      <c r="AH565">
        <f t="shared" si="117"/>
        <v>0</v>
      </c>
      <c r="AI565">
        <f t="shared" si="118"/>
        <v>0</v>
      </c>
      <c r="AJ565">
        <v>0</v>
      </c>
    </row>
    <row r="566" spans="1:36" ht="12.75">
      <c r="A566" s="22">
        <v>3625920</v>
      </c>
      <c r="B566" s="23">
        <v>580504030000</v>
      </c>
      <c r="C566" s="24" t="s">
        <v>355</v>
      </c>
      <c r="D566" s="24" t="s">
        <v>356</v>
      </c>
      <c r="E566" s="24" t="s">
        <v>357</v>
      </c>
      <c r="F566" s="24">
        <v>11782</v>
      </c>
      <c r="G566" s="25">
        <v>2698</v>
      </c>
      <c r="H566" s="24">
        <v>6312446510</v>
      </c>
      <c r="I566" s="26">
        <v>3</v>
      </c>
      <c r="J566" s="26" t="s">
        <v>878</v>
      </c>
      <c r="K566" s="27" t="s">
        <v>877</v>
      </c>
      <c r="L566" s="28">
        <v>3476</v>
      </c>
      <c r="M566" s="70" t="s">
        <v>878</v>
      </c>
      <c r="N566" s="45" t="s">
        <v>877</v>
      </c>
      <c r="O566" s="44"/>
      <c r="P566" s="31">
        <v>6.186726659167604</v>
      </c>
      <c r="Q566" s="26" t="str">
        <f>IF(P566&lt;20,"NO","YES")</f>
        <v>NO</v>
      </c>
      <c r="R566" s="26" t="s">
        <v>878</v>
      </c>
      <c r="S566" s="30" t="s">
        <v>877</v>
      </c>
      <c r="T566">
        <v>13564</v>
      </c>
      <c r="U566">
        <v>19584</v>
      </c>
      <c r="V566" s="4">
        <v>3652</v>
      </c>
      <c r="W566" s="33">
        <v>49375</v>
      </c>
      <c r="X566" s="34">
        <f t="shared" si="114"/>
        <v>0</v>
      </c>
      <c r="Y566" s="34">
        <f t="shared" si="115"/>
        <v>0</v>
      </c>
      <c r="Z566" s="34">
        <f t="shared" si="119"/>
        <v>0</v>
      </c>
      <c r="AA566" s="34">
        <f t="shared" si="120"/>
        <v>0</v>
      </c>
      <c r="AB566" s="34">
        <f t="shared" si="125"/>
        <v>0</v>
      </c>
      <c r="AC566" s="34">
        <f t="shared" si="116"/>
        <v>0</v>
      </c>
      <c r="AD566" s="34">
        <f t="shared" si="121"/>
        <v>0</v>
      </c>
      <c r="AE566" s="34">
        <f t="shared" si="122"/>
        <v>0</v>
      </c>
      <c r="AF566" s="34">
        <f t="shared" si="123"/>
        <v>0</v>
      </c>
      <c r="AG566" s="34">
        <f t="shared" si="124"/>
        <v>0</v>
      </c>
      <c r="AH566">
        <f t="shared" si="117"/>
        <v>0</v>
      </c>
      <c r="AI566">
        <f t="shared" si="118"/>
        <v>0</v>
      </c>
      <c r="AJ566">
        <v>0</v>
      </c>
    </row>
    <row r="567" spans="1:36" ht="12.75">
      <c r="A567" s="22">
        <v>3625950</v>
      </c>
      <c r="B567" s="23">
        <v>662001030000</v>
      </c>
      <c r="C567" s="24" t="s">
        <v>358</v>
      </c>
      <c r="D567" s="24" t="s">
        <v>359</v>
      </c>
      <c r="E567" s="24" t="s">
        <v>1451</v>
      </c>
      <c r="F567" s="24">
        <v>10583</v>
      </c>
      <c r="G567" s="25">
        <v>3049</v>
      </c>
      <c r="H567" s="24">
        <v>9147212410</v>
      </c>
      <c r="I567" s="26">
        <v>3</v>
      </c>
      <c r="J567" s="26" t="s">
        <v>878</v>
      </c>
      <c r="K567" s="27" t="s">
        <v>877</v>
      </c>
      <c r="L567" s="28">
        <v>4268</v>
      </c>
      <c r="M567" s="70" t="s">
        <v>878</v>
      </c>
      <c r="N567" s="4" t="s">
        <v>877</v>
      </c>
      <c r="O567" s="30"/>
      <c r="P567" s="31">
        <v>1.1319011319011318</v>
      </c>
      <c r="Q567" s="26" t="str">
        <f aca="true" t="shared" si="126" ref="Q567:Q605">IF(P567&lt;20,"NO","YES")</f>
        <v>NO</v>
      </c>
      <c r="R567" s="26" t="s">
        <v>878</v>
      </c>
      <c r="S567" s="30" t="s">
        <v>877</v>
      </c>
      <c r="T567">
        <v>14101</v>
      </c>
      <c r="U567">
        <v>23579</v>
      </c>
      <c r="V567" s="4">
        <v>2605</v>
      </c>
      <c r="W567" s="33">
        <v>38385</v>
      </c>
      <c r="X567" s="34">
        <f t="shared" si="114"/>
        <v>0</v>
      </c>
      <c r="Y567" s="34">
        <f t="shared" si="115"/>
        <v>0</v>
      </c>
      <c r="Z567" s="34">
        <f t="shared" si="119"/>
        <v>0</v>
      </c>
      <c r="AA567" s="34">
        <f t="shared" si="120"/>
        <v>0</v>
      </c>
      <c r="AB567" s="34">
        <f t="shared" si="125"/>
        <v>0</v>
      </c>
      <c r="AC567" s="34">
        <f t="shared" si="116"/>
        <v>0</v>
      </c>
      <c r="AD567" s="34">
        <f t="shared" si="121"/>
        <v>0</v>
      </c>
      <c r="AE567" s="34">
        <f t="shared" si="122"/>
        <v>0</v>
      </c>
      <c r="AF567" s="34">
        <f t="shared" si="123"/>
        <v>0</v>
      </c>
      <c r="AG567" s="34">
        <f t="shared" si="124"/>
        <v>0</v>
      </c>
      <c r="AH567">
        <f t="shared" si="117"/>
        <v>0</v>
      </c>
      <c r="AI567">
        <f t="shared" si="118"/>
        <v>0</v>
      </c>
      <c r="AJ567">
        <v>0</v>
      </c>
    </row>
    <row r="568" spans="1:36" ht="12.75">
      <c r="A568" s="22">
        <v>3625980</v>
      </c>
      <c r="B568" s="23">
        <v>530501060000</v>
      </c>
      <c r="C568" s="24" t="s">
        <v>360</v>
      </c>
      <c r="D568" s="24" t="s">
        <v>361</v>
      </c>
      <c r="E568" s="24" t="s">
        <v>889</v>
      </c>
      <c r="F568" s="24">
        <v>12306</v>
      </c>
      <c r="G568" s="25">
        <v>1981</v>
      </c>
      <c r="H568" s="24">
        <v>5183559200</v>
      </c>
      <c r="I568" s="26" t="s">
        <v>883</v>
      </c>
      <c r="J568" s="26" t="s">
        <v>878</v>
      </c>
      <c r="K568" s="27" t="s">
        <v>877</v>
      </c>
      <c r="L568" s="28">
        <v>2100</v>
      </c>
      <c r="M568" s="70" t="s">
        <v>878</v>
      </c>
      <c r="N568" s="4" t="s">
        <v>877</v>
      </c>
      <c r="O568" s="30"/>
      <c r="P568" s="31">
        <v>3.2821824381926685</v>
      </c>
      <c r="Q568" s="26" t="str">
        <f t="shared" si="126"/>
        <v>NO</v>
      </c>
      <c r="R568" s="26" t="s">
        <v>878</v>
      </c>
      <c r="S568" s="30" t="s">
        <v>877</v>
      </c>
      <c r="T568">
        <v>7497</v>
      </c>
      <c r="U568">
        <v>11731</v>
      </c>
      <c r="V568" s="4">
        <v>1296</v>
      </c>
      <c r="W568" s="33">
        <v>25552</v>
      </c>
      <c r="X568" s="34">
        <f t="shared" si="114"/>
        <v>0</v>
      </c>
      <c r="Y568" s="34">
        <f t="shared" si="115"/>
        <v>0</v>
      </c>
      <c r="Z568" s="34">
        <f t="shared" si="119"/>
        <v>0</v>
      </c>
      <c r="AA568" s="34">
        <f t="shared" si="120"/>
        <v>0</v>
      </c>
      <c r="AB568" s="34">
        <f t="shared" si="125"/>
        <v>0</v>
      </c>
      <c r="AC568" s="34">
        <f t="shared" si="116"/>
        <v>0</v>
      </c>
      <c r="AD568" s="34">
        <f t="shared" si="121"/>
        <v>0</v>
      </c>
      <c r="AE568" s="34">
        <f t="shared" si="122"/>
        <v>0</v>
      </c>
      <c r="AF568" s="34">
        <f t="shared" si="123"/>
        <v>0</v>
      </c>
      <c r="AG568" s="34">
        <f t="shared" si="124"/>
        <v>0</v>
      </c>
      <c r="AH568">
        <f t="shared" si="117"/>
        <v>0</v>
      </c>
      <c r="AI568">
        <f t="shared" si="118"/>
        <v>0</v>
      </c>
      <c r="AJ568">
        <v>0</v>
      </c>
    </row>
    <row r="569" spans="1:36" ht="12.75">
      <c r="A569" s="22">
        <v>3626010</v>
      </c>
      <c r="B569" s="23">
        <v>530600010000</v>
      </c>
      <c r="C569" s="24" t="s">
        <v>362</v>
      </c>
      <c r="D569" s="24" t="s">
        <v>363</v>
      </c>
      <c r="E569" s="24" t="s">
        <v>889</v>
      </c>
      <c r="F569" s="24">
        <v>12303</v>
      </c>
      <c r="G569" s="25">
        <v>3442</v>
      </c>
      <c r="H569" s="24">
        <v>5183708100</v>
      </c>
      <c r="I569" s="26">
        <v>2</v>
      </c>
      <c r="J569" s="26" t="s">
        <v>878</v>
      </c>
      <c r="K569" s="27" t="s">
        <v>877</v>
      </c>
      <c r="L569" s="28">
        <v>7725</v>
      </c>
      <c r="M569" s="70" t="s">
        <v>878</v>
      </c>
      <c r="N569" s="4" t="s">
        <v>877</v>
      </c>
      <c r="O569" s="7"/>
      <c r="P569" s="31">
        <v>36.46112600536193</v>
      </c>
      <c r="Q569" s="26" t="str">
        <f t="shared" si="126"/>
        <v>YES</v>
      </c>
      <c r="R569" s="26" t="s">
        <v>878</v>
      </c>
      <c r="S569" s="30" t="s">
        <v>877</v>
      </c>
      <c r="T569">
        <v>65116</v>
      </c>
      <c r="U569">
        <v>94961</v>
      </c>
      <c r="V569" s="4">
        <v>68358</v>
      </c>
      <c r="W569" s="33">
        <v>407942</v>
      </c>
      <c r="X569" s="34">
        <f t="shared" si="114"/>
        <v>0</v>
      </c>
      <c r="Y569" s="34">
        <f t="shared" si="115"/>
        <v>0</v>
      </c>
      <c r="Z569" s="34">
        <f t="shared" si="119"/>
        <v>0</v>
      </c>
      <c r="AA569" s="34">
        <f t="shared" si="120"/>
        <v>0</v>
      </c>
      <c r="AB569" s="34">
        <f t="shared" si="125"/>
        <v>1</v>
      </c>
      <c r="AC569" s="34">
        <f t="shared" si="116"/>
        <v>0</v>
      </c>
      <c r="AD569" s="34">
        <f t="shared" si="121"/>
        <v>0</v>
      </c>
      <c r="AE569" s="34">
        <f t="shared" si="122"/>
        <v>0</v>
      </c>
      <c r="AF569" s="34">
        <f t="shared" si="123"/>
        <v>0</v>
      </c>
      <c r="AG569" s="34">
        <f t="shared" si="124"/>
        <v>0</v>
      </c>
      <c r="AH569">
        <f t="shared" si="117"/>
        <v>0</v>
      </c>
      <c r="AI569">
        <f t="shared" si="118"/>
        <v>0</v>
      </c>
      <c r="AJ569">
        <v>0</v>
      </c>
    </row>
    <row r="570" spans="1:36" ht="12.75">
      <c r="A570" s="22">
        <v>3626070</v>
      </c>
      <c r="B570" s="23">
        <v>491501040000</v>
      </c>
      <c r="C570" s="24" t="s">
        <v>364</v>
      </c>
      <c r="D570" s="24" t="s">
        <v>365</v>
      </c>
      <c r="E570" s="24" t="s">
        <v>366</v>
      </c>
      <c r="F570" s="24">
        <v>12033</v>
      </c>
      <c r="G570" s="25">
        <v>1699</v>
      </c>
      <c r="H570" s="24">
        <v>5187322297</v>
      </c>
      <c r="I570" s="26" t="s">
        <v>883</v>
      </c>
      <c r="J570" s="26" t="s">
        <v>878</v>
      </c>
      <c r="K570" s="35" t="s">
        <v>877</v>
      </c>
      <c r="L570" s="4">
        <v>1212</v>
      </c>
      <c r="M570" s="70" t="s">
        <v>878</v>
      </c>
      <c r="N570" s="28" t="s">
        <v>877</v>
      </c>
      <c r="O570" s="30"/>
      <c r="P570" s="31">
        <v>9.915966386554622</v>
      </c>
      <c r="Q570" s="26" t="str">
        <f t="shared" si="126"/>
        <v>NO</v>
      </c>
      <c r="R570" s="26" t="s">
        <v>878</v>
      </c>
      <c r="S570" s="30" t="s">
        <v>877</v>
      </c>
      <c r="T570">
        <v>4817</v>
      </c>
      <c r="U570">
        <v>6226</v>
      </c>
      <c r="V570" s="4">
        <v>1997</v>
      </c>
      <c r="W570" s="33">
        <v>21557</v>
      </c>
      <c r="X570" s="34">
        <f t="shared" si="114"/>
        <v>0</v>
      </c>
      <c r="Y570" s="34">
        <f t="shared" si="115"/>
        <v>0</v>
      </c>
      <c r="Z570" s="34">
        <f t="shared" si="119"/>
        <v>0</v>
      </c>
      <c r="AA570" s="34">
        <f t="shared" si="120"/>
        <v>0</v>
      </c>
      <c r="AB570" s="34">
        <f t="shared" si="125"/>
        <v>0</v>
      </c>
      <c r="AC570" s="34">
        <f t="shared" si="116"/>
        <v>0</v>
      </c>
      <c r="AD570" s="34">
        <f t="shared" si="121"/>
        <v>0</v>
      </c>
      <c r="AE570" s="34">
        <f t="shared" si="122"/>
        <v>0</v>
      </c>
      <c r="AF570" s="34">
        <f t="shared" si="123"/>
        <v>0</v>
      </c>
      <c r="AG570" s="34">
        <f t="shared" si="124"/>
        <v>0</v>
      </c>
      <c r="AH570">
        <f t="shared" si="117"/>
        <v>0</v>
      </c>
      <c r="AI570">
        <f t="shared" si="118"/>
        <v>0</v>
      </c>
      <c r="AJ570">
        <v>0</v>
      </c>
    </row>
    <row r="571" spans="1:36" ht="12.75">
      <c r="A571" s="22">
        <v>3626100</v>
      </c>
      <c r="B571" s="23">
        <v>541201040000</v>
      </c>
      <c r="C571" s="24" t="s">
        <v>367</v>
      </c>
      <c r="D571" s="24" t="s">
        <v>1175</v>
      </c>
      <c r="E571" s="24" t="s">
        <v>368</v>
      </c>
      <c r="F571" s="24">
        <v>12157</v>
      </c>
      <c r="G571" s="25">
        <v>430</v>
      </c>
      <c r="H571" s="24">
        <v>5182958132</v>
      </c>
      <c r="I571" s="26">
        <v>8</v>
      </c>
      <c r="J571" s="75" t="s">
        <v>876</v>
      </c>
      <c r="K571" s="27" t="s">
        <v>877</v>
      </c>
      <c r="L571" s="28">
        <v>1133</v>
      </c>
      <c r="M571" s="76" t="s">
        <v>878</v>
      </c>
      <c r="N571" s="28" t="s">
        <v>877</v>
      </c>
      <c r="O571" s="44"/>
      <c r="P571" s="31">
        <v>20.951068228807717</v>
      </c>
      <c r="Q571" s="26" t="str">
        <f t="shared" si="126"/>
        <v>YES</v>
      </c>
      <c r="R571" s="26" t="s">
        <v>876</v>
      </c>
      <c r="S571" s="32" t="s">
        <v>879</v>
      </c>
      <c r="T571">
        <v>6790</v>
      </c>
      <c r="U571">
        <v>6266</v>
      </c>
      <c r="V571" s="4">
        <v>5697</v>
      </c>
      <c r="W571" s="33">
        <v>40230</v>
      </c>
      <c r="X571" s="34">
        <f t="shared" si="114"/>
        <v>1</v>
      </c>
      <c r="Y571" s="34">
        <f t="shared" si="115"/>
        <v>0</v>
      </c>
      <c r="Z571" s="34">
        <f t="shared" si="119"/>
        <v>0</v>
      </c>
      <c r="AA571" s="34">
        <f t="shared" si="120"/>
        <v>0</v>
      </c>
      <c r="AB571" s="34">
        <f t="shared" si="125"/>
        <v>1</v>
      </c>
      <c r="AC571" s="34">
        <f t="shared" si="116"/>
        <v>1</v>
      </c>
      <c r="AD571" s="34" t="str">
        <f t="shared" si="121"/>
        <v>CHECK</v>
      </c>
      <c r="AE571" s="34">
        <f t="shared" si="122"/>
        <v>0</v>
      </c>
      <c r="AF571" s="34" t="str">
        <f t="shared" si="123"/>
        <v>RLISP</v>
      </c>
      <c r="AG571" s="34">
        <f t="shared" si="124"/>
        <v>0</v>
      </c>
      <c r="AH571">
        <f t="shared" si="117"/>
        <v>0</v>
      </c>
      <c r="AI571">
        <f t="shared" si="118"/>
        <v>0</v>
      </c>
      <c r="AJ571">
        <v>0</v>
      </c>
    </row>
    <row r="572" spans="1:36" ht="12.75">
      <c r="A572" s="22">
        <v>3626130</v>
      </c>
      <c r="B572" s="23">
        <v>151401040000</v>
      </c>
      <c r="C572" s="24" t="s">
        <v>369</v>
      </c>
      <c r="D572" s="24" t="s">
        <v>370</v>
      </c>
      <c r="E572" s="24" t="s">
        <v>371</v>
      </c>
      <c r="F572" s="24">
        <v>12870</v>
      </c>
      <c r="G572" s="25">
        <v>338</v>
      </c>
      <c r="H572" s="24">
        <v>5185327164</v>
      </c>
      <c r="I572" s="26">
        <v>7</v>
      </c>
      <c r="J572" s="26" t="s">
        <v>876</v>
      </c>
      <c r="K572" s="74" t="s">
        <v>879</v>
      </c>
      <c r="L572" s="26">
        <v>287</v>
      </c>
      <c r="M572" s="70" t="s">
        <v>878</v>
      </c>
      <c r="N572" s="66" t="s">
        <v>879</v>
      </c>
      <c r="O572" s="66" t="s">
        <v>879</v>
      </c>
      <c r="P572" s="31">
        <v>36.043360433604335</v>
      </c>
      <c r="Q572" s="26" t="str">
        <f t="shared" si="126"/>
        <v>YES</v>
      </c>
      <c r="R572" s="26" t="s">
        <v>876</v>
      </c>
      <c r="S572" s="30" t="s">
        <v>877</v>
      </c>
      <c r="T572">
        <v>2250</v>
      </c>
      <c r="U572">
        <v>2068</v>
      </c>
      <c r="V572" s="4">
        <v>3087</v>
      </c>
      <c r="W572" s="33">
        <v>15734</v>
      </c>
      <c r="X572" s="34">
        <f t="shared" si="114"/>
        <v>1</v>
      </c>
      <c r="Y572" s="34">
        <f t="shared" si="115"/>
        <v>1</v>
      </c>
      <c r="Z572" s="34" t="str">
        <f t="shared" si="119"/>
        <v>ELIGIBLE</v>
      </c>
      <c r="AA572" s="34" t="str">
        <f t="shared" si="120"/>
        <v>OKAY</v>
      </c>
      <c r="AB572" s="34">
        <f t="shared" si="125"/>
        <v>1</v>
      </c>
      <c r="AC572" s="34">
        <f t="shared" si="116"/>
        <v>1</v>
      </c>
      <c r="AD572" s="34" t="str">
        <f t="shared" si="121"/>
        <v>CHECK</v>
      </c>
      <c r="AE572" s="34" t="str">
        <f t="shared" si="122"/>
        <v>SRSA</v>
      </c>
      <c r="AF572" s="34">
        <f t="shared" si="123"/>
        <v>0</v>
      </c>
      <c r="AG572" s="34">
        <f t="shared" si="124"/>
        <v>0</v>
      </c>
      <c r="AH572">
        <f t="shared" si="117"/>
        <v>0</v>
      </c>
      <c r="AI572">
        <f t="shared" si="118"/>
        <v>0</v>
      </c>
      <c r="AJ572">
        <v>0</v>
      </c>
    </row>
    <row r="573" spans="1:36" ht="12.75">
      <c r="A573" s="22">
        <v>3626160</v>
      </c>
      <c r="B573" s="23">
        <v>521701040000</v>
      </c>
      <c r="C573" s="24" t="s">
        <v>372</v>
      </c>
      <c r="D573" s="24" t="s">
        <v>373</v>
      </c>
      <c r="E573" s="24" t="s">
        <v>374</v>
      </c>
      <c r="F573" s="24">
        <v>12871</v>
      </c>
      <c r="G573" s="25">
        <v>1098</v>
      </c>
      <c r="H573" s="24">
        <v>5186953255</v>
      </c>
      <c r="I573" s="26">
        <v>8</v>
      </c>
      <c r="J573" s="26" t="s">
        <v>876</v>
      </c>
      <c r="K573" s="74" t="s">
        <v>877</v>
      </c>
      <c r="L573" s="26">
        <v>1574</v>
      </c>
      <c r="M573" s="70" t="s">
        <v>878</v>
      </c>
      <c r="N573" s="26" t="s">
        <v>877</v>
      </c>
      <c r="O573" s="30"/>
      <c r="P573" s="31">
        <v>14.338821030270847</v>
      </c>
      <c r="Q573" s="26" t="str">
        <f t="shared" si="126"/>
        <v>NO</v>
      </c>
      <c r="R573" s="26" t="s">
        <v>876</v>
      </c>
      <c r="S573" s="30" t="s">
        <v>877</v>
      </c>
      <c r="T573">
        <v>7566</v>
      </c>
      <c r="U573">
        <v>8573</v>
      </c>
      <c r="V573" s="4">
        <v>4415</v>
      </c>
      <c r="W573" s="33">
        <v>38139</v>
      </c>
      <c r="X573" s="34">
        <f t="shared" si="114"/>
        <v>1</v>
      </c>
      <c r="Y573" s="34">
        <f t="shared" si="115"/>
        <v>0</v>
      </c>
      <c r="Z573" s="34">
        <f t="shared" si="119"/>
        <v>0</v>
      </c>
      <c r="AA573" s="34">
        <f t="shared" si="120"/>
        <v>0</v>
      </c>
      <c r="AB573" s="34">
        <f t="shared" si="125"/>
        <v>0</v>
      </c>
      <c r="AC573" s="34">
        <f t="shared" si="116"/>
        <v>1</v>
      </c>
      <c r="AD573" s="34">
        <f t="shared" si="121"/>
        <v>0</v>
      </c>
      <c r="AE573" s="34">
        <f t="shared" si="122"/>
        <v>0</v>
      </c>
      <c r="AF573" s="34">
        <f t="shared" si="123"/>
        <v>0</v>
      </c>
      <c r="AG573" s="34">
        <f t="shared" si="124"/>
        <v>0</v>
      </c>
      <c r="AH573">
        <f t="shared" si="117"/>
        <v>0</v>
      </c>
      <c r="AI573">
        <f t="shared" si="118"/>
        <v>0</v>
      </c>
      <c r="AJ573">
        <v>0</v>
      </c>
    </row>
    <row r="574" spans="1:36" ht="12.75">
      <c r="A574" s="22">
        <v>3626190</v>
      </c>
      <c r="B574" s="23">
        <v>22401040000</v>
      </c>
      <c r="C574" s="24" t="s">
        <v>375</v>
      </c>
      <c r="D574" s="24" t="s">
        <v>376</v>
      </c>
      <c r="E574" s="24" t="s">
        <v>377</v>
      </c>
      <c r="F574" s="24">
        <v>14880</v>
      </c>
      <c r="G574" s="25">
        <v>17</v>
      </c>
      <c r="H574" s="24">
        <v>7165935510</v>
      </c>
      <c r="I574" s="26">
        <v>7</v>
      </c>
      <c r="J574" s="26" t="s">
        <v>876</v>
      </c>
      <c r="K574" s="26" t="s">
        <v>879</v>
      </c>
      <c r="L574" s="26">
        <v>491</v>
      </c>
      <c r="M574" s="70" t="s">
        <v>878</v>
      </c>
      <c r="N574" s="66" t="s">
        <v>879</v>
      </c>
      <c r="O574" s="66" t="s">
        <v>879</v>
      </c>
      <c r="P574" s="31">
        <v>24.025974025974026</v>
      </c>
      <c r="Q574" s="26" t="str">
        <f t="shared" si="126"/>
        <v>YES</v>
      </c>
      <c r="R574" s="26" t="s">
        <v>876</v>
      </c>
      <c r="S574" s="30" t="s">
        <v>877</v>
      </c>
      <c r="T574">
        <v>3153</v>
      </c>
      <c r="U574">
        <v>2854</v>
      </c>
      <c r="V574" s="4">
        <v>2903</v>
      </c>
      <c r="W574" s="33">
        <v>18566</v>
      </c>
      <c r="X574" s="34">
        <f t="shared" si="114"/>
        <v>1</v>
      </c>
      <c r="Y574" s="34">
        <f t="shared" si="115"/>
        <v>1</v>
      </c>
      <c r="Z574" s="34" t="str">
        <f t="shared" si="119"/>
        <v>ELIGIBLE</v>
      </c>
      <c r="AA574" s="34" t="str">
        <f t="shared" si="120"/>
        <v>OKAY</v>
      </c>
      <c r="AB574" s="34">
        <f t="shared" si="125"/>
        <v>1</v>
      </c>
      <c r="AC574" s="34">
        <f t="shared" si="116"/>
        <v>1</v>
      </c>
      <c r="AD574" s="34" t="str">
        <f t="shared" si="121"/>
        <v>CHECK</v>
      </c>
      <c r="AE574" s="34" t="str">
        <f t="shared" si="122"/>
        <v>SRSA</v>
      </c>
      <c r="AF574" s="34">
        <f t="shared" si="123"/>
        <v>0</v>
      </c>
      <c r="AG574" s="34">
        <f t="shared" si="124"/>
        <v>0</v>
      </c>
      <c r="AH574">
        <f t="shared" si="117"/>
        <v>0</v>
      </c>
      <c r="AI574">
        <f t="shared" si="118"/>
        <v>0</v>
      </c>
      <c r="AJ574">
        <v>0</v>
      </c>
    </row>
    <row r="575" spans="1:36" ht="12.75">
      <c r="A575" s="22">
        <v>3626310</v>
      </c>
      <c r="B575" s="23">
        <v>530202060000</v>
      </c>
      <c r="C575" s="24" t="s">
        <v>378</v>
      </c>
      <c r="D575" s="24" t="s">
        <v>379</v>
      </c>
      <c r="E575" s="24" t="s">
        <v>1167</v>
      </c>
      <c r="F575" s="24">
        <v>12302</v>
      </c>
      <c r="G575" s="25">
        <v>1049</v>
      </c>
      <c r="H575" s="24">
        <v>5183821215</v>
      </c>
      <c r="I575" s="26" t="s">
        <v>883</v>
      </c>
      <c r="J575" s="61" t="s">
        <v>878</v>
      </c>
      <c r="K575" s="27" t="s">
        <v>877</v>
      </c>
      <c r="L575" s="28">
        <v>2783</v>
      </c>
      <c r="M575" s="29" t="s">
        <v>878</v>
      </c>
      <c r="N575" s="26" t="s">
        <v>877</v>
      </c>
      <c r="O575" s="30"/>
      <c r="P575" s="31">
        <v>8.623392913138915</v>
      </c>
      <c r="Q575" s="26" t="str">
        <f t="shared" si="126"/>
        <v>NO</v>
      </c>
      <c r="R575" s="26" t="s">
        <v>878</v>
      </c>
      <c r="S575" s="30" t="s">
        <v>877</v>
      </c>
      <c r="T575">
        <v>11656</v>
      </c>
      <c r="U575">
        <v>17120</v>
      </c>
      <c r="V575" s="4">
        <v>4454</v>
      </c>
      <c r="W575" s="33">
        <v>50709</v>
      </c>
      <c r="X575" s="34">
        <f t="shared" si="114"/>
        <v>0</v>
      </c>
      <c r="Y575" s="34">
        <f t="shared" si="115"/>
        <v>0</v>
      </c>
      <c r="Z575" s="34">
        <f t="shared" si="119"/>
        <v>0</v>
      </c>
      <c r="AA575" s="34">
        <f t="shared" si="120"/>
        <v>0</v>
      </c>
      <c r="AB575" s="34">
        <f t="shared" si="125"/>
        <v>0</v>
      </c>
      <c r="AC575" s="34">
        <f t="shared" si="116"/>
        <v>0</v>
      </c>
      <c r="AD575" s="34">
        <f t="shared" si="121"/>
        <v>0</v>
      </c>
      <c r="AE575" s="34">
        <f t="shared" si="122"/>
        <v>0</v>
      </c>
      <c r="AF575" s="34">
        <f t="shared" si="123"/>
        <v>0</v>
      </c>
      <c r="AG575" s="34">
        <f t="shared" si="124"/>
        <v>0</v>
      </c>
      <c r="AH575">
        <f t="shared" si="117"/>
        <v>0</v>
      </c>
      <c r="AI575">
        <f t="shared" si="118"/>
        <v>0</v>
      </c>
      <c r="AJ575">
        <v>0</v>
      </c>
    </row>
    <row r="576" spans="1:36" ht="12.75">
      <c r="A576" s="22">
        <v>3626370</v>
      </c>
      <c r="B576" s="23">
        <v>280501060000</v>
      </c>
      <c r="C576" s="24" t="s">
        <v>380</v>
      </c>
      <c r="D576" s="24" t="s">
        <v>381</v>
      </c>
      <c r="E576" s="24" t="s">
        <v>382</v>
      </c>
      <c r="F576" s="24">
        <v>11579</v>
      </c>
      <c r="G576" s="25">
        <v>1706</v>
      </c>
      <c r="H576" s="24">
        <v>5167050350</v>
      </c>
      <c r="I576" s="26">
        <v>3</v>
      </c>
      <c r="J576" s="26" t="s">
        <v>878</v>
      </c>
      <c r="K576" s="27" t="s">
        <v>877</v>
      </c>
      <c r="L576" s="28">
        <v>2502</v>
      </c>
      <c r="M576" s="70" t="s">
        <v>878</v>
      </c>
      <c r="N576" s="26" t="s">
        <v>877</v>
      </c>
      <c r="O576" s="30"/>
      <c r="P576" s="31">
        <v>5.857385398981324</v>
      </c>
      <c r="Q576" s="26" t="str">
        <f t="shared" si="126"/>
        <v>NO</v>
      </c>
      <c r="R576" s="26" t="s">
        <v>878</v>
      </c>
      <c r="S576" s="30" t="s">
        <v>877</v>
      </c>
      <c r="T576">
        <v>9707</v>
      </c>
      <c r="U576">
        <v>14530</v>
      </c>
      <c r="V576" s="4">
        <v>2145</v>
      </c>
      <c r="W576" s="33">
        <v>32233</v>
      </c>
      <c r="X576" s="34">
        <f t="shared" si="114"/>
        <v>0</v>
      </c>
      <c r="Y576" s="34">
        <f t="shared" si="115"/>
        <v>0</v>
      </c>
      <c r="Z576" s="34">
        <f t="shared" si="119"/>
        <v>0</v>
      </c>
      <c r="AA576" s="34">
        <f t="shared" si="120"/>
        <v>0</v>
      </c>
      <c r="AB576" s="34">
        <f t="shared" si="125"/>
        <v>0</v>
      </c>
      <c r="AC576" s="34">
        <f t="shared" si="116"/>
        <v>0</v>
      </c>
      <c r="AD576" s="34">
        <f t="shared" si="121"/>
        <v>0</v>
      </c>
      <c r="AE576" s="34">
        <f t="shared" si="122"/>
        <v>0</v>
      </c>
      <c r="AF576" s="34">
        <f t="shared" si="123"/>
        <v>0</v>
      </c>
      <c r="AG576" s="34">
        <f t="shared" si="124"/>
        <v>0</v>
      </c>
      <c r="AH576">
        <f t="shared" si="117"/>
        <v>0</v>
      </c>
      <c r="AI576">
        <f t="shared" si="118"/>
        <v>0</v>
      </c>
      <c r="AJ576">
        <v>0</v>
      </c>
    </row>
    <row r="577" spans="1:36" ht="12.75">
      <c r="A577" s="22">
        <v>3626400</v>
      </c>
      <c r="B577" s="23">
        <v>280206030000</v>
      </c>
      <c r="C577" s="24" t="s">
        <v>383</v>
      </c>
      <c r="D577" s="24" t="s">
        <v>384</v>
      </c>
      <c r="E577" s="24" t="s">
        <v>385</v>
      </c>
      <c r="F577" s="24">
        <v>11783</v>
      </c>
      <c r="G577" s="25">
        <v>1998</v>
      </c>
      <c r="H577" s="24">
        <v>5167830711</v>
      </c>
      <c r="I577" s="26">
        <v>3</v>
      </c>
      <c r="J577" s="26" t="s">
        <v>878</v>
      </c>
      <c r="K577" s="27" t="s">
        <v>877</v>
      </c>
      <c r="L577" s="28">
        <v>2412</v>
      </c>
      <c r="M577" s="70" t="s">
        <v>878</v>
      </c>
      <c r="N577" s="26" t="s">
        <v>877</v>
      </c>
      <c r="O577" s="30"/>
      <c r="P577" s="31">
        <v>1.9574175824175823</v>
      </c>
      <c r="Q577" s="26" t="str">
        <f t="shared" si="126"/>
        <v>NO</v>
      </c>
      <c r="R577" s="26" t="s">
        <v>878</v>
      </c>
      <c r="S577" s="30" t="s">
        <v>877</v>
      </c>
      <c r="T577">
        <v>9425</v>
      </c>
      <c r="U577">
        <v>15407</v>
      </c>
      <c r="V577" s="4">
        <v>1702</v>
      </c>
      <c r="W577" s="33">
        <v>25462</v>
      </c>
      <c r="X577" s="34">
        <f t="shared" si="114"/>
        <v>0</v>
      </c>
      <c r="Y577" s="34">
        <f t="shared" si="115"/>
        <v>0</v>
      </c>
      <c r="Z577" s="34">
        <f t="shared" si="119"/>
        <v>0</v>
      </c>
      <c r="AA577" s="34">
        <f t="shared" si="120"/>
        <v>0</v>
      </c>
      <c r="AB577" s="34">
        <f t="shared" si="125"/>
        <v>0</v>
      </c>
      <c r="AC577" s="34">
        <f t="shared" si="116"/>
        <v>0</v>
      </c>
      <c r="AD577" s="34">
        <f t="shared" si="121"/>
        <v>0</v>
      </c>
      <c r="AE577" s="34">
        <f t="shared" si="122"/>
        <v>0</v>
      </c>
      <c r="AF577" s="34">
        <f t="shared" si="123"/>
        <v>0</v>
      </c>
      <c r="AG577" s="34">
        <f t="shared" si="124"/>
        <v>0</v>
      </c>
      <c r="AH577">
        <f t="shared" si="117"/>
        <v>0</v>
      </c>
      <c r="AI577">
        <f t="shared" si="118"/>
        <v>0</v>
      </c>
      <c r="AJ577">
        <v>0</v>
      </c>
    </row>
    <row r="578" spans="1:36" ht="12.75">
      <c r="A578" s="22">
        <v>3626430</v>
      </c>
      <c r="B578" s="23">
        <v>560701060000</v>
      </c>
      <c r="C578" s="24" t="s">
        <v>386</v>
      </c>
      <c r="D578" s="24" t="s">
        <v>387</v>
      </c>
      <c r="E578" s="24" t="s">
        <v>388</v>
      </c>
      <c r="F578" s="24">
        <v>13148</v>
      </c>
      <c r="G578" s="25">
        <v>1497</v>
      </c>
      <c r="H578" s="24">
        <v>3155685818</v>
      </c>
      <c r="I578" s="26">
        <v>6</v>
      </c>
      <c r="J578" s="26" t="s">
        <v>878</v>
      </c>
      <c r="K578" s="27" t="s">
        <v>879</v>
      </c>
      <c r="L578" s="28">
        <v>1477</v>
      </c>
      <c r="M578" s="70" t="s">
        <v>878</v>
      </c>
      <c r="N578" s="26" t="s">
        <v>877</v>
      </c>
      <c r="O578" s="30"/>
      <c r="P578" s="31">
        <v>20.345385860766324</v>
      </c>
      <c r="Q578" s="26" t="str">
        <f t="shared" si="126"/>
        <v>YES</v>
      </c>
      <c r="R578" s="26" t="s">
        <v>876</v>
      </c>
      <c r="S578" s="32" t="s">
        <v>879</v>
      </c>
      <c r="T578">
        <v>8915</v>
      </c>
      <c r="U578">
        <v>9202</v>
      </c>
      <c r="V578" s="4">
        <v>6251</v>
      </c>
      <c r="W578" s="33">
        <v>47098</v>
      </c>
      <c r="X578" s="34">
        <f t="shared" si="114"/>
        <v>0</v>
      </c>
      <c r="Y578" s="34">
        <f t="shared" si="115"/>
        <v>0</v>
      </c>
      <c r="Z578" s="34">
        <f t="shared" si="119"/>
        <v>0</v>
      </c>
      <c r="AA578" s="34">
        <f t="shared" si="120"/>
        <v>0</v>
      </c>
      <c r="AB578" s="34">
        <f t="shared" si="125"/>
        <v>1</v>
      </c>
      <c r="AC578" s="34">
        <f t="shared" si="116"/>
        <v>1</v>
      </c>
      <c r="AD578" s="34" t="str">
        <f t="shared" si="121"/>
        <v>CHECK</v>
      </c>
      <c r="AE578" s="34">
        <f t="shared" si="122"/>
        <v>0</v>
      </c>
      <c r="AF578" s="34" t="str">
        <f t="shared" si="123"/>
        <v>RLISP</v>
      </c>
      <c r="AG578" s="34">
        <f t="shared" si="124"/>
        <v>0</v>
      </c>
      <c r="AH578">
        <f t="shared" si="117"/>
        <v>0</v>
      </c>
      <c r="AI578">
        <f t="shared" si="118"/>
        <v>0</v>
      </c>
      <c r="AJ578">
        <v>0</v>
      </c>
    </row>
    <row r="579" spans="1:36" ht="12.75">
      <c r="A579" s="22">
        <v>3626520</v>
      </c>
      <c r="B579" s="23">
        <v>280252070000</v>
      </c>
      <c r="C579" s="24" t="s">
        <v>389</v>
      </c>
      <c r="D579" s="24" t="s">
        <v>390</v>
      </c>
      <c r="E579" s="24" t="s">
        <v>1482</v>
      </c>
      <c r="F579" s="24">
        <v>11003</v>
      </c>
      <c r="G579" s="25">
        <v>3524</v>
      </c>
      <c r="H579" s="24">
        <v>5164889800</v>
      </c>
      <c r="I579" s="26">
        <v>3</v>
      </c>
      <c r="J579" s="26" t="s">
        <v>878</v>
      </c>
      <c r="K579" s="27" t="s">
        <v>877</v>
      </c>
      <c r="L579" s="28">
        <v>7412</v>
      </c>
      <c r="M579" s="70" t="s">
        <v>878</v>
      </c>
      <c r="N579" s="26" t="s">
        <v>877</v>
      </c>
      <c r="O579" s="30"/>
      <c r="P579" s="31">
        <v>3.321083435415816</v>
      </c>
      <c r="Q579" s="26" t="str">
        <f t="shared" si="126"/>
        <v>NO</v>
      </c>
      <c r="R579" s="26" t="s">
        <v>878</v>
      </c>
      <c r="S579" s="30" t="s">
        <v>877</v>
      </c>
      <c r="T579">
        <v>22449</v>
      </c>
      <c r="U579">
        <v>34880</v>
      </c>
      <c r="V579" s="4">
        <v>3870</v>
      </c>
      <c r="W579" s="33">
        <v>82138</v>
      </c>
      <c r="X579" s="34">
        <f t="shared" si="114"/>
        <v>0</v>
      </c>
      <c r="Y579" s="34">
        <f t="shared" si="115"/>
        <v>0</v>
      </c>
      <c r="Z579" s="34">
        <f t="shared" si="119"/>
        <v>0</v>
      </c>
      <c r="AA579" s="34">
        <f t="shared" si="120"/>
        <v>0</v>
      </c>
      <c r="AB579" s="34">
        <f t="shared" si="125"/>
        <v>0</v>
      </c>
      <c r="AC579" s="34">
        <f t="shared" si="116"/>
        <v>0</v>
      </c>
      <c r="AD579" s="34">
        <f t="shared" si="121"/>
        <v>0</v>
      </c>
      <c r="AE579" s="34">
        <f t="shared" si="122"/>
        <v>0</v>
      </c>
      <c r="AF579" s="34">
        <f t="shared" si="123"/>
        <v>0</v>
      </c>
      <c r="AG579" s="34">
        <f t="shared" si="124"/>
        <v>0</v>
      </c>
      <c r="AH579">
        <f t="shared" si="117"/>
        <v>0</v>
      </c>
      <c r="AI579">
        <f t="shared" si="118"/>
        <v>0</v>
      </c>
      <c r="AJ579">
        <v>0</v>
      </c>
    </row>
    <row r="580" spans="1:36" ht="12.75">
      <c r="A580" s="22">
        <v>3626580</v>
      </c>
      <c r="B580" s="23">
        <v>541401040000</v>
      </c>
      <c r="C580" s="24" t="s">
        <v>391</v>
      </c>
      <c r="D580" s="24" t="s">
        <v>2159</v>
      </c>
      <c r="E580" s="24" t="s">
        <v>392</v>
      </c>
      <c r="F580" s="24">
        <v>13459</v>
      </c>
      <c r="G580" s="25">
        <v>218</v>
      </c>
      <c r="H580" s="24">
        <v>5182842266</v>
      </c>
      <c r="I580" s="26">
        <v>8</v>
      </c>
      <c r="J580" s="26" t="s">
        <v>876</v>
      </c>
      <c r="K580" s="27" t="s">
        <v>877</v>
      </c>
      <c r="L580" s="28">
        <v>370</v>
      </c>
      <c r="M580" s="70" t="s">
        <v>878</v>
      </c>
      <c r="N580" s="66" t="s">
        <v>879</v>
      </c>
      <c r="O580" s="66" t="s">
        <v>879</v>
      </c>
      <c r="P580" s="31">
        <v>14.285714285714285</v>
      </c>
      <c r="Q580" s="26" t="str">
        <f t="shared" si="126"/>
        <v>NO</v>
      </c>
      <c r="R580" s="26" t="s">
        <v>876</v>
      </c>
      <c r="S580" s="30" t="s">
        <v>877</v>
      </c>
      <c r="T580">
        <v>1926</v>
      </c>
      <c r="U580">
        <v>2155</v>
      </c>
      <c r="V580" s="4">
        <v>1336</v>
      </c>
      <c r="W580" s="33">
        <v>9990</v>
      </c>
      <c r="X580" s="34">
        <f t="shared" si="114"/>
        <v>1</v>
      </c>
      <c r="Y580" s="34">
        <f t="shared" si="115"/>
        <v>1</v>
      </c>
      <c r="Z580" s="34" t="str">
        <f t="shared" si="119"/>
        <v>ELIGIBLE</v>
      </c>
      <c r="AA580" s="34" t="str">
        <f t="shared" si="120"/>
        <v>OKAY</v>
      </c>
      <c r="AB580" s="34">
        <f t="shared" si="125"/>
        <v>0</v>
      </c>
      <c r="AC580" s="34">
        <f t="shared" si="116"/>
        <v>1</v>
      </c>
      <c r="AD580" s="34">
        <f t="shared" si="121"/>
        <v>0</v>
      </c>
      <c r="AE580" s="34">
        <f t="shared" si="122"/>
        <v>0</v>
      </c>
      <c r="AF580" s="34">
        <f t="shared" si="123"/>
        <v>0</v>
      </c>
      <c r="AG580" s="34">
        <f t="shared" si="124"/>
        <v>0</v>
      </c>
      <c r="AH580">
        <f t="shared" si="117"/>
        <v>0</v>
      </c>
      <c r="AI580">
        <f t="shared" si="118"/>
        <v>0</v>
      </c>
      <c r="AJ580">
        <v>0</v>
      </c>
    </row>
    <row r="581" spans="1:36" ht="12.75">
      <c r="A581" s="22">
        <v>3626640</v>
      </c>
      <c r="B581" s="23">
        <v>580701020000</v>
      </c>
      <c r="C581" s="24" t="s">
        <v>393</v>
      </c>
      <c r="D581" s="24" t="s">
        <v>394</v>
      </c>
      <c r="E581" s="24" t="s">
        <v>395</v>
      </c>
      <c r="F581" s="24">
        <v>11964</v>
      </c>
      <c r="G581" s="25">
        <v>2015</v>
      </c>
      <c r="H581" s="24">
        <v>6317490302</v>
      </c>
      <c r="I581" s="26">
        <v>8</v>
      </c>
      <c r="J581" s="75" t="s">
        <v>876</v>
      </c>
      <c r="K581" s="35" t="s">
        <v>877</v>
      </c>
      <c r="L581" s="4">
        <v>254</v>
      </c>
      <c r="M581" s="76" t="s">
        <v>878</v>
      </c>
      <c r="N581" s="66" t="s">
        <v>879</v>
      </c>
      <c r="O581" s="66" t="s">
        <v>879</v>
      </c>
      <c r="P581" s="31">
        <v>1.6666666666666667</v>
      </c>
      <c r="Q581" s="26" t="str">
        <f t="shared" si="126"/>
        <v>NO</v>
      </c>
      <c r="R581" s="26" t="s">
        <v>876</v>
      </c>
      <c r="S581" s="30" t="s">
        <v>877</v>
      </c>
      <c r="T581">
        <v>843</v>
      </c>
      <c r="U581">
        <v>1379</v>
      </c>
      <c r="V581" s="4">
        <v>300</v>
      </c>
      <c r="W581" s="33">
        <v>2618</v>
      </c>
      <c r="X581" s="34">
        <f aca="true" t="shared" si="127" ref="X581:X644">IF(OR(J581="YES",K581="YES"),1,0)</f>
        <v>1</v>
      </c>
      <c r="Y581" s="34">
        <f aca="true" t="shared" si="128" ref="Y581:Y644">IF(OR(L581&lt;600,M581="YES"),1,0)</f>
        <v>1</v>
      </c>
      <c r="Z581" s="34" t="str">
        <f t="shared" si="119"/>
        <v>ELIGIBLE</v>
      </c>
      <c r="AA581" s="34" t="str">
        <f t="shared" si="120"/>
        <v>OKAY</v>
      </c>
      <c r="AB581" s="34">
        <f t="shared" si="125"/>
        <v>0</v>
      </c>
      <c r="AC581" s="34">
        <f aca="true" t="shared" si="129" ref="AC581:AC644">IF(R581="YES",1,0)</f>
        <v>1</v>
      </c>
      <c r="AD581" s="34">
        <f t="shared" si="121"/>
        <v>0</v>
      </c>
      <c r="AE581" s="34">
        <f t="shared" si="122"/>
        <v>0</v>
      </c>
      <c r="AF581" s="34">
        <f t="shared" si="123"/>
        <v>0</v>
      </c>
      <c r="AG581" s="34">
        <f t="shared" si="124"/>
        <v>0</v>
      </c>
      <c r="AH581">
        <f aca="true" t="shared" si="130" ref="AH581:AH644">IF(AND(OR(X581=0,Y581=0),(N581="YES")),"TROUBLE",0)</f>
        <v>0</v>
      </c>
      <c r="AI581">
        <f aca="true" t="shared" si="131" ref="AI581:AI644">IF(AND(OR(AB581=0,AC581=0),(S581="YES")),"TROUBLE",0)</f>
        <v>0</v>
      </c>
      <c r="AJ581">
        <v>0</v>
      </c>
    </row>
    <row r="582" spans="1:36" ht="12.75">
      <c r="A582" s="22">
        <v>3626670</v>
      </c>
      <c r="B582" s="23">
        <v>520302060000</v>
      </c>
      <c r="C582" s="24" t="s">
        <v>396</v>
      </c>
      <c r="D582" s="24" t="s">
        <v>397</v>
      </c>
      <c r="E582" s="24" t="s">
        <v>398</v>
      </c>
      <c r="F582" s="24">
        <v>12065</v>
      </c>
      <c r="G582" s="25">
        <v>1254</v>
      </c>
      <c r="H582" s="24">
        <v>5188776251</v>
      </c>
      <c r="I582" s="26">
        <v>4</v>
      </c>
      <c r="J582" s="26" t="s">
        <v>878</v>
      </c>
      <c r="K582" s="74" t="s">
        <v>877</v>
      </c>
      <c r="L582" s="26">
        <v>8376</v>
      </c>
      <c r="M582" s="70" t="s">
        <v>878</v>
      </c>
      <c r="N582" s="26" t="s">
        <v>877</v>
      </c>
      <c r="O582" s="30"/>
      <c r="P582" s="31">
        <v>7.192689397661393</v>
      </c>
      <c r="Q582" s="26" t="str">
        <f t="shared" si="126"/>
        <v>NO</v>
      </c>
      <c r="R582" s="26" t="s">
        <v>878</v>
      </c>
      <c r="S582" s="30" t="s">
        <v>877</v>
      </c>
      <c r="T582">
        <v>33863</v>
      </c>
      <c r="U582">
        <v>46514</v>
      </c>
      <c r="V582" s="4">
        <v>11387</v>
      </c>
      <c r="W582" s="33">
        <v>140836</v>
      </c>
      <c r="X582" s="34">
        <f t="shared" si="127"/>
        <v>0</v>
      </c>
      <c r="Y582" s="34">
        <f t="shared" si="128"/>
        <v>0</v>
      </c>
      <c r="Z582" s="34">
        <f aca="true" t="shared" si="132" ref="Z582:Z645">IF(AND(X582=1,Y582=1),"ELIGIBLE",0)</f>
        <v>0</v>
      </c>
      <c r="AA582" s="34">
        <f aca="true" t="shared" si="133" ref="AA582:AA645">IF(AND(Z582="ELIGIBLE",N582="Y"),"OKAY",0)</f>
        <v>0</v>
      </c>
      <c r="AB582" s="34">
        <f t="shared" si="125"/>
        <v>0</v>
      </c>
      <c r="AC582" s="34">
        <f t="shared" si="129"/>
        <v>0</v>
      </c>
      <c r="AD582" s="34">
        <f aca="true" t="shared" si="134" ref="AD582:AD645">IF(AND(AB582=1,AC582=1),"CHECK",0)</f>
        <v>0</v>
      </c>
      <c r="AE582" s="34">
        <f aca="true" t="shared" si="135" ref="AE582:AE645">IF(AND(Z582="ELIGIBLE",AD582="CHECK"),"SRSA",0)</f>
        <v>0</v>
      </c>
      <c r="AF582" s="34">
        <f aca="true" t="shared" si="136" ref="AF582:AF645">IF(AND(AD582="CHECK",AE582=0),"RLISP",0)</f>
        <v>0</v>
      </c>
      <c r="AG582" s="34">
        <f aca="true" t="shared" si="137" ref="AG582:AG645">IF(AND(AA582="OKAY",AF582="RLISP"),"NO",0)</f>
        <v>0</v>
      </c>
      <c r="AH582">
        <f t="shared" si="130"/>
        <v>0</v>
      </c>
      <c r="AI582">
        <f t="shared" si="131"/>
        <v>0</v>
      </c>
      <c r="AJ582">
        <v>0</v>
      </c>
    </row>
    <row r="583" spans="1:36" ht="12.75">
      <c r="A583" s="22">
        <v>3626700</v>
      </c>
      <c r="B583" s="23">
        <v>82001040000</v>
      </c>
      <c r="C583" s="24" t="s">
        <v>399</v>
      </c>
      <c r="D583" s="24" t="s">
        <v>400</v>
      </c>
      <c r="E583" s="24" t="s">
        <v>401</v>
      </c>
      <c r="F583" s="24">
        <v>13460</v>
      </c>
      <c r="G583" s="25">
        <v>725</v>
      </c>
      <c r="H583" s="24">
        <v>6076747300</v>
      </c>
      <c r="I583" s="26">
        <v>6</v>
      </c>
      <c r="J583" s="61" t="s">
        <v>878</v>
      </c>
      <c r="K583" s="43" t="s">
        <v>879</v>
      </c>
      <c r="L583" s="28">
        <v>1701</v>
      </c>
      <c r="M583" s="29" t="s">
        <v>878</v>
      </c>
      <c r="N583" s="26" t="s">
        <v>877</v>
      </c>
      <c r="O583" s="30"/>
      <c r="P583" s="31">
        <v>26.4638346727899</v>
      </c>
      <c r="Q583" s="26" t="str">
        <f t="shared" si="126"/>
        <v>YES</v>
      </c>
      <c r="R583" s="26" t="s">
        <v>876</v>
      </c>
      <c r="S583" s="32" t="s">
        <v>879</v>
      </c>
      <c r="T583">
        <v>10124</v>
      </c>
      <c r="U583">
        <v>9587</v>
      </c>
      <c r="V583" s="4">
        <v>8191</v>
      </c>
      <c r="W583" s="33">
        <v>58635</v>
      </c>
      <c r="X583" s="34">
        <f t="shared" si="127"/>
        <v>0</v>
      </c>
      <c r="Y583" s="34">
        <f t="shared" si="128"/>
        <v>0</v>
      </c>
      <c r="Z583" s="34">
        <f t="shared" si="132"/>
        <v>0</v>
      </c>
      <c r="AA583" s="34">
        <f t="shared" si="133"/>
        <v>0</v>
      </c>
      <c r="AB583" s="34">
        <f t="shared" si="125"/>
        <v>1</v>
      </c>
      <c r="AC583" s="34">
        <f t="shared" si="129"/>
        <v>1</v>
      </c>
      <c r="AD583" s="34" t="str">
        <f t="shared" si="134"/>
        <v>CHECK</v>
      </c>
      <c r="AE583" s="34">
        <f t="shared" si="135"/>
        <v>0</v>
      </c>
      <c r="AF583" s="34" t="str">
        <f t="shared" si="136"/>
        <v>RLISP</v>
      </c>
      <c r="AG583" s="34">
        <f t="shared" si="137"/>
        <v>0</v>
      </c>
      <c r="AH583">
        <f t="shared" si="130"/>
        <v>0</v>
      </c>
      <c r="AI583">
        <f t="shared" si="131"/>
        <v>0</v>
      </c>
      <c r="AJ583">
        <v>0</v>
      </c>
    </row>
    <row r="584" spans="1:36" ht="12.75">
      <c r="A584" s="22">
        <v>3626730</v>
      </c>
      <c r="B584" s="23">
        <v>62601040000</v>
      </c>
      <c r="C584" s="24" t="s">
        <v>402</v>
      </c>
      <c r="D584" s="24" t="s">
        <v>403</v>
      </c>
      <c r="E584" s="24" t="s">
        <v>404</v>
      </c>
      <c r="F584" s="24">
        <v>14781</v>
      </c>
      <c r="G584" s="25">
        <v>950</v>
      </c>
      <c r="H584" s="24">
        <v>7167616122</v>
      </c>
      <c r="I584" s="26">
        <v>8</v>
      </c>
      <c r="J584" s="26" t="s">
        <v>876</v>
      </c>
      <c r="K584" s="67" t="s">
        <v>877</v>
      </c>
      <c r="L584" s="4">
        <v>489</v>
      </c>
      <c r="M584" s="70" t="s">
        <v>878</v>
      </c>
      <c r="N584" s="66" t="s">
        <v>879</v>
      </c>
      <c r="O584" s="66" t="s">
        <v>879</v>
      </c>
      <c r="P584" s="31">
        <v>22.096317280453256</v>
      </c>
      <c r="Q584" s="26" t="str">
        <f t="shared" si="126"/>
        <v>YES</v>
      </c>
      <c r="R584" s="26" t="s">
        <v>876</v>
      </c>
      <c r="S584" s="30" t="s">
        <v>877</v>
      </c>
      <c r="T584">
        <v>3295</v>
      </c>
      <c r="U584">
        <v>3305</v>
      </c>
      <c r="V584" s="4">
        <v>3260</v>
      </c>
      <c r="W584" s="33">
        <v>20134</v>
      </c>
      <c r="X584" s="34">
        <f t="shared" si="127"/>
        <v>1</v>
      </c>
      <c r="Y584" s="34">
        <f t="shared" si="128"/>
        <v>1</v>
      </c>
      <c r="Z584" s="34" t="str">
        <f t="shared" si="132"/>
        <v>ELIGIBLE</v>
      </c>
      <c r="AA584" s="34" t="str">
        <f t="shared" si="133"/>
        <v>OKAY</v>
      </c>
      <c r="AB584" s="34">
        <f t="shared" si="125"/>
        <v>1</v>
      </c>
      <c r="AC584" s="34">
        <f t="shared" si="129"/>
        <v>1</v>
      </c>
      <c r="AD584" s="34" t="str">
        <f t="shared" si="134"/>
        <v>CHECK</v>
      </c>
      <c r="AE584" s="34" t="str">
        <f t="shared" si="135"/>
        <v>SRSA</v>
      </c>
      <c r="AF584" s="34">
        <f t="shared" si="136"/>
        <v>0</v>
      </c>
      <c r="AG584" s="34">
        <f t="shared" si="137"/>
        <v>0</v>
      </c>
      <c r="AH584">
        <f t="shared" si="130"/>
        <v>0</v>
      </c>
      <c r="AI584">
        <f t="shared" si="131"/>
        <v>0</v>
      </c>
      <c r="AJ584">
        <v>0</v>
      </c>
    </row>
    <row r="585" spans="1:36" ht="12.75">
      <c r="A585" s="22">
        <v>3626760</v>
      </c>
      <c r="B585" s="23">
        <v>412000050000</v>
      </c>
      <c r="C585" s="24" t="s">
        <v>405</v>
      </c>
      <c r="D585" s="24" t="s">
        <v>406</v>
      </c>
      <c r="E585" s="24" t="s">
        <v>407</v>
      </c>
      <c r="F585" s="24">
        <v>13478</v>
      </c>
      <c r="G585" s="25">
        <v>128</v>
      </c>
      <c r="H585" s="24">
        <v>3158292520</v>
      </c>
      <c r="I585" s="26" t="s">
        <v>883</v>
      </c>
      <c r="J585" s="26" t="s">
        <v>878</v>
      </c>
      <c r="K585" s="27" t="s">
        <v>877</v>
      </c>
      <c r="L585" s="28">
        <v>2266</v>
      </c>
      <c r="M585" s="70" t="s">
        <v>878</v>
      </c>
      <c r="N585" s="26" t="s">
        <v>877</v>
      </c>
      <c r="O585" s="30"/>
      <c r="P585" s="31">
        <v>14.616321559074299</v>
      </c>
      <c r="Q585" s="26" t="str">
        <f t="shared" si="126"/>
        <v>NO</v>
      </c>
      <c r="R585" s="26" t="s">
        <v>878</v>
      </c>
      <c r="S585" s="30" t="s">
        <v>877</v>
      </c>
      <c r="T585">
        <v>11621</v>
      </c>
      <c r="U585">
        <v>12907</v>
      </c>
      <c r="V585" s="4">
        <v>7086</v>
      </c>
      <c r="W585" s="33">
        <v>59517</v>
      </c>
      <c r="X585" s="34">
        <f t="shared" si="127"/>
        <v>0</v>
      </c>
      <c r="Y585" s="34">
        <f t="shared" si="128"/>
        <v>0</v>
      </c>
      <c r="Z585" s="34">
        <f t="shared" si="132"/>
        <v>0</v>
      </c>
      <c r="AA585" s="34">
        <f t="shared" si="133"/>
        <v>0</v>
      </c>
      <c r="AB585" s="34">
        <f t="shared" si="125"/>
        <v>0</v>
      </c>
      <c r="AC585" s="34">
        <f t="shared" si="129"/>
        <v>0</v>
      </c>
      <c r="AD585" s="34">
        <f t="shared" si="134"/>
        <v>0</v>
      </c>
      <c r="AE585" s="34">
        <f t="shared" si="135"/>
        <v>0</v>
      </c>
      <c r="AF585" s="34">
        <f t="shared" si="136"/>
        <v>0</v>
      </c>
      <c r="AG585" s="34">
        <f t="shared" si="137"/>
        <v>0</v>
      </c>
      <c r="AH585">
        <f t="shared" si="130"/>
        <v>0</v>
      </c>
      <c r="AI585">
        <f t="shared" si="131"/>
        <v>0</v>
      </c>
      <c r="AJ585">
        <v>0</v>
      </c>
    </row>
    <row r="586" spans="1:36" ht="12.75">
      <c r="A586" s="22">
        <v>3626840</v>
      </c>
      <c r="B586" s="23">
        <v>580601040000</v>
      </c>
      <c r="C586" s="24" t="s">
        <v>408</v>
      </c>
      <c r="D586" s="24" t="s">
        <v>409</v>
      </c>
      <c r="E586" s="24" t="s">
        <v>410</v>
      </c>
      <c r="F586" s="24">
        <v>11786</v>
      </c>
      <c r="G586" s="25">
        <v>2191</v>
      </c>
      <c r="H586" s="24">
        <v>6318218104</v>
      </c>
      <c r="I586" s="26">
        <v>3</v>
      </c>
      <c r="J586" s="26" t="s">
        <v>878</v>
      </c>
      <c r="K586" s="35" t="s">
        <v>877</v>
      </c>
      <c r="L586" s="4">
        <v>2460</v>
      </c>
      <c r="M586" s="70" t="s">
        <v>878</v>
      </c>
      <c r="N586" s="26" t="s">
        <v>877</v>
      </c>
      <c r="O586" s="30"/>
      <c r="P586" s="31">
        <v>2.8827977315689983</v>
      </c>
      <c r="Q586" s="26" t="str">
        <f t="shared" si="126"/>
        <v>NO</v>
      </c>
      <c r="R586" s="26" t="s">
        <v>878</v>
      </c>
      <c r="S586" s="30" t="s">
        <v>877</v>
      </c>
      <c r="T586">
        <v>7517</v>
      </c>
      <c r="U586">
        <v>11959</v>
      </c>
      <c r="V586" s="4">
        <v>1321</v>
      </c>
      <c r="W586" s="33">
        <v>24961</v>
      </c>
      <c r="X586" s="34">
        <f t="shared" si="127"/>
        <v>0</v>
      </c>
      <c r="Y586" s="34">
        <f t="shared" si="128"/>
        <v>0</v>
      </c>
      <c r="Z586" s="34">
        <f t="shared" si="132"/>
        <v>0</v>
      </c>
      <c r="AA586" s="34">
        <f t="shared" si="133"/>
        <v>0</v>
      </c>
      <c r="AB586" s="34">
        <f t="shared" si="125"/>
        <v>0</v>
      </c>
      <c r="AC586" s="34">
        <f t="shared" si="129"/>
        <v>0</v>
      </c>
      <c r="AD586" s="34">
        <f t="shared" si="134"/>
        <v>0</v>
      </c>
      <c r="AE586" s="34">
        <f t="shared" si="135"/>
        <v>0</v>
      </c>
      <c r="AF586" s="34">
        <f t="shared" si="136"/>
        <v>0</v>
      </c>
      <c r="AG586" s="34">
        <f t="shared" si="137"/>
        <v>0</v>
      </c>
      <c r="AH586">
        <f t="shared" si="130"/>
        <v>0</v>
      </c>
      <c r="AI586">
        <f t="shared" si="131"/>
        <v>0</v>
      </c>
      <c r="AJ586">
        <v>0</v>
      </c>
    </row>
    <row r="587" spans="1:36" ht="12.75">
      <c r="A587" s="22">
        <v>3626850</v>
      </c>
      <c r="B587" s="23">
        <v>121601060000</v>
      </c>
      <c r="C587" s="24" t="s">
        <v>411</v>
      </c>
      <c r="D587" s="24" t="s">
        <v>412</v>
      </c>
      <c r="E587" s="24" t="s">
        <v>413</v>
      </c>
      <c r="F587" s="24">
        <v>13838</v>
      </c>
      <c r="G587" s="25">
        <v>1699</v>
      </c>
      <c r="H587" s="24">
        <v>6075634277</v>
      </c>
      <c r="I587" s="26" t="s">
        <v>900</v>
      </c>
      <c r="J587" s="26" t="s">
        <v>878</v>
      </c>
      <c r="K587" s="67" t="s">
        <v>879</v>
      </c>
      <c r="L587" s="4">
        <v>1390</v>
      </c>
      <c r="M587" s="70" t="s">
        <v>878</v>
      </c>
      <c r="N587" s="26" t="s">
        <v>877</v>
      </c>
      <c r="O587" s="30"/>
      <c r="P587" s="31">
        <v>14.8975791433892</v>
      </c>
      <c r="Q587" s="26" t="str">
        <f t="shared" si="126"/>
        <v>NO</v>
      </c>
      <c r="R587" s="26" t="s">
        <v>876</v>
      </c>
      <c r="S587" s="30" t="s">
        <v>877</v>
      </c>
      <c r="T587">
        <v>7123</v>
      </c>
      <c r="U587">
        <v>7802</v>
      </c>
      <c r="V587" s="4">
        <v>4461</v>
      </c>
      <c r="W587" s="33">
        <v>36897</v>
      </c>
      <c r="X587" s="34">
        <f t="shared" si="127"/>
        <v>0</v>
      </c>
      <c r="Y587" s="34">
        <f t="shared" si="128"/>
        <v>0</v>
      </c>
      <c r="Z587" s="34">
        <f t="shared" si="132"/>
        <v>0</v>
      </c>
      <c r="AA587" s="34">
        <f t="shared" si="133"/>
        <v>0</v>
      </c>
      <c r="AB587" s="34">
        <f t="shared" si="125"/>
        <v>0</v>
      </c>
      <c r="AC587" s="34">
        <f t="shared" si="129"/>
        <v>1</v>
      </c>
      <c r="AD587" s="34">
        <f t="shared" si="134"/>
        <v>0</v>
      </c>
      <c r="AE587" s="34">
        <f t="shared" si="135"/>
        <v>0</v>
      </c>
      <c r="AF587" s="34">
        <f t="shared" si="136"/>
        <v>0</v>
      </c>
      <c r="AG587" s="34">
        <f t="shared" si="137"/>
        <v>0</v>
      </c>
      <c r="AH587">
        <f t="shared" si="130"/>
        <v>0</v>
      </c>
      <c r="AI587">
        <f t="shared" si="131"/>
        <v>0</v>
      </c>
      <c r="AJ587">
        <v>0</v>
      </c>
    </row>
    <row r="588" spans="1:36" ht="12.75">
      <c r="A588" s="22">
        <v>3626880</v>
      </c>
      <c r="B588" s="23">
        <v>61501040000</v>
      </c>
      <c r="C588" s="24" t="s">
        <v>414</v>
      </c>
      <c r="D588" s="24" t="s">
        <v>415</v>
      </c>
      <c r="E588" s="24" t="s">
        <v>416</v>
      </c>
      <c r="F588" s="24">
        <v>14136</v>
      </c>
      <c r="G588" s="25">
        <v>270</v>
      </c>
      <c r="H588" s="24">
        <v>7169342603</v>
      </c>
      <c r="I588" s="26">
        <v>4</v>
      </c>
      <c r="J588" s="26" t="s">
        <v>878</v>
      </c>
      <c r="K588" s="43" t="s">
        <v>877</v>
      </c>
      <c r="L588" s="28">
        <v>1285</v>
      </c>
      <c r="M588" s="70" t="s">
        <v>878</v>
      </c>
      <c r="N588" s="26" t="s">
        <v>877</v>
      </c>
      <c r="O588" s="30"/>
      <c r="P588" s="31">
        <v>20.985556499575193</v>
      </c>
      <c r="Q588" s="26" t="str">
        <f t="shared" si="126"/>
        <v>YES</v>
      </c>
      <c r="R588" s="26" t="s">
        <v>878</v>
      </c>
      <c r="S588" s="30" t="s">
        <v>877</v>
      </c>
      <c r="T588">
        <v>7150</v>
      </c>
      <c r="U588">
        <v>7696</v>
      </c>
      <c r="V588" s="4">
        <v>4645</v>
      </c>
      <c r="W588" s="33">
        <v>37524</v>
      </c>
      <c r="X588" s="34">
        <f t="shared" si="127"/>
        <v>0</v>
      </c>
      <c r="Y588" s="34">
        <f t="shared" si="128"/>
        <v>0</v>
      </c>
      <c r="Z588" s="34">
        <f t="shared" si="132"/>
        <v>0</v>
      </c>
      <c r="AA588" s="34">
        <f t="shared" si="133"/>
        <v>0</v>
      </c>
      <c r="AB588" s="34">
        <f t="shared" si="125"/>
        <v>1</v>
      </c>
      <c r="AC588" s="34">
        <f t="shared" si="129"/>
        <v>0</v>
      </c>
      <c r="AD588" s="34">
        <f t="shared" si="134"/>
        <v>0</v>
      </c>
      <c r="AE588" s="34">
        <f t="shared" si="135"/>
        <v>0</v>
      </c>
      <c r="AF588" s="34">
        <f t="shared" si="136"/>
        <v>0</v>
      </c>
      <c r="AG588" s="34">
        <f t="shared" si="137"/>
        <v>0</v>
      </c>
      <c r="AH588">
        <f t="shared" si="130"/>
        <v>0</v>
      </c>
      <c r="AI588">
        <f t="shared" si="131"/>
        <v>0</v>
      </c>
      <c r="AJ588">
        <v>0</v>
      </c>
    </row>
    <row r="589" spans="1:36" ht="12.75">
      <c r="A589" s="22">
        <v>3626940</v>
      </c>
      <c r="B589" s="23">
        <v>421601060000</v>
      </c>
      <c r="C589" s="24" t="s">
        <v>417</v>
      </c>
      <c r="D589" s="24" t="s">
        <v>418</v>
      </c>
      <c r="E589" s="24" t="s">
        <v>419</v>
      </c>
      <c r="F589" s="24">
        <v>13152</v>
      </c>
      <c r="G589" s="25">
        <v>1398</v>
      </c>
      <c r="H589" s="24">
        <v>3156858361</v>
      </c>
      <c r="I589" s="26">
        <v>4</v>
      </c>
      <c r="J589" s="26" t="s">
        <v>878</v>
      </c>
      <c r="K589" s="35" t="s">
        <v>877</v>
      </c>
      <c r="L589" s="4">
        <v>1751</v>
      </c>
      <c r="M589" s="70" t="s">
        <v>878</v>
      </c>
      <c r="N589" s="26" t="s">
        <v>877</v>
      </c>
      <c r="O589" s="30"/>
      <c r="P589" s="31">
        <v>7.825600894354388</v>
      </c>
      <c r="Q589" s="26" t="str">
        <f t="shared" si="126"/>
        <v>NO</v>
      </c>
      <c r="R589" s="26" t="s">
        <v>878</v>
      </c>
      <c r="S589" s="30" t="s">
        <v>877</v>
      </c>
      <c r="T589">
        <v>7052</v>
      </c>
      <c r="U589">
        <v>9546</v>
      </c>
      <c r="V589" s="4">
        <v>2494</v>
      </c>
      <c r="W589" s="33">
        <v>29828</v>
      </c>
      <c r="X589" s="34">
        <f t="shared" si="127"/>
        <v>0</v>
      </c>
      <c r="Y589" s="34">
        <f t="shared" si="128"/>
        <v>0</v>
      </c>
      <c r="Z589" s="34">
        <f t="shared" si="132"/>
        <v>0</v>
      </c>
      <c r="AA589" s="34">
        <f t="shared" si="133"/>
        <v>0</v>
      </c>
      <c r="AB589" s="34">
        <f t="shared" si="125"/>
        <v>0</v>
      </c>
      <c r="AC589" s="34">
        <f t="shared" si="129"/>
        <v>0</v>
      </c>
      <c r="AD589" s="34">
        <f t="shared" si="134"/>
        <v>0</v>
      </c>
      <c r="AE589" s="34">
        <f t="shared" si="135"/>
        <v>0</v>
      </c>
      <c r="AF589" s="34">
        <f t="shared" si="136"/>
        <v>0</v>
      </c>
      <c r="AG589" s="34">
        <f t="shared" si="137"/>
        <v>0</v>
      </c>
      <c r="AH589">
        <f t="shared" si="130"/>
        <v>0</v>
      </c>
      <c r="AI589">
        <f t="shared" si="131"/>
        <v>0</v>
      </c>
      <c r="AJ589">
        <v>0</v>
      </c>
    </row>
    <row r="590" spans="1:36" ht="12.75">
      <c r="A590" s="22">
        <v>3627000</v>
      </c>
      <c r="B590" s="23">
        <v>140709030000</v>
      </c>
      <c r="C590" s="24" t="s">
        <v>420</v>
      </c>
      <c r="D590" s="24" t="s">
        <v>421</v>
      </c>
      <c r="E590" s="24" t="s">
        <v>422</v>
      </c>
      <c r="F590" s="24">
        <v>14212</v>
      </c>
      <c r="G590" s="25">
        <v>2295</v>
      </c>
      <c r="H590" s="24">
        <v>7168916402</v>
      </c>
      <c r="I590" s="26">
        <v>3</v>
      </c>
      <c r="J590" s="26" t="s">
        <v>878</v>
      </c>
      <c r="K590" s="27" t="s">
        <v>877</v>
      </c>
      <c r="L590" s="28">
        <v>1411</v>
      </c>
      <c r="M590" s="70" t="s">
        <v>878</v>
      </c>
      <c r="N590" s="26" t="s">
        <v>877</v>
      </c>
      <c r="O590" s="30"/>
      <c r="P590" s="31">
        <v>10.512308715901531</v>
      </c>
      <c r="Q590" s="26" t="str">
        <f t="shared" si="126"/>
        <v>NO</v>
      </c>
      <c r="R590" s="26" t="s">
        <v>878</v>
      </c>
      <c r="S590" s="30" t="s">
        <v>877</v>
      </c>
      <c r="T590">
        <v>7266</v>
      </c>
      <c r="U590">
        <v>9678</v>
      </c>
      <c r="V590" s="4">
        <v>3114</v>
      </c>
      <c r="W590" s="33">
        <v>29682</v>
      </c>
      <c r="X590" s="34">
        <f t="shared" si="127"/>
        <v>0</v>
      </c>
      <c r="Y590" s="34">
        <f t="shared" si="128"/>
        <v>0</v>
      </c>
      <c r="Z590" s="34">
        <f t="shared" si="132"/>
        <v>0</v>
      </c>
      <c r="AA590" s="34">
        <f t="shared" si="133"/>
        <v>0</v>
      </c>
      <c r="AB590" s="34">
        <f t="shared" si="125"/>
        <v>0</v>
      </c>
      <c r="AC590" s="34">
        <f t="shared" si="129"/>
        <v>0</v>
      </c>
      <c r="AD590" s="34">
        <f t="shared" si="134"/>
        <v>0</v>
      </c>
      <c r="AE590" s="34">
        <f t="shared" si="135"/>
        <v>0</v>
      </c>
      <c r="AF590" s="34">
        <f t="shared" si="136"/>
        <v>0</v>
      </c>
      <c r="AG590" s="34">
        <f t="shared" si="137"/>
        <v>0</v>
      </c>
      <c r="AH590">
        <f t="shared" si="130"/>
        <v>0</v>
      </c>
      <c r="AI590">
        <f t="shared" si="131"/>
        <v>0</v>
      </c>
      <c r="AJ590">
        <v>0</v>
      </c>
    </row>
    <row r="591" spans="1:36" ht="12.75">
      <c r="A591" s="22">
        <v>3627060</v>
      </c>
      <c r="B591" s="23">
        <v>580801060000</v>
      </c>
      <c r="C591" s="24" t="s">
        <v>423</v>
      </c>
      <c r="D591" s="24" t="s">
        <v>424</v>
      </c>
      <c r="E591" s="24" t="s">
        <v>425</v>
      </c>
      <c r="F591" s="24">
        <v>11787</v>
      </c>
      <c r="G591" s="25">
        <v>3435</v>
      </c>
      <c r="H591" s="24">
        <v>6313612206</v>
      </c>
      <c r="I591" s="26">
        <v>3</v>
      </c>
      <c r="J591" s="26" t="s">
        <v>878</v>
      </c>
      <c r="K591" s="27" t="s">
        <v>877</v>
      </c>
      <c r="L591" s="28">
        <v>8413</v>
      </c>
      <c r="M591" s="70" t="s">
        <v>878</v>
      </c>
      <c r="N591" s="26" t="s">
        <v>877</v>
      </c>
      <c r="O591" s="30"/>
      <c r="P591" s="31">
        <v>4.345560650270946</v>
      </c>
      <c r="Q591" s="26" t="str">
        <f t="shared" si="126"/>
        <v>NO</v>
      </c>
      <c r="R591" s="26" t="s">
        <v>878</v>
      </c>
      <c r="S591" s="30" t="s">
        <v>877</v>
      </c>
      <c r="T591">
        <v>33942</v>
      </c>
      <c r="U591">
        <v>51341</v>
      </c>
      <c r="V591" s="4">
        <v>7080</v>
      </c>
      <c r="W591" s="33">
        <v>107952</v>
      </c>
      <c r="X591" s="34">
        <f t="shared" si="127"/>
        <v>0</v>
      </c>
      <c r="Y591" s="34">
        <f t="shared" si="128"/>
        <v>0</v>
      </c>
      <c r="Z591" s="34">
        <f t="shared" si="132"/>
        <v>0</v>
      </c>
      <c r="AA591" s="34">
        <f t="shared" si="133"/>
        <v>0</v>
      </c>
      <c r="AB591" s="34">
        <f t="shared" si="125"/>
        <v>0</v>
      </c>
      <c r="AC591" s="34">
        <f t="shared" si="129"/>
        <v>0</v>
      </c>
      <c r="AD591" s="34">
        <f t="shared" si="134"/>
        <v>0</v>
      </c>
      <c r="AE591" s="34">
        <f t="shared" si="135"/>
        <v>0</v>
      </c>
      <c r="AF591" s="34">
        <f t="shared" si="136"/>
        <v>0</v>
      </c>
      <c r="AG591" s="34">
        <f t="shared" si="137"/>
        <v>0</v>
      </c>
      <c r="AH591">
        <f t="shared" si="130"/>
        <v>0</v>
      </c>
      <c r="AI591">
        <f t="shared" si="131"/>
        <v>0</v>
      </c>
      <c r="AJ591">
        <v>0</v>
      </c>
    </row>
    <row r="592" spans="1:36" ht="12.75">
      <c r="A592" s="22">
        <v>3627120</v>
      </c>
      <c r="B592" s="23">
        <v>651201060000</v>
      </c>
      <c r="C592" s="24" t="s">
        <v>426</v>
      </c>
      <c r="D592" s="24" t="s">
        <v>427</v>
      </c>
      <c r="E592" s="24" t="s">
        <v>428</v>
      </c>
      <c r="F592" s="24">
        <v>14551</v>
      </c>
      <c r="G592" s="25">
        <v>220</v>
      </c>
      <c r="H592" s="24">
        <v>3154835201</v>
      </c>
      <c r="I592" s="26">
        <v>8</v>
      </c>
      <c r="J592" s="26" t="s">
        <v>876</v>
      </c>
      <c r="K592" s="27" t="s">
        <v>877</v>
      </c>
      <c r="L592" s="28">
        <v>1474</v>
      </c>
      <c r="M592" s="70" t="s">
        <v>878</v>
      </c>
      <c r="N592" s="26" t="s">
        <v>877</v>
      </c>
      <c r="O592" s="30"/>
      <c r="P592" s="31">
        <v>28.620888632429313</v>
      </c>
      <c r="Q592" s="26" t="str">
        <f t="shared" si="126"/>
        <v>YES</v>
      </c>
      <c r="R592" s="26" t="s">
        <v>876</v>
      </c>
      <c r="S592" s="32" t="s">
        <v>879</v>
      </c>
      <c r="T592">
        <v>9530</v>
      </c>
      <c r="U592">
        <v>8360</v>
      </c>
      <c r="V592" s="4">
        <v>8595</v>
      </c>
      <c r="W592" s="33">
        <v>57928</v>
      </c>
      <c r="X592" s="34">
        <f t="shared" si="127"/>
        <v>1</v>
      </c>
      <c r="Y592" s="34">
        <f t="shared" si="128"/>
        <v>0</v>
      </c>
      <c r="Z592" s="34">
        <f t="shared" si="132"/>
        <v>0</v>
      </c>
      <c r="AA592" s="34">
        <f t="shared" si="133"/>
        <v>0</v>
      </c>
      <c r="AB592" s="34">
        <f t="shared" si="125"/>
        <v>1</v>
      </c>
      <c r="AC592" s="34">
        <f t="shared" si="129"/>
        <v>1</v>
      </c>
      <c r="AD592" s="34" t="str">
        <f t="shared" si="134"/>
        <v>CHECK</v>
      </c>
      <c r="AE592" s="34">
        <f t="shared" si="135"/>
        <v>0</v>
      </c>
      <c r="AF592" s="34" t="str">
        <f t="shared" si="136"/>
        <v>RLISP</v>
      </c>
      <c r="AG592" s="34">
        <f t="shared" si="137"/>
        <v>0</v>
      </c>
      <c r="AH592">
        <f t="shared" si="130"/>
        <v>0</v>
      </c>
      <c r="AI592">
        <f t="shared" si="131"/>
        <v>0</v>
      </c>
      <c r="AJ592">
        <v>0</v>
      </c>
    </row>
    <row r="593" spans="1:36" ht="12.75">
      <c r="A593" s="22">
        <v>3627150</v>
      </c>
      <c r="B593" s="23">
        <v>420702030000</v>
      </c>
      <c r="C593" s="24" t="s">
        <v>429</v>
      </c>
      <c r="D593" s="24" t="s">
        <v>430</v>
      </c>
      <c r="E593" s="24" t="s">
        <v>431</v>
      </c>
      <c r="F593" s="24">
        <v>13209</v>
      </c>
      <c r="G593" s="25">
        <v>2397</v>
      </c>
      <c r="H593" s="24">
        <v>3154681111</v>
      </c>
      <c r="I593" s="26">
        <v>4</v>
      </c>
      <c r="J593" s="26" t="s">
        <v>878</v>
      </c>
      <c r="K593" s="27" t="s">
        <v>877</v>
      </c>
      <c r="L593" s="28">
        <v>1654</v>
      </c>
      <c r="M593" s="70" t="s">
        <v>878</v>
      </c>
      <c r="N593" s="26" t="s">
        <v>877</v>
      </c>
      <c r="O593" s="30"/>
      <c r="P593" s="31">
        <v>18.58407079646018</v>
      </c>
      <c r="Q593" s="26" t="str">
        <f t="shared" si="126"/>
        <v>NO</v>
      </c>
      <c r="R593" s="26" t="s">
        <v>878</v>
      </c>
      <c r="S593" s="30" t="s">
        <v>877</v>
      </c>
      <c r="T593">
        <v>8485</v>
      </c>
      <c r="U593">
        <v>9039</v>
      </c>
      <c r="V593" s="4">
        <v>5612</v>
      </c>
      <c r="W593" s="33">
        <v>45189</v>
      </c>
      <c r="X593" s="34">
        <f t="shared" si="127"/>
        <v>0</v>
      </c>
      <c r="Y593" s="34">
        <f t="shared" si="128"/>
        <v>0</v>
      </c>
      <c r="Z593" s="34">
        <f t="shared" si="132"/>
        <v>0</v>
      </c>
      <c r="AA593" s="34">
        <f t="shared" si="133"/>
        <v>0</v>
      </c>
      <c r="AB593" s="34">
        <f t="shared" si="125"/>
        <v>0</v>
      </c>
      <c r="AC593" s="34">
        <f t="shared" si="129"/>
        <v>0</v>
      </c>
      <c r="AD593" s="34">
        <f t="shared" si="134"/>
        <v>0</v>
      </c>
      <c r="AE593" s="34">
        <f t="shared" si="135"/>
        <v>0</v>
      </c>
      <c r="AF593" s="34">
        <f t="shared" si="136"/>
        <v>0</v>
      </c>
      <c r="AG593" s="34">
        <f t="shared" si="137"/>
        <v>0</v>
      </c>
      <c r="AH593">
        <f t="shared" si="130"/>
        <v>0</v>
      </c>
      <c r="AI593">
        <f t="shared" si="131"/>
        <v>0</v>
      </c>
      <c r="AJ593">
        <v>0</v>
      </c>
    </row>
    <row r="594" spans="1:36" ht="12.75">
      <c r="A594" s="22">
        <v>3627180</v>
      </c>
      <c r="B594" s="23">
        <v>662101060000</v>
      </c>
      <c r="C594" s="24" t="s">
        <v>432</v>
      </c>
      <c r="D594" s="24" t="s">
        <v>433</v>
      </c>
      <c r="E594" s="24" t="s">
        <v>434</v>
      </c>
      <c r="F594" s="24">
        <v>10540</v>
      </c>
      <c r="G594" s="25">
        <v>620</v>
      </c>
      <c r="H594" s="24">
        <v>9142487872</v>
      </c>
      <c r="I594" s="26">
        <v>3</v>
      </c>
      <c r="J594" s="26" t="s">
        <v>878</v>
      </c>
      <c r="K594" s="35" t="s">
        <v>877</v>
      </c>
      <c r="L594" s="4">
        <v>2528</v>
      </c>
      <c r="M594" s="70" t="s">
        <v>878</v>
      </c>
      <c r="N594" s="26" t="s">
        <v>877</v>
      </c>
      <c r="O594" s="30"/>
      <c r="P594" s="31">
        <v>4.495135860449514</v>
      </c>
      <c r="Q594" s="26" t="str">
        <f t="shared" si="126"/>
        <v>NO</v>
      </c>
      <c r="R594" s="26" t="s">
        <v>878</v>
      </c>
      <c r="S594" s="30" t="s">
        <v>877</v>
      </c>
      <c r="T594">
        <v>11264</v>
      </c>
      <c r="U594">
        <v>16999</v>
      </c>
      <c r="V594" s="4">
        <v>2369</v>
      </c>
      <c r="W594" s="33">
        <v>34029</v>
      </c>
      <c r="X594" s="34">
        <f t="shared" si="127"/>
        <v>0</v>
      </c>
      <c r="Y594" s="34">
        <f t="shared" si="128"/>
        <v>0</v>
      </c>
      <c r="Z594" s="34">
        <f t="shared" si="132"/>
        <v>0</v>
      </c>
      <c r="AA594" s="34">
        <f t="shared" si="133"/>
        <v>0</v>
      </c>
      <c r="AB594" s="34">
        <f t="shared" si="125"/>
        <v>0</v>
      </c>
      <c r="AC594" s="34">
        <f t="shared" si="129"/>
        <v>0</v>
      </c>
      <c r="AD594" s="34">
        <f t="shared" si="134"/>
        <v>0</v>
      </c>
      <c r="AE594" s="34">
        <f t="shared" si="135"/>
        <v>0</v>
      </c>
      <c r="AF594" s="34">
        <f t="shared" si="136"/>
        <v>0</v>
      </c>
      <c r="AG594" s="34">
        <f t="shared" si="137"/>
        <v>0</v>
      </c>
      <c r="AH594">
        <f t="shared" si="130"/>
        <v>0</v>
      </c>
      <c r="AI594">
        <f t="shared" si="131"/>
        <v>0</v>
      </c>
      <c r="AJ594">
        <v>0</v>
      </c>
    </row>
    <row r="595" spans="1:36" ht="12.75">
      <c r="A595" s="22">
        <v>3627210</v>
      </c>
      <c r="B595" s="23">
        <v>10601060000</v>
      </c>
      <c r="C595" s="24" t="s">
        <v>435</v>
      </c>
      <c r="D595" s="24" t="s">
        <v>436</v>
      </c>
      <c r="E595" s="24" t="s">
        <v>973</v>
      </c>
      <c r="F595" s="24">
        <v>12205</v>
      </c>
      <c r="G595" s="25">
        <v>2223</v>
      </c>
      <c r="H595" s="24">
        <v>5188693576</v>
      </c>
      <c r="I595" s="26">
        <v>4</v>
      </c>
      <c r="J595" s="26" t="s">
        <v>878</v>
      </c>
      <c r="K595" s="28" t="s">
        <v>877</v>
      </c>
      <c r="L595" s="28">
        <v>5363</v>
      </c>
      <c r="M595" s="70" t="s">
        <v>878</v>
      </c>
      <c r="N595" s="26" t="s">
        <v>877</v>
      </c>
      <c r="O595" s="30"/>
      <c r="P595" s="31">
        <v>6.982319448606534</v>
      </c>
      <c r="Q595" s="26" t="str">
        <f t="shared" si="126"/>
        <v>NO</v>
      </c>
      <c r="R595" s="26" t="s">
        <v>878</v>
      </c>
      <c r="S595" s="30" t="s">
        <v>877</v>
      </c>
      <c r="T595">
        <v>23759</v>
      </c>
      <c r="U595">
        <v>32842</v>
      </c>
      <c r="V595" s="4">
        <v>7841</v>
      </c>
      <c r="W595" s="33">
        <v>92437</v>
      </c>
      <c r="X595" s="34">
        <f t="shared" si="127"/>
        <v>0</v>
      </c>
      <c r="Y595" s="34">
        <f t="shared" si="128"/>
        <v>0</v>
      </c>
      <c r="Z595" s="34">
        <f t="shared" si="132"/>
        <v>0</v>
      </c>
      <c r="AA595" s="34">
        <f t="shared" si="133"/>
        <v>0</v>
      </c>
      <c r="AB595" s="34">
        <f t="shared" si="125"/>
        <v>0</v>
      </c>
      <c r="AC595" s="34">
        <f t="shared" si="129"/>
        <v>0</v>
      </c>
      <c r="AD595" s="34">
        <f t="shared" si="134"/>
        <v>0</v>
      </c>
      <c r="AE595" s="34">
        <f t="shared" si="135"/>
        <v>0</v>
      </c>
      <c r="AF595" s="34">
        <f t="shared" si="136"/>
        <v>0</v>
      </c>
      <c r="AG595" s="34">
        <f t="shared" si="137"/>
        <v>0</v>
      </c>
      <c r="AH595">
        <f t="shared" si="130"/>
        <v>0</v>
      </c>
      <c r="AI595">
        <f t="shared" si="131"/>
        <v>0</v>
      </c>
      <c r="AJ595">
        <v>0</v>
      </c>
    </row>
    <row r="596" spans="1:36" ht="12.75">
      <c r="A596" s="22">
        <v>3627240</v>
      </c>
      <c r="B596" s="23">
        <v>521401040000</v>
      </c>
      <c r="C596" s="24" t="s">
        <v>437</v>
      </c>
      <c r="D596" s="24" t="s">
        <v>438</v>
      </c>
      <c r="E596" s="24" t="s">
        <v>439</v>
      </c>
      <c r="F596" s="24">
        <v>12803</v>
      </c>
      <c r="G596" s="25">
        <v>5704</v>
      </c>
      <c r="H596" s="24">
        <v>5187939617</v>
      </c>
      <c r="I596" s="26" t="s">
        <v>883</v>
      </c>
      <c r="J596" s="26" t="s">
        <v>878</v>
      </c>
      <c r="K596" s="27" t="s">
        <v>877</v>
      </c>
      <c r="L596" s="28">
        <v>3143</v>
      </c>
      <c r="M596" s="70" t="s">
        <v>878</v>
      </c>
      <c r="N596" s="26" t="s">
        <v>877</v>
      </c>
      <c r="O596" s="30"/>
      <c r="P596" s="31">
        <v>9.771689497716896</v>
      </c>
      <c r="Q596" s="26" t="str">
        <f t="shared" si="126"/>
        <v>NO</v>
      </c>
      <c r="R596" s="26" t="s">
        <v>878</v>
      </c>
      <c r="S596" s="30" t="s">
        <v>877</v>
      </c>
      <c r="T596">
        <v>12455</v>
      </c>
      <c r="U596">
        <v>16203</v>
      </c>
      <c r="V596" s="4">
        <v>5061</v>
      </c>
      <c r="W596" s="33">
        <v>54865</v>
      </c>
      <c r="X596" s="34">
        <f t="shared" si="127"/>
        <v>0</v>
      </c>
      <c r="Y596" s="34">
        <f t="shared" si="128"/>
        <v>0</v>
      </c>
      <c r="Z596" s="34">
        <f t="shared" si="132"/>
        <v>0</v>
      </c>
      <c r="AA596" s="34">
        <f t="shared" si="133"/>
        <v>0</v>
      </c>
      <c r="AB596" s="34">
        <f t="shared" si="125"/>
        <v>0</v>
      </c>
      <c r="AC596" s="34">
        <f t="shared" si="129"/>
        <v>0</v>
      </c>
      <c r="AD596" s="34">
        <f t="shared" si="134"/>
        <v>0</v>
      </c>
      <c r="AE596" s="34">
        <f t="shared" si="135"/>
        <v>0</v>
      </c>
      <c r="AF596" s="34">
        <f t="shared" si="136"/>
        <v>0</v>
      </c>
      <c r="AG596" s="34">
        <f t="shared" si="137"/>
        <v>0</v>
      </c>
      <c r="AH596">
        <f t="shared" si="130"/>
        <v>0</v>
      </c>
      <c r="AI596">
        <f t="shared" si="131"/>
        <v>0</v>
      </c>
      <c r="AJ596">
        <v>0</v>
      </c>
    </row>
    <row r="597" spans="1:36" ht="12.75">
      <c r="A597" s="22">
        <v>3627300</v>
      </c>
      <c r="B597" s="23">
        <v>580413030000</v>
      </c>
      <c r="C597" s="24" t="s">
        <v>440</v>
      </c>
      <c r="D597" s="24" t="s">
        <v>441</v>
      </c>
      <c r="E597" s="24" t="s">
        <v>442</v>
      </c>
      <c r="F597" s="24">
        <v>11746</v>
      </c>
      <c r="G597" s="25">
        <v>4098</v>
      </c>
      <c r="H597" s="24">
        <v>6314255300</v>
      </c>
      <c r="I597" s="26">
        <v>3</v>
      </c>
      <c r="J597" s="26" t="s">
        <v>878</v>
      </c>
      <c r="K597" s="27" t="s">
        <v>877</v>
      </c>
      <c r="L597" s="28">
        <v>5634</v>
      </c>
      <c r="M597" s="70" t="s">
        <v>878</v>
      </c>
      <c r="N597" s="36" t="s">
        <v>877</v>
      </c>
      <c r="O597" s="30"/>
      <c r="P597" s="31">
        <v>7.757113336512478</v>
      </c>
      <c r="Q597" s="26" t="str">
        <f t="shared" si="126"/>
        <v>NO</v>
      </c>
      <c r="R597" s="26" t="s">
        <v>878</v>
      </c>
      <c r="S597" s="30" t="s">
        <v>877</v>
      </c>
      <c r="T597">
        <v>29201</v>
      </c>
      <c r="U597">
        <v>41774</v>
      </c>
      <c r="V597" s="4">
        <v>8247</v>
      </c>
      <c r="W597" s="33">
        <v>94687</v>
      </c>
      <c r="X597" s="34">
        <f t="shared" si="127"/>
        <v>0</v>
      </c>
      <c r="Y597" s="34">
        <f t="shared" si="128"/>
        <v>0</v>
      </c>
      <c r="Z597" s="34">
        <f t="shared" si="132"/>
        <v>0</v>
      </c>
      <c r="AA597" s="34">
        <f t="shared" si="133"/>
        <v>0</v>
      </c>
      <c r="AB597" s="34">
        <f t="shared" si="125"/>
        <v>0</v>
      </c>
      <c r="AC597" s="34">
        <f t="shared" si="129"/>
        <v>0</v>
      </c>
      <c r="AD597" s="34">
        <f t="shared" si="134"/>
        <v>0</v>
      </c>
      <c r="AE597" s="34">
        <f t="shared" si="135"/>
        <v>0</v>
      </c>
      <c r="AF597" s="34">
        <f t="shared" si="136"/>
        <v>0</v>
      </c>
      <c r="AG597" s="34">
        <f t="shared" si="137"/>
        <v>0</v>
      </c>
      <c r="AH597">
        <f t="shared" si="130"/>
        <v>0</v>
      </c>
      <c r="AI597">
        <f t="shared" si="131"/>
        <v>0</v>
      </c>
      <c r="AJ597">
        <v>0</v>
      </c>
    </row>
    <row r="598" spans="1:36" ht="12.75">
      <c r="A598" s="22">
        <v>3627330</v>
      </c>
      <c r="B598" s="23">
        <v>121702040000</v>
      </c>
      <c r="C598" s="24" t="s">
        <v>443</v>
      </c>
      <c r="D598" s="24" t="s">
        <v>444</v>
      </c>
      <c r="E598" s="24" t="s">
        <v>445</v>
      </c>
      <c r="F598" s="24">
        <v>13842</v>
      </c>
      <c r="G598" s="25">
        <v>113</v>
      </c>
      <c r="H598" s="24">
        <v>6075389111</v>
      </c>
      <c r="I598" s="26">
        <v>7</v>
      </c>
      <c r="J598" s="26" t="s">
        <v>876</v>
      </c>
      <c r="K598" s="43" t="s">
        <v>879</v>
      </c>
      <c r="L598" s="28">
        <v>348</v>
      </c>
      <c r="M598" s="70" t="s">
        <v>878</v>
      </c>
      <c r="N598" s="66" t="s">
        <v>879</v>
      </c>
      <c r="O598" s="66" t="s">
        <v>879</v>
      </c>
      <c r="P598" s="31">
        <v>25.971370143149286</v>
      </c>
      <c r="Q598" s="26" t="str">
        <f t="shared" si="126"/>
        <v>YES</v>
      </c>
      <c r="R598" s="26" t="s">
        <v>876</v>
      </c>
      <c r="S598" s="30" t="s">
        <v>877</v>
      </c>
      <c r="T598">
        <v>2511</v>
      </c>
      <c r="U598">
        <v>1977</v>
      </c>
      <c r="V598" s="4">
        <v>2768</v>
      </c>
      <c r="W598" s="33">
        <v>15880</v>
      </c>
      <c r="X598" s="34">
        <f t="shared" si="127"/>
        <v>1</v>
      </c>
      <c r="Y598" s="34">
        <f t="shared" si="128"/>
        <v>1</v>
      </c>
      <c r="Z598" s="34" t="str">
        <f t="shared" si="132"/>
        <v>ELIGIBLE</v>
      </c>
      <c r="AA598" s="34" t="str">
        <f t="shared" si="133"/>
        <v>OKAY</v>
      </c>
      <c r="AB598" s="34">
        <f t="shared" si="125"/>
        <v>1</v>
      </c>
      <c r="AC598" s="34">
        <f t="shared" si="129"/>
        <v>1</v>
      </c>
      <c r="AD598" s="34" t="str">
        <f t="shared" si="134"/>
        <v>CHECK</v>
      </c>
      <c r="AE598" s="34" t="str">
        <f t="shared" si="135"/>
        <v>SRSA</v>
      </c>
      <c r="AF598" s="34">
        <f t="shared" si="136"/>
        <v>0</v>
      </c>
      <c r="AG598" s="34">
        <f t="shared" si="137"/>
        <v>0</v>
      </c>
      <c r="AH598">
        <f t="shared" si="130"/>
        <v>0</v>
      </c>
      <c r="AI598">
        <f t="shared" si="131"/>
        <v>0</v>
      </c>
      <c r="AJ598">
        <v>0</v>
      </c>
    </row>
    <row r="599" spans="1:36" ht="12.75">
      <c r="A599" s="22">
        <v>3627360</v>
      </c>
      <c r="B599" s="23">
        <v>231101040000</v>
      </c>
      <c r="C599" s="24" t="s">
        <v>446</v>
      </c>
      <c r="D599" s="24" t="s">
        <v>447</v>
      </c>
      <c r="E599" s="24" t="s">
        <v>448</v>
      </c>
      <c r="F599" s="24">
        <v>13473</v>
      </c>
      <c r="G599" s="25">
        <v>10</v>
      </c>
      <c r="H599" s="24">
        <v>3153482500</v>
      </c>
      <c r="I599" s="26">
        <v>7</v>
      </c>
      <c r="J599" s="26" t="s">
        <v>876</v>
      </c>
      <c r="K599" s="35" t="s">
        <v>879</v>
      </c>
      <c r="L599" s="4">
        <v>1334</v>
      </c>
      <c r="M599" s="70" t="s">
        <v>878</v>
      </c>
      <c r="N599" s="26" t="s">
        <v>877</v>
      </c>
      <c r="O599" s="30"/>
      <c r="P599" s="31">
        <v>25.817555938037867</v>
      </c>
      <c r="Q599" s="26" t="str">
        <f t="shared" si="126"/>
        <v>YES</v>
      </c>
      <c r="R599" s="26" t="s">
        <v>876</v>
      </c>
      <c r="S599" s="32" t="s">
        <v>879</v>
      </c>
      <c r="T599">
        <v>8882</v>
      </c>
      <c r="U599">
        <v>7016</v>
      </c>
      <c r="V599" s="4">
        <v>9150</v>
      </c>
      <c r="W599" s="33">
        <v>56619</v>
      </c>
      <c r="X599" s="34">
        <f t="shared" si="127"/>
        <v>1</v>
      </c>
      <c r="Y599" s="34">
        <f t="shared" si="128"/>
        <v>0</v>
      </c>
      <c r="Z599" s="34">
        <f t="shared" si="132"/>
        <v>0</v>
      </c>
      <c r="AA599" s="34">
        <f t="shared" si="133"/>
        <v>0</v>
      </c>
      <c r="AB599" s="34">
        <f>IF(AND(P599&gt;=20,Q599="YES"),1,0)</f>
        <v>1</v>
      </c>
      <c r="AC599" s="34">
        <f t="shared" si="129"/>
        <v>1</v>
      </c>
      <c r="AD599" s="34" t="str">
        <f t="shared" si="134"/>
        <v>CHECK</v>
      </c>
      <c r="AE599" s="34">
        <f t="shared" si="135"/>
        <v>0</v>
      </c>
      <c r="AF599" s="34" t="str">
        <f t="shared" si="136"/>
        <v>RLISP</v>
      </c>
      <c r="AG599" s="34">
        <f t="shared" si="137"/>
        <v>0</v>
      </c>
      <c r="AH599">
        <f t="shared" si="130"/>
        <v>0</v>
      </c>
      <c r="AI599">
        <f t="shared" si="131"/>
        <v>0</v>
      </c>
      <c r="AJ599">
        <v>0</v>
      </c>
    </row>
    <row r="600" spans="1:36" ht="12.75">
      <c r="A600" s="22">
        <v>3627390</v>
      </c>
      <c r="B600" s="23">
        <v>580221020000</v>
      </c>
      <c r="C600" s="24" t="s">
        <v>449</v>
      </c>
      <c r="D600" s="24" t="s">
        <v>450</v>
      </c>
      <c r="E600" s="24" t="s">
        <v>451</v>
      </c>
      <c r="F600" s="24">
        <v>11949</v>
      </c>
      <c r="G600" s="25">
        <v>9469</v>
      </c>
      <c r="H600" s="24">
        <v>6318783782</v>
      </c>
      <c r="I600" s="26">
        <v>3</v>
      </c>
      <c r="J600" s="26" t="s">
        <v>878</v>
      </c>
      <c r="K600" s="35" t="s">
        <v>877</v>
      </c>
      <c r="L600" s="4">
        <v>882</v>
      </c>
      <c r="M600" s="70" t="s">
        <v>878</v>
      </c>
      <c r="N600" s="36" t="s">
        <v>877</v>
      </c>
      <c r="O600" s="30"/>
      <c r="P600" s="31">
        <v>9.810554803788904</v>
      </c>
      <c r="Q600" s="26" t="str">
        <f t="shared" si="126"/>
        <v>NO</v>
      </c>
      <c r="R600" s="26" t="s">
        <v>878</v>
      </c>
      <c r="S600" s="30" t="s">
        <v>877</v>
      </c>
      <c r="T600">
        <v>3936</v>
      </c>
      <c r="U600">
        <v>4953</v>
      </c>
      <c r="V600" s="4">
        <v>1757</v>
      </c>
      <c r="W600" s="33">
        <v>17568</v>
      </c>
      <c r="X600" s="34">
        <f t="shared" si="127"/>
        <v>0</v>
      </c>
      <c r="Y600" s="34">
        <f t="shared" si="128"/>
        <v>0</v>
      </c>
      <c r="Z600" s="34">
        <f t="shared" si="132"/>
        <v>0</v>
      </c>
      <c r="AA600" s="34">
        <f t="shared" si="133"/>
        <v>0</v>
      </c>
      <c r="AB600" s="34">
        <f t="shared" si="125"/>
        <v>0</v>
      </c>
      <c r="AC600" s="34">
        <f t="shared" si="129"/>
        <v>0</v>
      </c>
      <c r="AD600" s="34">
        <f t="shared" si="134"/>
        <v>0</v>
      </c>
      <c r="AE600" s="34">
        <f t="shared" si="135"/>
        <v>0</v>
      </c>
      <c r="AF600" s="34">
        <f t="shared" si="136"/>
        <v>0</v>
      </c>
      <c r="AG600" s="34">
        <f t="shared" si="137"/>
        <v>0</v>
      </c>
      <c r="AH600">
        <f t="shared" si="130"/>
        <v>0</v>
      </c>
      <c r="AI600">
        <f t="shared" si="131"/>
        <v>0</v>
      </c>
      <c r="AJ600">
        <v>0</v>
      </c>
    </row>
    <row r="601" spans="1:36" ht="12.75">
      <c r="A601" s="22">
        <v>3627450</v>
      </c>
      <c r="B601" s="23">
        <v>500301060000</v>
      </c>
      <c r="C601" s="24" t="s">
        <v>452</v>
      </c>
      <c r="D601" s="24" t="s">
        <v>453</v>
      </c>
      <c r="E601" s="24" t="s">
        <v>454</v>
      </c>
      <c r="F601" s="24">
        <v>10913</v>
      </c>
      <c r="G601" s="25">
        <v>1299</v>
      </c>
      <c r="H601" s="24">
        <v>9146801050</v>
      </c>
      <c r="I601" s="26">
        <v>3</v>
      </c>
      <c r="J601" s="26" t="s">
        <v>878</v>
      </c>
      <c r="K601" s="35" t="s">
        <v>877</v>
      </c>
      <c r="L601" s="4">
        <v>2833</v>
      </c>
      <c r="M601" s="70" t="s">
        <v>878</v>
      </c>
      <c r="N601" s="26" t="s">
        <v>877</v>
      </c>
      <c r="O601" s="30"/>
      <c r="P601" s="31">
        <v>2.616377845735644</v>
      </c>
      <c r="Q601" s="26" t="str">
        <f t="shared" si="126"/>
        <v>NO</v>
      </c>
      <c r="R601" s="26" t="s">
        <v>878</v>
      </c>
      <c r="S601" s="30" t="s">
        <v>877</v>
      </c>
      <c r="T601">
        <v>9822</v>
      </c>
      <c r="U601">
        <v>15848</v>
      </c>
      <c r="V601" s="4">
        <v>1735</v>
      </c>
      <c r="W601" s="33">
        <v>30016</v>
      </c>
      <c r="X601" s="34">
        <f t="shared" si="127"/>
        <v>0</v>
      </c>
      <c r="Y601" s="34">
        <f t="shared" si="128"/>
        <v>0</v>
      </c>
      <c r="Z601" s="34">
        <f t="shared" si="132"/>
        <v>0</v>
      </c>
      <c r="AA601" s="34">
        <f t="shared" si="133"/>
        <v>0</v>
      </c>
      <c r="AB601" s="34">
        <f t="shared" si="125"/>
        <v>0</v>
      </c>
      <c r="AC601" s="34">
        <f t="shared" si="129"/>
        <v>0</v>
      </c>
      <c r="AD601" s="34">
        <f t="shared" si="134"/>
        <v>0</v>
      </c>
      <c r="AE601" s="34">
        <f t="shared" si="135"/>
        <v>0</v>
      </c>
      <c r="AF601" s="34">
        <f t="shared" si="136"/>
        <v>0</v>
      </c>
      <c r="AG601" s="34">
        <f t="shared" si="137"/>
        <v>0</v>
      </c>
      <c r="AH601">
        <f t="shared" si="130"/>
        <v>0</v>
      </c>
      <c r="AI601">
        <f t="shared" si="131"/>
        <v>0</v>
      </c>
      <c r="AJ601">
        <v>0</v>
      </c>
    </row>
    <row r="602" spans="1:36" ht="12.75">
      <c r="A602" s="22">
        <v>3627540</v>
      </c>
      <c r="B602" s="23">
        <v>580906030000</v>
      </c>
      <c r="C602" s="24" t="s">
        <v>455</v>
      </c>
      <c r="D602" s="24" t="s">
        <v>456</v>
      </c>
      <c r="E602" s="24" t="s">
        <v>457</v>
      </c>
      <c r="F602" s="24">
        <v>11968</v>
      </c>
      <c r="G602" s="25">
        <v>5089</v>
      </c>
      <c r="H602" s="24">
        <v>6312836800</v>
      </c>
      <c r="I602" s="26" t="s">
        <v>981</v>
      </c>
      <c r="J602" s="26" t="s">
        <v>878</v>
      </c>
      <c r="K602" s="27" t="s">
        <v>877</v>
      </c>
      <c r="L602" s="28">
        <v>1568</v>
      </c>
      <c r="M602" s="70" t="s">
        <v>878</v>
      </c>
      <c r="N602" s="26" t="s">
        <v>877</v>
      </c>
      <c r="O602" s="30"/>
      <c r="P602" s="31">
        <v>17.9714091218516</v>
      </c>
      <c r="Q602" s="26" t="str">
        <f t="shared" si="126"/>
        <v>NO</v>
      </c>
      <c r="R602" s="26" t="s">
        <v>878</v>
      </c>
      <c r="S602" s="30" t="s">
        <v>877</v>
      </c>
      <c r="T602">
        <v>8304</v>
      </c>
      <c r="U602">
        <v>9572</v>
      </c>
      <c r="V602" s="4">
        <v>4673</v>
      </c>
      <c r="W602" s="33">
        <v>39114</v>
      </c>
      <c r="X602" s="34">
        <f t="shared" si="127"/>
        <v>0</v>
      </c>
      <c r="Y602" s="34">
        <f t="shared" si="128"/>
        <v>0</v>
      </c>
      <c r="Z602" s="34">
        <f t="shared" si="132"/>
        <v>0</v>
      </c>
      <c r="AA602" s="34">
        <f t="shared" si="133"/>
        <v>0</v>
      </c>
      <c r="AB602" s="34">
        <f t="shared" si="125"/>
        <v>0</v>
      </c>
      <c r="AC602" s="34">
        <f t="shared" si="129"/>
        <v>0</v>
      </c>
      <c r="AD602" s="34">
        <f t="shared" si="134"/>
        <v>0</v>
      </c>
      <c r="AE602" s="34">
        <f t="shared" si="135"/>
        <v>0</v>
      </c>
      <c r="AF602" s="34">
        <f t="shared" si="136"/>
        <v>0</v>
      </c>
      <c r="AG602" s="34">
        <f t="shared" si="137"/>
        <v>0</v>
      </c>
      <c r="AH602">
        <f t="shared" si="130"/>
        <v>0</v>
      </c>
      <c r="AI602">
        <f t="shared" si="131"/>
        <v>0</v>
      </c>
      <c r="AJ602">
        <v>0</v>
      </c>
    </row>
    <row r="603" spans="1:36" ht="12.75">
      <c r="A603" s="22">
        <v>3627570</v>
      </c>
      <c r="B603" s="23">
        <v>50701040000</v>
      </c>
      <c r="C603" s="24" t="s">
        <v>458</v>
      </c>
      <c r="D603" s="24" t="s">
        <v>459</v>
      </c>
      <c r="E603" s="24" t="s">
        <v>460</v>
      </c>
      <c r="F603" s="24">
        <v>13026</v>
      </c>
      <c r="G603" s="25">
        <v>9771</v>
      </c>
      <c r="H603" s="24">
        <v>3153647211</v>
      </c>
      <c r="I603" s="26">
        <v>8</v>
      </c>
      <c r="J603" s="26" t="s">
        <v>876</v>
      </c>
      <c r="K603" s="43" t="s">
        <v>877</v>
      </c>
      <c r="L603" s="28">
        <v>1103</v>
      </c>
      <c r="M603" s="70" t="s">
        <v>878</v>
      </c>
      <c r="N603" s="26" t="s">
        <v>877</v>
      </c>
      <c r="O603" s="30"/>
      <c r="P603" s="31">
        <v>16.51376146788991</v>
      </c>
      <c r="Q603" s="26" t="str">
        <f t="shared" si="126"/>
        <v>NO</v>
      </c>
      <c r="R603" s="26" t="s">
        <v>876</v>
      </c>
      <c r="S603" s="30" t="s">
        <v>877</v>
      </c>
      <c r="T603">
        <v>5965</v>
      </c>
      <c r="U603">
        <v>6332</v>
      </c>
      <c r="V603" s="4">
        <v>3971</v>
      </c>
      <c r="W603" s="33">
        <v>32125</v>
      </c>
      <c r="X603" s="34">
        <f t="shared" si="127"/>
        <v>1</v>
      </c>
      <c r="Y603" s="34">
        <f t="shared" si="128"/>
        <v>0</v>
      </c>
      <c r="Z603" s="34">
        <f t="shared" si="132"/>
        <v>0</v>
      </c>
      <c r="AA603" s="34">
        <f t="shared" si="133"/>
        <v>0</v>
      </c>
      <c r="AB603" s="34">
        <f t="shared" si="125"/>
        <v>0</v>
      </c>
      <c r="AC603" s="34">
        <f t="shared" si="129"/>
        <v>1</v>
      </c>
      <c r="AD603" s="34">
        <f t="shared" si="134"/>
        <v>0</v>
      </c>
      <c r="AE603" s="34">
        <f t="shared" si="135"/>
        <v>0</v>
      </c>
      <c r="AF603" s="34">
        <f t="shared" si="136"/>
        <v>0</v>
      </c>
      <c r="AG603" s="34">
        <f t="shared" si="137"/>
        <v>0</v>
      </c>
      <c r="AH603">
        <f t="shared" si="130"/>
        <v>0</v>
      </c>
      <c r="AI603">
        <f t="shared" si="131"/>
        <v>0</v>
      </c>
      <c r="AJ603">
        <v>0</v>
      </c>
    </row>
    <row r="604" spans="1:36" ht="12.75">
      <c r="A604" s="22">
        <v>3627620</v>
      </c>
      <c r="B604" s="23">
        <v>581005020000</v>
      </c>
      <c r="C604" s="24" t="s">
        <v>461</v>
      </c>
      <c r="D604" s="24" t="s">
        <v>462</v>
      </c>
      <c r="E604" s="24" t="s">
        <v>463</v>
      </c>
      <c r="F604" s="24">
        <v>11971</v>
      </c>
      <c r="G604" s="25">
        <v>470</v>
      </c>
      <c r="H604" s="24">
        <v>6317655400</v>
      </c>
      <c r="I604" s="26">
        <v>3</v>
      </c>
      <c r="J604" s="26" t="s">
        <v>878</v>
      </c>
      <c r="K604" s="27" t="s">
        <v>877</v>
      </c>
      <c r="L604" s="28">
        <v>921</v>
      </c>
      <c r="M604" s="70" t="s">
        <v>878</v>
      </c>
      <c r="N604" s="36" t="s">
        <v>877</v>
      </c>
      <c r="O604" s="30"/>
      <c r="P604" s="31">
        <v>3.009259259259259</v>
      </c>
      <c r="Q604" s="26" t="str">
        <f t="shared" si="126"/>
        <v>NO</v>
      </c>
      <c r="R604" s="26" t="s">
        <v>878</v>
      </c>
      <c r="S604" s="30" t="s">
        <v>877</v>
      </c>
      <c r="T604">
        <v>2888</v>
      </c>
      <c r="U604">
        <v>4542</v>
      </c>
      <c r="V604" s="4">
        <v>502</v>
      </c>
      <c r="W604" s="33">
        <v>9767</v>
      </c>
      <c r="X604" s="34">
        <f t="shared" si="127"/>
        <v>0</v>
      </c>
      <c r="Y604" s="34">
        <f t="shared" si="128"/>
        <v>0</v>
      </c>
      <c r="Z604" s="34">
        <f t="shared" si="132"/>
        <v>0</v>
      </c>
      <c r="AA604" s="34">
        <f t="shared" si="133"/>
        <v>0</v>
      </c>
      <c r="AB604" s="34">
        <f t="shared" si="125"/>
        <v>0</v>
      </c>
      <c r="AC604" s="34">
        <f t="shared" si="129"/>
        <v>0</v>
      </c>
      <c r="AD604" s="34">
        <f t="shared" si="134"/>
        <v>0</v>
      </c>
      <c r="AE604" s="34">
        <f t="shared" si="135"/>
        <v>0</v>
      </c>
      <c r="AF604" s="34">
        <f t="shared" si="136"/>
        <v>0</v>
      </c>
      <c r="AG604" s="34">
        <f t="shared" si="137"/>
        <v>0</v>
      </c>
      <c r="AH604">
        <f t="shared" si="130"/>
        <v>0</v>
      </c>
      <c r="AI604">
        <f t="shared" si="131"/>
        <v>0</v>
      </c>
      <c r="AJ604">
        <v>0</v>
      </c>
    </row>
    <row r="605" spans="1:36" ht="12.75">
      <c r="A605" s="22">
        <v>3627660</v>
      </c>
      <c r="B605" s="23">
        <v>60201060000</v>
      </c>
      <c r="C605" s="24" t="s">
        <v>464</v>
      </c>
      <c r="D605" s="24" t="s">
        <v>465</v>
      </c>
      <c r="E605" s="24" t="s">
        <v>1830</v>
      </c>
      <c r="F605" s="24">
        <v>14701</v>
      </c>
      <c r="G605" s="25">
        <v>5799</v>
      </c>
      <c r="H605" s="24">
        <v>7164841136</v>
      </c>
      <c r="I605" s="26" t="s">
        <v>883</v>
      </c>
      <c r="J605" s="26" t="s">
        <v>878</v>
      </c>
      <c r="K605" s="43" t="s">
        <v>877</v>
      </c>
      <c r="L605" s="28">
        <v>1749</v>
      </c>
      <c r="M605" s="70" t="s">
        <v>878</v>
      </c>
      <c r="N605" s="26" t="s">
        <v>877</v>
      </c>
      <c r="O605" s="30"/>
      <c r="P605" s="31">
        <v>9.275664408546119</v>
      </c>
      <c r="Q605" s="26" t="str">
        <f t="shared" si="126"/>
        <v>NO</v>
      </c>
      <c r="R605" s="26" t="s">
        <v>878</v>
      </c>
      <c r="S605" s="30" t="s">
        <v>877</v>
      </c>
      <c r="T605">
        <v>7938</v>
      </c>
      <c r="U605">
        <v>10413</v>
      </c>
      <c r="V605" s="4">
        <v>3147</v>
      </c>
      <c r="W605" s="33">
        <v>33506</v>
      </c>
      <c r="X605" s="34">
        <f t="shared" si="127"/>
        <v>0</v>
      </c>
      <c r="Y605" s="34">
        <f t="shared" si="128"/>
        <v>0</v>
      </c>
      <c r="Z605" s="34">
        <f t="shared" si="132"/>
        <v>0</v>
      </c>
      <c r="AA605" s="34">
        <f t="shared" si="133"/>
        <v>0</v>
      </c>
      <c r="AB605" s="34">
        <f t="shared" si="125"/>
        <v>0</v>
      </c>
      <c r="AC605" s="34">
        <f t="shared" si="129"/>
        <v>0</v>
      </c>
      <c r="AD605" s="34">
        <f t="shared" si="134"/>
        <v>0</v>
      </c>
      <c r="AE605" s="34">
        <f t="shared" si="135"/>
        <v>0</v>
      </c>
      <c r="AF605" s="34">
        <f t="shared" si="136"/>
        <v>0</v>
      </c>
      <c r="AG605" s="34">
        <f t="shared" si="137"/>
        <v>0</v>
      </c>
      <c r="AH605">
        <f t="shared" si="130"/>
        <v>0</v>
      </c>
      <c r="AI605">
        <f t="shared" si="131"/>
        <v>0</v>
      </c>
      <c r="AJ605">
        <v>0</v>
      </c>
    </row>
    <row r="606" spans="1:36" ht="12.75">
      <c r="A606" s="22">
        <v>3627690</v>
      </c>
      <c r="B606" s="23">
        <v>131802020000</v>
      </c>
      <c r="C606" s="24" t="s">
        <v>466</v>
      </c>
      <c r="D606" s="24" t="s">
        <v>467</v>
      </c>
      <c r="E606" s="24" t="s">
        <v>468</v>
      </c>
      <c r="F606" s="24">
        <v>12574</v>
      </c>
      <c r="G606" s="25">
        <v>60</v>
      </c>
      <c r="H606" s="24">
        <v>9148766414</v>
      </c>
      <c r="I606" s="26">
        <v>3</v>
      </c>
      <c r="J606" s="26" t="s">
        <v>878</v>
      </c>
      <c r="K606" s="46"/>
      <c r="L606" s="47" t="s">
        <v>954</v>
      </c>
      <c r="M606" s="70"/>
      <c r="N606" s="30"/>
      <c r="O606" s="30"/>
      <c r="P606" s="31" t="s">
        <v>1279</v>
      </c>
      <c r="Q606" s="26" t="s">
        <v>1279</v>
      </c>
      <c r="R606" s="26" t="s">
        <v>878</v>
      </c>
      <c r="S606" s="48" t="s">
        <v>955</v>
      </c>
      <c r="X606" s="34">
        <f t="shared" si="127"/>
        <v>0</v>
      </c>
      <c r="Y606" s="34">
        <f t="shared" si="128"/>
        <v>0</v>
      </c>
      <c r="Z606" s="34">
        <f t="shared" si="132"/>
        <v>0</v>
      </c>
      <c r="AA606" s="34">
        <f t="shared" si="133"/>
        <v>0</v>
      </c>
      <c r="AB606" s="34">
        <f t="shared" si="125"/>
        <v>0</v>
      </c>
      <c r="AC606" s="34">
        <f t="shared" si="129"/>
        <v>0</v>
      </c>
      <c r="AD606" s="34">
        <f t="shared" si="134"/>
        <v>0</v>
      </c>
      <c r="AE606" s="34">
        <f t="shared" si="135"/>
        <v>0</v>
      </c>
      <c r="AF606" s="34">
        <f t="shared" si="136"/>
        <v>0</v>
      </c>
      <c r="AG606" s="34">
        <f t="shared" si="137"/>
        <v>0</v>
      </c>
      <c r="AH606">
        <f t="shared" si="130"/>
        <v>0</v>
      </c>
      <c r="AI606">
        <f t="shared" si="131"/>
        <v>0</v>
      </c>
      <c r="AJ606">
        <v>0</v>
      </c>
    </row>
    <row r="607" spans="1:36" ht="12.75">
      <c r="A607" s="22">
        <v>3627750</v>
      </c>
      <c r="B607" s="23">
        <v>600801040000</v>
      </c>
      <c r="C607" s="24" t="s">
        <v>469</v>
      </c>
      <c r="D607" s="24" t="s">
        <v>470</v>
      </c>
      <c r="E607" s="24" t="s">
        <v>471</v>
      </c>
      <c r="F607" s="24">
        <v>14889</v>
      </c>
      <c r="G607" s="25">
        <v>98</v>
      </c>
      <c r="H607" s="24">
        <v>6075897100</v>
      </c>
      <c r="I607" s="26">
        <v>8</v>
      </c>
      <c r="J607" s="26" t="s">
        <v>876</v>
      </c>
      <c r="K607" s="27" t="s">
        <v>877</v>
      </c>
      <c r="L607" s="28">
        <v>1121</v>
      </c>
      <c r="M607" s="70" t="s">
        <v>878</v>
      </c>
      <c r="N607" s="40" t="s">
        <v>877</v>
      </c>
      <c r="O607" s="7"/>
      <c r="P607" s="31">
        <v>21.40077821011673</v>
      </c>
      <c r="Q607" s="26" t="str">
        <f aca="true" t="shared" si="138" ref="Q607:Q612">IF(P607&lt;20,"NO","YES")</f>
        <v>YES</v>
      </c>
      <c r="R607" s="26" t="s">
        <v>876</v>
      </c>
      <c r="S607" s="32" t="s">
        <v>879</v>
      </c>
      <c r="T607">
        <v>6400</v>
      </c>
      <c r="U607">
        <v>6276</v>
      </c>
      <c r="V607" s="4">
        <v>5138</v>
      </c>
      <c r="W607" s="33">
        <v>36872</v>
      </c>
      <c r="X607" s="34">
        <f t="shared" si="127"/>
        <v>1</v>
      </c>
      <c r="Y607" s="34">
        <f t="shared" si="128"/>
        <v>0</v>
      </c>
      <c r="Z607" s="34">
        <f t="shared" si="132"/>
        <v>0</v>
      </c>
      <c r="AA607" s="34">
        <f t="shared" si="133"/>
        <v>0</v>
      </c>
      <c r="AB607" s="34">
        <f t="shared" si="125"/>
        <v>1</v>
      </c>
      <c r="AC607" s="34">
        <f t="shared" si="129"/>
        <v>1</v>
      </c>
      <c r="AD607" s="34" t="str">
        <f t="shared" si="134"/>
        <v>CHECK</v>
      </c>
      <c r="AE607" s="34">
        <f t="shared" si="135"/>
        <v>0</v>
      </c>
      <c r="AF607" s="34" t="str">
        <f t="shared" si="136"/>
        <v>RLISP</v>
      </c>
      <c r="AG607" s="34">
        <f t="shared" si="137"/>
        <v>0</v>
      </c>
      <c r="AH607">
        <f t="shared" si="130"/>
        <v>0</v>
      </c>
      <c r="AI607">
        <f t="shared" si="131"/>
        <v>0</v>
      </c>
      <c r="AJ607">
        <v>0</v>
      </c>
    </row>
    <row r="608" spans="1:36" ht="12.75">
      <c r="A608" s="22">
        <v>3627780</v>
      </c>
      <c r="B608" s="23">
        <v>261001060000</v>
      </c>
      <c r="C608" s="24" t="s">
        <v>472</v>
      </c>
      <c r="D608" s="24" t="s">
        <v>473</v>
      </c>
      <c r="E608" s="24" t="s">
        <v>474</v>
      </c>
      <c r="F608" s="24">
        <v>14559</v>
      </c>
      <c r="G608" s="25">
        <v>1899</v>
      </c>
      <c r="H608" s="24">
        <v>7163495101</v>
      </c>
      <c r="I608" s="26" t="s">
        <v>883</v>
      </c>
      <c r="J608" s="26" t="s">
        <v>878</v>
      </c>
      <c r="K608" s="35" t="s">
        <v>877</v>
      </c>
      <c r="L608" s="4">
        <v>4179</v>
      </c>
      <c r="M608" s="70" t="s">
        <v>878</v>
      </c>
      <c r="N608" s="28" t="s">
        <v>877</v>
      </c>
      <c r="O608" s="30"/>
      <c r="P608" s="31">
        <v>4.56108182443273</v>
      </c>
      <c r="Q608" s="26" t="str">
        <f t="shared" si="138"/>
        <v>NO</v>
      </c>
      <c r="R608" s="26" t="s">
        <v>878</v>
      </c>
      <c r="S608" s="30" t="s">
        <v>877</v>
      </c>
      <c r="T608">
        <v>15931</v>
      </c>
      <c r="U608">
        <v>23483</v>
      </c>
      <c r="V608" s="4">
        <v>3854</v>
      </c>
      <c r="W608" s="33">
        <v>57470</v>
      </c>
      <c r="X608" s="34">
        <f t="shared" si="127"/>
        <v>0</v>
      </c>
      <c r="Y608" s="34">
        <f t="shared" si="128"/>
        <v>0</v>
      </c>
      <c r="Z608" s="34">
        <f t="shared" si="132"/>
        <v>0</v>
      </c>
      <c r="AA608" s="34">
        <f t="shared" si="133"/>
        <v>0</v>
      </c>
      <c r="AB608" s="34">
        <f t="shared" si="125"/>
        <v>0</v>
      </c>
      <c r="AC608" s="34">
        <f t="shared" si="129"/>
        <v>0</v>
      </c>
      <c r="AD608" s="34">
        <f t="shared" si="134"/>
        <v>0</v>
      </c>
      <c r="AE608" s="34">
        <f t="shared" si="135"/>
        <v>0</v>
      </c>
      <c r="AF608" s="34">
        <f t="shared" si="136"/>
        <v>0</v>
      </c>
      <c r="AG608" s="34">
        <f t="shared" si="137"/>
        <v>0</v>
      </c>
      <c r="AH608">
        <f t="shared" si="130"/>
        <v>0</v>
      </c>
      <c r="AI608">
        <f t="shared" si="131"/>
        <v>0</v>
      </c>
      <c r="AJ608">
        <v>0</v>
      </c>
    </row>
    <row r="609" spans="1:36" ht="12.75">
      <c r="A609" s="22">
        <v>3627810</v>
      </c>
      <c r="B609" s="23">
        <v>500402060000</v>
      </c>
      <c r="C609" s="24" t="s">
        <v>475</v>
      </c>
      <c r="D609" s="24" t="s">
        <v>476</v>
      </c>
      <c r="E609" s="24" t="s">
        <v>477</v>
      </c>
      <c r="F609" s="24">
        <v>10977</v>
      </c>
      <c r="G609" s="25">
        <v>5400</v>
      </c>
      <c r="H609" s="24">
        <v>9145776011</v>
      </c>
      <c r="I609" s="26" t="s">
        <v>1323</v>
      </c>
      <c r="J609" s="26" t="s">
        <v>878</v>
      </c>
      <c r="K609" s="27" t="s">
        <v>877</v>
      </c>
      <c r="L609" s="28">
        <v>8389</v>
      </c>
      <c r="M609" s="70" t="s">
        <v>878</v>
      </c>
      <c r="N609" s="4" t="s">
        <v>877</v>
      </c>
      <c r="O609" s="30"/>
      <c r="P609" s="31">
        <v>29.17761163871489</v>
      </c>
      <c r="Q609" s="26" t="str">
        <f t="shared" si="138"/>
        <v>YES</v>
      </c>
      <c r="R609" s="26" t="s">
        <v>878</v>
      </c>
      <c r="S609" s="30" t="s">
        <v>877</v>
      </c>
      <c r="T609">
        <v>123197</v>
      </c>
      <c r="U609">
        <v>112912</v>
      </c>
      <c r="V609" s="4">
        <v>105796</v>
      </c>
      <c r="W609" s="33">
        <v>630190</v>
      </c>
      <c r="X609" s="34">
        <f t="shared" si="127"/>
        <v>0</v>
      </c>
      <c r="Y609" s="34">
        <f t="shared" si="128"/>
        <v>0</v>
      </c>
      <c r="Z609" s="34">
        <f t="shared" si="132"/>
        <v>0</v>
      </c>
      <c r="AA609" s="34">
        <f t="shared" si="133"/>
        <v>0</v>
      </c>
      <c r="AB609" s="34">
        <f t="shared" si="125"/>
        <v>1</v>
      </c>
      <c r="AC609" s="34">
        <f t="shared" si="129"/>
        <v>0</v>
      </c>
      <c r="AD609" s="34">
        <f t="shared" si="134"/>
        <v>0</v>
      </c>
      <c r="AE609" s="34">
        <f t="shared" si="135"/>
        <v>0</v>
      </c>
      <c r="AF609" s="34">
        <f t="shared" si="136"/>
        <v>0</v>
      </c>
      <c r="AG609" s="34">
        <f t="shared" si="137"/>
        <v>0</v>
      </c>
      <c r="AH609">
        <f t="shared" si="130"/>
        <v>0</v>
      </c>
      <c r="AI609">
        <f t="shared" si="131"/>
        <v>0</v>
      </c>
      <c r="AJ609">
        <v>0</v>
      </c>
    </row>
    <row r="610" spans="1:36" ht="12.75">
      <c r="A610" s="22">
        <v>3627900</v>
      </c>
      <c r="B610" s="23">
        <v>580304020000</v>
      </c>
      <c r="C610" s="24" t="s">
        <v>478</v>
      </c>
      <c r="D610" s="24" t="s">
        <v>479</v>
      </c>
      <c r="E610" s="24" t="s">
        <v>1412</v>
      </c>
      <c r="F610" s="24">
        <v>11937</v>
      </c>
      <c r="G610" s="25">
        <v>1698</v>
      </c>
      <c r="H610" s="24">
        <v>6313240144</v>
      </c>
      <c r="I610" s="26">
        <v>3</v>
      </c>
      <c r="J610" s="36" t="s">
        <v>878</v>
      </c>
      <c r="K610" s="50" t="s">
        <v>877</v>
      </c>
      <c r="L610" s="45">
        <v>539</v>
      </c>
      <c r="M610" s="68" t="s">
        <v>878</v>
      </c>
      <c r="N610" s="40" t="s">
        <v>877</v>
      </c>
      <c r="O610" s="44"/>
      <c r="P610" s="31">
        <v>9.745762711864407</v>
      </c>
      <c r="Q610" s="26" t="str">
        <f t="shared" si="138"/>
        <v>NO</v>
      </c>
      <c r="R610" s="26" t="s">
        <v>878</v>
      </c>
      <c r="S610" s="30" t="s">
        <v>877</v>
      </c>
      <c r="T610">
        <v>2369</v>
      </c>
      <c r="U610">
        <v>2859</v>
      </c>
      <c r="V610" s="4">
        <v>1183</v>
      </c>
      <c r="W610" s="33">
        <v>11378</v>
      </c>
      <c r="X610" s="34">
        <f t="shared" si="127"/>
        <v>0</v>
      </c>
      <c r="Y610" s="34">
        <f t="shared" si="128"/>
        <v>1</v>
      </c>
      <c r="Z610" s="34">
        <f t="shared" si="132"/>
        <v>0</v>
      </c>
      <c r="AA610" s="34">
        <f t="shared" si="133"/>
        <v>0</v>
      </c>
      <c r="AB610" s="34">
        <f t="shared" si="125"/>
        <v>0</v>
      </c>
      <c r="AC610" s="34">
        <f t="shared" si="129"/>
        <v>0</v>
      </c>
      <c r="AD610" s="34">
        <f t="shared" si="134"/>
        <v>0</v>
      </c>
      <c r="AE610" s="34">
        <f t="shared" si="135"/>
        <v>0</v>
      </c>
      <c r="AF610" s="34">
        <f t="shared" si="136"/>
        <v>0</v>
      </c>
      <c r="AG610" s="34">
        <f t="shared" si="137"/>
        <v>0</v>
      </c>
      <c r="AH610">
        <f t="shared" si="130"/>
        <v>0</v>
      </c>
      <c r="AI610">
        <f t="shared" si="131"/>
        <v>0</v>
      </c>
      <c r="AJ610">
        <v>0</v>
      </c>
    </row>
    <row r="611" spans="1:36" ht="12.75">
      <c r="A611" s="22">
        <v>3627930</v>
      </c>
      <c r="B611" s="23">
        <v>271102040000</v>
      </c>
      <c r="C611" s="24" t="s">
        <v>480</v>
      </c>
      <c r="D611" s="24" t="s">
        <v>481</v>
      </c>
      <c r="E611" s="24" t="s">
        <v>89</v>
      </c>
      <c r="F611" s="24">
        <v>13452</v>
      </c>
      <c r="G611" s="25">
        <v>1127</v>
      </c>
      <c r="H611" s="24">
        <v>5185682011</v>
      </c>
      <c r="I611" s="26">
        <v>8</v>
      </c>
      <c r="J611" s="26" t="s">
        <v>876</v>
      </c>
      <c r="K611" s="35" t="s">
        <v>877</v>
      </c>
      <c r="L611" s="4">
        <v>478</v>
      </c>
      <c r="M611" s="70" t="s">
        <v>878</v>
      </c>
      <c r="N611" s="69" t="s">
        <v>879</v>
      </c>
      <c r="O611" s="66" t="s">
        <v>879</v>
      </c>
      <c r="P611" s="31">
        <v>16.28222523744912</v>
      </c>
      <c r="Q611" s="26" t="str">
        <f t="shared" si="138"/>
        <v>NO</v>
      </c>
      <c r="R611" s="26" t="s">
        <v>876</v>
      </c>
      <c r="S611" s="30" t="s">
        <v>877</v>
      </c>
      <c r="T611">
        <v>2877</v>
      </c>
      <c r="U611">
        <v>2961</v>
      </c>
      <c r="V611" s="4">
        <v>2210</v>
      </c>
      <c r="W611" s="33">
        <v>15648</v>
      </c>
      <c r="X611" s="34">
        <f t="shared" si="127"/>
        <v>1</v>
      </c>
      <c r="Y611" s="34">
        <f t="shared" si="128"/>
        <v>1</v>
      </c>
      <c r="Z611" s="34" t="str">
        <f t="shared" si="132"/>
        <v>ELIGIBLE</v>
      </c>
      <c r="AA611" s="34" t="str">
        <f t="shared" si="133"/>
        <v>OKAY</v>
      </c>
      <c r="AB611" s="34">
        <f t="shared" si="125"/>
        <v>0</v>
      </c>
      <c r="AC611" s="34">
        <f t="shared" si="129"/>
        <v>1</v>
      </c>
      <c r="AD611" s="34">
        <f t="shared" si="134"/>
        <v>0</v>
      </c>
      <c r="AE611" s="34">
        <f t="shared" si="135"/>
        <v>0</v>
      </c>
      <c r="AF611" s="34">
        <f t="shared" si="136"/>
        <v>0</v>
      </c>
      <c r="AG611" s="34">
        <f t="shared" si="137"/>
        <v>0</v>
      </c>
      <c r="AH611">
        <f t="shared" si="130"/>
        <v>0</v>
      </c>
      <c r="AI611">
        <f t="shared" si="131"/>
        <v>0</v>
      </c>
      <c r="AJ611">
        <v>0</v>
      </c>
    </row>
    <row r="612" spans="1:36" ht="12.75">
      <c r="A612" s="22">
        <v>3627960</v>
      </c>
      <c r="B612" s="23">
        <v>510101040000</v>
      </c>
      <c r="C612" s="24" t="s">
        <v>482</v>
      </c>
      <c r="D612" s="24" t="s">
        <v>483</v>
      </c>
      <c r="E612" s="24" t="s">
        <v>484</v>
      </c>
      <c r="F612" s="24">
        <v>13613</v>
      </c>
      <c r="G612" s="25">
        <v>307</v>
      </c>
      <c r="H612" s="24">
        <v>3153895131</v>
      </c>
      <c r="I612" s="26">
        <v>7</v>
      </c>
      <c r="J612" s="26" t="s">
        <v>876</v>
      </c>
      <c r="K612" s="27" t="s">
        <v>879</v>
      </c>
      <c r="L612" s="28">
        <v>1026</v>
      </c>
      <c r="M612" s="70" t="s">
        <v>878</v>
      </c>
      <c r="N612" s="28" t="s">
        <v>877</v>
      </c>
      <c r="O612" s="30"/>
      <c r="P612" s="31">
        <v>36.45743766122098</v>
      </c>
      <c r="Q612" s="26" t="str">
        <f t="shared" si="138"/>
        <v>YES</v>
      </c>
      <c r="R612" s="26" t="s">
        <v>876</v>
      </c>
      <c r="S612" s="32" t="s">
        <v>879</v>
      </c>
      <c r="T612">
        <v>8140</v>
      </c>
      <c r="U612">
        <v>5663</v>
      </c>
      <c r="V612" s="4">
        <v>9639</v>
      </c>
      <c r="W612" s="33">
        <v>55019</v>
      </c>
      <c r="X612" s="34">
        <f t="shared" si="127"/>
        <v>1</v>
      </c>
      <c r="Y612" s="34">
        <f t="shared" si="128"/>
        <v>0</v>
      </c>
      <c r="Z612" s="34">
        <f t="shared" si="132"/>
        <v>0</v>
      </c>
      <c r="AA612" s="34">
        <f t="shared" si="133"/>
        <v>0</v>
      </c>
      <c r="AB612" s="34">
        <f t="shared" si="125"/>
        <v>1</v>
      </c>
      <c r="AC612" s="34">
        <f t="shared" si="129"/>
        <v>1</v>
      </c>
      <c r="AD612" s="34" t="str">
        <f t="shared" si="134"/>
        <v>CHECK</v>
      </c>
      <c r="AE612" s="34">
        <f t="shared" si="135"/>
        <v>0</v>
      </c>
      <c r="AF612" s="34" t="str">
        <f t="shared" si="136"/>
        <v>RLISP</v>
      </c>
      <c r="AG612" s="34">
        <f t="shared" si="137"/>
        <v>0</v>
      </c>
      <c r="AH612">
        <f t="shared" si="130"/>
        <v>0</v>
      </c>
      <c r="AI612">
        <f t="shared" si="131"/>
        <v>0</v>
      </c>
      <c r="AJ612">
        <v>0</v>
      </c>
    </row>
    <row r="613" spans="1:36" ht="12.75">
      <c r="A613" s="22">
        <v>3627980</v>
      </c>
      <c r="B613" s="23">
        <v>660412020000</v>
      </c>
      <c r="C613" s="24" t="s">
        <v>485</v>
      </c>
      <c r="D613" s="24" t="s">
        <v>486</v>
      </c>
      <c r="E613" s="24" t="s">
        <v>1385</v>
      </c>
      <c r="F613" s="24">
        <v>10522</v>
      </c>
      <c r="G613" s="25">
        <v>2834</v>
      </c>
      <c r="H613" s="24">
        <v>9146933030</v>
      </c>
      <c r="I613" s="26">
        <v>3</v>
      </c>
      <c r="J613" s="75" t="s">
        <v>878</v>
      </c>
      <c r="K613" s="46"/>
      <c r="L613" s="47" t="s">
        <v>954</v>
      </c>
      <c r="M613" s="76"/>
      <c r="N613" s="7"/>
      <c r="O613" s="30"/>
      <c r="P613" s="31" t="s">
        <v>947</v>
      </c>
      <c r="Q613" s="31" t="s">
        <v>947</v>
      </c>
      <c r="R613" s="26" t="s">
        <v>878</v>
      </c>
      <c r="S613" s="48" t="s">
        <v>955</v>
      </c>
      <c r="X613" s="34">
        <f t="shared" si="127"/>
        <v>0</v>
      </c>
      <c r="Y613" s="34">
        <f t="shared" si="128"/>
        <v>0</v>
      </c>
      <c r="Z613" s="34">
        <f t="shared" si="132"/>
        <v>0</v>
      </c>
      <c r="AA613" s="34">
        <f t="shared" si="133"/>
        <v>0</v>
      </c>
      <c r="AB613" s="34">
        <f t="shared" si="125"/>
        <v>0</v>
      </c>
      <c r="AC613" s="34">
        <f t="shared" si="129"/>
        <v>0</v>
      </c>
      <c r="AD613" s="34">
        <f t="shared" si="134"/>
        <v>0</v>
      </c>
      <c r="AE613" s="34">
        <f t="shared" si="135"/>
        <v>0</v>
      </c>
      <c r="AF613" s="34">
        <f t="shared" si="136"/>
        <v>0</v>
      </c>
      <c r="AG613" s="34">
        <f t="shared" si="137"/>
        <v>0</v>
      </c>
      <c r="AH613">
        <f t="shared" si="130"/>
        <v>0</v>
      </c>
      <c r="AI613">
        <f t="shared" si="131"/>
        <v>0</v>
      </c>
      <c r="AJ613">
        <v>0</v>
      </c>
    </row>
    <row r="614" spans="1:36" ht="12.75">
      <c r="A614" s="22">
        <v>3627990</v>
      </c>
      <c r="B614" s="23">
        <v>161801040000</v>
      </c>
      <c r="C614" s="24" t="s">
        <v>487</v>
      </c>
      <c r="D614" s="24" t="s">
        <v>1175</v>
      </c>
      <c r="E614" s="24" t="s">
        <v>488</v>
      </c>
      <c r="F614" s="24">
        <v>12980</v>
      </c>
      <c r="G614" s="25">
        <v>309</v>
      </c>
      <c r="H614" s="24">
        <v>5188569421</v>
      </c>
      <c r="I614" s="26">
        <v>7</v>
      </c>
      <c r="J614" s="26" t="s">
        <v>876</v>
      </c>
      <c r="K614" s="74" t="s">
        <v>879</v>
      </c>
      <c r="L614" s="26">
        <v>345</v>
      </c>
      <c r="M614" s="70" t="s">
        <v>878</v>
      </c>
      <c r="N614" s="55" t="s">
        <v>879</v>
      </c>
      <c r="O614" s="66" t="s">
        <v>879</v>
      </c>
      <c r="P614" s="31">
        <v>28.838174273858918</v>
      </c>
      <c r="Q614" s="26" t="str">
        <f aca="true" t="shared" si="139" ref="Q614:Q677">IF(P614&lt;20,"NO","YES")</f>
        <v>YES</v>
      </c>
      <c r="R614" s="26" t="s">
        <v>876</v>
      </c>
      <c r="S614" s="30" t="s">
        <v>877</v>
      </c>
      <c r="T614">
        <v>2548</v>
      </c>
      <c r="U614">
        <v>2119</v>
      </c>
      <c r="V614" s="4">
        <v>2850</v>
      </c>
      <c r="W614" s="33">
        <v>16379</v>
      </c>
      <c r="X614" s="34">
        <f t="shared" si="127"/>
        <v>1</v>
      </c>
      <c r="Y614" s="34">
        <f t="shared" si="128"/>
        <v>1</v>
      </c>
      <c r="Z614" s="34" t="str">
        <f t="shared" si="132"/>
        <v>ELIGIBLE</v>
      </c>
      <c r="AA614" s="34" t="str">
        <f t="shared" si="133"/>
        <v>OKAY</v>
      </c>
      <c r="AB614" s="34">
        <f t="shared" si="125"/>
        <v>1</v>
      </c>
      <c r="AC614" s="34">
        <f t="shared" si="129"/>
        <v>1</v>
      </c>
      <c r="AD614" s="34" t="str">
        <f t="shared" si="134"/>
        <v>CHECK</v>
      </c>
      <c r="AE614" s="34" t="str">
        <f t="shared" si="135"/>
        <v>SRSA</v>
      </c>
      <c r="AF614" s="34">
        <f t="shared" si="136"/>
        <v>0</v>
      </c>
      <c r="AG614" s="34">
        <f t="shared" si="137"/>
        <v>0</v>
      </c>
      <c r="AH614">
        <f t="shared" si="130"/>
        <v>0</v>
      </c>
      <c r="AI614">
        <f t="shared" si="131"/>
        <v>0</v>
      </c>
      <c r="AJ614">
        <v>0</v>
      </c>
    </row>
    <row r="615" spans="1:36" ht="12.75">
      <c r="A615" s="22">
        <v>3628020</v>
      </c>
      <c r="B615" s="23">
        <v>121701040000</v>
      </c>
      <c r="C615" s="24" t="s">
        <v>489</v>
      </c>
      <c r="D615" s="24" t="s">
        <v>490</v>
      </c>
      <c r="E615" s="24" t="s">
        <v>491</v>
      </c>
      <c r="F615" s="24">
        <v>12167</v>
      </c>
      <c r="G615" s="25">
        <v>1098</v>
      </c>
      <c r="H615" s="24">
        <v>6076527301</v>
      </c>
      <c r="I615" s="26">
        <v>7</v>
      </c>
      <c r="J615" s="61" t="s">
        <v>876</v>
      </c>
      <c r="K615" s="43" t="s">
        <v>879</v>
      </c>
      <c r="L615" s="28">
        <v>460</v>
      </c>
      <c r="M615" s="29" t="s">
        <v>878</v>
      </c>
      <c r="N615" s="55" t="s">
        <v>879</v>
      </c>
      <c r="O615" s="66" t="s">
        <v>879</v>
      </c>
      <c r="P615" s="31">
        <v>21.8809980806142</v>
      </c>
      <c r="Q615" s="26" t="str">
        <f t="shared" si="139"/>
        <v>YES</v>
      </c>
      <c r="R615" s="26" t="s">
        <v>876</v>
      </c>
      <c r="S615" s="30" t="s">
        <v>877</v>
      </c>
      <c r="T615">
        <v>2706</v>
      </c>
      <c r="U615">
        <v>2489</v>
      </c>
      <c r="V615" s="4">
        <v>2458</v>
      </c>
      <c r="W615" s="33">
        <v>15832</v>
      </c>
      <c r="X615" s="34">
        <f t="shared" si="127"/>
        <v>1</v>
      </c>
      <c r="Y615" s="34">
        <f t="shared" si="128"/>
        <v>1</v>
      </c>
      <c r="Z615" s="34" t="str">
        <f t="shared" si="132"/>
        <v>ELIGIBLE</v>
      </c>
      <c r="AA615" s="34" t="str">
        <f t="shared" si="133"/>
        <v>OKAY</v>
      </c>
      <c r="AB615" s="34">
        <f t="shared" si="125"/>
        <v>1</v>
      </c>
      <c r="AC615" s="34">
        <f t="shared" si="129"/>
        <v>1</v>
      </c>
      <c r="AD615" s="34" t="str">
        <f t="shared" si="134"/>
        <v>CHECK</v>
      </c>
      <c r="AE615" s="34" t="str">
        <f t="shared" si="135"/>
        <v>SRSA</v>
      </c>
      <c r="AF615" s="34">
        <f t="shared" si="136"/>
        <v>0</v>
      </c>
      <c r="AG615" s="34">
        <f t="shared" si="137"/>
        <v>0</v>
      </c>
      <c r="AH615">
        <f t="shared" si="130"/>
        <v>0</v>
      </c>
      <c r="AI615">
        <f t="shared" si="131"/>
        <v>0</v>
      </c>
      <c r="AJ615">
        <v>0</v>
      </c>
    </row>
    <row r="616" spans="1:36" ht="12.75">
      <c r="A616" s="22">
        <v>3628050</v>
      </c>
      <c r="B616" s="23">
        <v>401001060000</v>
      </c>
      <c r="C616" s="24" t="s">
        <v>492</v>
      </c>
      <c r="D616" s="24" t="s">
        <v>493</v>
      </c>
      <c r="E616" s="24" t="s">
        <v>1958</v>
      </c>
      <c r="F616" s="24">
        <v>14094</v>
      </c>
      <c r="G616" s="25">
        <v>9623</v>
      </c>
      <c r="H616" s="24">
        <v>7166257272</v>
      </c>
      <c r="I616" s="26">
        <v>8</v>
      </c>
      <c r="J616" s="26" t="s">
        <v>876</v>
      </c>
      <c r="K616" s="35" t="s">
        <v>877</v>
      </c>
      <c r="L616" s="4">
        <v>2600</v>
      </c>
      <c r="M616" s="70" t="s">
        <v>878</v>
      </c>
      <c r="N616" s="4" t="s">
        <v>877</v>
      </c>
      <c r="O616" s="30"/>
      <c r="P616" s="31">
        <v>7.292539815590946</v>
      </c>
      <c r="Q616" s="26" t="str">
        <f t="shared" si="139"/>
        <v>NO</v>
      </c>
      <c r="R616" s="26" t="s">
        <v>876</v>
      </c>
      <c r="S616" s="30" t="s">
        <v>877</v>
      </c>
      <c r="T616">
        <v>9792</v>
      </c>
      <c r="U616">
        <v>13526</v>
      </c>
      <c r="V616" s="4">
        <v>3211</v>
      </c>
      <c r="W616" s="33">
        <v>40137</v>
      </c>
      <c r="X616" s="34">
        <f t="shared" si="127"/>
        <v>1</v>
      </c>
      <c r="Y616" s="34">
        <f t="shared" si="128"/>
        <v>0</v>
      </c>
      <c r="Z616" s="34">
        <f t="shared" si="132"/>
        <v>0</v>
      </c>
      <c r="AA616" s="34">
        <f t="shared" si="133"/>
        <v>0</v>
      </c>
      <c r="AB616" s="34">
        <f t="shared" si="125"/>
        <v>0</v>
      </c>
      <c r="AC616" s="34">
        <f t="shared" si="129"/>
        <v>1</v>
      </c>
      <c r="AD616" s="34">
        <f t="shared" si="134"/>
        <v>0</v>
      </c>
      <c r="AE616" s="34">
        <f t="shared" si="135"/>
        <v>0</v>
      </c>
      <c r="AF616" s="34">
        <f t="shared" si="136"/>
        <v>0</v>
      </c>
      <c r="AG616" s="34">
        <f t="shared" si="137"/>
        <v>0</v>
      </c>
      <c r="AH616">
        <f t="shared" si="130"/>
        <v>0</v>
      </c>
      <c r="AI616">
        <f t="shared" si="131"/>
        <v>0</v>
      </c>
      <c r="AJ616">
        <v>0</v>
      </c>
    </row>
    <row r="617" spans="1:36" ht="12.75">
      <c r="A617" s="22">
        <v>3628110</v>
      </c>
      <c r="B617" s="23">
        <v>522001040000</v>
      </c>
      <c r="C617" s="24" t="s">
        <v>494</v>
      </c>
      <c r="D617" s="24" t="s">
        <v>495</v>
      </c>
      <c r="E617" s="24" t="s">
        <v>496</v>
      </c>
      <c r="F617" s="24">
        <v>12170</v>
      </c>
      <c r="G617" s="25">
        <v>490</v>
      </c>
      <c r="H617" s="24">
        <v>5186648656</v>
      </c>
      <c r="I617" s="26">
        <v>8</v>
      </c>
      <c r="J617" s="75" t="s">
        <v>876</v>
      </c>
      <c r="K617" s="35" t="s">
        <v>877</v>
      </c>
      <c r="L617" s="4">
        <v>1264</v>
      </c>
      <c r="M617" s="76" t="s">
        <v>878</v>
      </c>
      <c r="N617" s="4" t="s">
        <v>877</v>
      </c>
      <c r="O617" s="30"/>
      <c r="P617" s="31">
        <v>8.50546780072904</v>
      </c>
      <c r="Q617" s="26" t="str">
        <f t="shared" si="139"/>
        <v>NO</v>
      </c>
      <c r="R617" s="26" t="s">
        <v>876</v>
      </c>
      <c r="S617" s="30" t="s">
        <v>877</v>
      </c>
      <c r="T617">
        <v>5257</v>
      </c>
      <c r="U617">
        <v>6844</v>
      </c>
      <c r="V617" s="4">
        <v>2204</v>
      </c>
      <c r="W617" s="33">
        <v>23716</v>
      </c>
      <c r="X617" s="34">
        <f t="shared" si="127"/>
        <v>1</v>
      </c>
      <c r="Y617" s="34">
        <f t="shared" si="128"/>
        <v>0</v>
      </c>
      <c r="Z617" s="34">
        <f t="shared" si="132"/>
        <v>0</v>
      </c>
      <c r="AA617" s="34">
        <f t="shared" si="133"/>
        <v>0</v>
      </c>
      <c r="AB617" s="34">
        <f t="shared" si="125"/>
        <v>0</v>
      </c>
      <c r="AC617" s="34">
        <f t="shared" si="129"/>
        <v>1</v>
      </c>
      <c r="AD617" s="34">
        <f t="shared" si="134"/>
        <v>0</v>
      </c>
      <c r="AE617" s="34">
        <f t="shared" si="135"/>
        <v>0</v>
      </c>
      <c r="AF617" s="34">
        <f t="shared" si="136"/>
        <v>0</v>
      </c>
      <c r="AG617" s="34">
        <f t="shared" si="137"/>
        <v>0</v>
      </c>
      <c r="AH617">
        <f t="shared" si="130"/>
        <v>0</v>
      </c>
      <c r="AI617">
        <f t="shared" si="131"/>
        <v>0</v>
      </c>
      <c r="AJ617">
        <v>0</v>
      </c>
    </row>
    <row r="618" spans="1:36" ht="12.75">
      <c r="A618" s="22">
        <v>3628140</v>
      </c>
      <c r="B618" s="23">
        <v>251501040000</v>
      </c>
      <c r="C618" s="24" t="s">
        <v>497</v>
      </c>
      <c r="D618" s="24" t="s">
        <v>498</v>
      </c>
      <c r="E618" s="24" t="s">
        <v>499</v>
      </c>
      <c r="F618" s="24">
        <v>13409</v>
      </c>
      <c r="G618" s="25">
        <v>732</v>
      </c>
      <c r="H618" s="24">
        <v>3154954400</v>
      </c>
      <c r="I618" s="26">
        <v>8</v>
      </c>
      <c r="J618" s="26" t="s">
        <v>876</v>
      </c>
      <c r="K618" s="74" t="s">
        <v>877</v>
      </c>
      <c r="L618" s="26">
        <v>570</v>
      </c>
      <c r="M618" s="70" t="s">
        <v>878</v>
      </c>
      <c r="N618" s="69" t="s">
        <v>879</v>
      </c>
      <c r="O618" s="66" t="s">
        <v>879</v>
      </c>
      <c r="P618" s="31">
        <v>17.001545595054097</v>
      </c>
      <c r="Q618" s="26" t="str">
        <f t="shared" si="139"/>
        <v>NO</v>
      </c>
      <c r="R618" s="26" t="s">
        <v>876</v>
      </c>
      <c r="S618" s="30" t="s">
        <v>877</v>
      </c>
      <c r="T618">
        <v>2910</v>
      </c>
      <c r="U618">
        <v>3148</v>
      </c>
      <c r="V618" s="4">
        <v>2045</v>
      </c>
      <c r="W618" s="33">
        <v>15308</v>
      </c>
      <c r="X618" s="34">
        <f t="shared" si="127"/>
        <v>1</v>
      </c>
      <c r="Y618" s="34">
        <f t="shared" si="128"/>
        <v>1</v>
      </c>
      <c r="Z618" s="34" t="str">
        <f t="shared" si="132"/>
        <v>ELIGIBLE</v>
      </c>
      <c r="AA618" s="34" t="str">
        <f t="shared" si="133"/>
        <v>OKAY</v>
      </c>
      <c r="AB618" s="34">
        <f t="shared" si="125"/>
        <v>0</v>
      </c>
      <c r="AC618" s="34">
        <f t="shared" si="129"/>
        <v>1</v>
      </c>
      <c r="AD618" s="34">
        <f t="shared" si="134"/>
        <v>0</v>
      </c>
      <c r="AE618" s="34">
        <f t="shared" si="135"/>
        <v>0</v>
      </c>
      <c r="AF618" s="34">
        <f t="shared" si="136"/>
        <v>0</v>
      </c>
      <c r="AG618" s="34">
        <f t="shared" si="137"/>
        <v>0</v>
      </c>
      <c r="AH618">
        <f t="shared" si="130"/>
        <v>0</v>
      </c>
      <c r="AI618">
        <f t="shared" si="131"/>
        <v>0</v>
      </c>
      <c r="AJ618">
        <v>0</v>
      </c>
    </row>
    <row r="619" spans="1:36" ht="12.75">
      <c r="A619" s="22">
        <v>3628200</v>
      </c>
      <c r="B619" s="23">
        <v>580201060000</v>
      </c>
      <c r="C619" s="24" t="s">
        <v>500</v>
      </c>
      <c r="D619" s="24" t="s">
        <v>501</v>
      </c>
      <c r="E619" s="24" t="s">
        <v>502</v>
      </c>
      <c r="F619" s="24">
        <v>11733</v>
      </c>
      <c r="G619" s="25">
        <v>9050</v>
      </c>
      <c r="H619" s="24">
        <v>6314747514</v>
      </c>
      <c r="I619" s="26">
        <v>3</v>
      </c>
      <c r="J619" s="61" t="s">
        <v>878</v>
      </c>
      <c r="K619" s="35" t="s">
        <v>877</v>
      </c>
      <c r="L619" s="4">
        <v>7335</v>
      </c>
      <c r="M619" s="29" t="s">
        <v>878</v>
      </c>
      <c r="N619" s="45" t="s">
        <v>877</v>
      </c>
      <c r="O619" s="30"/>
      <c r="P619" s="31">
        <v>4.08316633266533</v>
      </c>
      <c r="Q619" s="26" t="str">
        <f t="shared" si="139"/>
        <v>NO</v>
      </c>
      <c r="R619" s="26" t="s">
        <v>878</v>
      </c>
      <c r="S619" s="30" t="s">
        <v>877</v>
      </c>
      <c r="T619">
        <v>24416</v>
      </c>
      <c r="U619">
        <v>38170</v>
      </c>
      <c r="V619" s="4">
        <v>5513</v>
      </c>
      <c r="W619" s="33">
        <v>89128</v>
      </c>
      <c r="X619" s="34">
        <f t="shared" si="127"/>
        <v>0</v>
      </c>
      <c r="Y619" s="34">
        <f t="shared" si="128"/>
        <v>0</v>
      </c>
      <c r="Z619" s="34">
        <f t="shared" si="132"/>
        <v>0</v>
      </c>
      <c r="AA619" s="34">
        <f t="shared" si="133"/>
        <v>0</v>
      </c>
      <c r="AB619" s="34">
        <f t="shared" si="125"/>
        <v>0</v>
      </c>
      <c r="AC619" s="34">
        <f t="shared" si="129"/>
        <v>0</v>
      </c>
      <c r="AD619" s="34">
        <f t="shared" si="134"/>
        <v>0</v>
      </c>
      <c r="AE619" s="34">
        <f t="shared" si="135"/>
        <v>0</v>
      </c>
      <c r="AF619" s="34">
        <f t="shared" si="136"/>
        <v>0</v>
      </c>
      <c r="AG619" s="34">
        <f t="shared" si="137"/>
        <v>0</v>
      </c>
      <c r="AH619">
        <f t="shared" si="130"/>
        <v>0</v>
      </c>
      <c r="AI619">
        <f t="shared" si="131"/>
        <v>0</v>
      </c>
      <c r="AJ619">
        <v>0</v>
      </c>
    </row>
    <row r="620" spans="1:36" ht="12.75">
      <c r="A620" s="22">
        <v>3628320</v>
      </c>
      <c r="B620" s="23">
        <v>500401060000</v>
      </c>
      <c r="C620" s="24" t="s">
        <v>503</v>
      </c>
      <c r="D620" s="24" t="s">
        <v>504</v>
      </c>
      <c r="E620" s="24" t="s">
        <v>505</v>
      </c>
      <c r="F620" s="24">
        <v>10931</v>
      </c>
      <c r="G620" s="25">
        <v>935</v>
      </c>
      <c r="H620" s="24">
        <v>9143577783</v>
      </c>
      <c r="I620" s="26">
        <v>3</v>
      </c>
      <c r="J620" s="26" t="s">
        <v>878</v>
      </c>
      <c r="K620" s="27" t="s">
        <v>877</v>
      </c>
      <c r="L620" s="28">
        <v>4010</v>
      </c>
      <c r="M620" s="70" t="s">
        <v>878</v>
      </c>
      <c r="N620" s="4" t="s">
        <v>877</v>
      </c>
      <c r="O620" s="30"/>
      <c r="P620" s="31">
        <v>5.58659217877095</v>
      </c>
      <c r="Q620" s="26" t="str">
        <f t="shared" si="139"/>
        <v>NO</v>
      </c>
      <c r="R620" s="26" t="s">
        <v>878</v>
      </c>
      <c r="S620" s="30" t="s">
        <v>877</v>
      </c>
      <c r="T620">
        <v>17290</v>
      </c>
      <c r="U620">
        <v>25343</v>
      </c>
      <c r="V620" s="4">
        <v>4336</v>
      </c>
      <c r="W620" s="33">
        <v>59864</v>
      </c>
      <c r="X620" s="34">
        <f t="shared" si="127"/>
        <v>0</v>
      </c>
      <c r="Y620" s="34">
        <f t="shared" si="128"/>
        <v>0</v>
      </c>
      <c r="Z620" s="34">
        <f t="shared" si="132"/>
        <v>0</v>
      </c>
      <c r="AA620" s="34">
        <f t="shared" si="133"/>
        <v>0</v>
      </c>
      <c r="AB620" s="34">
        <f t="shared" si="125"/>
        <v>0</v>
      </c>
      <c r="AC620" s="34">
        <f t="shared" si="129"/>
        <v>0</v>
      </c>
      <c r="AD620" s="34">
        <f t="shared" si="134"/>
        <v>0</v>
      </c>
      <c r="AE620" s="34">
        <f t="shared" si="135"/>
        <v>0</v>
      </c>
      <c r="AF620" s="34">
        <f t="shared" si="136"/>
        <v>0</v>
      </c>
      <c r="AG620" s="34">
        <f t="shared" si="137"/>
        <v>0</v>
      </c>
      <c r="AH620">
        <f t="shared" si="130"/>
        <v>0</v>
      </c>
      <c r="AI620">
        <f t="shared" si="131"/>
        <v>0</v>
      </c>
      <c r="AJ620">
        <v>0</v>
      </c>
    </row>
    <row r="621" spans="1:36" ht="12.75">
      <c r="A621" s="22">
        <v>3628380</v>
      </c>
      <c r="B621" s="23">
        <v>30601060000</v>
      </c>
      <c r="C621" s="24" t="s">
        <v>506</v>
      </c>
      <c r="D621" s="24" t="s">
        <v>507</v>
      </c>
      <c r="E621" s="24" t="s">
        <v>508</v>
      </c>
      <c r="F621" s="24">
        <v>13748</v>
      </c>
      <c r="G621" s="25">
        <v>200</v>
      </c>
      <c r="H621" s="24">
        <v>6077759100</v>
      </c>
      <c r="I621" s="26" t="s">
        <v>883</v>
      </c>
      <c r="J621" s="26" t="s">
        <v>878</v>
      </c>
      <c r="K621" s="28" t="s">
        <v>877</v>
      </c>
      <c r="L621" s="28">
        <v>2129</v>
      </c>
      <c r="M621" s="70" t="s">
        <v>878</v>
      </c>
      <c r="N621" s="28" t="s">
        <v>877</v>
      </c>
      <c r="O621" s="30"/>
      <c r="P621" s="31">
        <v>12.863770560944749</v>
      </c>
      <c r="Q621" s="26" t="str">
        <f t="shared" si="139"/>
        <v>NO</v>
      </c>
      <c r="R621" s="26" t="s">
        <v>878</v>
      </c>
      <c r="S621" s="30" t="s">
        <v>877</v>
      </c>
      <c r="T621">
        <v>9930</v>
      </c>
      <c r="U621">
        <v>11488</v>
      </c>
      <c r="V621" s="4">
        <v>5538</v>
      </c>
      <c r="W621" s="33">
        <v>49324</v>
      </c>
      <c r="X621" s="34">
        <f t="shared" si="127"/>
        <v>0</v>
      </c>
      <c r="Y621" s="34">
        <f t="shared" si="128"/>
        <v>0</v>
      </c>
      <c r="Z621" s="34">
        <f t="shared" si="132"/>
        <v>0</v>
      </c>
      <c r="AA621" s="34">
        <f t="shared" si="133"/>
        <v>0</v>
      </c>
      <c r="AB621" s="34">
        <f t="shared" si="125"/>
        <v>0</v>
      </c>
      <c r="AC621" s="34">
        <f t="shared" si="129"/>
        <v>0</v>
      </c>
      <c r="AD621" s="34">
        <f t="shared" si="134"/>
        <v>0</v>
      </c>
      <c r="AE621" s="34">
        <f t="shared" si="135"/>
        <v>0</v>
      </c>
      <c r="AF621" s="34">
        <f t="shared" si="136"/>
        <v>0</v>
      </c>
      <c r="AG621" s="34">
        <f t="shared" si="137"/>
        <v>0</v>
      </c>
      <c r="AH621">
        <f t="shared" si="130"/>
        <v>0</v>
      </c>
      <c r="AI621">
        <f t="shared" si="131"/>
        <v>0</v>
      </c>
      <c r="AJ621">
        <v>0</v>
      </c>
    </row>
    <row r="622" spans="1:36" ht="12.75">
      <c r="A622" s="22">
        <v>3628500</v>
      </c>
      <c r="B622" s="23">
        <v>140207060000</v>
      </c>
      <c r="C622" s="24" t="s">
        <v>509</v>
      </c>
      <c r="D622" s="24" t="s">
        <v>510</v>
      </c>
      <c r="E622" s="24" t="s">
        <v>1002</v>
      </c>
      <c r="F622" s="24">
        <v>14228</v>
      </c>
      <c r="G622" s="25">
        <v>3399</v>
      </c>
      <c r="H622" s="24">
        <v>7162501404</v>
      </c>
      <c r="I622" s="26">
        <v>3</v>
      </c>
      <c r="J622" s="26" t="s">
        <v>878</v>
      </c>
      <c r="K622" s="27" t="s">
        <v>877</v>
      </c>
      <c r="L622" s="28">
        <v>3714</v>
      </c>
      <c r="M622" s="70" t="s">
        <v>878</v>
      </c>
      <c r="N622" s="4" t="s">
        <v>877</v>
      </c>
      <c r="O622" s="30"/>
      <c r="P622" s="31">
        <v>11.646408839779006</v>
      </c>
      <c r="Q622" s="26" t="str">
        <f t="shared" si="139"/>
        <v>NO</v>
      </c>
      <c r="R622" s="26" t="s">
        <v>878</v>
      </c>
      <c r="S622" s="30" t="s">
        <v>877</v>
      </c>
      <c r="T622">
        <v>20002</v>
      </c>
      <c r="U622">
        <v>23655</v>
      </c>
      <c r="V622" s="4">
        <v>10596</v>
      </c>
      <c r="W622" s="33">
        <v>92296</v>
      </c>
      <c r="X622" s="34">
        <f t="shared" si="127"/>
        <v>0</v>
      </c>
      <c r="Y622" s="34">
        <f t="shared" si="128"/>
        <v>0</v>
      </c>
      <c r="Z622" s="34">
        <f t="shared" si="132"/>
        <v>0</v>
      </c>
      <c r="AA622" s="34">
        <f t="shared" si="133"/>
        <v>0</v>
      </c>
      <c r="AB622" s="34">
        <f t="shared" si="125"/>
        <v>0</v>
      </c>
      <c r="AC622" s="34">
        <f t="shared" si="129"/>
        <v>0</v>
      </c>
      <c r="AD622" s="34">
        <f t="shared" si="134"/>
        <v>0</v>
      </c>
      <c r="AE622" s="34">
        <f t="shared" si="135"/>
        <v>0</v>
      </c>
      <c r="AF622" s="34">
        <f t="shared" si="136"/>
        <v>0</v>
      </c>
      <c r="AG622" s="34">
        <f t="shared" si="137"/>
        <v>0</v>
      </c>
      <c r="AH622">
        <f t="shared" si="130"/>
        <v>0</v>
      </c>
      <c r="AI622">
        <f t="shared" si="131"/>
        <v>0</v>
      </c>
      <c r="AJ622">
        <v>0</v>
      </c>
    </row>
    <row r="623" spans="1:36" ht="12.75">
      <c r="A623" s="22">
        <v>3628560</v>
      </c>
      <c r="B623" s="23">
        <v>280502060000</v>
      </c>
      <c r="C623" s="24" t="s">
        <v>511</v>
      </c>
      <c r="D623" s="24" t="s">
        <v>512</v>
      </c>
      <c r="E623" s="24" t="s">
        <v>513</v>
      </c>
      <c r="F623" s="24">
        <v>11791</v>
      </c>
      <c r="G623" s="25">
        <v>2998</v>
      </c>
      <c r="H623" s="24">
        <v>5163645605</v>
      </c>
      <c r="I623" s="26">
        <v>3</v>
      </c>
      <c r="J623" s="26" t="s">
        <v>878</v>
      </c>
      <c r="K623" s="35" t="s">
        <v>877</v>
      </c>
      <c r="L623" s="4">
        <v>6001</v>
      </c>
      <c r="M623" s="70" t="s">
        <v>878</v>
      </c>
      <c r="N623" s="4" t="s">
        <v>877</v>
      </c>
      <c r="O623" s="7"/>
      <c r="P623" s="31">
        <v>5.638314912702227</v>
      </c>
      <c r="Q623" s="26" t="str">
        <f t="shared" si="139"/>
        <v>NO</v>
      </c>
      <c r="R623" s="26" t="s">
        <v>878</v>
      </c>
      <c r="S623" s="30" t="s">
        <v>877</v>
      </c>
      <c r="T623">
        <v>23254</v>
      </c>
      <c r="U623">
        <v>34945</v>
      </c>
      <c r="V623" s="4">
        <v>5475</v>
      </c>
      <c r="W623" s="33">
        <v>79392</v>
      </c>
      <c r="X623" s="34">
        <f t="shared" si="127"/>
        <v>0</v>
      </c>
      <c r="Y623" s="34">
        <f t="shared" si="128"/>
        <v>0</v>
      </c>
      <c r="Z623" s="34">
        <f t="shared" si="132"/>
        <v>0</v>
      </c>
      <c r="AA623" s="34">
        <f t="shared" si="133"/>
        <v>0</v>
      </c>
      <c r="AB623" s="34">
        <f t="shared" si="125"/>
        <v>0</v>
      </c>
      <c r="AC623" s="34">
        <f t="shared" si="129"/>
        <v>0</v>
      </c>
      <c r="AD623" s="34">
        <f t="shared" si="134"/>
        <v>0</v>
      </c>
      <c r="AE623" s="34">
        <f t="shared" si="135"/>
        <v>0</v>
      </c>
      <c r="AF623" s="34">
        <f t="shared" si="136"/>
        <v>0</v>
      </c>
      <c r="AG623" s="34">
        <f t="shared" si="137"/>
        <v>0</v>
      </c>
      <c r="AH623">
        <f t="shared" si="130"/>
        <v>0</v>
      </c>
      <c r="AI623">
        <f t="shared" si="131"/>
        <v>0</v>
      </c>
      <c r="AJ623">
        <v>0</v>
      </c>
    </row>
    <row r="624" spans="1:36" ht="12.75">
      <c r="A624" s="22">
        <v>3628590</v>
      </c>
      <c r="B624" s="23">
        <v>421800010000</v>
      </c>
      <c r="C624" s="24" t="s">
        <v>514</v>
      </c>
      <c r="D624" s="24" t="s">
        <v>515</v>
      </c>
      <c r="E624" s="24" t="s">
        <v>1272</v>
      </c>
      <c r="F624" s="24">
        <v>13210</v>
      </c>
      <c r="G624" s="25">
        <v>2325</v>
      </c>
      <c r="H624" s="24">
        <v>3154354161</v>
      </c>
      <c r="I624" s="26">
        <v>2</v>
      </c>
      <c r="J624" s="26" t="s">
        <v>878</v>
      </c>
      <c r="K624" s="27" t="s">
        <v>877</v>
      </c>
      <c r="L624" s="28">
        <v>21541</v>
      </c>
      <c r="M624" s="70" t="s">
        <v>878</v>
      </c>
      <c r="N624" s="4" t="s">
        <v>877</v>
      </c>
      <c r="O624" s="30"/>
      <c r="P624" s="31">
        <v>45.683310912400096</v>
      </c>
      <c r="Q624" s="26" t="str">
        <f t="shared" si="139"/>
        <v>YES</v>
      </c>
      <c r="R624" s="26" t="s">
        <v>878</v>
      </c>
      <c r="S624" s="30" t="s">
        <v>877</v>
      </c>
      <c r="T624">
        <v>202417</v>
      </c>
      <c r="U624">
        <v>238591</v>
      </c>
      <c r="V624" s="4">
        <v>264774</v>
      </c>
      <c r="W624" s="33">
        <v>1406530</v>
      </c>
      <c r="X624" s="34">
        <f t="shared" si="127"/>
        <v>0</v>
      </c>
      <c r="Y624" s="34">
        <f t="shared" si="128"/>
        <v>0</v>
      </c>
      <c r="Z624" s="34">
        <f t="shared" si="132"/>
        <v>0</v>
      </c>
      <c r="AA624" s="34">
        <f t="shared" si="133"/>
        <v>0</v>
      </c>
      <c r="AB624" s="34">
        <f t="shared" si="125"/>
        <v>1</v>
      </c>
      <c r="AC624" s="34">
        <f t="shared" si="129"/>
        <v>0</v>
      </c>
      <c r="AD624" s="34">
        <f t="shared" si="134"/>
        <v>0</v>
      </c>
      <c r="AE624" s="34">
        <f t="shared" si="135"/>
        <v>0</v>
      </c>
      <c r="AF624" s="34">
        <f t="shared" si="136"/>
        <v>0</v>
      </c>
      <c r="AG624" s="34">
        <f t="shared" si="137"/>
        <v>0</v>
      </c>
      <c r="AH624">
        <f t="shared" si="130"/>
        <v>0</v>
      </c>
      <c r="AI624">
        <f t="shared" si="131"/>
        <v>0</v>
      </c>
      <c r="AJ624">
        <v>0</v>
      </c>
    </row>
    <row r="625" spans="1:36" ht="12.75">
      <c r="A625" s="22">
        <v>3628620</v>
      </c>
      <c r="B625" s="23">
        <v>100501040000</v>
      </c>
      <c r="C625" s="24" t="s">
        <v>516</v>
      </c>
      <c r="D625" s="24" t="s">
        <v>517</v>
      </c>
      <c r="E625" s="24" t="s">
        <v>518</v>
      </c>
      <c r="F625" s="24">
        <v>12521</v>
      </c>
      <c r="G625" s="25" t="s">
        <v>946</v>
      </c>
      <c r="H625" s="24">
        <v>5183250310</v>
      </c>
      <c r="I625" s="26" t="s">
        <v>519</v>
      </c>
      <c r="J625" s="26" t="s">
        <v>878</v>
      </c>
      <c r="K625" s="43" t="s">
        <v>879</v>
      </c>
      <c r="L625" s="28">
        <v>1757</v>
      </c>
      <c r="M625" s="70" t="s">
        <v>878</v>
      </c>
      <c r="N625" s="28" t="s">
        <v>877</v>
      </c>
      <c r="O625" s="30"/>
      <c r="P625" s="31">
        <v>24.641975308641975</v>
      </c>
      <c r="Q625" s="26" t="str">
        <f t="shared" si="139"/>
        <v>YES</v>
      </c>
      <c r="R625" s="26" t="s">
        <v>876</v>
      </c>
      <c r="S625" s="32" t="s">
        <v>879</v>
      </c>
      <c r="T625">
        <v>11278</v>
      </c>
      <c r="U625">
        <v>10834</v>
      </c>
      <c r="V625" s="4">
        <v>8918</v>
      </c>
      <c r="W625" s="33">
        <v>62674</v>
      </c>
      <c r="X625" s="34">
        <f t="shared" si="127"/>
        <v>0</v>
      </c>
      <c r="Y625" s="34">
        <f t="shared" si="128"/>
        <v>0</v>
      </c>
      <c r="Z625" s="34">
        <f t="shared" si="132"/>
        <v>0</v>
      </c>
      <c r="AA625" s="34">
        <f t="shared" si="133"/>
        <v>0</v>
      </c>
      <c r="AB625" s="34">
        <f t="shared" si="125"/>
        <v>1</v>
      </c>
      <c r="AC625" s="34">
        <f t="shared" si="129"/>
        <v>1</v>
      </c>
      <c r="AD625" s="34" t="str">
        <f t="shared" si="134"/>
        <v>CHECK</v>
      </c>
      <c r="AE625" s="34">
        <f t="shared" si="135"/>
        <v>0</v>
      </c>
      <c r="AF625" s="34" t="str">
        <f t="shared" si="136"/>
        <v>RLISP</v>
      </c>
      <c r="AG625" s="34">
        <f t="shared" si="137"/>
        <v>0</v>
      </c>
      <c r="AH625">
        <f t="shared" si="130"/>
        <v>0</v>
      </c>
      <c r="AI625">
        <f t="shared" si="131"/>
        <v>0</v>
      </c>
      <c r="AJ625">
        <v>0</v>
      </c>
    </row>
    <row r="626" spans="1:36" ht="12.75">
      <c r="A626" s="22">
        <v>3628650</v>
      </c>
      <c r="B626" s="23">
        <v>660401030000</v>
      </c>
      <c r="C626" s="24" t="s">
        <v>520</v>
      </c>
      <c r="D626" s="24" t="s">
        <v>521</v>
      </c>
      <c r="E626" s="24" t="s">
        <v>196</v>
      </c>
      <c r="F626" s="24">
        <v>10591</v>
      </c>
      <c r="G626" s="25">
        <v>2696</v>
      </c>
      <c r="H626" s="24">
        <v>9146319404</v>
      </c>
      <c r="I626" s="26">
        <v>3</v>
      </c>
      <c r="J626" s="26" t="s">
        <v>878</v>
      </c>
      <c r="K626" s="27" t="s">
        <v>877</v>
      </c>
      <c r="L626" s="28">
        <v>2074</v>
      </c>
      <c r="M626" s="70" t="s">
        <v>878</v>
      </c>
      <c r="N626" s="4" t="s">
        <v>877</v>
      </c>
      <c r="O626" s="30"/>
      <c r="P626" s="31">
        <v>16.545532278751605</v>
      </c>
      <c r="Q626" s="26" t="str">
        <f t="shared" si="139"/>
        <v>NO</v>
      </c>
      <c r="R626" s="26" t="s">
        <v>878</v>
      </c>
      <c r="S626" s="30" t="s">
        <v>877</v>
      </c>
      <c r="T626">
        <v>13358</v>
      </c>
      <c r="U626">
        <v>15731</v>
      </c>
      <c r="V626" s="4">
        <v>7152</v>
      </c>
      <c r="W626" s="33">
        <v>57425</v>
      </c>
      <c r="X626" s="34">
        <f t="shared" si="127"/>
        <v>0</v>
      </c>
      <c r="Y626" s="34">
        <f t="shared" si="128"/>
        <v>0</v>
      </c>
      <c r="Z626" s="34">
        <f t="shared" si="132"/>
        <v>0</v>
      </c>
      <c r="AA626" s="34">
        <f t="shared" si="133"/>
        <v>0</v>
      </c>
      <c r="AB626" s="34">
        <f t="shared" si="125"/>
        <v>0</v>
      </c>
      <c r="AC626" s="34">
        <f t="shared" si="129"/>
        <v>0</v>
      </c>
      <c r="AD626" s="34">
        <f t="shared" si="134"/>
        <v>0</v>
      </c>
      <c r="AE626" s="34">
        <f t="shared" si="135"/>
        <v>0</v>
      </c>
      <c r="AF626" s="34">
        <f t="shared" si="136"/>
        <v>0</v>
      </c>
      <c r="AG626" s="34">
        <f t="shared" si="137"/>
        <v>0</v>
      </c>
      <c r="AH626">
        <f t="shared" si="130"/>
        <v>0</v>
      </c>
      <c r="AI626">
        <f t="shared" si="131"/>
        <v>0</v>
      </c>
      <c r="AJ626">
        <v>0</v>
      </c>
    </row>
    <row r="627" spans="1:36" ht="12.75">
      <c r="A627" s="22">
        <v>3628680</v>
      </c>
      <c r="B627" s="23">
        <v>151501060000</v>
      </c>
      <c r="C627" s="24" t="s">
        <v>522</v>
      </c>
      <c r="D627" s="24" t="s">
        <v>523</v>
      </c>
      <c r="E627" s="24" t="s">
        <v>524</v>
      </c>
      <c r="F627" s="24">
        <v>12883</v>
      </c>
      <c r="G627" s="25">
        <v>1444</v>
      </c>
      <c r="H627" s="24">
        <v>5185856674</v>
      </c>
      <c r="I627" s="26">
        <v>6</v>
      </c>
      <c r="J627" s="26" t="s">
        <v>878</v>
      </c>
      <c r="K627" s="27" t="s">
        <v>879</v>
      </c>
      <c r="L627" s="28">
        <v>1017</v>
      </c>
      <c r="M627" s="70" t="s">
        <v>878</v>
      </c>
      <c r="N627" s="28" t="s">
        <v>877</v>
      </c>
      <c r="O627" s="30"/>
      <c r="P627" s="31">
        <v>19.458987783595113</v>
      </c>
      <c r="Q627" s="26" t="str">
        <f t="shared" si="139"/>
        <v>NO</v>
      </c>
      <c r="R627" s="26" t="s">
        <v>876</v>
      </c>
      <c r="S627" s="30" t="s">
        <v>877</v>
      </c>
      <c r="T627">
        <v>6133</v>
      </c>
      <c r="U627">
        <v>6580</v>
      </c>
      <c r="V627" s="4">
        <v>3998</v>
      </c>
      <c r="W627" s="33">
        <v>31033</v>
      </c>
      <c r="X627" s="34">
        <f t="shared" si="127"/>
        <v>0</v>
      </c>
      <c r="Y627" s="34">
        <f t="shared" si="128"/>
        <v>0</v>
      </c>
      <c r="Z627" s="34">
        <f t="shared" si="132"/>
        <v>0</v>
      </c>
      <c r="AA627" s="34">
        <f t="shared" si="133"/>
        <v>0</v>
      </c>
      <c r="AB627" s="34">
        <f aca="true" t="shared" si="140" ref="AB627:AB690">IF(AND(P627&gt;=20,Q627="YES"),1,0)</f>
        <v>0</v>
      </c>
      <c r="AC627" s="34">
        <f t="shared" si="129"/>
        <v>1</v>
      </c>
      <c r="AD627" s="34">
        <f t="shared" si="134"/>
        <v>0</v>
      </c>
      <c r="AE627" s="34">
        <f t="shared" si="135"/>
        <v>0</v>
      </c>
      <c r="AF627" s="34">
        <f t="shared" si="136"/>
        <v>0</v>
      </c>
      <c r="AG627" s="34">
        <f t="shared" si="137"/>
        <v>0</v>
      </c>
      <c r="AH627">
        <f t="shared" si="130"/>
        <v>0</v>
      </c>
      <c r="AI627">
        <f t="shared" si="131"/>
        <v>0</v>
      </c>
      <c r="AJ627">
        <v>0</v>
      </c>
    </row>
    <row r="628" spans="1:36" ht="12.75">
      <c r="A628" s="22">
        <v>3628710</v>
      </c>
      <c r="B628" s="23">
        <v>600903040000</v>
      </c>
      <c r="C628" s="24" t="s">
        <v>525</v>
      </c>
      <c r="D628" s="24" t="s">
        <v>526</v>
      </c>
      <c r="E628" s="24" t="s">
        <v>527</v>
      </c>
      <c r="F628" s="24">
        <v>13845</v>
      </c>
      <c r="G628" s="25">
        <v>241</v>
      </c>
      <c r="H628" s="24">
        <v>6076878000</v>
      </c>
      <c r="I628" s="26">
        <v>8</v>
      </c>
      <c r="J628" s="26" t="s">
        <v>876</v>
      </c>
      <c r="K628" s="27" t="s">
        <v>877</v>
      </c>
      <c r="L628" s="28">
        <v>1240</v>
      </c>
      <c r="M628" s="70" t="s">
        <v>878</v>
      </c>
      <c r="N628" s="40" t="s">
        <v>877</v>
      </c>
      <c r="O628" s="30"/>
      <c r="P628" s="31">
        <v>11.710323574730355</v>
      </c>
      <c r="Q628" s="26" t="str">
        <f t="shared" si="139"/>
        <v>NO</v>
      </c>
      <c r="R628" s="26" t="s">
        <v>876</v>
      </c>
      <c r="S628" s="30" t="s">
        <v>877</v>
      </c>
      <c r="T628">
        <v>5369</v>
      </c>
      <c r="U628">
        <v>6773</v>
      </c>
      <c r="V628" s="4">
        <v>2533</v>
      </c>
      <c r="W628" s="33">
        <v>25240</v>
      </c>
      <c r="X628" s="34">
        <f t="shared" si="127"/>
        <v>1</v>
      </c>
      <c r="Y628" s="34">
        <f t="shared" si="128"/>
        <v>0</v>
      </c>
      <c r="Z628" s="34">
        <f t="shared" si="132"/>
        <v>0</v>
      </c>
      <c r="AA628" s="34">
        <f t="shared" si="133"/>
        <v>0</v>
      </c>
      <c r="AB628" s="34">
        <f t="shared" si="140"/>
        <v>0</v>
      </c>
      <c r="AC628" s="34">
        <f t="shared" si="129"/>
        <v>1</v>
      </c>
      <c r="AD628" s="34">
        <f t="shared" si="134"/>
        <v>0</v>
      </c>
      <c r="AE628" s="34">
        <f t="shared" si="135"/>
        <v>0</v>
      </c>
      <c r="AF628" s="34">
        <f t="shared" si="136"/>
        <v>0</v>
      </c>
      <c r="AG628" s="34">
        <f t="shared" si="137"/>
        <v>0</v>
      </c>
      <c r="AH628">
        <f t="shared" si="130"/>
        <v>0</v>
      </c>
      <c r="AI628">
        <f t="shared" si="131"/>
        <v>0</v>
      </c>
      <c r="AJ628">
        <v>0</v>
      </c>
    </row>
    <row r="629" spans="1:36" ht="12.75">
      <c r="A629" s="22">
        <v>3628740</v>
      </c>
      <c r="B629" s="23">
        <v>142500010000</v>
      </c>
      <c r="C629" s="24" t="s">
        <v>528</v>
      </c>
      <c r="D629" s="24" t="s">
        <v>529</v>
      </c>
      <c r="E629" s="24" t="s">
        <v>530</v>
      </c>
      <c r="F629" s="24">
        <v>14150</v>
      </c>
      <c r="G629" s="25">
        <v>2098</v>
      </c>
      <c r="H629" s="24">
        <v>7166947784</v>
      </c>
      <c r="I629" s="26">
        <v>3</v>
      </c>
      <c r="J629" s="26" t="s">
        <v>878</v>
      </c>
      <c r="K629" s="27" t="s">
        <v>877</v>
      </c>
      <c r="L629" s="28">
        <v>2213</v>
      </c>
      <c r="M629" s="70" t="s">
        <v>878</v>
      </c>
      <c r="N629" s="4" t="s">
        <v>877</v>
      </c>
      <c r="O629" s="30"/>
      <c r="P629" s="31">
        <v>9.060514877967234</v>
      </c>
      <c r="Q629" s="26" t="str">
        <f t="shared" si="139"/>
        <v>NO</v>
      </c>
      <c r="R629" s="26" t="s">
        <v>878</v>
      </c>
      <c r="S629" s="30" t="s">
        <v>877</v>
      </c>
      <c r="T629">
        <v>11376</v>
      </c>
      <c r="U629">
        <v>14023</v>
      </c>
      <c r="V629" s="4">
        <v>5434</v>
      </c>
      <c r="W629" s="33">
        <v>51913</v>
      </c>
      <c r="X629" s="34">
        <f t="shared" si="127"/>
        <v>0</v>
      </c>
      <c r="Y629" s="34">
        <f t="shared" si="128"/>
        <v>0</v>
      </c>
      <c r="Z629" s="34">
        <f t="shared" si="132"/>
        <v>0</v>
      </c>
      <c r="AA629" s="34">
        <f t="shared" si="133"/>
        <v>0</v>
      </c>
      <c r="AB629" s="34">
        <f t="shared" si="140"/>
        <v>0</v>
      </c>
      <c r="AC629" s="34">
        <f t="shared" si="129"/>
        <v>0</v>
      </c>
      <c r="AD629" s="34">
        <f t="shared" si="134"/>
        <v>0</v>
      </c>
      <c r="AE629" s="34">
        <f t="shared" si="135"/>
        <v>0</v>
      </c>
      <c r="AF629" s="34">
        <f t="shared" si="136"/>
        <v>0</v>
      </c>
      <c r="AG629" s="34">
        <f t="shared" si="137"/>
        <v>0</v>
      </c>
      <c r="AH629">
        <f t="shared" si="130"/>
        <v>0</v>
      </c>
      <c r="AI629">
        <f t="shared" si="131"/>
        <v>0</v>
      </c>
      <c r="AJ629">
        <v>0</v>
      </c>
    </row>
    <row r="630" spans="1:36" ht="12.75">
      <c r="A630" s="22">
        <v>3628800</v>
      </c>
      <c r="B630" s="23">
        <v>211901020000</v>
      </c>
      <c r="C630" s="24" t="s">
        <v>531</v>
      </c>
      <c r="D630" s="24" t="s">
        <v>1175</v>
      </c>
      <c r="E630" s="24" t="s">
        <v>1806</v>
      </c>
      <c r="F630" s="24">
        <v>13420</v>
      </c>
      <c r="G630" s="25">
        <v>38</v>
      </c>
      <c r="H630" s="24">
        <v>3153693222</v>
      </c>
      <c r="I630" s="26">
        <v>8</v>
      </c>
      <c r="J630" s="26" t="s">
        <v>876</v>
      </c>
      <c r="K630" s="27" t="s">
        <v>877</v>
      </c>
      <c r="L630" s="28">
        <v>390</v>
      </c>
      <c r="M630" s="70" t="s">
        <v>878</v>
      </c>
      <c r="N630" s="55" t="s">
        <v>879</v>
      </c>
      <c r="O630" s="66" t="s">
        <v>879</v>
      </c>
      <c r="P630" s="31">
        <v>18.51851851851852</v>
      </c>
      <c r="Q630" s="26" t="str">
        <f t="shared" si="139"/>
        <v>NO</v>
      </c>
      <c r="R630" s="26" t="s">
        <v>876</v>
      </c>
      <c r="S630" s="30" t="s">
        <v>877</v>
      </c>
      <c r="T630">
        <v>1903</v>
      </c>
      <c r="U630">
        <v>2200</v>
      </c>
      <c r="V630" s="4">
        <v>1244</v>
      </c>
      <c r="W630" s="33">
        <v>9398</v>
      </c>
      <c r="X630" s="34">
        <f t="shared" si="127"/>
        <v>1</v>
      </c>
      <c r="Y630" s="34">
        <f t="shared" si="128"/>
        <v>1</v>
      </c>
      <c r="Z630" s="34" t="str">
        <f t="shared" si="132"/>
        <v>ELIGIBLE</v>
      </c>
      <c r="AA630" s="34" t="str">
        <f t="shared" si="133"/>
        <v>OKAY</v>
      </c>
      <c r="AB630" s="34">
        <f t="shared" si="140"/>
        <v>0</v>
      </c>
      <c r="AC630" s="34">
        <f t="shared" si="129"/>
        <v>1</v>
      </c>
      <c r="AD630" s="34">
        <f t="shared" si="134"/>
        <v>0</v>
      </c>
      <c r="AE630" s="34">
        <f t="shared" si="135"/>
        <v>0</v>
      </c>
      <c r="AF630" s="34">
        <f t="shared" si="136"/>
        <v>0</v>
      </c>
      <c r="AG630" s="34">
        <f t="shared" si="137"/>
        <v>0</v>
      </c>
      <c r="AH630">
        <f t="shared" si="130"/>
        <v>0</v>
      </c>
      <c r="AI630">
        <f t="shared" si="131"/>
        <v>0</v>
      </c>
      <c r="AJ630">
        <v>0</v>
      </c>
    </row>
    <row r="631" spans="1:36" ht="12.75">
      <c r="A631" s="22">
        <v>3628890</v>
      </c>
      <c r="B631" s="23">
        <v>591201040000</v>
      </c>
      <c r="C631" s="24" t="s">
        <v>532</v>
      </c>
      <c r="D631" s="24" t="s">
        <v>533</v>
      </c>
      <c r="E631" s="24" t="s">
        <v>534</v>
      </c>
      <c r="F631" s="24">
        <v>12740</v>
      </c>
      <c r="G631" s="25">
        <v>5609</v>
      </c>
      <c r="H631" s="24">
        <v>9149852296</v>
      </c>
      <c r="I631" s="26">
        <v>6</v>
      </c>
      <c r="J631" s="26" t="s">
        <v>878</v>
      </c>
      <c r="K631" s="27" t="s">
        <v>879</v>
      </c>
      <c r="L631" s="28">
        <v>1128</v>
      </c>
      <c r="M631" s="70" t="s">
        <v>878</v>
      </c>
      <c r="N631" s="45" t="s">
        <v>877</v>
      </c>
      <c r="O631" s="30"/>
      <c r="P631" s="31">
        <v>18.684210526315788</v>
      </c>
      <c r="Q631" s="26" t="str">
        <f t="shared" si="139"/>
        <v>NO</v>
      </c>
      <c r="R631" s="26" t="s">
        <v>876</v>
      </c>
      <c r="S631" s="30" t="s">
        <v>877</v>
      </c>
      <c r="T631">
        <v>5762</v>
      </c>
      <c r="U631">
        <v>6347</v>
      </c>
      <c r="V631" s="4">
        <v>3563</v>
      </c>
      <c r="W631" s="33">
        <v>29540</v>
      </c>
      <c r="X631" s="34">
        <f t="shared" si="127"/>
        <v>0</v>
      </c>
      <c r="Y631" s="34">
        <f t="shared" si="128"/>
        <v>0</v>
      </c>
      <c r="Z631" s="34">
        <f t="shared" si="132"/>
        <v>0</v>
      </c>
      <c r="AA631" s="34">
        <f t="shared" si="133"/>
        <v>0</v>
      </c>
      <c r="AB631" s="34">
        <f t="shared" si="140"/>
        <v>0</v>
      </c>
      <c r="AC631" s="34">
        <f t="shared" si="129"/>
        <v>1</v>
      </c>
      <c r="AD631" s="34">
        <f t="shared" si="134"/>
        <v>0</v>
      </c>
      <c r="AE631" s="34">
        <f t="shared" si="135"/>
        <v>0</v>
      </c>
      <c r="AF631" s="34">
        <f t="shared" si="136"/>
        <v>0</v>
      </c>
      <c r="AG631" s="34">
        <f t="shared" si="137"/>
        <v>0</v>
      </c>
      <c r="AH631">
        <f t="shared" si="130"/>
        <v>0</v>
      </c>
      <c r="AI631">
        <f t="shared" si="131"/>
        <v>0</v>
      </c>
      <c r="AJ631">
        <v>0</v>
      </c>
    </row>
    <row r="632" spans="1:36" ht="12.75">
      <c r="A632" s="22">
        <v>3628950</v>
      </c>
      <c r="B632" s="23">
        <v>491700010000</v>
      </c>
      <c r="C632" s="24" t="s">
        <v>535</v>
      </c>
      <c r="D632" s="24" t="s">
        <v>536</v>
      </c>
      <c r="E632" s="24" t="s">
        <v>1146</v>
      </c>
      <c r="F632" s="24">
        <v>12180</v>
      </c>
      <c r="G632" s="25">
        <v>7013</v>
      </c>
      <c r="H632" s="24">
        <v>5182715210</v>
      </c>
      <c r="I632" s="26">
        <v>2</v>
      </c>
      <c r="J632" s="26" t="s">
        <v>878</v>
      </c>
      <c r="K632" s="27" t="s">
        <v>877</v>
      </c>
      <c r="L632" s="28">
        <v>4512</v>
      </c>
      <c r="M632" s="70" t="s">
        <v>878</v>
      </c>
      <c r="N632" s="4" t="s">
        <v>877</v>
      </c>
      <c r="O632" s="30"/>
      <c r="P632" s="31">
        <v>41.32398753894081</v>
      </c>
      <c r="Q632" s="26" t="str">
        <f t="shared" si="139"/>
        <v>YES</v>
      </c>
      <c r="R632" s="26" t="s">
        <v>878</v>
      </c>
      <c r="S632" s="30" t="s">
        <v>877</v>
      </c>
      <c r="T632">
        <v>44443</v>
      </c>
      <c r="U632">
        <v>55599</v>
      </c>
      <c r="V632" s="4">
        <v>57863</v>
      </c>
      <c r="W632" s="33">
        <v>306782</v>
      </c>
      <c r="X632" s="34">
        <f t="shared" si="127"/>
        <v>0</v>
      </c>
      <c r="Y632" s="34">
        <f t="shared" si="128"/>
        <v>0</v>
      </c>
      <c r="Z632" s="34">
        <f t="shared" si="132"/>
        <v>0</v>
      </c>
      <c r="AA632" s="34">
        <f t="shared" si="133"/>
        <v>0</v>
      </c>
      <c r="AB632" s="34">
        <f t="shared" si="140"/>
        <v>1</v>
      </c>
      <c r="AC632" s="34">
        <f t="shared" si="129"/>
        <v>0</v>
      </c>
      <c r="AD632" s="34">
        <f t="shared" si="134"/>
        <v>0</v>
      </c>
      <c r="AE632" s="34">
        <f t="shared" si="135"/>
        <v>0</v>
      </c>
      <c r="AF632" s="34">
        <f t="shared" si="136"/>
        <v>0</v>
      </c>
      <c r="AG632" s="34">
        <f t="shared" si="137"/>
        <v>0</v>
      </c>
      <c r="AH632">
        <f t="shared" si="130"/>
        <v>0</v>
      </c>
      <c r="AI632">
        <f t="shared" si="131"/>
        <v>0</v>
      </c>
      <c r="AJ632">
        <v>0</v>
      </c>
    </row>
    <row r="633" spans="1:36" ht="12.75">
      <c r="A633" s="22">
        <v>3628980</v>
      </c>
      <c r="B633" s="23">
        <v>611001040000</v>
      </c>
      <c r="C633" s="24" t="s">
        <v>537</v>
      </c>
      <c r="D633" s="24" t="s">
        <v>538</v>
      </c>
      <c r="E633" s="24" t="s">
        <v>539</v>
      </c>
      <c r="F633" s="24">
        <v>14886</v>
      </c>
      <c r="G633" s="25">
        <v>9179</v>
      </c>
      <c r="H633" s="24">
        <v>6073877551</v>
      </c>
      <c r="I633" s="26">
        <v>7</v>
      </c>
      <c r="J633" s="26" t="s">
        <v>876</v>
      </c>
      <c r="K633" s="27" t="s">
        <v>879</v>
      </c>
      <c r="L633" s="28">
        <v>1406</v>
      </c>
      <c r="M633" s="70" t="s">
        <v>878</v>
      </c>
      <c r="N633" s="40" t="s">
        <v>877</v>
      </c>
      <c r="O633" s="30"/>
      <c r="P633" s="31">
        <v>12.630288166768851</v>
      </c>
      <c r="Q633" s="26" t="str">
        <f t="shared" si="139"/>
        <v>NO</v>
      </c>
      <c r="R633" s="26" t="s">
        <v>876</v>
      </c>
      <c r="S633" s="30" t="s">
        <v>877</v>
      </c>
      <c r="T633">
        <v>6679</v>
      </c>
      <c r="U633">
        <v>7660</v>
      </c>
      <c r="V633" s="4">
        <v>3790</v>
      </c>
      <c r="W633" s="33">
        <v>33303</v>
      </c>
      <c r="X633" s="34">
        <f t="shared" si="127"/>
        <v>1</v>
      </c>
      <c r="Y633" s="34">
        <f t="shared" si="128"/>
        <v>0</v>
      </c>
      <c r="Z633" s="34">
        <f t="shared" si="132"/>
        <v>0</v>
      </c>
      <c r="AA633" s="34">
        <f t="shared" si="133"/>
        <v>0</v>
      </c>
      <c r="AB633" s="34">
        <f t="shared" si="140"/>
        <v>0</v>
      </c>
      <c r="AC633" s="34">
        <f t="shared" si="129"/>
        <v>1</v>
      </c>
      <c r="AD633" s="34">
        <f t="shared" si="134"/>
        <v>0</v>
      </c>
      <c r="AE633" s="34">
        <f t="shared" si="135"/>
        <v>0</v>
      </c>
      <c r="AF633" s="34">
        <f t="shared" si="136"/>
        <v>0</v>
      </c>
      <c r="AG633" s="34">
        <f t="shared" si="137"/>
        <v>0</v>
      </c>
      <c r="AH633">
        <f t="shared" si="130"/>
        <v>0</v>
      </c>
      <c r="AI633">
        <f t="shared" si="131"/>
        <v>0</v>
      </c>
      <c r="AJ633">
        <v>0</v>
      </c>
    </row>
    <row r="634" spans="1:36" ht="12.75">
      <c r="A634" s="22">
        <v>3629040</v>
      </c>
      <c r="B634" s="23">
        <v>660302030000</v>
      </c>
      <c r="C634" s="24" t="s">
        <v>540</v>
      </c>
      <c r="D634" s="24" t="s">
        <v>541</v>
      </c>
      <c r="E634" s="24" t="s">
        <v>1443</v>
      </c>
      <c r="F634" s="24">
        <v>10707</v>
      </c>
      <c r="G634" s="25">
        <v>3841</v>
      </c>
      <c r="H634" s="24">
        <v>9143375376</v>
      </c>
      <c r="I634" s="26">
        <v>3</v>
      </c>
      <c r="J634" s="26" t="s">
        <v>878</v>
      </c>
      <c r="K634" s="35" t="s">
        <v>877</v>
      </c>
      <c r="L634" s="4">
        <v>982</v>
      </c>
      <c r="M634" s="70" t="s">
        <v>878</v>
      </c>
      <c r="N634" s="4" t="s">
        <v>877</v>
      </c>
      <c r="O634" s="30"/>
      <c r="P634" s="31">
        <v>17.394957983193276</v>
      </c>
      <c r="Q634" s="26" t="str">
        <f t="shared" si="139"/>
        <v>NO</v>
      </c>
      <c r="R634" s="26" t="s">
        <v>878</v>
      </c>
      <c r="S634" s="30" t="s">
        <v>877</v>
      </c>
      <c r="T634">
        <v>5021</v>
      </c>
      <c r="U634">
        <v>4755</v>
      </c>
      <c r="V634" s="4">
        <v>4058</v>
      </c>
      <c r="W634" s="33">
        <v>29104</v>
      </c>
      <c r="X634" s="34">
        <f t="shared" si="127"/>
        <v>0</v>
      </c>
      <c r="Y634" s="34">
        <f t="shared" si="128"/>
        <v>0</v>
      </c>
      <c r="Z634" s="34">
        <f t="shared" si="132"/>
        <v>0</v>
      </c>
      <c r="AA634" s="34">
        <f t="shared" si="133"/>
        <v>0</v>
      </c>
      <c r="AB634" s="34">
        <f t="shared" si="140"/>
        <v>0</v>
      </c>
      <c r="AC634" s="34">
        <f t="shared" si="129"/>
        <v>0</v>
      </c>
      <c r="AD634" s="34">
        <f t="shared" si="134"/>
        <v>0</v>
      </c>
      <c r="AE634" s="34">
        <f t="shared" si="135"/>
        <v>0</v>
      </c>
      <c r="AF634" s="34">
        <f t="shared" si="136"/>
        <v>0</v>
      </c>
      <c r="AG634" s="34">
        <f t="shared" si="137"/>
        <v>0</v>
      </c>
      <c r="AH634">
        <f t="shared" si="130"/>
        <v>0</v>
      </c>
      <c r="AI634">
        <f t="shared" si="131"/>
        <v>0</v>
      </c>
      <c r="AJ634">
        <v>0</v>
      </c>
    </row>
    <row r="635" spans="1:36" ht="12.75">
      <c r="A635" s="22">
        <v>3629070</v>
      </c>
      <c r="B635" s="23">
        <v>580913080000</v>
      </c>
      <c r="C635" s="24" t="s">
        <v>542</v>
      </c>
      <c r="D635" s="24" t="s">
        <v>543</v>
      </c>
      <c r="E635" s="24" t="s">
        <v>457</v>
      </c>
      <c r="F635" s="24">
        <v>11968</v>
      </c>
      <c r="G635" s="25">
        <v>3216</v>
      </c>
      <c r="H635" s="24">
        <v>6312833550</v>
      </c>
      <c r="I635" s="26">
        <v>8</v>
      </c>
      <c r="J635" s="26" t="s">
        <v>876</v>
      </c>
      <c r="K635" s="27" t="s">
        <v>877</v>
      </c>
      <c r="L635" s="28">
        <v>264</v>
      </c>
      <c r="M635" s="70" t="s">
        <v>878</v>
      </c>
      <c r="N635" s="55" t="s">
        <v>879</v>
      </c>
      <c r="O635" s="66" t="s">
        <v>879</v>
      </c>
      <c r="P635" s="31">
        <v>12.5</v>
      </c>
      <c r="Q635" s="26" t="str">
        <f>IF(P635&lt;20,"NO","YES")</f>
        <v>NO</v>
      </c>
      <c r="R635" s="26" t="s">
        <v>876</v>
      </c>
      <c r="S635" s="30" t="s">
        <v>877</v>
      </c>
      <c r="T635">
        <v>1132</v>
      </c>
      <c r="U635">
        <v>1394</v>
      </c>
      <c r="V635" s="4">
        <v>590</v>
      </c>
      <c r="W635" s="33">
        <v>5412</v>
      </c>
      <c r="X635" s="34">
        <f t="shared" si="127"/>
        <v>1</v>
      </c>
      <c r="Y635" s="34">
        <f t="shared" si="128"/>
        <v>1</v>
      </c>
      <c r="Z635" s="34" t="str">
        <f t="shared" si="132"/>
        <v>ELIGIBLE</v>
      </c>
      <c r="AA635" s="34" t="str">
        <f t="shared" si="133"/>
        <v>OKAY</v>
      </c>
      <c r="AB635" s="34">
        <f t="shared" si="140"/>
        <v>0</v>
      </c>
      <c r="AC635" s="34">
        <f t="shared" si="129"/>
        <v>1</v>
      </c>
      <c r="AD635" s="34">
        <f t="shared" si="134"/>
        <v>0</v>
      </c>
      <c r="AE635" s="34">
        <f t="shared" si="135"/>
        <v>0</v>
      </c>
      <c r="AF635" s="34">
        <f t="shared" si="136"/>
        <v>0</v>
      </c>
      <c r="AG635" s="34">
        <f t="shared" si="137"/>
        <v>0</v>
      </c>
      <c r="AH635">
        <f t="shared" si="130"/>
        <v>0</v>
      </c>
      <c r="AI635">
        <f t="shared" si="131"/>
        <v>0</v>
      </c>
      <c r="AJ635">
        <v>0</v>
      </c>
    </row>
    <row r="636" spans="1:36" ht="12.75">
      <c r="A636" s="22">
        <v>3629130</v>
      </c>
      <c r="B636" s="23">
        <v>421902040000</v>
      </c>
      <c r="C636" s="24" t="s">
        <v>544</v>
      </c>
      <c r="D636" s="24" t="s">
        <v>545</v>
      </c>
      <c r="E636" s="24" t="s">
        <v>546</v>
      </c>
      <c r="F636" s="24">
        <v>13159</v>
      </c>
      <c r="G636" s="25">
        <v>628</v>
      </c>
      <c r="H636" s="24">
        <v>3156966200</v>
      </c>
      <c r="I636" s="26">
        <v>8</v>
      </c>
      <c r="J636" s="26" t="s">
        <v>876</v>
      </c>
      <c r="K636" s="35" t="s">
        <v>877</v>
      </c>
      <c r="L636" s="4">
        <v>1227</v>
      </c>
      <c r="M636" s="70" t="s">
        <v>878</v>
      </c>
      <c r="N636" s="28" t="s">
        <v>877</v>
      </c>
      <c r="O636" s="30"/>
      <c r="P636" s="31">
        <v>10.777385159010601</v>
      </c>
      <c r="Q636" s="26" t="str">
        <f>IF(P636&lt;20,"NO","YES")</f>
        <v>NO</v>
      </c>
      <c r="R636" s="26" t="s">
        <v>876</v>
      </c>
      <c r="S636" s="30" t="s">
        <v>877</v>
      </c>
      <c r="T636">
        <v>5073</v>
      </c>
      <c r="U636">
        <v>6474</v>
      </c>
      <c r="V636" s="4">
        <v>2187</v>
      </c>
      <c r="W636" s="33">
        <v>22773</v>
      </c>
      <c r="X636" s="34">
        <f t="shared" si="127"/>
        <v>1</v>
      </c>
      <c r="Y636" s="34">
        <f t="shared" si="128"/>
        <v>0</v>
      </c>
      <c r="Z636" s="34">
        <f t="shared" si="132"/>
        <v>0</v>
      </c>
      <c r="AA636" s="34">
        <f t="shared" si="133"/>
        <v>0</v>
      </c>
      <c r="AB636" s="34">
        <f t="shared" si="140"/>
        <v>0</v>
      </c>
      <c r="AC636" s="34">
        <f t="shared" si="129"/>
        <v>1</v>
      </c>
      <c r="AD636" s="34">
        <f t="shared" si="134"/>
        <v>0</v>
      </c>
      <c r="AE636" s="34">
        <f t="shared" si="135"/>
        <v>0</v>
      </c>
      <c r="AF636" s="34">
        <f t="shared" si="136"/>
        <v>0</v>
      </c>
      <c r="AG636" s="34">
        <f t="shared" si="137"/>
        <v>0</v>
      </c>
      <c r="AH636">
        <f t="shared" si="130"/>
        <v>0</v>
      </c>
      <c r="AI636">
        <f t="shared" si="131"/>
        <v>0</v>
      </c>
      <c r="AJ636">
        <v>0</v>
      </c>
    </row>
    <row r="637" spans="1:36" ht="12.75">
      <c r="A637" s="22">
        <v>3629160</v>
      </c>
      <c r="B637" s="23">
        <v>160101060000</v>
      </c>
      <c r="C637" s="24" t="s">
        <v>547</v>
      </c>
      <c r="D637" s="24" t="s">
        <v>548</v>
      </c>
      <c r="E637" s="24" t="s">
        <v>549</v>
      </c>
      <c r="F637" s="24">
        <v>12986</v>
      </c>
      <c r="G637" s="25">
        <v>1899</v>
      </c>
      <c r="H637" s="24">
        <v>5183593371</v>
      </c>
      <c r="I637" s="26">
        <v>6</v>
      </c>
      <c r="J637" s="26" t="s">
        <v>878</v>
      </c>
      <c r="K637" s="27" t="s">
        <v>879</v>
      </c>
      <c r="L637" s="28">
        <v>1078</v>
      </c>
      <c r="M637" s="70" t="s">
        <v>878</v>
      </c>
      <c r="N637" s="28" t="s">
        <v>877</v>
      </c>
      <c r="O637" s="30"/>
      <c r="P637" s="31">
        <v>19.522240527182866</v>
      </c>
      <c r="Q637" s="26" t="str">
        <f t="shared" si="139"/>
        <v>NO</v>
      </c>
      <c r="R637" s="26" t="s">
        <v>876</v>
      </c>
      <c r="S637" s="30" t="s">
        <v>877</v>
      </c>
      <c r="T637">
        <v>5998</v>
      </c>
      <c r="U637">
        <v>6215</v>
      </c>
      <c r="V637" s="4">
        <v>4171</v>
      </c>
      <c r="W637" s="33">
        <v>32014</v>
      </c>
      <c r="X637" s="34">
        <f t="shared" si="127"/>
        <v>0</v>
      </c>
      <c r="Y637" s="34">
        <f t="shared" si="128"/>
        <v>0</v>
      </c>
      <c r="Z637" s="34">
        <f t="shared" si="132"/>
        <v>0</v>
      </c>
      <c r="AA637" s="34">
        <f t="shared" si="133"/>
        <v>0</v>
      </c>
      <c r="AB637" s="34">
        <f t="shared" si="140"/>
        <v>0</v>
      </c>
      <c r="AC637" s="34">
        <f t="shared" si="129"/>
        <v>1</v>
      </c>
      <c r="AD637" s="34">
        <f t="shared" si="134"/>
        <v>0</v>
      </c>
      <c r="AE637" s="34">
        <f t="shared" si="135"/>
        <v>0</v>
      </c>
      <c r="AF637" s="34">
        <f t="shared" si="136"/>
        <v>0</v>
      </c>
      <c r="AG637" s="34">
        <f t="shared" si="137"/>
        <v>0</v>
      </c>
      <c r="AH637">
        <f t="shared" si="130"/>
        <v>0</v>
      </c>
      <c r="AI637">
        <f t="shared" si="131"/>
        <v>0</v>
      </c>
      <c r="AJ637">
        <v>0</v>
      </c>
    </row>
    <row r="638" spans="1:36" ht="12.75">
      <c r="A638" s="22">
        <v>3629190</v>
      </c>
      <c r="B638" s="23">
        <v>441903020000</v>
      </c>
      <c r="C638" s="24" t="s">
        <v>550</v>
      </c>
      <c r="D638" s="24" t="s">
        <v>551</v>
      </c>
      <c r="E638" s="24" t="s">
        <v>552</v>
      </c>
      <c r="F638" s="24">
        <v>10987</v>
      </c>
      <c r="G638" s="25">
        <v>2002</v>
      </c>
      <c r="H638" s="24">
        <v>9143514799</v>
      </c>
      <c r="I638" s="26">
        <v>8</v>
      </c>
      <c r="J638" s="26" t="s">
        <v>876</v>
      </c>
      <c r="K638" s="27" t="s">
        <v>877</v>
      </c>
      <c r="L638" s="28">
        <v>537</v>
      </c>
      <c r="M638" s="70" t="s">
        <v>878</v>
      </c>
      <c r="N638" s="55" t="s">
        <v>879</v>
      </c>
      <c r="O638" s="66" t="s">
        <v>879</v>
      </c>
      <c r="P638" s="31">
        <v>1.971830985915493</v>
      </c>
      <c r="Q638" s="26" t="str">
        <f t="shared" si="139"/>
        <v>NO</v>
      </c>
      <c r="R638" s="26" t="s">
        <v>876</v>
      </c>
      <c r="S638" s="30" t="s">
        <v>877</v>
      </c>
      <c r="T638">
        <v>2172</v>
      </c>
      <c r="U638">
        <v>3645</v>
      </c>
      <c r="V638" s="4">
        <v>403</v>
      </c>
      <c r="W638" s="33">
        <v>5017</v>
      </c>
      <c r="X638" s="34">
        <f t="shared" si="127"/>
        <v>1</v>
      </c>
      <c r="Y638" s="34">
        <f t="shared" si="128"/>
        <v>1</v>
      </c>
      <c r="Z638" s="34" t="str">
        <f t="shared" si="132"/>
        <v>ELIGIBLE</v>
      </c>
      <c r="AA638" s="34" t="str">
        <f t="shared" si="133"/>
        <v>OKAY</v>
      </c>
      <c r="AB638" s="34">
        <f t="shared" si="140"/>
        <v>0</v>
      </c>
      <c r="AC638" s="34">
        <f t="shared" si="129"/>
        <v>1</v>
      </c>
      <c r="AD638" s="34">
        <f t="shared" si="134"/>
        <v>0</v>
      </c>
      <c r="AE638" s="34">
        <f t="shared" si="135"/>
        <v>0</v>
      </c>
      <c r="AF638" s="34">
        <f t="shared" si="136"/>
        <v>0</v>
      </c>
      <c r="AG638" s="34">
        <f t="shared" si="137"/>
        <v>0</v>
      </c>
      <c r="AH638">
        <f t="shared" si="130"/>
        <v>0</v>
      </c>
      <c r="AI638">
        <f t="shared" si="131"/>
        <v>0</v>
      </c>
      <c r="AJ638">
        <v>0</v>
      </c>
    </row>
    <row r="639" spans="1:36" ht="12.75">
      <c r="A639" s="22">
        <v>3629220</v>
      </c>
      <c r="B639" s="23">
        <v>440202020000</v>
      </c>
      <c r="C639" s="24" t="s">
        <v>553</v>
      </c>
      <c r="D639" s="24" t="s">
        <v>554</v>
      </c>
      <c r="E639" s="24" t="s">
        <v>1275</v>
      </c>
      <c r="F639" s="24">
        <v>10918</v>
      </c>
      <c r="G639" s="25">
        <v>530</v>
      </c>
      <c r="H639" s="24">
        <v>9144692157</v>
      </c>
      <c r="I639" s="26">
        <v>3</v>
      </c>
      <c r="J639" s="26" t="s">
        <v>878</v>
      </c>
      <c r="K639" s="46"/>
      <c r="L639" s="47" t="s">
        <v>954</v>
      </c>
      <c r="M639" s="70"/>
      <c r="N639" s="44"/>
      <c r="O639" s="30"/>
      <c r="P639" s="31" t="s">
        <v>947</v>
      </c>
      <c r="Q639" s="31" t="s">
        <v>947</v>
      </c>
      <c r="R639" s="26" t="s">
        <v>878</v>
      </c>
      <c r="S639" s="48" t="s">
        <v>955</v>
      </c>
      <c r="X639" s="34">
        <f t="shared" si="127"/>
        <v>0</v>
      </c>
      <c r="Y639" s="34">
        <f t="shared" si="128"/>
        <v>0</v>
      </c>
      <c r="Z639" s="34">
        <f t="shared" si="132"/>
        <v>0</v>
      </c>
      <c r="AA639" s="34">
        <f t="shared" si="133"/>
        <v>0</v>
      </c>
      <c r="AB639" s="34">
        <f t="shared" si="140"/>
        <v>0</v>
      </c>
      <c r="AC639" s="34">
        <f t="shared" si="129"/>
        <v>0</v>
      </c>
      <c r="AD639" s="34">
        <f t="shared" si="134"/>
        <v>0</v>
      </c>
      <c r="AE639" s="34">
        <f t="shared" si="135"/>
        <v>0</v>
      </c>
      <c r="AF639" s="34">
        <f t="shared" si="136"/>
        <v>0</v>
      </c>
      <c r="AG639" s="34">
        <f t="shared" si="137"/>
        <v>0</v>
      </c>
      <c r="AH639">
        <f t="shared" si="130"/>
        <v>0</v>
      </c>
      <c r="AI639">
        <f t="shared" si="131"/>
        <v>0</v>
      </c>
      <c r="AJ639">
        <v>0</v>
      </c>
    </row>
    <row r="640" spans="1:36" ht="12.75">
      <c r="A640" s="22">
        <v>3629240</v>
      </c>
      <c r="B640" s="23">
        <v>471601040000</v>
      </c>
      <c r="C640" s="24" t="s">
        <v>555</v>
      </c>
      <c r="D640" s="24" t="s">
        <v>556</v>
      </c>
      <c r="E640" s="24" t="s">
        <v>557</v>
      </c>
      <c r="F640" s="24">
        <v>13825</v>
      </c>
      <c r="G640" s="25">
        <v>9795</v>
      </c>
      <c r="H640" s="24">
        <v>6079885023</v>
      </c>
      <c r="I640" s="26" t="s">
        <v>900</v>
      </c>
      <c r="J640" s="26" t="s">
        <v>878</v>
      </c>
      <c r="K640" s="27" t="s">
        <v>879</v>
      </c>
      <c r="L640" s="28">
        <v>1218</v>
      </c>
      <c r="M640" s="70" t="s">
        <v>878</v>
      </c>
      <c r="N640" s="28" t="s">
        <v>877</v>
      </c>
      <c r="O640" s="30"/>
      <c r="P640" s="31">
        <v>27.716643741403026</v>
      </c>
      <c r="Q640" s="26" t="str">
        <f t="shared" si="139"/>
        <v>YES</v>
      </c>
      <c r="R640" s="26" t="s">
        <v>876</v>
      </c>
      <c r="S640" s="32" t="s">
        <v>879</v>
      </c>
      <c r="T640">
        <v>7743</v>
      </c>
      <c r="U640">
        <v>6535</v>
      </c>
      <c r="V640" s="4">
        <v>7347</v>
      </c>
      <c r="W640" s="33">
        <v>49107</v>
      </c>
      <c r="X640" s="34">
        <f t="shared" si="127"/>
        <v>0</v>
      </c>
      <c r="Y640" s="34">
        <f t="shared" si="128"/>
        <v>0</v>
      </c>
      <c r="Z640" s="34">
        <f t="shared" si="132"/>
        <v>0</v>
      </c>
      <c r="AA640" s="34">
        <f t="shared" si="133"/>
        <v>0</v>
      </c>
      <c r="AB640" s="34">
        <f t="shared" si="140"/>
        <v>1</v>
      </c>
      <c r="AC640" s="34">
        <f t="shared" si="129"/>
        <v>1</v>
      </c>
      <c r="AD640" s="34" t="str">
        <f t="shared" si="134"/>
        <v>CHECK</v>
      </c>
      <c r="AE640" s="34">
        <f t="shared" si="135"/>
        <v>0</v>
      </c>
      <c r="AF640" s="34" t="str">
        <f t="shared" si="136"/>
        <v>RLISP</v>
      </c>
      <c r="AG640" s="34">
        <f t="shared" si="137"/>
        <v>0</v>
      </c>
      <c r="AH640">
        <f t="shared" si="130"/>
        <v>0</v>
      </c>
      <c r="AI640">
        <f t="shared" si="131"/>
        <v>0</v>
      </c>
      <c r="AJ640">
        <v>0</v>
      </c>
    </row>
    <row r="641" spans="1:36" ht="12.75">
      <c r="A641" s="22">
        <v>3629250</v>
      </c>
      <c r="B641" s="23">
        <v>51901040000</v>
      </c>
      <c r="C641" s="24" t="s">
        <v>558</v>
      </c>
      <c r="D641" s="24" t="s">
        <v>559</v>
      </c>
      <c r="E641" s="24" t="s">
        <v>560</v>
      </c>
      <c r="F641" s="24">
        <v>13160</v>
      </c>
      <c r="G641" s="25">
        <v>508</v>
      </c>
      <c r="H641" s="24">
        <v>3158894101</v>
      </c>
      <c r="I641" s="26">
        <v>8</v>
      </c>
      <c r="J641" s="26" t="s">
        <v>876</v>
      </c>
      <c r="K641" s="43" t="s">
        <v>877</v>
      </c>
      <c r="L641" s="28">
        <v>1091</v>
      </c>
      <c r="M641" s="70" t="s">
        <v>878</v>
      </c>
      <c r="N641" s="28" t="s">
        <v>877</v>
      </c>
      <c r="O641" s="30"/>
      <c r="P641" s="31">
        <v>12.461300309597522</v>
      </c>
      <c r="Q641" s="26" t="str">
        <f t="shared" si="139"/>
        <v>NO</v>
      </c>
      <c r="R641" s="26" t="s">
        <v>876</v>
      </c>
      <c r="S641" s="30" t="s">
        <v>877</v>
      </c>
      <c r="T641">
        <v>5356</v>
      </c>
      <c r="U641">
        <v>6337</v>
      </c>
      <c r="V641" s="4">
        <v>2826</v>
      </c>
      <c r="W641" s="33">
        <v>25766</v>
      </c>
      <c r="X641" s="34">
        <f t="shared" si="127"/>
        <v>1</v>
      </c>
      <c r="Y641" s="34">
        <f t="shared" si="128"/>
        <v>0</v>
      </c>
      <c r="Z641" s="34">
        <f t="shared" si="132"/>
        <v>0</v>
      </c>
      <c r="AA641" s="34">
        <f t="shared" si="133"/>
        <v>0</v>
      </c>
      <c r="AB641" s="34">
        <f t="shared" si="140"/>
        <v>0</v>
      </c>
      <c r="AC641" s="34">
        <f t="shared" si="129"/>
        <v>1</v>
      </c>
      <c r="AD641" s="34">
        <f t="shared" si="134"/>
        <v>0</v>
      </c>
      <c r="AE641" s="34">
        <f t="shared" si="135"/>
        <v>0</v>
      </c>
      <c r="AF641" s="34">
        <f t="shared" si="136"/>
        <v>0</v>
      </c>
      <c r="AG641" s="34">
        <f t="shared" si="137"/>
        <v>0</v>
      </c>
      <c r="AH641">
        <f t="shared" si="130"/>
        <v>0</v>
      </c>
      <c r="AI641">
        <f t="shared" si="131"/>
        <v>0</v>
      </c>
      <c r="AJ641">
        <v>0</v>
      </c>
    </row>
    <row r="642" spans="1:36" ht="12.75">
      <c r="A642" s="22">
        <v>3629280</v>
      </c>
      <c r="B642" s="23">
        <v>280202030000</v>
      </c>
      <c r="C642" s="24" t="s">
        <v>561</v>
      </c>
      <c r="D642" s="24" t="s">
        <v>562</v>
      </c>
      <c r="E642" s="24" t="s">
        <v>563</v>
      </c>
      <c r="F642" s="24">
        <v>11553</v>
      </c>
      <c r="G642" s="25">
        <v>2499</v>
      </c>
      <c r="H642" s="24">
        <v>5165608824</v>
      </c>
      <c r="I642" s="26">
        <v>3</v>
      </c>
      <c r="J642" s="26" t="s">
        <v>878</v>
      </c>
      <c r="K642" s="27" t="s">
        <v>877</v>
      </c>
      <c r="L642" s="28">
        <v>5619</v>
      </c>
      <c r="M642" s="70" t="s">
        <v>878</v>
      </c>
      <c r="N642" s="4" t="s">
        <v>877</v>
      </c>
      <c r="O642" s="30"/>
      <c r="P642" s="31">
        <v>11.973947895791582</v>
      </c>
      <c r="Q642" s="26" t="str">
        <f t="shared" si="139"/>
        <v>NO</v>
      </c>
      <c r="R642" s="26" t="s">
        <v>878</v>
      </c>
      <c r="S642" s="30" t="s">
        <v>877</v>
      </c>
      <c r="T642">
        <v>32153</v>
      </c>
      <c r="U642">
        <v>43498</v>
      </c>
      <c r="V642" s="4">
        <v>11447</v>
      </c>
      <c r="W642" s="33">
        <v>112677</v>
      </c>
      <c r="X642" s="34">
        <f t="shared" si="127"/>
        <v>0</v>
      </c>
      <c r="Y642" s="34">
        <f t="shared" si="128"/>
        <v>0</v>
      </c>
      <c r="Z642" s="34">
        <f t="shared" si="132"/>
        <v>0</v>
      </c>
      <c r="AA642" s="34">
        <f t="shared" si="133"/>
        <v>0</v>
      </c>
      <c r="AB642" s="34">
        <f t="shared" si="140"/>
        <v>0</v>
      </c>
      <c r="AC642" s="34">
        <f t="shared" si="129"/>
        <v>0</v>
      </c>
      <c r="AD642" s="34">
        <f t="shared" si="134"/>
        <v>0</v>
      </c>
      <c r="AE642" s="34">
        <f t="shared" si="135"/>
        <v>0</v>
      </c>
      <c r="AF642" s="34">
        <f t="shared" si="136"/>
        <v>0</v>
      </c>
      <c r="AG642" s="34">
        <f t="shared" si="137"/>
        <v>0</v>
      </c>
      <c r="AH642">
        <f t="shared" si="130"/>
        <v>0</v>
      </c>
      <c r="AI642">
        <f t="shared" si="131"/>
        <v>0</v>
      </c>
      <c r="AJ642">
        <v>0</v>
      </c>
    </row>
    <row r="643" spans="1:36" ht="12.75">
      <c r="A643" s="22">
        <v>3629370</v>
      </c>
      <c r="B643" s="23">
        <v>412300010000</v>
      </c>
      <c r="C643" s="24" t="s">
        <v>564</v>
      </c>
      <c r="D643" s="24" t="s">
        <v>565</v>
      </c>
      <c r="E643" s="24" t="s">
        <v>566</v>
      </c>
      <c r="F643" s="24">
        <v>13501</v>
      </c>
      <c r="G643" s="25">
        <v>3709</v>
      </c>
      <c r="H643" s="24">
        <v>3157922222</v>
      </c>
      <c r="I643" s="26">
        <v>2</v>
      </c>
      <c r="J643" s="26" t="s">
        <v>878</v>
      </c>
      <c r="K643" s="27" t="s">
        <v>877</v>
      </c>
      <c r="L643" s="28">
        <v>7869</v>
      </c>
      <c r="M643" s="70" t="s">
        <v>878</v>
      </c>
      <c r="N643" s="4" t="s">
        <v>877</v>
      </c>
      <c r="O643" s="30"/>
      <c r="P643" s="31">
        <v>46.45494083139476</v>
      </c>
      <c r="Q643" s="26" t="str">
        <f t="shared" si="139"/>
        <v>YES</v>
      </c>
      <c r="R643" s="26" t="s">
        <v>878</v>
      </c>
      <c r="S643" s="30" t="s">
        <v>877</v>
      </c>
      <c r="T643">
        <v>81238</v>
      </c>
      <c r="U643">
        <v>91853</v>
      </c>
      <c r="V643" s="4">
        <v>110962</v>
      </c>
      <c r="W643" s="33">
        <v>569157</v>
      </c>
      <c r="X643" s="34">
        <f t="shared" si="127"/>
        <v>0</v>
      </c>
      <c r="Y643" s="34">
        <f t="shared" si="128"/>
        <v>0</v>
      </c>
      <c r="Z643" s="34">
        <f t="shared" si="132"/>
        <v>0</v>
      </c>
      <c r="AA643" s="34">
        <f t="shared" si="133"/>
        <v>0</v>
      </c>
      <c r="AB643" s="34">
        <f t="shared" si="140"/>
        <v>1</v>
      </c>
      <c r="AC643" s="34">
        <f t="shared" si="129"/>
        <v>0</v>
      </c>
      <c r="AD643" s="34">
        <f t="shared" si="134"/>
        <v>0</v>
      </c>
      <c r="AE643" s="34">
        <f t="shared" si="135"/>
        <v>0</v>
      </c>
      <c r="AF643" s="34">
        <f t="shared" si="136"/>
        <v>0</v>
      </c>
      <c r="AG643" s="34">
        <f t="shared" si="137"/>
        <v>0</v>
      </c>
      <c r="AH643">
        <f t="shared" si="130"/>
        <v>0</v>
      </c>
      <c r="AI643">
        <f t="shared" si="131"/>
        <v>0</v>
      </c>
      <c r="AJ643">
        <v>0</v>
      </c>
    </row>
    <row r="644" spans="1:36" ht="12.75">
      <c r="A644" s="22">
        <v>3629400</v>
      </c>
      <c r="B644" s="23">
        <v>660805030000</v>
      </c>
      <c r="C644" s="24" t="s">
        <v>567</v>
      </c>
      <c r="D644" s="24" t="s">
        <v>568</v>
      </c>
      <c r="E644" s="24" t="s">
        <v>2144</v>
      </c>
      <c r="F644" s="24">
        <v>10595</v>
      </c>
      <c r="G644" s="25">
        <v>1300</v>
      </c>
      <c r="H644" s="24">
        <v>9146835040</v>
      </c>
      <c r="I644" s="26">
        <v>3</v>
      </c>
      <c r="J644" s="26" t="s">
        <v>878</v>
      </c>
      <c r="K644" s="27" t="s">
        <v>877</v>
      </c>
      <c r="L644" s="28">
        <v>1238</v>
      </c>
      <c r="M644" s="70" t="s">
        <v>878</v>
      </c>
      <c r="N644" s="4" t="s">
        <v>877</v>
      </c>
      <c r="O644" s="30"/>
      <c r="P644" s="31">
        <v>5.0127442650807135</v>
      </c>
      <c r="Q644" s="26" t="str">
        <f t="shared" si="139"/>
        <v>NO</v>
      </c>
      <c r="R644" s="26" t="s">
        <v>878</v>
      </c>
      <c r="S644" s="30" t="s">
        <v>877</v>
      </c>
      <c r="T644">
        <v>4895</v>
      </c>
      <c r="U644">
        <v>7381</v>
      </c>
      <c r="V644" s="4">
        <v>1029</v>
      </c>
      <c r="W644" s="33">
        <v>15780</v>
      </c>
      <c r="X644" s="34">
        <f t="shared" si="127"/>
        <v>0</v>
      </c>
      <c r="Y644" s="34">
        <f t="shared" si="128"/>
        <v>0</v>
      </c>
      <c r="Z644" s="34">
        <f t="shared" si="132"/>
        <v>0</v>
      </c>
      <c r="AA644" s="34">
        <f t="shared" si="133"/>
        <v>0</v>
      </c>
      <c r="AB644" s="34">
        <f t="shared" si="140"/>
        <v>0</v>
      </c>
      <c r="AC644" s="34">
        <f t="shared" si="129"/>
        <v>0</v>
      </c>
      <c r="AD644" s="34">
        <f t="shared" si="134"/>
        <v>0</v>
      </c>
      <c r="AE644" s="34">
        <f t="shared" si="135"/>
        <v>0</v>
      </c>
      <c r="AF644" s="34">
        <f t="shared" si="136"/>
        <v>0</v>
      </c>
      <c r="AG644" s="34">
        <f t="shared" si="137"/>
        <v>0</v>
      </c>
      <c r="AH644">
        <f t="shared" si="130"/>
        <v>0</v>
      </c>
      <c r="AI644">
        <f t="shared" si="131"/>
        <v>0</v>
      </c>
      <c r="AJ644">
        <v>0</v>
      </c>
    </row>
    <row r="645" spans="1:36" ht="12.75">
      <c r="A645" s="22">
        <v>3629430</v>
      </c>
      <c r="B645" s="23">
        <v>280213020000</v>
      </c>
      <c r="C645" s="24" t="s">
        <v>569</v>
      </c>
      <c r="D645" s="24" t="s">
        <v>570</v>
      </c>
      <c r="E645" s="24" t="s">
        <v>571</v>
      </c>
      <c r="F645" s="24">
        <v>11580</v>
      </c>
      <c r="G645" s="25">
        <v>2099</v>
      </c>
      <c r="H645" s="24">
        <v>5165686100</v>
      </c>
      <c r="I645" s="26">
        <v>3</v>
      </c>
      <c r="J645" s="26" t="s">
        <v>878</v>
      </c>
      <c r="K645" s="27" t="s">
        <v>877</v>
      </c>
      <c r="L645" s="28">
        <v>2156</v>
      </c>
      <c r="M645" s="70" t="s">
        <v>878</v>
      </c>
      <c r="N645" s="4" t="s">
        <v>877</v>
      </c>
      <c r="O645" s="30"/>
      <c r="P645" s="31">
        <v>2.6516673362796306</v>
      </c>
      <c r="Q645" s="26" t="str">
        <f t="shared" si="139"/>
        <v>NO</v>
      </c>
      <c r="R645" s="26" t="s">
        <v>878</v>
      </c>
      <c r="S645" s="30" t="s">
        <v>877</v>
      </c>
      <c r="T645">
        <v>7120</v>
      </c>
      <c r="U645">
        <v>11412</v>
      </c>
      <c r="V645" s="4">
        <v>1243</v>
      </c>
      <c r="W645" s="33">
        <v>24006</v>
      </c>
      <c r="X645" s="34">
        <f aca="true" t="shared" si="141" ref="X645:X708">IF(OR(J645="YES",K645="YES"),1,0)</f>
        <v>0</v>
      </c>
      <c r="Y645" s="34">
        <f aca="true" t="shared" si="142" ref="Y645:Y708">IF(OR(L645&lt;600,M645="YES"),1,0)</f>
        <v>0</v>
      </c>
      <c r="Z645" s="34">
        <f t="shared" si="132"/>
        <v>0</v>
      </c>
      <c r="AA645" s="34">
        <f t="shared" si="133"/>
        <v>0</v>
      </c>
      <c r="AB645" s="34">
        <f t="shared" si="140"/>
        <v>0</v>
      </c>
      <c r="AC645" s="34">
        <f aca="true" t="shared" si="143" ref="AC645:AC708">IF(R645="YES",1,0)</f>
        <v>0</v>
      </c>
      <c r="AD645" s="34">
        <f t="shared" si="134"/>
        <v>0</v>
      </c>
      <c r="AE645" s="34">
        <f t="shared" si="135"/>
        <v>0</v>
      </c>
      <c r="AF645" s="34">
        <f t="shared" si="136"/>
        <v>0</v>
      </c>
      <c r="AG645" s="34">
        <f t="shared" si="137"/>
        <v>0</v>
      </c>
      <c r="AH645">
        <f aca="true" t="shared" si="144" ref="AH645:AH708">IF(AND(OR(X645=0,Y645=0),(N645="YES")),"TROUBLE",0)</f>
        <v>0</v>
      </c>
      <c r="AI645">
        <f aca="true" t="shared" si="145" ref="AI645:AI708">IF(AND(OR(AB645=0,AC645=0),(S645="YES")),"TROUBLE",0)</f>
        <v>0</v>
      </c>
      <c r="AJ645">
        <v>0</v>
      </c>
    </row>
    <row r="646" spans="1:36" ht="12.75">
      <c r="A646" s="22">
        <v>3629460</v>
      </c>
      <c r="B646" s="23">
        <v>280224020000</v>
      </c>
      <c r="C646" s="24" t="s">
        <v>572</v>
      </c>
      <c r="D646" s="24" t="s">
        <v>573</v>
      </c>
      <c r="E646" s="24" t="s">
        <v>571</v>
      </c>
      <c r="F646" s="24">
        <v>11581</v>
      </c>
      <c r="G646" s="25">
        <v>1420</v>
      </c>
      <c r="H646" s="24">
        <v>5162560153</v>
      </c>
      <c r="I646" s="26">
        <v>3</v>
      </c>
      <c r="J646" s="26" t="s">
        <v>878</v>
      </c>
      <c r="K646" s="35" t="s">
        <v>877</v>
      </c>
      <c r="L646" s="4">
        <v>976</v>
      </c>
      <c r="M646" s="70" t="s">
        <v>878</v>
      </c>
      <c r="N646" s="4" t="s">
        <v>877</v>
      </c>
      <c r="O646" s="30"/>
      <c r="P646" s="31">
        <v>16.083916083916083</v>
      </c>
      <c r="Q646" s="26" t="str">
        <f t="shared" si="139"/>
        <v>NO</v>
      </c>
      <c r="R646" s="26" t="s">
        <v>878</v>
      </c>
      <c r="S646" s="30" t="s">
        <v>877</v>
      </c>
      <c r="T646">
        <v>5612</v>
      </c>
      <c r="U646">
        <v>6631</v>
      </c>
      <c r="V646" s="4">
        <v>2974</v>
      </c>
      <c r="W646" s="33">
        <v>25585</v>
      </c>
      <c r="X646" s="34">
        <f t="shared" si="141"/>
        <v>0</v>
      </c>
      <c r="Y646" s="34">
        <f t="shared" si="142"/>
        <v>0</v>
      </c>
      <c r="Z646" s="34">
        <f aca="true" t="shared" si="146" ref="Z646:Z709">IF(AND(X646=1,Y646=1),"ELIGIBLE",0)</f>
        <v>0</v>
      </c>
      <c r="AA646" s="34">
        <f aca="true" t="shared" si="147" ref="AA646:AA709">IF(AND(Z646="ELIGIBLE",N646="Y"),"OKAY",0)</f>
        <v>0</v>
      </c>
      <c r="AB646" s="34">
        <f t="shared" si="140"/>
        <v>0</v>
      </c>
      <c r="AC646" s="34">
        <f t="shared" si="143"/>
        <v>0</v>
      </c>
      <c r="AD646" s="34">
        <f aca="true" t="shared" si="148" ref="AD646:AD709">IF(AND(AB646=1,AC646=1),"CHECK",0)</f>
        <v>0</v>
      </c>
      <c r="AE646" s="34">
        <f aca="true" t="shared" si="149" ref="AE646:AE709">IF(AND(Z646="ELIGIBLE",AD646="CHECK"),"SRSA",0)</f>
        <v>0</v>
      </c>
      <c r="AF646" s="34">
        <f aca="true" t="shared" si="150" ref="AF646:AF709">IF(AND(AD646="CHECK",AE646=0),"RLISP",0)</f>
        <v>0</v>
      </c>
      <c r="AG646" s="34">
        <f aca="true" t="shared" si="151" ref="AG646:AG709">IF(AND(AA646="OKAY",AF646="RLISP"),"NO",0)</f>
        <v>0</v>
      </c>
      <c r="AH646">
        <f t="shared" si="144"/>
        <v>0</v>
      </c>
      <c r="AI646">
        <f t="shared" si="145"/>
        <v>0</v>
      </c>
      <c r="AJ646">
        <v>0</v>
      </c>
    </row>
    <row r="647" spans="1:36" ht="12.75">
      <c r="A647" s="22">
        <v>3629490</v>
      </c>
      <c r="B647" s="23">
        <v>280230020000</v>
      </c>
      <c r="C647" s="24" t="s">
        <v>574</v>
      </c>
      <c r="D647" s="24" t="s">
        <v>575</v>
      </c>
      <c r="E647" s="24" t="s">
        <v>571</v>
      </c>
      <c r="F647" s="24">
        <v>11580</v>
      </c>
      <c r="G647" s="25">
        <v>3032</v>
      </c>
      <c r="H647" s="24">
        <v>5162859881</v>
      </c>
      <c r="I647" s="26">
        <v>3</v>
      </c>
      <c r="J647" s="26" t="s">
        <v>878</v>
      </c>
      <c r="K647" s="35" t="s">
        <v>877</v>
      </c>
      <c r="L647" s="4">
        <v>1487</v>
      </c>
      <c r="M647" s="70" t="s">
        <v>878</v>
      </c>
      <c r="N647" s="4" t="s">
        <v>877</v>
      </c>
      <c r="O647" s="30"/>
      <c r="P647" s="31">
        <v>8.973438621679827</v>
      </c>
      <c r="Q647" s="26" t="str">
        <f t="shared" si="139"/>
        <v>NO</v>
      </c>
      <c r="R647" s="26" t="s">
        <v>878</v>
      </c>
      <c r="S647" s="30" t="s">
        <v>877</v>
      </c>
      <c r="T647">
        <v>6115</v>
      </c>
      <c r="U647">
        <v>8482</v>
      </c>
      <c r="V647" s="4">
        <v>1967</v>
      </c>
      <c r="W647" s="33">
        <v>22734</v>
      </c>
      <c r="X647" s="34">
        <f t="shared" si="141"/>
        <v>0</v>
      </c>
      <c r="Y647" s="34">
        <f t="shared" si="142"/>
        <v>0</v>
      </c>
      <c r="Z647" s="34">
        <f t="shared" si="146"/>
        <v>0</v>
      </c>
      <c r="AA647" s="34">
        <f t="shared" si="147"/>
        <v>0</v>
      </c>
      <c r="AB647" s="34">
        <f t="shared" si="140"/>
        <v>0</v>
      </c>
      <c r="AC647" s="34">
        <f t="shared" si="143"/>
        <v>0</v>
      </c>
      <c r="AD647" s="34">
        <f t="shared" si="148"/>
        <v>0</v>
      </c>
      <c r="AE647" s="34">
        <f t="shared" si="149"/>
        <v>0</v>
      </c>
      <c r="AF647" s="34">
        <f t="shared" si="150"/>
        <v>0</v>
      </c>
      <c r="AG647" s="34">
        <f t="shared" si="151"/>
        <v>0</v>
      </c>
      <c r="AH647">
        <f t="shared" si="144"/>
        <v>0</v>
      </c>
      <c r="AI647">
        <f t="shared" si="145"/>
        <v>0</v>
      </c>
      <c r="AJ647">
        <v>0</v>
      </c>
    </row>
    <row r="648" spans="1:36" ht="12.75">
      <c r="A648" s="22">
        <v>3629520</v>
      </c>
      <c r="B648" s="23">
        <v>280251070000</v>
      </c>
      <c r="C648" s="24" t="s">
        <v>576</v>
      </c>
      <c r="D648" s="24" t="s">
        <v>577</v>
      </c>
      <c r="E648" s="24" t="s">
        <v>571</v>
      </c>
      <c r="F648" s="24">
        <v>11582</v>
      </c>
      <c r="G648" s="25">
        <v>3007</v>
      </c>
      <c r="H648" s="24">
        <v>5168725601</v>
      </c>
      <c r="I648" s="26">
        <v>3</v>
      </c>
      <c r="J648" s="26" t="s">
        <v>878</v>
      </c>
      <c r="K648" s="27" t="s">
        <v>877</v>
      </c>
      <c r="L648" s="28">
        <v>3945</v>
      </c>
      <c r="M648" s="70" t="s">
        <v>878</v>
      </c>
      <c r="N648" s="4" t="s">
        <v>877</v>
      </c>
      <c r="O648" s="30"/>
      <c r="P648" s="31">
        <v>3.5704551648950664</v>
      </c>
      <c r="Q648" s="26" t="str">
        <f t="shared" si="139"/>
        <v>NO</v>
      </c>
      <c r="R648" s="26" t="s">
        <v>878</v>
      </c>
      <c r="S648" s="30" t="s">
        <v>877</v>
      </c>
      <c r="T648">
        <v>12662</v>
      </c>
      <c r="U648">
        <v>19797</v>
      </c>
      <c r="V648" s="4">
        <v>2187</v>
      </c>
      <c r="W648" s="33">
        <v>42898</v>
      </c>
      <c r="X648" s="34">
        <f t="shared" si="141"/>
        <v>0</v>
      </c>
      <c r="Y648" s="34">
        <f t="shared" si="142"/>
        <v>0</v>
      </c>
      <c r="Z648" s="34">
        <f t="shared" si="146"/>
        <v>0</v>
      </c>
      <c r="AA648" s="34">
        <f t="shared" si="147"/>
        <v>0</v>
      </c>
      <c r="AB648" s="34">
        <f t="shared" si="140"/>
        <v>0</v>
      </c>
      <c r="AC648" s="34">
        <f t="shared" si="143"/>
        <v>0</v>
      </c>
      <c r="AD648" s="34">
        <f t="shared" si="148"/>
        <v>0</v>
      </c>
      <c r="AE648" s="34">
        <f t="shared" si="149"/>
        <v>0</v>
      </c>
      <c r="AF648" s="34">
        <f t="shared" si="150"/>
        <v>0</v>
      </c>
      <c r="AG648" s="34">
        <f t="shared" si="151"/>
        <v>0</v>
      </c>
      <c r="AH648">
        <f t="shared" si="144"/>
        <v>0</v>
      </c>
      <c r="AI648">
        <f t="shared" si="145"/>
        <v>0</v>
      </c>
      <c r="AJ648">
        <v>0</v>
      </c>
    </row>
    <row r="649" spans="1:36" ht="12.75">
      <c r="A649" s="22">
        <v>3629610</v>
      </c>
      <c r="B649" s="23">
        <v>31601060000</v>
      </c>
      <c r="C649" s="24" t="s">
        <v>578</v>
      </c>
      <c r="D649" s="24" t="s">
        <v>579</v>
      </c>
      <c r="E649" s="24" t="s">
        <v>580</v>
      </c>
      <c r="F649" s="24">
        <v>13850</v>
      </c>
      <c r="G649" s="25">
        <v>1599</v>
      </c>
      <c r="H649" s="24">
        <v>6077572241</v>
      </c>
      <c r="I649" s="26" t="s">
        <v>883</v>
      </c>
      <c r="J649" s="26" t="s">
        <v>878</v>
      </c>
      <c r="K649" s="28" t="s">
        <v>877</v>
      </c>
      <c r="L649" s="28">
        <v>4138</v>
      </c>
      <c r="M649" s="70" t="s">
        <v>878</v>
      </c>
      <c r="N649" s="28" t="s">
        <v>877</v>
      </c>
      <c r="O649" s="30"/>
      <c r="P649" s="31">
        <v>10.549645390070921</v>
      </c>
      <c r="Q649" s="26" t="str">
        <f t="shared" si="139"/>
        <v>NO</v>
      </c>
      <c r="R649" s="26" t="s">
        <v>878</v>
      </c>
      <c r="S649" s="30" t="s">
        <v>877</v>
      </c>
      <c r="T649">
        <v>17985</v>
      </c>
      <c r="U649">
        <v>24198</v>
      </c>
      <c r="V649" s="4">
        <v>8376</v>
      </c>
      <c r="W649" s="33">
        <v>83048</v>
      </c>
      <c r="X649" s="34">
        <f t="shared" si="141"/>
        <v>0</v>
      </c>
      <c r="Y649" s="34">
        <f t="shared" si="142"/>
        <v>0</v>
      </c>
      <c r="Z649" s="34">
        <f t="shared" si="146"/>
        <v>0</v>
      </c>
      <c r="AA649" s="34">
        <f t="shared" si="147"/>
        <v>0</v>
      </c>
      <c r="AB649" s="34">
        <f t="shared" si="140"/>
        <v>0</v>
      </c>
      <c r="AC649" s="34">
        <f t="shared" si="143"/>
        <v>0</v>
      </c>
      <c r="AD649" s="34">
        <f t="shared" si="148"/>
        <v>0</v>
      </c>
      <c r="AE649" s="34">
        <f t="shared" si="149"/>
        <v>0</v>
      </c>
      <c r="AF649" s="34">
        <f t="shared" si="150"/>
        <v>0</v>
      </c>
      <c r="AG649" s="34">
        <f t="shared" si="151"/>
        <v>0</v>
      </c>
      <c r="AH649">
        <f t="shared" si="144"/>
        <v>0</v>
      </c>
      <c r="AI649">
        <f t="shared" si="145"/>
        <v>0</v>
      </c>
      <c r="AJ649">
        <v>0</v>
      </c>
    </row>
    <row r="650" spans="1:36" ht="12.75">
      <c r="A650" s="22">
        <v>3629640</v>
      </c>
      <c r="B650" s="23">
        <v>431701060000</v>
      </c>
      <c r="C650" s="24" t="s">
        <v>581</v>
      </c>
      <c r="D650" s="24" t="s">
        <v>582</v>
      </c>
      <c r="E650" s="24" t="s">
        <v>583</v>
      </c>
      <c r="F650" s="24">
        <v>14564</v>
      </c>
      <c r="G650" s="25">
        <v>1167</v>
      </c>
      <c r="H650" s="24">
        <v>7169243252</v>
      </c>
      <c r="I650" s="26">
        <v>8</v>
      </c>
      <c r="J650" s="26" t="s">
        <v>876</v>
      </c>
      <c r="K650" s="27" t="s">
        <v>877</v>
      </c>
      <c r="L650" s="28">
        <v>2923</v>
      </c>
      <c r="M650" s="70" t="s">
        <v>878</v>
      </c>
      <c r="N650" s="28" t="s">
        <v>877</v>
      </c>
      <c r="O650" s="30"/>
      <c r="P650" s="31">
        <v>5.341506129597198</v>
      </c>
      <c r="Q650" s="26" t="str">
        <f t="shared" si="139"/>
        <v>NO</v>
      </c>
      <c r="R650" s="26" t="s">
        <v>876</v>
      </c>
      <c r="S650" s="30" t="s">
        <v>877</v>
      </c>
      <c r="T650">
        <v>10955</v>
      </c>
      <c r="U650">
        <v>15853</v>
      </c>
      <c r="V650" s="4">
        <v>2930</v>
      </c>
      <c r="W650" s="33">
        <v>41543</v>
      </c>
      <c r="X650" s="34">
        <f t="shared" si="141"/>
        <v>1</v>
      </c>
      <c r="Y650" s="34">
        <f t="shared" si="142"/>
        <v>0</v>
      </c>
      <c r="Z650" s="34">
        <f t="shared" si="146"/>
        <v>0</v>
      </c>
      <c r="AA650" s="34">
        <f t="shared" si="147"/>
        <v>0</v>
      </c>
      <c r="AB650" s="34">
        <f t="shared" si="140"/>
        <v>0</v>
      </c>
      <c r="AC650" s="34">
        <f t="shared" si="143"/>
        <v>1</v>
      </c>
      <c r="AD650" s="34">
        <f t="shared" si="148"/>
        <v>0</v>
      </c>
      <c r="AE650" s="34">
        <f t="shared" si="149"/>
        <v>0</v>
      </c>
      <c r="AF650" s="34">
        <f t="shared" si="150"/>
        <v>0</v>
      </c>
      <c r="AG650" s="34">
        <f t="shared" si="151"/>
        <v>0</v>
      </c>
      <c r="AH650">
        <f t="shared" si="144"/>
        <v>0</v>
      </c>
      <c r="AI650">
        <f t="shared" si="145"/>
        <v>0</v>
      </c>
      <c r="AJ650">
        <v>0</v>
      </c>
    </row>
    <row r="651" spans="1:36" ht="12.75">
      <c r="A651" s="22">
        <v>3629670</v>
      </c>
      <c r="B651" s="23">
        <v>11003060000</v>
      </c>
      <c r="C651" s="24" t="s">
        <v>584</v>
      </c>
      <c r="D651" s="24" t="s">
        <v>585</v>
      </c>
      <c r="E651" s="24" t="s">
        <v>586</v>
      </c>
      <c r="F651" s="24">
        <v>12186</v>
      </c>
      <c r="G651" s="25">
        <v>498</v>
      </c>
      <c r="H651" s="24">
        <v>5187653313</v>
      </c>
      <c r="I651" s="26" t="s">
        <v>883</v>
      </c>
      <c r="J651" s="26" t="s">
        <v>878</v>
      </c>
      <c r="K651" s="28" t="s">
        <v>877</v>
      </c>
      <c r="L651" s="28">
        <v>1239</v>
      </c>
      <c r="M651" s="70" t="s">
        <v>878</v>
      </c>
      <c r="N651" s="4" t="s">
        <v>877</v>
      </c>
      <c r="O651" s="30"/>
      <c r="P651" s="31">
        <v>1.0281014393420151</v>
      </c>
      <c r="Q651" s="26" t="str">
        <f t="shared" si="139"/>
        <v>NO</v>
      </c>
      <c r="R651" s="26" t="s">
        <v>878</v>
      </c>
      <c r="S651" s="30" t="s">
        <v>877</v>
      </c>
      <c r="T651">
        <v>4227</v>
      </c>
      <c r="U651">
        <v>7067</v>
      </c>
      <c r="V651" s="4">
        <v>781</v>
      </c>
      <c r="W651" s="33">
        <v>12245</v>
      </c>
      <c r="X651" s="34">
        <f t="shared" si="141"/>
        <v>0</v>
      </c>
      <c r="Y651" s="34">
        <f t="shared" si="142"/>
        <v>0</v>
      </c>
      <c r="Z651" s="34">
        <f t="shared" si="146"/>
        <v>0</v>
      </c>
      <c r="AA651" s="34">
        <f t="shared" si="147"/>
        <v>0</v>
      </c>
      <c r="AB651" s="34">
        <f t="shared" si="140"/>
        <v>0</v>
      </c>
      <c r="AC651" s="34">
        <f t="shared" si="143"/>
        <v>0</v>
      </c>
      <c r="AD651" s="34">
        <f t="shared" si="148"/>
        <v>0</v>
      </c>
      <c r="AE651" s="34">
        <f t="shared" si="149"/>
        <v>0</v>
      </c>
      <c r="AF651" s="34">
        <f t="shared" si="150"/>
        <v>0</v>
      </c>
      <c r="AG651" s="34">
        <f t="shared" si="151"/>
        <v>0</v>
      </c>
      <c r="AH651">
        <f t="shared" si="144"/>
        <v>0</v>
      </c>
      <c r="AI651">
        <f t="shared" si="145"/>
        <v>0</v>
      </c>
      <c r="AJ651">
        <v>0</v>
      </c>
    </row>
    <row r="652" spans="1:36" ht="12.75">
      <c r="A652" s="22">
        <v>3629760</v>
      </c>
      <c r="B652" s="23">
        <v>580302080000</v>
      </c>
      <c r="C652" s="24" t="s">
        <v>587</v>
      </c>
      <c r="D652" s="24" t="s">
        <v>588</v>
      </c>
      <c r="E652" s="24" t="s">
        <v>589</v>
      </c>
      <c r="F652" s="24">
        <v>11975</v>
      </c>
      <c r="G652" s="25">
        <v>79</v>
      </c>
      <c r="H652" s="24">
        <v>6315371080</v>
      </c>
      <c r="I652" s="26">
        <v>3</v>
      </c>
      <c r="J652" s="26" t="s">
        <v>878</v>
      </c>
      <c r="K652" s="72" t="s">
        <v>954</v>
      </c>
      <c r="L652" s="28"/>
      <c r="M652" s="70" t="s">
        <v>878</v>
      </c>
      <c r="N652" s="7" t="s">
        <v>877</v>
      </c>
      <c r="O652" s="30"/>
      <c r="P652" s="31">
        <v>9.45945945945946</v>
      </c>
      <c r="Q652" s="26" t="str">
        <f t="shared" si="139"/>
        <v>NO</v>
      </c>
      <c r="R652" s="26" t="s">
        <v>878</v>
      </c>
      <c r="S652" s="26" t="s">
        <v>877</v>
      </c>
      <c r="T652">
        <v>119</v>
      </c>
      <c r="U652">
        <v>76</v>
      </c>
      <c r="V652" s="4">
        <v>8</v>
      </c>
      <c r="W652" s="4">
        <v>828</v>
      </c>
      <c r="X652" s="34">
        <f t="shared" si="141"/>
        <v>0</v>
      </c>
      <c r="Y652" s="34">
        <f t="shared" si="142"/>
        <v>1</v>
      </c>
      <c r="Z652" s="34">
        <f t="shared" si="146"/>
        <v>0</v>
      </c>
      <c r="AA652" s="34">
        <f t="shared" si="147"/>
        <v>0</v>
      </c>
      <c r="AB652" s="34">
        <f t="shared" si="140"/>
        <v>0</v>
      </c>
      <c r="AC652" s="34">
        <f t="shared" si="143"/>
        <v>0</v>
      </c>
      <c r="AD652" s="34">
        <f t="shared" si="148"/>
        <v>0</v>
      </c>
      <c r="AE652" s="34">
        <f t="shared" si="149"/>
        <v>0</v>
      </c>
      <c r="AF652" s="34">
        <f t="shared" si="150"/>
        <v>0</v>
      </c>
      <c r="AG652" s="34">
        <f t="shared" si="151"/>
        <v>0</v>
      </c>
      <c r="AH652">
        <f t="shared" si="144"/>
        <v>0</v>
      </c>
      <c r="AI652">
        <f t="shared" si="145"/>
        <v>0</v>
      </c>
      <c r="AJ652">
        <v>0</v>
      </c>
    </row>
    <row r="653" spans="1:36" ht="12.75">
      <c r="A653" s="22">
        <v>3629790</v>
      </c>
      <c r="B653" s="23">
        <v>621801060000</v>
      </c>
      <c r="C653" s="24" t="s">
        <v>590</v>
      </c>
      <c r="D653" s="24" t="s">
        <v>591</v>
      </c>
      <c r="E653" s="24" t="s">
        <v>592</v>
      </c>
      <c r="F653" s="24">
        <v>12589</v>
      </c>
      <c r="G653" s="25">
        <v>310</v>
      </c>
      <c r="H653" s="24">
        <v>9148953301</v>
      </c>
      <c r="I653" s="26" t="s">
        <v>593</v>
      </c>
      <c r="J653" s="26" t="s">
        <v>878</v>
      </c>
      <c r="K653" s="35" t="s">
        <v>879</v>
      </c>
      <c r="L653" s="4">
        <v>3206</v>
      </c>
      <c r="M653" s="70" t="s">
        <v>878</v>
      </c>
      <c r="N653" s="40" t="s">
        <v>877</v>
      </c>
      <c r="O653" s="30"/>
      <c r="P653" s="31">
        <v>11.642989499691167</v>
      </c>
      <c r="Q653" s="26" t="str">
        <f t="shared" si="139"/>
        <v>NO</v>
      </c>
      <c r="R653" s="26" t="s">
        <v>876</v>
      </c>
      <c r="S653" s="30" t="s">
        <v>877</v>
      </c>
      <c r="T653">
        <v>14171</v>
      </c>
      <c r="U653">
        <v>18231</v>
      </c>
      <c r="V653" s="4">
        <v>5972</v>
      </c>
      <c r="W653" s="33">
        <v>62459</v>
      </c>
      <c r="X653" s="34">
        <f t="shared" si="141"/>
        <v>0</v>
      </c>
      <c r="Y653" s="34">
        <f t="shared" si="142"/>
        <v>0</v>
      </c>
      <c r="Z653" s="34">
        <f t="shared" si="146"/>
        <v>0</v>
      </c>
      <c r="AA653" s="34">
        <f t="shared" si="147"/>
        <v>0</v>
      </c>
      <c r="AB653" s="34">
        <f t="shared" si="140"/>
        <v>0</v>
      </c>
      <c r="AC653" s="34">
        <f t="shared" si="143"/>
        <v>1</v>
      </c>
      <c r="AD653" s="34">
        <f t="shared" si="148"/>
        <v>0</v>
      </c>
      <c r="AE653" s="34">
        <f t="shared" si="149"/>
        <v>0</v>
      </c>
      <c r="AF653" s="34">
        <f t="shared" si="150"/>
        <v>0</v>
      </c>
      <c r="AG653" s="34">
        <f t="shared" si="151"/>
        <v>0</v>
      </c>
      <c r="AH653">
        <f t="shared" si="144"/>
        <v>0</v>
      </c>
      <c r="AI653">
        <f t="shared" si="145"/>
        <v>0</v>
      </c>
      <c r="AJ653">
        <v>0</v>
      </c>
    </row>
    <row r="654" spans="1:36" ht="12.75">
      <c r="A654" s="22">
        <v>3629820</v>
      </c>
      <c r="B654" s="23">
        <v>121901040000</v>
      </c>
      <c r="C654" s="24" t="s">
        <v>594</v>
      </c>
      <c r="D654" s="24" t="s">
        <v>595</v>
      </c>
      <c r="E654" s="24" t="s">
        <v>596</v>
      </c>
      <c r="F654" s="24">
        <v>13856</v>
      </c>
      <c r="G654" s="25">
        <v>1493</v>
      </c>
      <c r="H654" s="24">
        <v>6078654116</v>
      </c>
      <c r="I654" s="26">
        <v>6</v>
      </c>
      <c r="J654" s="26" t="s">
        <v>878</v>
      </c>
      <c r="K654" s="67" t="s">
        <v>879</v>
      </c>
      <c r="L654" s="4">
        <v>1144</v>
      </c>
      <c r="M654" s="70" t="s">
        <v>878</v>
      </c>
      <c r="N654" s="28" t="s">
        <v>877</v>
      </c>
      <c r="O654" s="30"/>
      <c r="P654" s="31">
        <v>23.70990237099024</v>
      </c>
      <c r="Q654" s="26" t="str">
        <f t="shared" si="139"/>
        <v>YES</v>
      </c>
      <c r="R654" s="26" t="s">
        <v>876</v>
      </c>
      <c r="S654" s="32" t="s">
        <v>879</v>
      </c>
      <c r="T654">
        <v>7336</v>
      </c>
      <c r="U654">
        <v>8558</v>
      </c>
      <c r="V654" s="4">
        <v>6676</v>
      </c>
      <c r="W654" s="33">
        <v>44904</v>
      </c>
      <c r="X654" s="34">
        <f t="shared" si="141"/>
        <v>0</v>
      </c>
      <c r="Y654" s="34">
        <f t="shared" si="142"/>
        <v>0</v>
      </c>
      <c r="Z654" s="34">
        <f t="shared" si="146"/>
        <v>0</v>
      </c>
      <c r="AA654" s="34">
        <f t="shared" si="147"/>
        <v>0</v>
      </c>
      <c r="AB654" s="34">
        <f t="shared" si="140"/>
        <v>1</v>
      </c>
      <c r="AC654" s="34">
        <f t="shared" si="143"/>
        <v>1</v>
      </c>
      <c r="AD654" s="34" t="str">
        <f t="shared" si="148"/>
        <v>CHECK</v>
      </c>
      <c r="AE654" s="34">
        <f t="shared" si="149"/>
        <v>0</v>
      </c>
      <c r="AF654" s="34" t="str">
        <f t="shared" si="150"/>
        <v>RLISP</v>
      </c>
      <c r="AG654" s="34">
        <f t="shared" si="151"/>
        <v>0</v>
      </c>
      <c r="AH654">
        <f t="shared" si="144"/>
        <v>0</v>
      </c>
      <c r="AI654">
        <f t="shared" si="145"/>
        <v>0</v>
      </c>
      <c r="AJ654">
        <v>0</v>
      </c>
    </row>
    <row r="655" spans="1:36" ht="12.75">
      <c r="A655" s="22">
        <v>3629850</v>
      </c>
      <c r="B655" s="23">
        <v>280223030000</v>
      </c>
      <c r="C655" s="24" t="s">
        <v>597</v>
      </c>
      <c r="D655" s="24" t="s">
        <v>598</v>
      </c>
      <c r="E655" s="24" t="s">
        <v>599</v>
      </c>
      <c r="F655" s="24">
        <v>11793</v>
      </c>
      <c r="G655" s="25">
        <v>3395</v>
      </c>
      <c r="H655" s="24">
        <v>5166796300</v>
      </c>
      <c r="I655" s="26">
        <v>3</v>
      </c>
      <c r="J655" s="75" t="s">
        <v>878</v>
      </c>
      <c r="K655" s="27" t="s">
        <v>877</v>
      </c>
      <c r="L655" s="28">
        <v>3057</v>
      </c>
      <c r="M655" s="76" t="s">
        <v>878</v>
      </c>
      <c r="N655" s="4" t="s">
        <v>877</v>
      </c>
      <c r="O655" s="30"/>
      <c r="P655" s="31">
        <v>5.415986949429037</v>
      </c>
      <c r="Q655" s="26" t="str">
        <f t="shared" si="139"/>
        <v>NO</v>
      </c>
      <c r="R655" s="26" t="s">
        <v>878</v>
      </c>
      <c r="S655" s="30" t="s">
        <v>877</v>
      </c>
      <c r="T655">
        <v>10558</v>
      </c>
      <c r="U655">
        <v>15554</v>
      </c>
      <c r="V655" s="4">
        <v>2569</v>
      </c>
      <c r="W655" s="33">
        <v>39656</v>
      </c>
      <c r="X655" s="34">
        <f t="shared" si="141"/>
        <v>0</v>
      </c>
      <c r="Y655" s="34">
        <f t="shared" si="142"/>
        <v>0</v>
      </c>
      <c r="Z655" s="34">
        <f t="shared" si="146"/>
        <v>0</v>
      </c>
      <c r="AA655" s="34">
        <f t="shared" si="147"/>
        <v>0</v>
      </c>
      <c r="AB655" s="34">
        <f t="shared" si="140"/>
        <v>0</v>
      </c>
      <c r="AC655" s="34">
        <f t="shared" si="143"/>
        <v>0</v>
      </c>
      <c r="AD655" s="34">
        <f t="shared" si="148"/>
        <v>0</v>
      </c>
      <c r="AE655" s="34">
        <f t="shared" si="149"/>
        <v>0</v>
      </c>
      <c r="AF655" s="34">
        <f t="shared" si="150"/>
        <v>0</v>
      </c>
      <c r="AG655" s="34">
        <f t="shared" si="151"/>
        <v>0</v>
      </c>
      <c r="AH655">
        <f t="shared" si="144"/>
        <v>0</v>
      </c>
      <c r="AI655">
        <f t="shared" si="145"/>
        <v>0</v>
      </c>
      <c r="AJ655">
        <v>0</v>
      </c>
    </row>
    <row r="656" spans="1:36" ht="12.75">
      <c r="A656" s="22">
        <v>3629880</v>
      </c>
      <c r="B656" s="23">
        <v>132101060000</v>
      </c>
      <c r="C656" s="24" t="s">
        <v>600</v>
      </c>
      <c r="D656" s="24" t="s">
        <v>601</v>
      </c>
      <c r="E656" s="24" t="s">
        <v>602</v>
      </c>
      <c r="F656" s="24">
        <v>12590</v>
      </c>
      <c r="G656" s="25">
        <v>3296</v>
      </c>
      <c r="H656" s="24">
        <v>9142985000</v>
      </c>
      <c r="I656" s="26" t="s">
        <v>981</v>
      </c>
      <c r="J656" s="26" t="s">
        <v>878</v>
      </c>
      <c r="K656" s="74" t="s">
        <v>877</v>
      </c>
      <c r="L656" s="26">
        <v>10687</v>
      </c>
      <c r="M656" s="70" t="s">
        <v>878</v>
      </c>
      <c r="N656" s="4" t="s">
        <v>877</v>
      </c>
      <c r="O656" s="30"/>
      <c r="P656" s="31">
        <v>6.02137118789486</v>
      </c>
      <c r="Q656" s="26" t="str">
        <f t="shared" si="139"/>
        <v>NO</v>
      </c>
      <c r="R656" s="26" t="s">
        <v>878</v>
      </c>
      <c r="S656" s="30" t="s">
        <v>877</v>
      </c>
      <c r="T656">
        <v>44189</v>
      </c>
      <c r="U656">
        <v>64030</v>
      </c>
      <c r="V656" s="4">
        <v>11737</v>
      </c>
      <c r="W656" s="33">
        <v>160974</v>
      </c>
      <c r="X656" s="34">
        <f t="shared" si="141"/>
        <v>0</v>
      </c>
      <c r="Y656" s="34">
        <f t="shared" si="142"/>
        <v>0</v>
      </c>
      <c r="Z656" s="34">
        <f t="shared" si="146"/>
        <v>0</v>
      </c>
      <c r="AA656" s="34">
        <f t="shared" si="147"/>
        <v>0</v>
      </c>
      <c r="AB656" s="34">
        <f t="shared" si="140"/>
        <v>0</v>
      </c>
      <c r="AC656" s="34">
        <f t="shared" si="143"/>
        <v>0</v>
      </c>
      <c r="AD656" s="34">
        <f t="shared" si="148"/>
        <v>0</v>
      </c>
      <c r="AE656" s="34">
        <f t="shared" si="149"/>
        <v>0</v>
      </c>
      <c r="AF656" s="34">
        <f t="shared" si="150"/>
        <v>0</v>
      </c>
      <c r="AG656" s="34">
        <f t="shared" si="151"/>
        <v>0</v>
      </c>
      <c r="AH656">
        <f t="shared" si="144"/>
        <v>0</v>
      </c>
      <c r="AI656">
        <f t="shared" si="145"/>
        <v>0</v>
      </c>
      <c r="AJ656">
        <v>0</v>
      </c>
    </row>
    <row r="657" spans="1:36" ht="12.75">
      <c r="A657" s="22">
        <v>3629910</v>
      </c>
      <c r="B657" s="23">
        <v>631201040000</v>
      </c>
      <c r="C657" s="24" t="s">
        <v>603</v>
      </c>
      <c r="D657" s="24" t="s">
        <v>604</v>
      </c>
      <c r="E657" s="24" t="s">
        <v>605</v>
      </c>
      <c r="F657" s="24">
        <v>12885</v>
      </c>
      <c r="G657" s="25">
        <v>1699</v>
      </c>
      <c r="H657" s="24">
        <v>5186232861</v>
      </c>
      <c r="I657" s="26">
        <v>4</v>
      </c>
      <c r="J657" s="61" t="s">
        <v>878</v>
      </c>
      <c r="K657" s="27" t="s">
        <v>877</v>
      </c>
      <c r="L657" s="28">
        <v>1046</v>
      </c>
      <c r="M657" s="29" t="s">
        <v>878</v>
      </c>
      <c r="N657" s="28" t="s">
        <v>877</v>
      </c>
      <c r="O657" s="30"/>
      <c r="P657" s="31">
        <v>21.958925750394943</v>
      </c>
      <c r="Q657" s="26" t="str">
        <f t="shared" si="139"/>
        <v>YES</v>
      </c>
      <c r="R657" s="26" t="s">
        <v>878</v>
      </c>
      <c r="S657" s="30" t="s">
        <v>877</v>
      </c>
      <c r="T657">
        <v>5788</v>
      </c>
      <c r="U657">
        <v>5546</v>
      </c>
      <c r="V657" s="4">
        <v>4588</v>
      </c>
      <c r="W657" s="33">
        <v>33075</v>
      </c>
      <c r="X657" s="34">
        <f t="shared" si="141"/>
        <v>0</v>
      </c>
      <c r="Y657" s="34">
        <f t="shared" si="142"/>
        <v>0</v>
      </c>
      <c r="Z657" s="34">
        <f t="shared" si="146"/>
        <v>0</v>
      </c>
      <c r="AA657" s="34">
        <f t="shared" si="147"/>
        <v>0</v>
      </c>
      <c r="AB657" s="34">
        <f t="shared" si="140"/>
        <v>1</v>
      </c>
      <c r="AC657" s="34">
        <f t="shared" si="143"/>
        <v>0</v>
      </c>
      <c r="AD657" s="34">
        <f t="shared" si="148"/>
        <v>0</v>
      </c>
      <c r="AE657" s="34">
        <f t="shared" si="149"/>
        <v>0</v>
      </c>
      <c r="AF657" s="34">
        <f t="shared" si="150"/>
        <v>0</v>
      </c>
      <c r="AG657" s="34">
        <f t="shared" si="151"/>
        <v>0</v>
      </c>
      <c r="AH657">
        <f t="shared" si="144"/>
        <v>0</v>
      </c>
      <c r="AI657">
        <f t="shared" si="145"/>
        <v>0</v>
      </c>
      <c r="AJ657">
        <v>0</v>
      </c>
    </row>
    <row r="658" spans="1:36" ht="12.75">
      <c r="A658" s="22">
        <v>3629940</v>
      </c>
      <c r="B658" s="23">
        <v>671501040000</v>
      </c>
      <c r="C658" s="24" t="s">
        <v>606</v>
      </c>
      <c r="D658" s="24" t="s">
        <v>607</v>
      </c>
      <c r="E658" s="24" t="s">
        <v>608</v>
      </c>
      <c r="F658" s="24">
        <v>14569</v>
      </c>
      <c r="G658" s="25">
        <v>1295</v>
      </c>
      <c r="H658" s="24">
        <v>7167868000</v>
      </c>
      <c r="I658" s="26">
        <v>6</v>
      </c>
      <c r="J658" s="26" t="s">
        <v>878</v>
      </c>
      <c r="K658" s="27" t="s">
        <v>879</v>
      </c>
      <c r="L658" s="28">
        <v>1065</v>
      </c>
      <c r="M658" s="70" t="s">
        <v>878</v>
      </c>
      <c r="N658" s="28" t="s">
        <v>877</v>
      </c>
      <c r="O658" s="30"/>
      <c r="P658" s="31">
        <v>13.754646840148698</v>
      </c>
      <c r="Q658" s="26" t="str">
        <f t="shared" si="139"/>
        <v>NO</v>
      </c>
      <c r="R658" s="26" t="s">
        <v>876</v>
      </c>
      <c r="S658" s="30" t="s">
        <v>877</v>
      </c>
      <c r="T658">
        <v>5438</v>
      </c>
      <c r="U658">
        <v>6175</v>
      </c>
      <c r="V658" s="4">
        <v>3152</v>
      </c>
      <c r="W658" s="33">
        <v>26997</v>
      </c>
      <c r="X658" s="34">
        <f t="shared" si="141"/>
        <v>0</v>
      </c>
      <c r="Y658" s="34">
        <f t="shared" si="142"/>
        <v>0</v>
      </c>
      <c r="Z658" s="34">
        <f t="shared" si="146"/>
        <v>0</v>
      </c>
      <c r="AA658" s="34">
        <f t="shared" si="147"/>
        <v>0</v>
      </c>
      <c r="AB658" s="34">
        <f t="shared" si="140"/>
        <v>0</v>
      </c>
      <c r="AC658" s="34">
        <f t="shared" si="143"/>
        <v>1</v>
      </c>
      <c r="AD658" s="34">
        <f t="shared" si="148"/>
        <v>0</v>
      </c>
      <c r="AE658" s="34">
        <f t="shared" si="149"/>
        <v>0</v>
      </c>
      <c r="AF658" s="34">
        <f t="shared" si="150"/>
        <v>0</v>
      </c>
      <c r="AG658" s="34">
        <f t="shared" si="151"/>
        <v>0</v>
      </c>
      <c r="AH658">
        <f t="shared" si="144"/>
        <v>0</v>
      </c>
      <c r="AI658">
        <f t="shared" si="145"/>
        <v>0</v>
      </c>
      <c r="AJ658">
        <v>0</v>
      </c>
    </row>
    <row r="659" spans="1:36" ht="12.75">
      <c r="A659" s="22">
        <v>3629970</v>
      </c>
      <c r="B659" s="23">
        <v>442101060000</v>
      </c>
      <c r="C659" s="24" t="s">
        <v>609</v>
      </c>
      <c r="D659" s="24" t="s">
        <v>610</v>
      </c>
      <c r="E659" s="24" t="s">
        <v>611</v>
      </c>
      <c r="F659" s="24">
        <v>10990</v>
      </c>
      <c r="G659" s="25">
        <v>595</v>
      </c>
      <c r="H659" s="24">
        <v>9149873010</v>
      </c>
      <c r="I659" s="26" t="s">
        <v>981</v>
      </c>
      <c r="J659" s="26" t="s">
        <v>878</v>
      </c>
      <c r="K659" s="35" t="s">
        <v>877</v>
      </c>
      <c r="L659" s="4">
        <v>4123</v>
      </c>
      <c r="M659" s="70" t="s">
        <v>878</v>
      </c>
      <c r="N659" s="4" t="s">
        <v>877</v>
      </c>
      <c r="O659" s="30"/>
      <c r="P659" s="31">
        <v>7.6426542731732505</v>
      </c>
      <c r="Q659" s="26" t="str">
        <f t="shared" si="139"/>
        <v>NO</v>
      </c>
      <c r="R659" s="26" t="s">
        <v>878</v>
      </c>
      <c r="S659" s="30" t="s">
        <v>877</v>
      </c>
      <c r="T659">
        <v>16355</v>
      </c>
      <c r="U659">
        <v>23326</v>
      </c>
      <c r="V659" s="4">
        <v>5082</v>
      </c>
      <c r="W659" s="33">
        <v>62866</v>
      </c>
      <c r="X659" s="34">
        <f t="shared" si="141"/>
        <v>0</v>
      </c>
      <c r="Y659" s="34">
        <f t="shared" si="142"/>
        <v>0</v>
      </c>
      <c r="Z659" s="34">
        <f t="shared" si="146"/>
        <v>0</v>
      </c>
      <c r="AA659" s="34">
        <f t="shared" si="147"/>
        <v>0</v>
      </c>
      <c r="AB659" s="34">
        <f t="shared" si="140"/>
        <v>0</v>
      </c>
      <c r="AC659" s="34">
        <f t="shared" si="143"/>
        <v>0</v>
      </c>
      <c r="AD659" s="34">
        <f t="shared" si="148"/>
        <v>0</v>
      </c>
      <c r="AE659" s="34">
        <f t="shared" si="149"/>
        <v>0</v>
      </c>
      <c r="AF659" s="34">
        <f t="shared" si="150"/>
        <v>0</v>
      </c>
      <c r="AG659" s="34">
        <f t="shared" si="151"/>
        <v>0</v>
      </c>
      <c r="AH659">
        <f t="shared" si="144"/>
        <v>0</v>
      </c>
      <c r="AI659">
        <f t="shared" si="145"/>
        <v>0</v>
      </c>
      <c r="AJ659">
        <v>0</v>
      </c>
    </row>
    <row r="660" spans="1:36" ht="12.75">
      <c r="A660" s="22">
        <v>3630030</v>
      </c>
      <c r="B660" s="23">
        <v>440102060000</v>
      </c>
      <c r="C660" s="24" t="s">
        <v>612</v>
      </c>
      <c r="D660" s="24" t="s">
        <v>613</v>
      </c>
      <c r="E660" s="24" t="s">
        <v>614</v>
      </c>
      <c r="F660" s="24">
        <v>10992</v>
      </c>
      <c r="G660" s="25">
        <v>1492</v>
      </c>
      <c r="H660" s="24">
        <v>9144972200</v>
      </c>
      <c r="I660" s="26">
        <v>3</v>
      </c>
      <c r="J660" s="26" t="s">
        <v>878</v>
      </c>
      <c r="K660" s="27" t="s">
        <v>877</v>
      </c>
      <c r="L660" s="28">
        <v>4562</v>
      </c>
      <c r="M660" s="70" t="s">
        <v>878</v>
      </c>
      <c r="N660" s="4" t="s">
        <v>877</v>
      </c>
      <c r="O660" s="30"/>
      <c r="P660" s="31">
        <v>6.182902584493042</v>
      </c>
      <c r="Q660" s="26" t="str">
        <f t="shared" si="139"/>
        <v>NO</v>
      </c>
      <c r="R660" s="26" t="s">
        <v>878</v>
      </c>
      <c r="S660" s="30" t="s">
        <v>877</v>
      </c>
      <c r="T660">
        <v>17613</v>
      </c>
      <c r="U660">
        <v>24821</v>
      </c>
      <c r="V660" s="4">
        <v>5326</v>
      </c>
      <c r="W660" s="33">
        <v>70356</v>
      </c>
      <c r="X660" s="34">
        <f t="shared" si="141"/>
        <v>0</v>
      </c>
      <c r="Y660" s="34">
        <f t="shared" si="142"/>
        <v>0</v>
      </c>
      <c r="Z660" s="34">
        <f t="shared" si="146"/>
        <v>0</v>
      </c>
      <c r="AA660" s="34">
        <f t="shared" si="147"/>
        <v>0</v>
      </c>
      <c r="AB660" s="34">
        <f t="shared" si="140"/>
        <v>0</v>
      </c>
      <c r="AC660" s="34">
        <f t="shared" si="143"/>
        <v>0</v>
      </c>
      <c r="AD660" s="34">
        <f t="shared" si="148"/>
        <v>0</v>
      </c>
      <c r="AE660" s="34">
        <f t="shared" si="149"/>
        <v>0</v>
      </c>
      <c r="AF660" s="34">
        <f t="shared" si="150"/>
        <v>0</v>
      </c>
      <c r="AG660" s="34">
        <f t="shared" si="151"/>
        <v>0</v>
      </c>
      <c r="AH660">
        <f t="shared" si="144"/>
        <v>0</v>
      </c>
      <c r="AI660">
        <f t="shared" si="145"/>
        <v>0</v>
      </c>
      <c r="AJ660">
        <v>0</v>
      </c>
    </row>
    <row r="661" spans="1:36" ht="12.75">
      <c r="A661" s="22">
        <v>3630060</v>
      </c>
      <c r="B661" s="23">
        <v>522101030000</v>
      </c>
      <c r="C661" s="24" t="s">
        <v>615</v>
      </c>
      <c r="D661" s="24" t="s">
        <v>616</v>
      </c>
      <c r="E661" s="24" t="s">
        <v>617</v>
      </c>
      <c r="F661" s="24">
        <v>12188</v>
      </c>
      <c r="G661" s="25">
        <v>1590</v>
      </c>
      <c r="H661" s="24">
        <v>5182370800</v>
      </c>
      <c r="I661" s="26">
        <v>4</v>
      </c>
      <c r="J661" s="26" t="s">
        <v>878</v>
      </c>
      <c r="K661" s="27" t="s">
        <v>877</v>
      </c>
      <c r="L661" s="28">
        <v>851</v>
      </c>
      <c r="M661" s="70" t="s">
        <v>878</v>
      </c>
      <c r="N661" s="4" t="s">
        <v>877</v>
      </c>
      <c r="O661" s="30"/>
      <c r="P661" s="31">
        <v>6.692015209125475</v>
      </c>
      <c r="Q661" s="26" t="str">
        <f t="shared" si="139"/>
        <v>NO</v>
      </c>
      <c r="R661" s="26" t="s">
        <v>878</v>
      </c>
      <c r="S661" s="30" t="s">
        <v>877</v>
      </c>
      <c r="T661">
        <v>4334</v>
      </c>
      <c r="U661">
        <v>6079</v>
      </c>
      <c r="V661" s="4">
        <v>1326</v>
      </c>
      <c r="W661" s="33">
        <v>14932</v>
      </c>
      <c r="X661" s="34">
        <f t="shared" si="141"/>
        <v>0</v>
      </c>
      <c r="Y661" s="34">
        <f t="shared" si="142"/>
        <v>0</v>
      </c>
      <c r="Z661" s="34">
        <f t="shared" si="146"/>
        <v>0</v>
      </c>
      <c r="AA661" s="34">
        <f t="shared" si="147"/>
        <v>0</v>
      </c>
      <c r="AB661" s="34">
        <f t="shared" si="140"/>
        <v>0</v>
      </c>
      <c r="AC661" s="34">
        <f t="shared" si="143"/>
        <v>0</v>
      </c>
      <c r="AD661" s="34">
        <f t="shared" si="148"/>
        <v>0</v>
      </c>
      <c r="AE661" s="34">
        <f t="shared" si="149"/>
        <v>0</v>
      </c>
      <c r="AF661" s="34">
        <f t="shared" si="150"/>
        <v>0</v>
      </c>
      <c r="AG661" s="34">
        <f t="shared" si="151"/>
        <v>0</v>
      </c>
      <c r="AH661">
        <f t="shared" si="144"/>
        <v>0</v>
      </c>
      <c r="AI661">
        <f t="shared" si="145"/>
        <v>0</v>
      </c>
      <c r="AJ661">
        <v>0</v>
      </c>
    </row>
    <row r="662" spans="1:36" ht="12.75">
      <c r="A662" s="22">
        <v>3630120</v>
      </c>
      <c r="B662" s="23">
        <v>222000010000</v>
      </c>
      <c r="C662" s="24" t="s">
        <v>618</v>
      </c>
      <c r="D662" s="24" t="s">
        <v>619</v>
      </c>
      <c r="E662" s="24" t="s">
        <v>620</v>
      </c>
      <c r="F662" s="24">
        <v>13601</v>
      </c>
      <c r="G662" s="25">
        <v>4593</v>
      </c>
      <c r="H662" s="24">
        <v>3157853700</v>
      </c>
      <c r="I662" s="26">
        <v>5</v>
      </c>
      <c r="J662" s="26" t="s">
        <v>878</v>
      </c>
      <c r="K662" s="27" t="s">
        <v>877</v>
      </c>
      <c r="L662" s="28">
        <v>4075</v>
      </c>
      <c r="M662" s="70" t="s">
        <v>878</v>
      </c>
      <c r="N662" s="28" t="s">
        <v>877</v>
      </c>
      <c r="O662" s="30"/>
      <c r="P662" s="31">
        <v>31.017488076311604</v>
      </c>
      <c r="Q662" s="26" t="str">
        <f t="shared" si="139"/>
        <v>YES</v>
      </c>
      <c r="R662" s="26" t="s">
        <v>878</v>
      </c>
      <c r="S662" s="30" t="s">
        <v>877</v>
      </c>
      <c r="T662">
        <v>36476</v>
      </c>
      <c r="U662">
        <v>54410</v>
      </c>
      <c r="V662" s="4">
        <v>37294</v>
      </c>
      <c r="W662" s="33">
        <v>223834</v>
      </c>
      <c r="X662" s="34">
        <f t="shared" si="141"/>
        <v>0</v>
      </c>
      <c r="Y662" s="34">
        <f t="shared" si="142"/>
        <v>0</v>
      </c>
      <c r="Z662" s="34">
        <f t="shared" si="146"/>
        <v>0</v>
      </c>
      <c r="AA662" s="34">
        <f t="shared" si="147"/>
        <v>0</v>
      </c>
      <c r="AB662" s="34">
        <f t="shared" si="140"/>
        <v>1</v>
      </c>
      <c r="AC662" s="34">
        <f t="shared" si="143"/>
        <v>0</v>
      </c>
      <c r="AD662" s="34">
        <f t="shared" si="148"/>
        <v>0</v>
      </c>
      <c r="AE662" s="34">
        <f t="shared" si="149"/>
        <v>0</v>
      </c>
      <c r="AF662" s="34">
        <f t="shared" si="150"/>
        <v>0</v>
      </c>
      <c r="AG662" s="34">
        <f t="shared" si="151"/>
        <v>0</v>
      </c>
      <c r="AH662">
        <f t="shared" si="144"/>
        <v>0</v>
      </c>
      <c r="AI662">
        <f t="shared" si="145"/>
        <v>0</v>
      </c>
      <c r="AJ662">
        <v>0</v>
      </c>
    </row>
    <row r="663" spans="1:36" ht="12.75">
      <c r="A663" s="22">
        <v>3630160</v>
      </c>
      <c r="B663" s="23">
        <v>411902040000</v>
      </c>
      <c r="C663" s="24" t="s">
        <v>621</v>
      </c>
      <c r="D663" s="24" t="s">
        <v>622</v>
      </c>
      <c r="E663" s="24" t="s">
        <v>623</v>
      </c>
      <c r="F663" s="24">
        <v>13480</v>
      </c>
      <c r="G663" s="25">
        <v>1100</v>
      </c>
      <c r="H663" s="24">
        <v>3158413900</v>
      </c>
      <c r="I663" s="26">
        <v>8</v>
      </c>
      <c r="J663" s="26" t="s">
        <v>876</v>
      </c>
      <c r="K663" s="27" t="s">
        <v>877</v>
      </c>
      <c r="L663" s="28">
        <v>1095</v>
      </c>
      <c r="M663" s="70" t="s">
        <v>878</v>
      </c>
      <c r="N663" s="28" t="s">
        <v>877</v>
      </c>
      <c r="O663" s="30"/>
      <c r="P663" s="31">
        <v>12.746710526315788</v>
      </c>
      <c r="Q663" s="26" t="str">
        <f t="shared" si="139"/>
        <v>NO</v>
      </c>
      <c r="R663" s="26" t="s">
        <v>876</v>
      </c>
      <c r="S663" s="30" t="s">
        <v>877</v>
      </c>
      <c r="T663">
        <v>5306</v>
      </c>
      <c r="U663">
        <v>6205</v>
      </c>
      <c r="V663" s="4">
        <v>2878</v>
      </c>
      <c r="W663" s="33">
        <v>26132</v>
      </c>
      <c r="X663" s="34">
        <f t="shared" si="141"/>
        <v>1</v>
      </c>
      <c r="Y663" s="34">
        <f t="shared" si="142"/>
        <v>0</v>
      </c>
      <c r="Z663" s="34">
        <f t="shared" si="146"/>
        <v>0</v>
      </c>
      <c r="AA663" s="34">
        <f t="shared" si="147"/>
        <v>0</v>
      </c>
      <c r="AB663" s="34">
        <f t="shared" si="140"/>
        <v>0</v>
      </c>
      <c r="AC663" s="34">
        <f t="shared" si="143"/>
        <v>1</v>
      </c>
      <c r="AD663" s="34">
        <f t="shared" si="148"/>
        <v>0</v>
      </c>
      <c r="AE663" s="34">
        <f t="shared" si="149"/>
        <v>0</v>
      </c>
      <c r="AF663" s="34">
        <f t="shared" si="150"/>
        <v>0</v>
      </c>
      <c r="AG663" s="34">
        <f t="shared" si="151"/>
        <v>0</v>
      </c>
      <c r="AH663">
        <f t="shared" si="144"/>
        <v>0</v>
      </c>
      <c r="AI663">
        <f t="shared" si="145"/>
        <v>0</v>
      </c>
      <c r="AJ663">
        <v>0</v>
      </c>
    </row>
    <row r="664" spans="1:36" ht="12.75">
      <c r="A664" s="22">
        <v>3630210</v>
      </c>
      <c r="B664" s="23">
        <v>11200010000</v>
      </c>
      <c r="C664" s="24" t="s">
        <v>624</v>
      </c>
      <c r="D664" s="24" t="s">
        <v>625</v>
      </c>
      <c r="E664" s="24" t="s">
        <v>2015</v>
      </c>
      <c r="F664" s="24">
        <v>12189</v>
      </c>
      <c r="G664" s="25">
        <v>1759</v>
      </c>
      <c r="H664" s="24">
        <v>5182734661</v>
      </c>
      <c r="I664" s="26">
        <v>4</v>
      </c>
      <c r="J664" s="26" t="s">
        <v>878</v>
      </c>
      <c r="K664" s="28" t="s">
        <v>877</v>
      </c>
      <c r="L664" s="28">
        <v>1421</v>
      </c>
      <c r="M664" s="70" t="s">
        <v>878</v>
      </c>
      <c r="N664" s="4" t="s">
        <v>877</v>
      </c>
      <c r="O664" s="30"/>
      <c r="P664" s="31">
        <v>21.203007518796994</v>
      </c>
      <c r="Q664" s="26" t="str">
        <f t="shared" si="139"/>
        <v>YES</v>
      </c>
      <c r="R664" s="26" t="s">
        <v>878</v>
      </c>
      <c r="S664" s="30" t="s">
        <v>877</v>
      </c>
      <c r="T664">
        <v>9787</v>
      </c>
      <c r="U664">
        <v>9176</v>
      </c>
      <c r="V664" s="4">
        <v>8031</v>
      </c>
      <c r="W664" s="33">
        <v>54942</v>
      </c>
      <c r="X664" s="34">
        <f t="shared" si="141"/>
        <v>0</v>
      </c>
      <c r="Y664" s="34">
        <f t="shared" si="142"/>
        <v>0</v>
      </c>
      <c r="Z664" s="34">
        <f t="shared" si="146"/>
        <v>0</v>
      </c>
      <c r="AA664" s="34">
        <f t="shared" si="147"/>
        <v>0</v>
      </c>
      <c r="AB664" s="34">
        <f t="shared" si="140"/>
        <v>1</v>
      </c>
      <c r="AC664" s="34">
        <f t="shared" si="143"/>
        <v>0</v>
      </c>
      <c r="AD664" s="34">
        <f t="shared" si="148"/>
        <v>0</v>
      </c>
      <c r="AE664" s="34">
        <f t="shared" si="149"/>
        <v>0</v>
      </c>
      <c r="AF664" s="34">
        <f t="shared" si="150"/>
        <v>0</v>
      </c>
      <c r="AG664" s="34">
        <f t="shared" si="151"/>
        <v>0</v>
      </c>
      <c r="AH664">
        <f t="shared" si="144"/>
        <v>0</v>
      </c>
      <c r="AI664">
        <f t="shared" si="145"/>
        <v>0</v>
      </c>
      <c r="AJ664">
        <v>0</v>
      </c>
    </row>
    <row r="665" spans="1:36" ht="12.75">
      <c r="A665" s="22">
        <v>3630240</v>
      </c>
      <c r="B665" s="23">
        <v>550301060000</v>
      </c>
      <c r="C665" s="24" t="s">
        <v>626</v>
      </c>
      <c r="D665" s="24" t="s">
        <v>627</v>
      </c>
      <c r="E665" s="24" t="s">
        <v>628</v>
      </c>
      <c r="F665" s="24">
        <v>14891</v>
      </c>
      <c r="G665" s="25">
        <v>1699</v>
      </c>
      <c r="H665" s="24">
        <v>6075359718</v>
      </c>
      <c r="I665" s="26">
        <v>7</v>
      </c>
      <c r="J665" s="26" t="s">
        <v>876</v>
      </c>
      <c r="K665" s="27" t="s">
        <v>879</v>
      </c>
      <c r="L665" s="28">
        <v>1377</v>
      </c>
      <c r="M665" s="70" t="s">
        <v>878</v>
      </c>
      <c r="N665" s="28" t="s">
        <v>877</v>
      </c>
      <c r="O665" s="30"/>
      <c r="P665" s="31">
        <v>20.461095100864554</v>
      </c>
      <c r="Q665" s="26" t="str">
        <f t="shared" si="139"/>
        <v>YES</v>
      </c>
      <c r="R665" s="26" t="s">
        <v>876</v>
      </c>
      <c r="S665" s="32" t="s">
        <v>879</v>
      </c>
      <c r="T665">
        <v>8225</v>
      </c>
      <c r="U665">
        <v>7589</v>
      </c>
      <c r="V665" s="4">
        <v>6907</v>
      </c>
      <c r="W665" s="33">
        <v>47660</v>
      </c>
      <c r="X665" s="34">
        <f t="shared" si="141"/>
        <v>1</v>
      </c>
      <c r="Y665" s="34">
        <f t="shared" si="142"/>
        <v>0</v>
      </c>
      <c r="Z665" s="34">
        <f t="shared" si="146"/>
        <v>0</v>
      </c>
      <c r="AA665" s="34">
        <f t="shared" si="147"/>
        <v>0</v>
      </c>
      <c r="AB665" s="34">
        <f t="shared" si="140"/>
        <v>1</v>
      </c>
      <c r="AC665" s="34">
        <f t="shared" si="143"/>
        <v>1</v>
      </c>
      <c r="AD665" s="34" t="str">
        <f t="shared" si="148"/>
        <v>CHECK</v>
      </c>
      <c r="AE665" s="34">
        <f t="shared" si="149"/>
        <v>0</v>
      </c>
      <c r="AF665" s="34" t="str">
        <f t="shared" si="150"/>
        <v>RLISP</v>
      </c>
      <c r="AG665" s="34">
        <f t="shared" si="151"/>
        <v>0</v>
      </c>
      <c r="AH665">
        <f t="shared" si="144"/>
        <v>0</v>
      </c>
      <c r="AI665">
        <f t="shared" si="145"/>
        <v>0</v>
      </c>
      <c r="AJ665">
        <v>0</v>
      </c>
    </row>
    <row r="666" spans="1:36" ht="12.75">
      <c r="A666" s="22">
        <v>3630270</v>
      </c>
      <c r="B666" s="23">
        <v>600101060000</v>
      </c>
      <c r="C666" s="24" t="s">
        <v>629</v>
      </c>
      <c r="D666" s="24" t="s">
        <v>630</v>
      </c>
      <c r="E666" s="24" t="s">
        <v>631</v>
      </c>
      <c r="F666" s="24">
        <v>14892</v>
      </c>
      <c r="G666" s="25">
        <v>1294</v>
      </c>
      <c r="H666" s="24">
        <v>6075652841</v>
      </c>
      <c r="I666" s="26" t="s">
        <v>883</v>
      </c>
      <c r="J666" s="26" t="s">
        <v>878</v>
      </c>
      <c r="K666" s="27" t="s">
        <v>877</v>
      </c>
      <c r="L666" s="28">
        <v>1774</v>
      </c>
      <c r="M666" s="70" t="s">
        <v>878</v>
      </c>
      <c r="N666" s="45" t="s">
        <v>877</v>
      </c>
      <c r="O666" s="30"/>
      <c r="P666" s="31">
        <v>21.052631578947366</v>
      </c>
      <c r="Q666" s="26" t="str">
        <f t="shared" si="139"/>
        <v>YES</v>
      </c>
      <c r="R666" s="26" t="s">
        <v>878</v>
      </c>
      <c r="S666" s="30" t="s">
        <v>877</v>
      </c>
      <c r="T666">
        <v>10204</v>
      </c>
      <c r="U666">
        <v>9967</v>
      </c>
      <c r="V666" s="4">
        <v>7856</v>
      </c>
      <c r="W666" s="33">
        <v>57976</v>
      </c>
      <c r="X666" s="34">
        <f t="shared" si="141"/>
        <v>0</v>
      </c>
      <c r="Y666" s="34">
        <f t="shared" si="142"/>
        <v>0</v>
      </c>
      <c r="Z666" s="34">
        <f t="shared" si="146"/>
        <v>0</v>
      </c>
      <c r="AA666" s="34">
        <f t="shared" si="147"/>
        <v>0</v>
      </c>
      <c r="AB666" s="34">
        <f t="shared" si="140"/>
        <v>1</v>
      </c>
      <c r="AC666" s="34">
        <f t="shared" si="143"/>
        <v>0</v>
      </c>
      <c r="AD666" s="34">
        <f t="shared" si="148"/>
        <v>0</v>
      </c>
      <c r="AE666" s="34">
        <f t="shared" si="149"/>
        <v>0</v>
      </c>
      <c r="AF666" s="34">
        <f t="shared" si="150"/>
        <v>0</v>
      </c>
      <c r="AG666" s="34">
        <f t="shared" si="151"/>
        <v>0</v>
      </c>
      <c r="AH666">
        <f t="shared" si="144"/>
        <v>0</v>
      </c>
      <c r="AI666">
        <f t="shared" si="145"/>
        <v>0</v>
      </c>
      <c r="AJ666">
        <v>0</v>
      </c>
    </row>
    <row r="667" spans="1:36" ht="12.75">
      <c r="A667" s="22">
        <v>3630330</v>
      </c>
      <c r="B667" s="23">
        <v>650801060000</v>
      </c>
      <c r="C667" s="24" t="s">
        <v>632</v>
      </c>
      <c r="D667" s="24" t="s">
        <v>633</v>
      </c>
      <c r="E667" s="24" t="s">
        <v>634</v>
      </c>
      <c r="F667" s="24">
        <v>14520</v>
      </c>
      <c r="G667" s="25">
        <v>155</v>
      </c>
      <c r="H667" s="24">
        <v>3155240201</v>
      </c>
      <c r="I667" s="26">
        <v>8</v>
      </c>
      <c r="J667" s="26" t="s">
        <v>876</v>
      </c>
      <c r="K667" s="27" t="s">
        <v>877</v>
      </c>
      <c r="L667" s="4">
        <v>2628</v>
      </c>
      <c r="M667" s="70" t="s">
        <v>878</v>
      </c>
      <c r="N667" s="4" t="s">
        <v>877</v>
      </c>
      <c r="O667" s="30"/>
      <c r="P667" s="31">
        <v>8.691374221056083</v>
      </c>
      <c r="Q667" s="26" t="str">
        <f t="shared" si="139"/>
        <v>NO</v>
      </c>
      <c r="R667" s="26" t="s">
        <v>876</v>
      </c>
      <c r="S667" s="30" t="s">
        <v>877</v>
      </c>
      <c r="T667">
        <v>11151</v>
      </c>
      <c r="U667">
        <v>15022</v>
      </c>
      <c r="V667" s="4">
        <v>4032</v>
      </c>
      <c r="W667" s="33">
        <v>47331</v>
      </c>
      <c r="X667" s="34">
        <f t="shared" si="141"/>
        <v>1</v>
      </c>
      <c r="Y667" s="34">
        <f t="shared" si="142"/>
        <v>0</v>
      </c>
      <c r="Z667" s="34">
        <f t="shared" si="146"/>
        <v>0</v>
      </c>
      <c r="AA667" s="34">
        <f t="shared" si="147"/>
        <v>0</v>
      </c>
      <c r="AB667" s="34">
        <f t="shared" si="140"/>
        <v>0</v>
      </c>
      <c r="AC667" s="34">
        <f t="shared" si="143"/>
        <v>1</v>
      </c>
      <c r="AD667" s="34">
        <f t="shared" si="148"/>
        <v>0</v>
      </c>
      <c r="AE667" s="34">
        <f t="shared" si="149"/>
        <v>0</v>
      </c>
      <c r="AF667" s="34">
        <f t="shared" si="150"/>
        <v>0</v>
      </c>
      <c r="AG667" s="34">
        <f t="shared" si="151"/>
        <v>0</v>
      </c>
      <c r="AH667">
        <f t="shared" si="144"/>
        <v>0</v>
      </c>
      <c r="AI667">
        <f t="shared" si="145"/>
        <v>0</v>
      </c>
      <c r="AJ667">
        <v>0</v>
      </c>
    </row>
    <row r="668" spans="1:36" ht="12.75">
      <c r="A668" s="22">
        <v>3630360</v>
      </c>
      <c r="B668" s="23">
        <v>261901060000</v>
      </c>
      <c r="C668" s="24" t="s">
        <v>635</v>
      </c>
      <c r="D668" s="24" t="s">
        <v>636</v>
      </c>
      <c r="E668" s="24" t="s">
        <v>637</v>
      </c>
      <c r="F668" s="24">
        <v>14580</v>
      </c>
      <c r="G668" s="25">
        <v>3594</v>
      </c>
      <c r="H668" s="24">
        <v>7162653600</v>
      </c>
      <c r="I668" s="26" t="s">
        <v>883</v>
      </c>
      <c r="J668" s="26" t="s">
        <v>878</v>
      </c>
      <c r="K668" s="27" t="s">
        <v>877</v>
      </c>
      <c r="L668" s="28">
        <v>7760</v>
      </c>
      <c r="M668" s="70" t="s">
        <v>878</v>
      </c>
      <c r="N668" s="28" t="s">
        <v>877</v>
      </c>
      <c r="O668" s="30"/>
      <c r="P668" s="31">
        <v>4.168734491315137</v>
      </c>
      <c r="Q668" s="26" t="str">
        <f t="shared" si="139"/>
        <v>NO</v>
      </c>
      <c r="R668" s="26" t="s">
        <v>878</v>
      </c>
      <c r="S668" s="30" t="s">
        <v>877</v>
      </c>
      <c r="T668">
        <v>30976</v>
      </c>
      <c r="U668">
        <v>46900</v>
      </c>
      <c r="V668" s="4">
        <v>6392</v>
      </c>
      <c r="W668" s="33">
        <v>101882</v>
      </c>
      <c r="X668" s="34">
        <f t="shared" si="141"/>
        <v>0</v>
      </c>
      <c r="Y668" s="34">
        <f t="shared" si="142"/>
        <v>0</v>
      </c>
      <c r="Z668" s="34">
        <f t="shared" si="146"/>
        <v>0</v>
      </c>
      <c r="AA668" s="34">
        <f t="shared" si="147"/>
        <v>0</v>
      </c>
      <c r="AB668" s="34">
        <f t="shared" si="140"/>
        <v>0</v>
      </c>
      <c r="AC668" s="34">
        <f t="shared" si="143"/>
        <v>0</v>
      </c>
      <c r="AD668" s="34">
        <f t="shared" si="148"/>
        <v>0</v>
      </c>
      <c r="AE668" s="34">
        <f t="shared" si="149"/>
        <v>0</v>
      </c>
      <c r="AF668" s="34">
        <f t="shared" si="150"/>
        <v>0</v>
      </c>
      <c r="AG668" s="34">
        <f t="shared" si="151"/>
        <v>0</v>
      </c>
      <c r="AH668">
        <f t="shared" si="144"/>
        <v>0</v>
      </c>
      <c r="AI668">
        <f t="shared" si="145"/>
        <v>0</v>
      </c>
      <c r="AJ668">
        <v>0</v>
      </c>
    </row>
    <row r="669" spans="1:36" ht="12.75">
      <c r="A669" s="22">
        <v>3630390</v>
      </c>
      <c r="B669" s="23">
        <v>131101040000</v>
      </c>
      <c r="C669" s="24" t="s">
        <v>638</v>
      </c>
      <c r="D669" s="24" t="s">
        <v>639</v>
      </c>
      <c r="E669" s="24" t="s">
        <v>640</v>
      </c>
      <c r="F669" s="24">
        <v>12501</v>
      </c>
      <c r="G669" s="25">
        <v>405</v>
      </c>
      <c r="H669" s="24">
        <v>9143734100</v>
      </c>
      <c r="I669" s="26">
        <v>8</v>
      </c>
      <c r="J669" s="26" t="s">
        <v>876</v>
      </c>
      <c r="K669" s="43" t="s">
        <v>877</v>
      </c>
      <c r="L669" s="28">
        <v>890</v>
      </c>
      <c r="M669" s="70" t="s">
        <v>878</v>
      </c>
      <c r="N669" s="4" t="s">
        <v>877</v>
      </c>
      <c r="O669" s="30"/>
      <c r="P669" s="31">
        <v>15.203426124197003</v>
      </c>
      <c r="Q669" s="26" t="str">
        <f t="shared" si="139"/>
        <v>NO</v>
      </c>
      <c r="R669" s="26" t="s">
        <v>876</v>
      </c>
      <c r="S669" s="30" t="s">
        <v>877</v>
      </c>
      <c r="T669">
        <v>5992</v>
      </c>
      <c r="U669">
        <v>7452</v>
      </c>
      <c r="V669" s="4">
        <v>3454</v>
      </c>
      <c r="W669" s="33">
        <v>27722</v>
      </c>
      <c r="X669" s="34">
        <f t="shared" si="141"/>
        <v>1</v>
      </c>
      <c r="Y669" s="34">
        <f t="shared" si="142"/>
        <v>0</v>
      </c>
      <c r="Z669" s="34">
        <f t="shared" si="146"/>
        <v>0</v>
      </c>
      <c r="AA669" s="34">
        <f t="shared" si="147"/>
        <v>0</v>
      </c>
      <c r="AB669" s="34">
        <f t="shared" si="140"/>
        <v>0</v>
      </c>
      <c r="AC669" s="34">
        <f t="shared" si="143"/>
        <v>1</v>
      </c>
      <c r="AD669" s="34">
        <f t="shared" si="148"/>
        <v>0</v>
      </c>
      <c r="AE669" s="34">
        <f t="shared" si="149"/>
        <v>0</v>
      </c>
      <c r="AF669" s="34">
        <f t="shared" si="150"/>
        <v>0</v>
      </c>
      <c r="AG669" s="34">
        <f t="shared" si="151"/>
        <v>0</v>
      </c>
      <c r="AH669">
        <f t="shared" si="144"/>
        <v>0</v>
      </c>
      <c r="AI669">
        <f t="shared" si="145"/>
        <v>0</v>
      </c>
      <c r="AJ669">
        <v>0</v>
      </c>
    </row>
    <row r="670" spans="1:36" ht="12.75">
      <c r="A670" s="22">
        <v>3630420</v>
      </c>
      <c r="B670" s="23">
        <v>50301040000</v>
      </c>
      <c r="C670" s="24" t="s">
        <v>641</v>
      </c>
      <c r="D670" s="24" t="s">
        <v>642</v>
      </c>
      <c r="E670" s="24" t="s">
        <v>643</v>
      </c>
      <c r="F670" s="24">
        <v>13166</v>
      </c>
      <c r="G670" s="25">
        <v>9105</v>
      </c>
      <c r="H670" s="24">
        <v>3158346637</v>
      </c>
      <c r="I670" s="26">
        <v>8</v>
      </c>
      <c r="J670" s="26" t="s">
        <v>876</v>
      </c>
      <c r="K670" s="67" t="s">
        <v>877</v>
      </c>
      <c r="L670" s="4">
        <v>1022</v>
      </c>
      <c r="M670" s="70" t="s">
        <v>878</v>
      </c>
      <c r="N670" s="28" t="s">
        <v>877</v>
      </c>
      <c r="O670" s="30"/>
      <c r="P670" s="31">
        <v>13.031674208144798</v>
      </c>
      <c r="Q670" s="26" t="str">
        <f t="shared" si="139"/>
        <v>NO</v>
      </c>
      <c r="R670" s="26" t="s">
        <v>876</v>
      </c>
      <c r="S670" s="30" t="s">
        <v>877</v>
      </c>
      <c r="T670">
        <v>4828</v>
      </c>
      <c r="U670">
        <v>5724</v>
      </c>
      <c r="V670" s="4">
        <v>2546</v>
      </c>
      <c r="W670" s="33">
        <v>23207</v>
      </c>
      <c r="X670" s="34">
        <f t="shared" si="141"/>
        <v>1</v>
      </c>
      <c r="Y670" s="34">
        <f t="shared" si="142"/>
        <v>0</v>
      </c>
      <c r="Z670" s="34">
        <f t="shared" si="146"/>
        <v>0</v>
      </c>
      <c r="AA670" s="34">
        <f t="shared" si="147"/>
        <v>0</v>
      </c>
      <c r="AB670" s="34">
        <f t="shared" si="140"/>
        <v>0</v>
      </c>
      <c r="AC670" s="34">
        <f t="shared" si="143"/>
        <v>1</v>
      </c>
      <c r="AD670" s="34">
        <f t="shared" si="148"/>
        <v>0</v>
      </c>
      <c r="AE670" s="34">
        <f t="shared" si="149"/>
        <v>0</v>
      </c>
      <c r="AF670" s="34">
        <f t="shared" si="150"/>
        <v>0</v>
      </c>
      <c r="AG670" s="34">
        <f t="shared" si="151"/>
        <v>0</v>
      </c>
      <c r="AH670">
        <f t="shared" si="144"/>
        <v>0</v>
      </c>
      <c r="AI670">
        <f t="shared" si="145"/>
        <v>0</v>
      </c>
      <c r="AJ670">
        <v>0</v>
      </c>
    </row>
    <row r="671" spans="1:36" ht="12.75">
      <c r="A671" s="22">
        <v>3630450</v>
      </c>
      <c r="B671" s="23">
        <v>200901040000</v>
      </c>
      <c r="C671" s="24" t="s">
        <v>644</v>
      </c>
      <c r="D671" s="24" t="s">
        <v>645</v>
      </c>
      <c r="E671" s="24" t="s">
        <v>646</v>
      </c>
      <c r="F671" s="24">
        <v>12190</v>
      </c>
      <c r="G671" s="25">
        <v>300</v>
      </c>
      <c r="H671" s="24">
        <v>5189246000</v>
      </c>
      <c r="I671" s="26">
        <v>7</v>
      </c>
      <c r="J671" s="26" t="s">
        <v>876</v>
      </c>
      <c r="K671" s="27" t="s">
        <v>879</v>
      </c>
      <c r="L671" s="28">
        <v>191</v>
      </c>
      <c r="M671" s="70" t="s">
        <v>876</v>
      </c>
      <c r="N671" s="55" t="s">
        <v>879</v>
      </c>
      <c r="O671" s="66" t="s">
        <v>879</v>
      </c>
      <c r="P671" s="31">
        <v>7.865168539325842</v>
      </c>
      <c r="Q671" s="26" t="str">
        <f t="shared" si="139"/>
        <v>NO</v>
      </c>
      <c r="R671" s="26" t="s">
        <v>876</v>
      </c>
      <c r="S671" s="30" t="s">
        <v>877</v>
      </c>
      <c r="T671">
        <v>714</v>
      </c>
      <c r="U671">
        <v>1024</v>
      </c>
      <c r="V671" s="4">
        <v>308</v>
      </c>
      <c r="W671" s="33">
        <v>2718</v>
      </c>
      <c r="X671" s="34">
        <f t="shared" si="141"/>
        <v>1</v>
      </c>
      <c r="Y671" s="34">
        <f t="shared" si="142"/>
        <v>1</v>
      </c>
      <c r="Z671" s="34" t="str">
        <f t="shared" si="146"/>
        <v>ELIGIBLE</v>
      </c>
      <c r="AA671" s="34" t="str">
        <f t="shared" si="147"/>
        <v>OKAY</v>
      </c>
      <c r="AB671" s="34">
        <f t="shared" si="140"/>
        <v>0</v>
      </c>
      <c r="AC671" s="34">
        <f t="shared" si="143"/>
        <v>1</v>
      </c>
      <c r="AD671" s="34">
        <f t="shared" si="148"/>
        <v>0</v>
      </c>
      <c r="AE671" s="34">
        <f t="shared" si="149"/>
        <v>0</v>
      </c>
      <c r="AF671" s="34">
        <f t="shared" si="150"/>
        <v>0</v>
      </c>
      <c r="AG671" s="34">
        <f t="shared" si="151"/>
        <v>0</v>
      </c>
      <c r="AH671">
        <f t="shared" si="144"/>
        <v>0</v>
      </c>
      <c r="AI671">
        <f t="shared" si="145"/>
        <v>0</v>
      </c>
      <c r="AJ671">
        <v>0</v>
      </c>
    </row>
    <row r="672" spans="1:36" ht="12.75">
      <c r="A672" s="22">
        <v>3630480</v>
      </c>
      <c r="B672" s="23">
        <v>22601060000</v>
      </c>
      <c r="C672" s="24" t="s">
        <v>647</v>
      </c>
      <c r="D672" s="24" t="s">
        <v>648</v>
      </c>
      <c r="E672" s="24" t="s">
        <v>649</v>
      </c>
      <c r="F672" s="24">
        <v>14895</v>
      </c>
      <c r="G672" s="25">
        <v>1358</v>
      </c>
      <c r="H672" s="24">
        <v>7165935761</v>
      </c>
      <c r="I672" s="26">
        <v>6</v>
      </c>
      <c r="J672" s="26" t="s">
        <v>878</v>
      </c>
      <c r="K672" s="4" t="s">
        <v>879</v>
      </c>
      <c r="L672" s="4">
        <v>1426</v>
      </c>
      <c r="M672" s="70" t="s">
        <v>878</v>
      </c>
      <c r="N672" s="28" t="s">
        <v>877</v>
      </c>
      <c r="O672" s="30"/>
      <c r="P672" s="31">
        <v>20.795568982880162</v>
      </c>
      <c r="Q672" s="26" t="str">
        <f t="shared" si="139"/>
        <v>YES</v>
      </c>
      <c r="R672" s="26" t="s">
        <v>876</v>
      </c>
      <c r="S672" s="32" t="s">
        <v>879</v>
      </c>
      <c r="T672">
        <v>9299</v>
      </c>
      <c r="U672">
        <v>8674</v>
      </c>
      <c r="V672" s="4">
        <v>7697</v>
      </c>
      <c r="W672" s="33">
        <v>53252</v>
      </c>
      <c r="X672" s="34">
        <f t="shared" si="141"/>
        <v>0</v>
      </c>
      <c r="Y672" s="34">
        <f t="shared" si="142"/>
        <v>0</v>
      </c>
      <c r="Z672" s="34">
        <f t="shared" si="146"/>
        <v>0</v>
      </c>
      <c r="AA672" s="34">
        <f t="shared" si="147"/>
        <v>0</v>
      </c>
      <c r="AB672" s="34">
        <f t="shared" si="140"/>
        <v>1</v>
      </c>
      <c r="AC672" s="34">
        <f t="shared" si="143"/>
        <v>1</v>
      </c>
      <c r="AD672" s="34" t="str">
        <f t="shared" si="148"/>
        <v>CHECK</v>
      </c>
      <c r="AE672" s="34">
        <f t="shared" si="149"/>
        <v>0</v>
      </c>
      <c r="AF672" s="34" t="str">
        <f t="shared" si="150"/>
        <v>RLISP</v>
      </c>
      <c r="AG672" s="34">
        <f t="shared" si="151"/>
        <v>0</v>
      </c>
      <c r="AH672">
        <f t="shared" si="144"/>
        <v>0</v>
      </c>
      <c r="AI672">
        <f t="shared" si="145"/>
        <v>0</v>
      </c>
      <c r="AJ672">
        <v>0</v>
      </c>
    </row>
    <row r="673" spans="1:36" ht="12.75">
      <c r="A673" s="22">
        <v>3630540</v>
      </c>
      <c r="B673" s="23">
        <v>580102030000</v>
      </c>
      <c r="C673" s="24" t="s">
        <v>650</v>
      </c>
      <c r="D673" s="24" t="s">
        <v>651</v>
      </c>
      <c r="E673" s="24" t="s">
        <v>652</v>
      </c>
      <c r="F673" s="24">
        <v>11704</v>
      </c>
      <c r="G673" s="25">
        <v>6289</v>
      </c>
      <c r="H673" s="24">
        <v>6313213142</v>
      </c>
      <c r="I673" s="26">
        <v>3</v>
      </c>
      <c r="J673" s="26" t="s">
        <v>878</v>
      </c>
      <c r="K673" s="35" t="s">
        <v>877</v>
      </c>
      <c r="L673" s="4">
        <v>4601</v>
      </c>
      <c r="M673" s="70" t="s">
        <v>878</v>
      </c>
      <c r="N673" s="40" t="s">
        <v>877</v>
      </c>
      <c r="O673" s="30"/>
      <c r="P673" s="31">
        <v>7.18471890601259</v>
      </c>
      <c r="Q673" s="26" t="str">
        <f t="shared" si="139"/>
        <v>NO</v>
      </c>
      <c r="R673" s="26" t="s">
        <v>878</v>
      </c>
      <c r="S673" s="30" t="s">
        <v>877</v>
      </c>
      <c r="T673">
        <v>17306</v>
      </c>
      <c r="U673">
        <v>24005</v>
      </c>
      <c r="V673" s="4">
        <v>5580</v>
      </c>
      <c r="W673" s="33">
        <v>70755</v>
      </c>
      <c r="X673" s="34">
        <f t="shared" si="141"/>
        <v>0</v>
      </c>
      <c r="Y673" s="34">
        <f t="shared" si="142"/>
        <v>0</v>
      </c>
      <c r="Z673" s="34">
        <f t="shared" si="146"/>
        <v>0</v>
      </c>
      <c r="AA673" s="34">
        <f t="shared" si="147"/>
        <v>0</v>
      </c>
      <c r="AB673" s="34">
        <f t="shared" si="140"/>
        <v>0</v>
      </c>
      <c r="AC673" s="34">
        <f t="shared" si="143"/>
        <v>0</v>
      </c>
      <c r="AD673" s="34">
        <f t="shared" si="148"/>
        <v>0</v>
      </c>
      <c r="AE673" s="34">
        <f t="shared" si="149"/>
        <v>0</v>
      </c>
      <c r="AF673" s="34">
        <f t="shared" si="150"/>
        <v>0</v>
      </c>
      <c r="AG673" s="34">
        <f t="shared" si="151"/>
        <v>0</v>
      </c>
      <c r="AH673">
        <f t="shared" si="144"/>
        <v>0</v>
      </c>
      <c r="AI673">
        <f t="shared" si="145"/>
        <v>0</v>
      </c>
      <c r="AJ673">
        <v>0</v>
      </c>
    </row>
    <row r="674" spans="1:36" ht="12.75">
      <c r="A674" s="22">
        <v>3630600</v>
      </c>
      <c r="B674" s="23">
        <v>210302040000</v>
      </c>
      <c r="C674" s="24" t="s">
        <v>653</v>
      </c>
      <c r="D674" s="24" t="s">
        <v>654</v>
      </c>
      <c r="E674" s="24" t="s">
        <v>655</v>
      </c>
      <c r="F674" s="24">
        <v>13416</v>
      </c>
      <c r="G674" s="25">
        <v>360</v>
      </c>
      <c r="H674" s="24">
        <v>3158458802</v>
      </c>
      <c r="I674" s="26">
        <v>8</v>
      </c>
      <c r="J674" s="26" t="s">
        <v>876</v>
      </c>
      <c r="K674" s="27" t="s">
        <v>877</v>
      </c>
      <c r="L674" s="28">
        <v>929</v>
      </c>
      <c r="M674" s="70" t="s">
        <v>878</v>
      </c>
      <c r="N674" s="4" t="s">
        <v>877</v>
      </c>
      <c r="O674" s="30"/>
      <c r="P674" s="31">
        <v>15.542521994134898</v>
      </c>
      <c r="Q674" s="26" t="str">
        <f t="shared" si="139"/>
        <v>NO</v>
      </c>
      <c r="R674" s="26" t="s">
        <v>876</v>
      </c>
      <c r="S674" s="30" t="s">
        <v>877</v>
      </c>
      <c r="T674">
        <v>4730</v>
      </c>
      <c r="U674">
        <v>5141</v>
      </c>
      <c r="V674" s="4">
        <v>3005</v>
      </c>
      <c r="W674" s="33">
        <v>24804</v>
      </c>
      <c r="X674" s="34">
        <f t="shared" si="141"/>
        <v>1</v>
      </c>
      <c r="Y674" s="34">
        <f t="shared" si="142"/>
        <v>0</v>
      </c>
      <c r="Z674" s="34">
        <f t="shared" si="146"/>
        <v>0</v>
      </c>
      <c r="AA674" s="34">
        <f t="shared" si="147"/>
        <v>0</v>
      </c>
      <c r="AB674" s="34">
        <f t="shared" si="140"/>
        <v>0</v>
      </c>
      <c r="AC674" s="34">
        <f t="shared" si="143"/>
        <v>1</v>
      </c>
      <c r="AD674" s="34">
        <f t="shared" si="148"/>
        <v>0</v>
      </c>
      <c r="AE674" s="34">
        <f t="shared" si="149"/>
        <v>0</v>
      </c>
      <c r="AF674" s="34">
        <f t="shared" si="150"/>
        <v>0</v>
      </c>
      <c r="AG674" s="34">
        <f t="shared" si="151"/>
        <v>0</v>
      </c>
      <c r="AH674">
        <f t="shared" si="144"/>
        <v>0</v>
      </c>
      <c r="AI674">
        <f t="shared" si="145"/>
        <v>0</v>
      </c>
      <c r="AJ674">
        <v>0</v>
      </c>
    </row>
    <row r="675" spans="1:36" ht="12.75">
      <c r="A675" s="22">
        <v>3630630</v>
      </c>
      <c r="B675" s="23">
        <v>420101060000</v>
      </c>
      <c r="C675" s="24" t="s">
        <v>656</v>
      </c>
      <c r="D675" s="24" t="s">
        <v>657</v>
      </c>
      <c r="E675" s="24" t="s">
        <v>658</v>
      </c>
      <c r="F675" s="24">
        <v>13031</v>
      </c>
      <c r="G675" s="25">
        <v>1655</v>
      </c>
      <c r="H675" s="24">
        <v>3154874562</v>
      </c>
      <c r="I675" s="26" t="s">
        <v>883</v>
      </c>
      <c r="J675" s="26" t="s">
        <v>878</v>
      </c>
      <c r="K675" s="35" t="s">
        <v>877</v>
      </c>
      <c r="L675" s="4">
        <v>4779</v>
      </c>
      <c r="M675" s="70" t="s">
        <v>878</v>
      </c>
      <c r="N675" s="28" t="s">
        <v>877</v>
      </c>
      <c r="O675" s="30"/>
      <c r="P675" s="31">
        <v>5.49364613880743</v>
      </c>
      <c r="Q675" s="26" t="str">
        <f t="shared" si="139"/>
        <v>NO</v>
      </c>
      <c r="R675" s="26" t="s">
        <v>878</v>
      </c>
      <c r="S675" s="30" t="s">
        <v>877</v>
      </c>
      <c r="T675">
        <v>21414</v>
      </c>
      <c r="U675">
        <v>31863</v>
      </c>
      <c r="V675" s="4">
        <v>4999</v>
      </c>
      <c r="W675" s="33">
        <v>70829</v>
      </c>
      <c r="X675" s="34">
        <f t="shared" si="141"/>
        <v>0</v>
      </c>
      <c r="Y675" s="34">
        <f t="shared" si="142"/>
        <v>0</v>
      </c>
      <c r="Z675" s="34">
        <f t="shared" si="146"/>
        <v>0</v>
      </c>
      <c r="AA675" s="34">
        <f t="shared" si="147"/>
        <v>0</v>
      </c>
      <c r="AB675" s="34">
        <f t="shared" si="140"/>
        <v>0</v>
      </c>
      <c r="AC675" s="34">
        <f t="shared" si="143"/>
        <v>0</v>
      </c>
      <c r="AD675" s="34">
        <f t="shared" si="148"/>
        <v>0</v>
      </c>
      <c r="AE675" s="34">
        <f t="shared" si="149"/>
        <v>0</v>
      </c>
      <c r="AF675" s="34">
        <f t="shared" si="150"/>
        <v>0</v>
      </c>
      <c r="AG675" s="34">
        <f t="shared" si="151"/>
        <v>0</v>
      </c>
      <c r="AH675">
        <f t="shared" si="144"/>
        <v>0</v>
      </c>
      <c r="AI675">
        <f t="shared" si="145"/>
        <v>0</v>
      </c>
      <c r="AJ675">
        <v>0</v>
      </c>
    </row>
    <row r="676" spans="1:36" ht="12.75">
      <c r="A676" s="22">
        <v>3630660</v>
      </c>
      <c r="B676" s="23">
        <v>280227030000</v>
      </c>
      <c r="C676" s="24" t="s">
        <v>659</v>
      </c>
      <c r="D676" s="24" t="s">
        <v>660</v>
      </c>
      <c r="E676" s="24" t="s">
        <v>661</v>
      </c>
      <c r="F676" s="24">
        <v>11552</v>
      </c>
      <c r="G676" s="25">
        <v>2455</v>
      </c>
      <c r="H676" s="24">
        <v>5164898511</v>
      </c>
      <c r="I676" s="26">
        <v>3</v>
      </c>
      <c r="J676" s="26" t="s">
        <v>878</v>
      </c>
      <c r="K676" s="27" t="s">
        <v>877</v>
      </c>
      <c r="L676" s="28">
        <v>1543</v>
      </c>
      <c r="M676" s="70" t="s">
        <v>878</v>
      </c>
      <c r="N676" s="28" t="s">
        <v>877</v>
      </c>
      <c r="O676" s="30"/>
      <c r="P676" s="31">
        <v>2.302515054906128</v>
      </c>
      <c r="Q676" s="26" t="str">
        <f t="shared" si="139"/>
        <v>NO</v>
      </c>
      <c r="R676" s="26" t="s">
        <v>878</v>
      </c>
      <c r="S676" s="30" t="s">
        <v>877</v>
      </c>
      <c r="T676">
        <v>9638</v>
      </c>
      <c r="U676">
        <v>15670</v>
      </c>
      <c r="V676" s="4">
        <v>1731</v>
      </c>
      <c r="W676" s="33">
        <v>24154</v>
      </c>
      <c r="X676" s="34">
        <f t="shared" si="141"/>
        <v>0</v>
      </c>
      <c r="Y676" s="34">
        <f t="shared" si="142"/>
        <v>0</v>
      </c>
      <c r="Z676" s="34">
        <f t="shared" si="146"/>
        <v>0</v>
      </c>
      <c r="AA676" s="34">
        <f t="shared" si="147"/>
        <v>0</v>
      </c>
      <c r="AB676" s="34">
        <f t="shared" si="140"/>
        <v>0</v>
      </c>
      <c r="AC676" s="34">
        <f t="shared" si="143"/>
        <v>0</v>
      </c>
      <c r="AD676" s="34">
        <f t="shared" si="148"/>
        <v>0</v>
      </c>
      <c r="AE676" s="34">
        <f t="shared" si="149"/>
        <v>0</v>
      </c>
      <c r="AF676" s="34">
        <f t="shared" si="150"/>
        <v>0</v>
      </c>
      <c r="AG676" s="34">
        <f t="shared" si="151"/>
        <v>0</v>
      </c>
      <c r="AH676">
        <f t="shared" si="144"/>
        <v>0</v>
      </c>
      <c r="AI676">
        <f t="shared" si="145"/>
        <v>0</v>
      </c>
      <c r="AJ676">
        <v>0</v>
      </c>
    </row>
    <row r="677" spans="1:36" ht="12.75">
      <c r="A677" s="22">
        <v>3630690</v>
      </c>
      <c r="B677" s="23">
        <v>580509030000</v>
      </c>
      <c r="C677" s="24" t="s">
        <v>662</v>
      </c>
      <c r="D677" s="24" t="s">
        <v>663</v>
      </c>
      <c r="E677" s="24" t="s">
        <v>664</v>
      </c>
      <c r="F677" s="24">
        <v>11795</v>
      </c>
      <c r="G677" s="25">
        <v>3237</v>
      </c>
      <c r="H677" s="24">
        <v>6318933200</v>
      </c>
      <c r="I677" s="26">
        <v>3</v>
      </c>
      <c r="J677" s="26" t="s">
        <v>878</v>
      </c>
      <c r="K677" s="27" t="s">
        <v>877</v>
      </c>
      <c r="L677" s="28">
        <v>5323</v>
      </c>
      <c r="M677" s="70" t="s">
        <v>878</v>
      </c>
      <c r="N677" s="40" t="s">
        <v>877</v>
      </c>
      <c r="O677" s="30"/>
      <c r="P677" s="31">
        <v>3.582145536384096</v>
      </c>
      <c r="Q677" s="26" t="str">
        <f t="shared" si="139"/>
        <v>NO</v>
      </c>
      <c r="R677" s="26" t="s">
        <v>878</v>
      </c>
      <c r="S677" s="30" t="s">
        <v>877</v>
      </c>
      <c r="T677">
        <v>21419</v>
      </c>
      <c r="U677">
        <v>33719</v>
      </c>
      <c r="V677" s="4">
        <v>3725</v>
      </c>
      <c r="W677" s="33">
        <v>61810</v>
      </c>
      <c r="X677" s="34">
        <f t="shared" si="141"/>
        <v>0</v>
      </c>
      <c r="Y677" s="34">
        <f t="shared" si="142"/>
        <v>0</v>
      </c>
      <c r="Z677" s="34">
        <f t="shared" si="146"/>
        <v>0</v>
      </c>
      <c r="AA677" s="34">
        <f t="shared" si="147"/>
        <v>0</v>
      </c>
      <c r="AB677" s="34">
        <f t="shared" si="140"/>
        <v>0</v>
      </c>
      <c r="AC677" s="34">
        <f t="shared" si="143"/>
        <v>0</v>
      </c>
      <c r="AD677" s="34">
        <f t="shared" si="148"/>
        <v>0</v>
      </c>
      <c r="AE677" s="34">
        <f t="shared" si="149"/>
        <v>0</v>
      </c>
      <c r="AF677" s="34">
        <f t="shared" si="150"/>
        <v>0</v>
      </c>
      <c r="AG677" s="34">
        <f t="shared" si="151"/>
        <v>0</v>
      </c>
      <c r="AH677">
        <f t="shared" si="144"/>
        <v>0</v>
      </c>
      <c r="AI677">
        <f t="shared" si="145"/>
        <v>0</v>
      </c>
      <c r="AJ677">
        <v>0</v>
      </c>
    </row>
    <row r="678" spans="1:36" ht="12.75">
      <c r="A678" s="22">
        <v>3630760</v>
      </c>
      <c r="B678" s="23">
        <v>620202020000</v>
      </c>
      <c r="C678" s="24" t="s">
        <v>665</v>
      </c>
      <c r="D678" s="24" t="s">
        <v>666</v>
      </c>
      <c r="E678" s="24" t="s">
        <v>667</v>
      </c>
      <c r="F678" s="24">
        <v>12493</v>
      </c>
      <c r="G678" s="25">
        <v>10</v>
      </c>
      <c r="H678" s="24">
        <v>9143846412</v>
      </c>
      <c r="I678" s="26">
        <v>6</v>
      </c>
      <c r="J678" s="26" t="s">
        <v>878</v>
      </c>
      <c r="K678" s="46"/>
      <c r="L678" s="47" t="s">
        <v>954</v>
      </c>
      <c r="M678" s="70"/>
      <c r="N678" s="44"/>
      <c r="O678" s="30"/>
      <c r="P678" s="31" t="s">
        <v>947</v>
      </c>
      <c r="Q678" s="31" t="s">
        <v>947</v>
      </c>
      <c r="R678" s="26" t="s">
        <v>876</v>
      </c>
      <c r="S678" s="48" t="s">
        <v>955</v>
      </c>
      <c r="X678" s="34">
        <f t="shared" si="141"/>
        <v>0</v>
      </c>
      <c r="Y678" s="34">
        <f t="shared" si="142"/>
        <v>0</v>
      </c>
      <c r="Z678" s="34">
        <f t="shared" si="146"/>
        <v>0</v>
      </c>
      <c r="AA678" s="34">
        <f t="shared" si="147"/>
        <v>0</v>
      </c>
      <c r="AB678" s="34">
        <f t="shared" si="140"/>
        <v>0</v>
      </c>
      <c r="AC678" s="34">
        <f t="shared" si="143"/>
        <v>1</v>
      </c>
      <c r="AD678" s="34">
        <f t="shared" si="148"/>
        <v>0</v>
      </c>
      <c r="AE678" s="34">
        <f t="shared" si="149"/>
        <v>0</v>
      </c>
      <c r="AF678" s="34">
        <f t="shared" si="150"/>
        <v>0</v>
      </c>
      <c r="AG678" s="34">
        <f t="shared" si="151"/>
        <v>0</v>
      </c>
      <c r="AH678">
        <f t="shared" si="144"/>
        <v>0</v>
      </c>
      <c r="AI678">
        <f t="shared" si="145"/>
        <v>0</v>
      </c>
      <c r="AJ678">
        <v>0</v>
      </c>
    </row>
    <row r="679" spans="1:36" ht="12.75">
      <c r="A679" s="22">
        <v>3630780</v>
      </c>
      <c r="B679" s="23">
        <v>142801060000</v>
      </c>
      <c r="C679" s="24" t="s">
        <v>668</v>
      </c>
      <c r="D679" s="24" t="s">
        <v>669</v>
      </c>
      <c r="E679" s="24" t="s">
        <v>670</v>
      </c>
      <c r="F679" s="24">
        <v>14224</v>
      </c>
      <c r="G679" s="25">
        <v>4098</v>
      </c>
      <c r="H679" s="24">
        <v>7166773101</v>
      </c>
      <c r="I679" s="26">
        <v>3</v>
      </c>
      <c r="J679" s="26" t="s">
        <v>878</v>
      </c>
      <c r="K679" s="27" t="s">
        <v>877</v>
      </c>
      <c r="L679" s="28">
        <v>7354</v>
      </c>
      <c r="M679" s="70" t="s">
        <v>878</v>
      </c>
      <c r="N679" s="4" t="s">
        <v>877</v>
      </c>
      <c r="O679" s="30"/>
      <c r="P679" s="31">
        <v>6.256971909542643</v>
      </c>
      <c r="Q679" s="26" t="str">
        <f aca="true" t="shared" si="152" ref="Q679:Q708">IF(P679&lt;20,"NO","YES")</f>
        <v>NO</v>
      </c>
      <c r="R679" s="26" t="s">
        <v>878</v>
      </c>
      <c r="S679" s="30" t="s">
        <v>877</v>
      </c>
      <c r="T679">
        <v>34282</v>
      </c>
      <c r="U679">
        <v>48106</v>
      </c>
      <c r="V679" s="4">
        <v>12002</v>
      </c>
      <c r="W679" s="33">
        <v>133991</v>
      </c>
      <c r="X679" s="34">
        <f t="shared" si="141"/>
        <v>0</v>
      </c>
      <c r="Y679" s="34">
        <f t="shared" si="142"/>
        <v>0</v>
      </c>
      <c r="Z679" s="34">
        <f t="shared" si="146"/>
        <v>0</v>
      </c>
      <c r="AA679" s="34">
        <f t="shared" si="147"/>
        <v>0</v>
      </c>
      <c r="AB679" s="34">
        <f t="shared" si="140"/>
        <v>0</v>
      </c>
      <c r="AC679" s="34">
        <f t="shared" si="143"/>
        <v>0</v>
      </c>
      <c r="AD679" s="34">
        <f t="shared" si="148"/>
        <v>0</v>
      </c>
      <c r="AE679" s="34">
        <f t="shared" si="149"/>
        <v>0</v>
      </c>
      <c r="AF679" s="34">
        <f t="shared" si="150"/>
        <v>0</v>
      </c>
      <c r="AG679" s="34">
        <f t="shared" si="151"/>
        <v>0</v>
      </c>
      <c r="AH679">
        <f t="shared" si="144"/>
        <v>0</v>
      </c>
      <c r="AI679">
        <f t="shared" si="145"/>
        <v>0</v>
      </c>
      <c r="AJ679">
        <v>0</v>
      </c>
    </row>
    <row r="680" spans="1:36" ht="12.75">
      <c r="A680" s="22">
        <v>3630900</v>
      </c>
      <c r="B680" s="23">
        <v>40204040000</v>
      </c>
      <c r="C680" s="24" t="s">
        <v>671</v>
      </c>
      <c r="D680" s="24" t="s">
        <v>672</v>
      </c>
      <c r="E680" s="24" t="s">
        <v>673</v>
      </c>
      <c r="F680" s="24">
        <v>14171</v>
      </c>
      <c r="G680" s="25">
        <v>290</v>
      </c>
      <c r="H680" s="24">
        <v>7169423293</v>
      </c>
      <c r="I680" s="26">
        <v>7</v>
      </c>
      <c r="J680" s="26" t="s">
        <v>876</v>
      </c>
      <c r="K680" s="43" t="s">
        <v>879</v>
      </c>
      <c r="L680" s="28">
        <v>465</v>
      </c>
      <c r="M680" s="70" t="s">
        <v>878</v>
      </c>
      <c r="N680" s="55" t="s">
        <v>879</v>
      </c>
      <c r="O680" s="69" t="s">
        <v>879</v>
      </c>
      <c r="P680" s="31">
        <v>7.858546168958743</v>
      </c>
      <c r="Q680" s="26" t="str">
        <f t="shared" si="152"/>
        <v>NO</v>
      </c>
      <c r="R680" s="26" t="s">
        <v>876</v>
      </c>
      <c r="S680" s="30" t="s">
        <v>877</v>
      </c>
      <c r="T680">
        <v>1889</v>
      </c>
      <c r="U680">
        <v>2525</v>
      </c>
      <c r="V680" s="4">
        <v>874</v>
      </c>
      <c r="W680" s="33">
        <v>8067</v>
      </c>
      <c r="X680" s="34">
        <f t="shared" si="141"/>
        <v>1</v>
      </c>
      <c r="Y680" s="34">
        <f t="shared" si="142"/>
        <v>1</v>
      </c>
      <c r="Z680" s="34" t="str">
        <f t="shared" si="146"/>
        <v>ELIGIBLE</v>
      </c>
      <c r="AA680" s="34" t="str">
        <f t="shared" si="147"/>
        <v>OKAY</v>
      </c>
      <c r="AB680" s="34">
        <f t="shared" si="140"/>
        <v>0</v>
      </c>
      <c r="AC680" s="34">
        <f t="shared" si="143"/>
        <v>1</v>
      </c>
      <c r="AD680" s="34">
        <f t="shared" si="148"/>
        <v>0</v>
      </c>
      <c r="AE680" s="34">
        <f t="shared" si="149"/>
        <v>0</v>
      </c>
      <c r="AF680" s="34">
        <f t="shared" si="150"/>
        <v>0</v>
      </c>
      <c r="AG680" s="34">
        <f t="shared" si="151"/>
        <v>0</v>
      </c>
      <c r="AH680">
        <f t="shared" si="144"/>
        <v>0</v>
      </c>
      <c r="AI680">
        <f t="shared" si="145"/>
        <v>0</v>
      </c>
      <c r="AJ680">
        <v>0</v>
      </c>
    </row>
    <row r="681" spans="1:36" ht="12.75">
      <c r="A681" s="22">
        <v>3630930</v>
      </c>
      <c r="B681" s="23">
        <v>212001040000</v>
      </c>
      <c r="C681" s="24" t="s">
        <v>674</v>
      </c>
      <c r="D681" s="24" t="s">
        <v>675</v>
      </c>
      <c r="E681" s="24" t="s">
        <v>676</v>
      </c>
      <c r="F681" s="24">
        <v>13491</v>
      </c>
      <c r="G681" s="25">
        <v>500</v>
      </c>
      <c r="H681" s="24">
        <v>3158226161</v>
      </c>
      <c r="I681" s="26">
        <v>8</v>
      </c>
      <c r="J681" s="26" t="s">
        <v>876</v>
      </c>
      <c r="K681" s="35" t="s">
        <v>877</v>
      </c>
      <c r="L681" s="4">
        <v>1485</v>
      </c>
      <c r="M681" s="70" t="s">
        <v>878</v>
      </c>
      <c r="N681" s="28" t="s">
        <v>877</v>
      </c>
      <c r="O681" s="30"/>
      <c r="P681" s="31">
        <v>23.927905531385953</v>
      </c>
      <c r="Q681" s="26" t="str">
        <f t="shared" si="152"/>
        <v>YES</v>
      </c>
      <c r="R681" s="26" t="s">
        <v>876</v>
      </c>
      <c r="S681" s="32" t="s">
        <v>879</v>
      </c>
      <c r="T681">
        <v>8786</v>
      </c>
      <c r="U681">
        <v>8345</v>
      </c>
      <c r="V681" s="4">
        <v>7116</v>
      </c>
      <c r="W681" s="33">
        <v>50817</v>
      </c>
      <c r="X681" s="34">
        <f t="shared" si="141"/>
        <v>1</v>
      </c>
      <c r="Y681" s="34">
        <f t="shared" si="142"/>
        <v>0</v>
      </c>
      <c r="Z681" s="34">
        <f t="shared" si="146"/>
        <v>0</v>
      </c>
      <c r="AA681" s="34">
        <f t="shared" si="147"/>
        <v>0</v>
      </c>
      <c r="AB681" s="34">
        <f t="shared" si="140"/>
        <v>1</v>
      </c>
      <c r="AC681" s="34">
        <f t="shared" si="143"/>
        <v>1</v>
      </c>
      <c r="AD681" s="34" t="str">
        <f t="shared" si="148"/>
        <v>CHECK</v>
      </c>
      <c r="AE681" s="34">
        <f t="shared" si="149"/>
        <v>0</v>
      </c>
      <c r="AF681" s="34" t="str">
        <f t="shared" si="150"/>
        <v>RLISP</v>
      </c>
      <c r="AG681" s="34">
        <f t="shared" si="151"/>
        <v>0</v>
      </c>
      <c r="AH681">
        <f t="shared" si="144"/>
        <v>0</v>
      </c>
      <c r="AI681">
        <f t="shared" si="145"/>
        <v>0</v>
      </c>
      <c r="AJ681">
        <v>0</v>
      </c>
    </row>
    <row r="682" spans="1:36" ht="12.75">
      <c r="A682" s="22">
        <v>3630960</v>
      </c>
      <c r="B682" s="23">
        <v>280401030000</v>
      </c>
      <c r="C682" s="24" t="s">
        <v>677</v>
      </c>
      <c r="D682" s="24" t="s">
        <v>678</v>
      </c>
      <c r="E682" s="24" t="s">
        <v>1440</v>
      </c>
      <c r="F682" s="24">
        <v>11568</v>
      </c>
      <c r="G682" s="25">
        <v>1624</v>
      </c>
      <c r="H682" s="24">
        <v>5168765016</v>
      </c>
      <c r="I682" s="26">
        <v>3</v>
      </c>
      <c r="J682" s="26" t="s">
        <v>878</v>
      </c>
      <c r="K682" s="35" t="s">
        <v>877</v>
      </c>
      <c r="L682" s="4">
        <v>3364</v>
      </c>
      <c r="M682" s="70" t="s">
        <v>878</v>
      </c>
      <c r="N682" s="28" t="s">
        <v>877</v>
      </c>
      <c r="O682" s="30"/>
      <c r="P682" s="31">
        <v>17.591801878736124</v>
      </c>
      <c r="Q682" s="26" t="str">
        <f t="shared" si="152"/>
        <v>NO</v>
      </c>
      <c r="R682" s="26" t="s">
        <v>878</v>
      </c>
      <c r="S682" s="30" t="s">
        <v>877</v>
      </c>
      <c r="T682">
        <v>18090</v>
      </c>
      <c r="U682">
        <v>20918</v>
      </c>
      <c r="V682" s="4">
        <v>10097</v>
      </c>
      <c r="W682" s="33">
        <v>84645</v>
      </c>
      <c r="X682" s="34">
        <f t="shared" si="141"/>
        <v>0</v>
      </c>
      <c r="Y682" s="34">
        <f t="shared" si="142"/>
        <v>0</v>
      </c>
      <c r="Z682" s="34">
        <f t="shared" si="146"/>
        <v>0</v>
      </c>
      <c r="AA682" s="34">
        <f t="shared" si="147"/>
        <v>0</v>
      </c>
      <c r="AB682" s="34">
        <f t="shared" si="140"/>
        <v>0</v>
      </c>
      <c r="AC682" s="34">
        <f t="shared" si="143"/>
        <v>0</v>
      </c>
      <c r="AD682" s="34">
        <f t="shared" si="148"/>
        <v>0</v>
      </c>
      <c r="AE682" s="34">
        <f t="shared" si="149"/>
        <v>0</v>
      </c>
      <c r="AF682" s="34">
        <f t="shared" si="150"/>
        <v>0</v>
      </c>
      <c r="AG682" s="34">
        <f t="shared" si="151"/>
        <v>0</v>
      </c>
      <c r="AH682">
        <f t="shared" si="144"/>
        <v>0</v>
      </c>
      <c r="AI682">
        <f t="shared" si="145"/>
        <v>0</v>
      </c>
      <c r="AJ682">
        <v>0</v>
      </c>
    </row>
    <row r="683" spans="1:36" ht="12.75">
      <c r="A683" s="22">
        <v>3630990</v>
      </c>
      <c r="B683" s="23">
        <v>62901040000</v>
      </c>
      <c r="C683" s="24" t="s">
        <v>679</v>
      </c>
      <c r="D683" s="24" t="s">
        <v>680</v>
      </c>
      <c r="E683" s="24" t="s">
        <v>681</v>
      </c>
      <c r="F683" s="24">
        <v>14787</v>
      </c>
      <c r="G683" s="25">
        <v>1199</v>
      </c>
      <c r="H683" s="24">
        <v>7163262151</v>
      </c>
      <c r="I683" s="26">
        <v>8</v>
      </c>
      <c r="J683" s="26" t="s">
        <v>876</v>
      </c>
      <c r="K683" s="43" t="s">
        <v>877</v>
      </c>
      <c r="L683" s="28">
        <v>982</v>
      </c>
      <c r="M683" s="70" t="s">
        <v>878</v>
      </c>
      <c r="N683" s="4" t="s">
        <v>877</v>
      </c>
      <c r="O683" s="30"/>
      <c r="P683" s="31">
        <v>15.75091575091575</v>
      </c>
      <c r="Q683" s="26" t="str">
        <f t="shared" si="152"/>
        <v>NO</v>
      </c>
      <c r="R683" s="26" t="s">
        <v>876</v>
      </c>
      <c r="S683" s="30" t="s">
        <v>877</v>
      </c>
      <c r="T683">
        <v>4976</v>
      </c>
      <c r="U683">
        <v>5414</v>
      </c>
      <c r="V683" s="4">
        <v>3150</v>
      </c>
      <c r="W683" s="33">
        <v>25919</v>
      </c>
      <c r="X683" s="34">
        <f t="shared" si="141"/>
        <v>1</v>
      </c>
      <c r="Y683" s="34">
        <f t="shared" si="142"/>
        <v>0</v>
      </c>
      <c r="Z683" s="34">
        <f t="shared" si="146"/>
        <v>0</v>
      </c>
      <c r="AA683" s="34">
        <f t="shared" si="147"/>
        <v>0</v>
      </c>
      <c r="AB683" s="34">
        <f t="shared" si="140"/>
        <v>0</v>
      </c>
      <c r="AC683" s="34">
        <f t="shared" si="143"/>
        <v>1</v>
      </c>
      <c r="AD683" s="34">
        <f t="shared" si="148"/>
        <v>0</v>
      </c>
      <c r="AE683" s="34">
        <f t="shared" si="149"/>
        <v>0</v>
      </c>
      <c r="AF683" s="34">
        <f t="shared" si="150"/>
        <v>0</v>
      </c>
      <c r="AG683" s="34">
        <f t="shared" si="151"/>
        <v>0</v>
      </c>
      <c r="AH683">
        <f t="shared" si="144"/>
        <v>0</v>
      </c>
      <c r="AI683">
        <f t="shared" si="145"/>
        <v>0</v>
      </c>
      <c r="AJ683">
        <v>0</v>
      </c>
    </row>
    <row r="684" spans="1:36" ht="12.75">
      <c r="A684" s="22">
        <v>3631020</v>
      </c>
      <c r="B684" s="23">
        <v>580902020000</v>
      </c>
      <c r="C684" s="24" t="s">
        <v>682</v>
      </c>
      <c r="D684" s="24" t="s">
        <v>683</v>
      </c>
      <c r="E684" s="24" t="s">
        <v>684</v>
      </c>
      <c r="F684" s="24">
        <v>11978</v>
      </c>
      <c r="G684" s="25">
        <v>2045</v>
      </c>
      <c r="H684" s="24">
        <v>6312883800</v>
      </c>
      <c r="I684" s="26">
        <v>8</v>
      </c>
      <c r="J684" s="26" t="s">
        <v>876</v>
      </c>
      <c r="K684" s="27" t="s">
        <v>877</v>
      </c>
      <c r="L684" s="28">
        <v>1650</v>
      </c>
      <c r="M684" s="70" t="s">
        <v>878</v>
      </c>
      <c r="N684" s="28" t="s">
        <v>877</v>
      </c>
      <c r="O684" s="30"/>
      <c r="P684" s="31">
        <v>15.96244131455399</v>
      </c>
      <c r="Q684" s="26" t="str">
        <f t="shared" si="152"/>
        <v>NO</v>
      </c>
      <c r="R684" s="26" t="s">
        <v>876</v>
      </c>
      <c r="S684" s="30" t="s">
        <v>877</v>
      </c>
      <c r="T684">
        <v>6183</v>
      </c>
      <c r="U684">
        <v>8882</v>
      </c>
      <c r="V684" s="4">
        <v>1701</v>
      </c>
      <c r="W684" s="33">
        <v>24162</v>
      </c>
      <c r="X684" s="34">
        <f t="shared" si="141"/>
        <v>1</v>
      </c>
      <c r="Y684" s="34">
        <f t="shared" si="142"/>
        <v>0</v>
      </c>
      <c r="Z684" s="34">
        <f t="shared" si="146"/>
        <v>0</v>
      </c>
      <c r="AA684" s="34">
        <f t="shared" si="147"/>
        <v>0</v>
      </c>
      <c r="AB684" s="34">
        <f t="shared" si="140"/>
        <v>0</v>
      </c>
      <c r="AC684" s="34">
        <f t="shared" si="143"/>
        <v>1</v>
      </c>
      <c r="AD684" s="34">
        <f t="shared" si="148"/>
        <v>0</v>
      </c>
      <c r="AE684" s="34">
        <f t="shared" si="149"/>
        <v>0</v>
      </c>
      <c r="AF684" s="34">
        <f t="shared" si="150"/>
        <v>0</v>
      </c>
      <c r="AG684" s="34">
        <f t="shared" si="151"/>
        <v>0</v>
      </c>
      <c r="AH684">
        <f t="shared" si="144"/>
        <v>0</v>
      </c>
      <c r="AI684">
        <f t="shared" si="145"/>
        <v>0</v>
      </c>
      <c r="AJ684">
        <v>0</v>
      </c>
    </row>
    <row r="685" spans="1:36" ht="12.75">
      <c r="A685" s="22">
        <v>3631050</v>
      </c>
      <c r="B685" s="23">
        <v>412801040000</v>
      </c>
      <c r="C685" s="24" t="s">
        <v>685</v>
      </c>
      <c r="D685" s="24" t="s">
        <v>686</v>
      </c>
      <c r="E685" s="24" t="s">
        <v>687</v>
      </c>
      <c r="F685" s="24">
        <v>13490</v>
      </c>
      <c r="G685" s="25">
        <v>430</v>
      </c>
      <c r="H685" s="24">
        <v>3158536199</v>
      </c>
      <c r="I685" s="26">
        <v>8</v>
      </c>
      <c r="J685" s="26" t="s">
        <v>876</v>
      </c>
      <c r="K685" s="74" t="s">
        <v>877</v>
      </c>
      <c r="L685" s="26">
        <v>1209</v>
      </c>
      <c r="M685" s="70" t="s">
        <v>878</v>
      </c>
      <c r="N685" s="26" t="s">
        <v>877</v>
      </c>
      <c r="O685" s="30"/>
      <c r="P685" s="31">
        <v>9.411764705882353</v>
      </c>
      <c r="Q685" s="26" t="str">
        <f t="shared" si="152"/>
        <v>NO</v>
      </c>
      <c r="R685" s="26" t="s">
        <v>876</v>
      </c>
      <c r="S685" s="30" t="s">
        <v>877</v>
      </c>
      <c r="T685" s="24">
        <v>5137</v>
      </c>
      <c r="U685" s="24">
        <v>6738</v>
      </c>
      <c r="V685" s="26">
        <v>2036</v>
      </c>
      <c r="W685" s="79">
        <v>22531</v>
      </c>
      <c r="X685" s="34">
        <f t="shared" si="141"/>
        <v>1</v>
      </c>
      <c r="Y685" s="34">
        <f t="shared" si="142"/>
        <v>0</v>
      </c>
      <c r="Z685" s="34">
        <f t="shared" si="146"/>
        <v>0</v>
      </c>
      <c r="AA685" s="34">
        <f t="shared" si="147"/>
        <v>0</v>
      </c>
      <c r="AB685" s="34">
        <f t="shared" si="140"/>
        <v>0</v>
      </c>
      <c r="AC685" s="34">
        <f t="shared" si="143"/>
        <v>1</v>
      </c>
      <c r="AD685" s="34">
        <f t="shared" si="148"/>
        <v>0</v>
      </c>
      <c r="AE685" s="34">
        <f t="shared" si="149"/>
        <v>0</v>
      </c>
      <c r="AF685" s="34">
        <f t="shared" si="150"/>
        <v>0</v>
      </c>
      <c r="AG685" s="34">
        <f t="shared" si="151"/>
        <v>0</v>
      </c>
      <c r="AH685">
        <f t="shared" si="144"/>
        <v>0</v>
      </c>
      <c r="AI685">
        <f t="shared" si="145"/>
        <v>0</v>
      </c>
      <c r="AJ685">
        <v>0</v>
      </c>
    </row>
    <row r="686" spans="1:36" ht="12.75">
      <c r="A686" s="22">
        <v>3631080</v>
      </c>
      <c r="B686" s="23">
        <v>151601040000</v>
      </c>
      <c r="C686" s="24" t="s">
        <v>688</v>
      </c>
      <c r="D686" s="24" t="s">
        <v>689</v>
      </c>
      <c r="E686" s="24" t="s">
        <v>690</v>
      </c>
      <c r="F686" s="24">
        <v>12993</v>
      </c>
      <c r="G686" s="25">
        <v>408</v>
      </c>
      <c r="H686" s="24">
        <v>5189628244</v>
      </c>
      <c r="I686" s="26">
        <v>7</v>
      </c>
      <c r="J686" s="26" t="s">
        <v>876</v>
      </c>
      <c r="K686" s="74" t="s">
        <v>879</v>
      </c>
      <c r="L686" s="26">
        <v>221</v>
      </c>
      <c r="M686" s="70" t="s">
        <v>878</v>
      </c>
      <c r="N686" s="66" t="s">
        <v>879</v>
      </c>
      <c r="O686" s="66" t="s">
        <v>879</v>
      </c>
      <c r="P686" s="31">
        <v>28.771929824561404</v>
      </c>
      <c r="Q686" s="26" t="str">
        <f t="shared" si="152"/>
        <v>YES</v>
      </c>
      <c r="R686" s="26" t="s">
        <v>876</v>
      </c>
      <c r="S686" s="30" t="s">
        <v>877</v>
      </c>
      <c r="T686" s="24">
        <v>1751</v>
      </c>
      <c r="U686" s="24">
        <v>1480</v>
      </c>
      <c r="V686" s="26">
        <v>1806</v>
      </c>
      <c r="W686" s="79">
        <v>10709</v>
      </c>
      <c r="X686" s="34">
        <f t="shared" si="141"/>
        <v>1</v>
      </c>
      <c r="Y686" s="34">
        <f t="shared" si="142"/>
        <v>1</v>
      </c>
      <c r="Z686" s="34" t="str">
        <f t="shared" si="146"/>
        <v>ELIGIBLE</v>
      </c>
      <c r="AA686" s="34" t="str">
        <f t="shared" si="147"/>
        <v>OKAY</v>
      </c>
      <c r="AB686" s="34">
        <f t="shared" si="140"/>
        <v>1</v>
      </c>
      <c r="AC686" s="34">
        <f t="shared" si="143"/>
        <v>1</v>
      </c>
      <c r="AD686" s="34" t="str">
        <f t="shared" si="148"/>
        <v>CHECK</v>
      </c>
      <c r="AE686" s="34" t="str">
        <f t="shared" si="149"/>
        <v>SRSA</v>
      </c>
      <c r="AF686" s="34">
        <f t="shared" si="150"/>
        <v>0</v>
      </c>
      <c r="AG686" s="34">
        <f t="shared" si="151"/>
        <v>0</v>
      </c>
      <c r="AH686">
        <f t="shared" si="144"/>
        <v>0</v>
      </c>
      <c r="AI686">
        <f t="shared" si="145"/>
        <v>0</v>
      </c>
      <c r="AJ686">
        <v>0</v>
      </c>
    </row>
    <row r="687" spans="1:36" ht="12.75">
      <c r="A687" s="22">
        <v>3631170</v>
      </c>
      <c r="B687" s="23">
        <v>262001040000</v>
      </c>
      <c r="C687" s="24" t="s">
        <v>691</v>
      </c>
      <c r="D687" s="24" t="s">
        <v>692</v>
      </c>
      <c r="E687" s="24" t="s">
        <v>693</v>
      </c>
      <c r="F687" s="24">
        <v>14546</v>
      </c>
      <c r="G687" s="25">
        <v>1299</v>
      </c>
      <c r="H687" s="24">
        <v>7168896246</v>
      </c>
      <c r="I687" s="26">
        <v>8</v>
      </c>
      <c r="J687" s="26" t="s">
        <v>876</v>
      </c>
      <c r="K687" s="74" t="s">
        <v>877</v>
      </c>
      <c r="L687" s="26">
        <v>933</v>
      </c>
      <c r="M687" s="70" t="s">
        <v>878</v>
      </c>
      <c r="N687" s="26" t="s">
        <v>877</v>
      </c>
      <c r="O687" s="30"/>
      <c r="P687" s="31">
        <v>5.827067669172932</v>
      </c>
      <c r="Q687" s="26" t="str">
        <f t="shared" si="152"/>
        <v>NO</v>
      </c>
      <c r="R687" s="26" t="s">
        <v>876</v>
      </c>
      <c r="S687" s="30" t="s">
        <v>877</v>
      </c>
      <c r="T687">
        <v>4213</v>
      </c>
      <c r="U687">
        <v>6043</v>
      </c>
      <c r="V687" s="4">
        <v>1159</v>
      </c>
      <c r="W687" s="33">
        <v>14804</v>
      </c>
      <c r="X687" s="34">
        <f t="shared" si="141"/>
        <v>1</v>
      </c>
      <c r="Y687" s="34">
        <f t="shared" si="142"/>
        <v>0</v>
      </c>
      <c r="Z687" s="34">
        <f t="shared" si="146"/>
        <v>0</v>
      </c>
      <c r="AA687" s="34">
        <f t="shared" si="147"/>
        <v>0</v>
      </c>
      <c r="AB687" s="34">
        <f t="shared" si="140"/>
        <v>0</v>
      </c>
      <c r="AC687" s="34">
        <f t="shared" si="143"/>
        <v>1</v>
      </c>
      <c r="AD687" s="34">
        <f t="shared" si="148"/>
        <v>0</v>
      </c>
      <c r="AE687" s="34">
        <f t="shared" si="149"/>
        <v>0</v>
      </c>
      <c r="AF687" s="34">
        <f t="shared" si="150"/>
        <v>0</v>
      </c>
      <c r="AG687" s="34">
        <f t="shared" si="151"/>
        <v>0</v>
      </c>
      <c r="AH687">
        <f t="shared" si="144"/>
        <v>0</v>
      </c>
      <c r="AI687">
        <f t="shared" si="145"/>
        <v>0</v>
      </c>
      <c r="AJ687">
        <v>0</v>
      </c>
    </row>
    <row r="688" spans="1:36" ht="12.75">
      <c r="A688" s="22">
        <v>3631200</v>
      </c>
      <c r="B688" s="23">
        <v>170301020000</v>
      </c>
      <c r="C688" s="24" t="s">
        <v>694</v>
      </c>
      <c r="D688" s="24" t="s">
        <v>695</v>
      </c>
      <c r="E688" s="24" t="s">
        <v>696</v>
      </c>
      <c r="F688" s="24">
        <v>12032</v>
      </c>
      <c r="G688" s="25">
        <v>325</v>
      </c>
      <c r="H688" s="24">
        <v>5188352171</v>
      </c>
      <c r="I688" s="26">
        <v>7</v>
      </c>
      <c r="J688" s="26" t="s">
        <v>876</v>
      </c>
      <c r="K688" s="74" t="s">
        <v>879</v>
      </c>
      <c r="L688" s="26">
        <v>148</v>
      </c>
      <c r="M688" s="70" t="s">
        <v>878</v>
      </c>
      <c r="N688" s="66" t="s">
        <v>879</v>
      </c>
      <c r="O688" s="66" t="s">
        <v>879</v>
      </c>
      <c r="P688" s="31">
        <v>18.151815181518153</v>
      </c>
      <c r="Q688" s="26" t="str">
        <f t="shared" si="152"/>
        <v>NO</v>
      </c>
      <c r="R688" s="26" t="s">
        <v>876</v>
      </c>
      <c r="S688" s="30" t="s">
        <v>877</v>
      </c>
      <c r="T688">
        <v>1044</v>
      </c>
      <c r="U688">
        <v>882</v>
      </c>
      <c r="V688" s="4">
        <v>980</v>
      </c>
      <c r="W688" s="33">
        <v>6385</v>
      </c>
      <c r="X688" s="34">
        <f t="shared" si="141"/>
        <v>1</v>
      </c>
      <c r="Y688" s="34">
        <f t="shared" si="142"/>
        <v>1</v>
      </c>
      <c r="Z688" s="34" t="str">
        <f t="shared" si="146"/>
        <v>ELIGIBLE</v>
      </c>
      <c r="AA688" s="34" t="str">
        <f t="shared" si="147"/>
        <v>OKAY</v>
      </c>
      <c r="AB688" s="34">
        <f t="shared" si="140"/>
        <v>0</v>
      </c>
      <c r="AC688" s="34">
        <f t="shared" si="143"/>
        <v>1</v>
      </c>
      <c r="AD688" s="34">
        <f t="shared" si="148"/>
        <v>0</v>
      </c>
      <c r="AE688" s="34">
        <f t="shared" si="149"/>
        <v>0</v>
      </c>
      <c r="AF688" s="34">
        <f t="shared" si="150"/>
        <v>0</v>
      </c>
      <c r="AG688" s="34">
        <f t="shared" si="151"/>
        <v>0</v>
      </c>
      <c r="AH688">
        <f t="shared" si="144"/>
        <v>0</v>
      </c>
      <c r="AI688">
        <f t="shared" si="145"/>
        <v>0</v>
      </c>
      <c r="AJ688">
        <v>0</v>
      </c>
    </row>
    <row r="689" spans="1:36" ht="12.75">
      <c r="A689" s="22">
        <v>3631260</v>
      </c>
      <c r="B689" s="23">
        <v>662200010000</v>
      </c>
      <c r="C689" s="24" t="s">
        <v>697</v>
      </c>
      <c r="D689" s="24" t="s">
        <v>698</v>
      </c>
      <c r="E689" s="24" t="s">
        <v>699</v>
      </c>
      <c r="F689" s="24">
        <v>10605</v>
      </c>
      <c r="G689" s="25">
        <v>4299</v>
      </c>
      <c r="H689" s="24">
        <v>9144222019</v>
      </c>
      <c r="I689" s="26">
        <v>2</v>
      </c>
      <c r="J689" s="26" t="s">
        <v>878</v>
      </c>
      <c r="K689" s="74" t="s">
        <v>877</v>
      </c>
      <c r="L689" s="26">
        <v>6128</v>
      </c>
      <c r="M689" s="70" t="s">
        <v>878</v>
      </c>
      <c r="N689" s="26" t="s">
        <v>877</v>
      </c>
      <c r="O689" s="30"/>
      <c r="P689" s="31">
        <v>12.011967090501122</v>
      </c>
      <c r="Q689" s="26" t="str">
        <f t="shared" si="152"/>
        <v>NO</v>
      </c>
      <c r="R689" s="26" t="s">
        <v>878</v>
      </c>
      <c r="S689" s="30" t="s">
        <v>877</v>
      </c>
      <c r="T689">
        <v>36246</v>
      </c>
      <c r="U689">
        <v>47909</v>
      </c>
      <c r="V689" s="4">
        <v>14246</v>
      </c>
      <c r="W689" s="33">
        <v>134434</v>
      </c>
      <c r="X689" s="34">
        <f t="shared" si="141"/>
        <v>0</v>
      </c>
      <c r="Y689" s="34">
        <f t="shared" si="142"/>
        <v>0</v>
      </c>
      <c r="Z689" s="34">
        <f t="shared" si="146"/>
        <v>0</v>
      </c>
      <c r="AA689" s="34">
        <f t="shared" si="147"/>
        <v>0</v>
      </c>
      <c r="AB689" s="34">
        <f t="shared" si="140"/>
        <v>0</v>
      </c>
      <c r="AC689" s="34">
        <f t="shared" si="143"/>
        <v>0</v>
      </c>
      <c r="AD689" s="34">
        <f t="shared" si="148"/>
        <v>0</v>
      </c>
      <c r="AE689" s="34">
        <f t="shared" si="149"/>
        <v>0</v>
      </c>
      <c r="AF689" s="34">
        <f t="shared" si="150"/>
        <v>0</v>
      </c>
      <c r="AG689" s="34">
        <f t="shared" si="151"/>
        <v>0</v>
      </c>
      <c r="AH689">
        <f t="shared" si="144"/>
        <v>0</v>
      </c>
      <c r="AI689">
        <f t="shared" si="145"/>
        <v>0</v>
      </c>
      <c r="AJ689">
        <v>0</v>
      </c>
    </row>
    <row r="690" spans="1:36" ht="12.75">
      <c r="A690" s="22">
        <v>3631290</v>
      </c>
      <c r="B690" s="23">
        <v>641701060000</v>
      </c>
      <c r="C690" s="24" t="s">
        <v>700</v>
      </c>
      <c r="D690" s="24" t="s">
        <v>701</v>
      </c>
      <c r="E690" s="24" t="s">
        <v>702</v>
      </c>
      <c r="F690" s="24">
        <v>12887</v>
      </c>
      <c r="G690" s="25">
        <v>9414</v>
      </c>
      <c r="H690" s="24">
        <v>5184991772</v>
      </c>
      <c r="I690" s="26">
        <v>4</v>
      </c>
      <c r="J690" s="26" t="s">
        <v>878</v>
      </c>
      <c r="K690" s="74" t="s">
        <v>877</v>
      </c>
      <c r="L690" s="26">
        <v>830</v>
      </c>
      <c r="M690" s="70" t="s">
        <v>878</v>
      </c>
      <c r="N690" s="26" t="s">
        <v>877</v>
      </c>
      <c r="O690" s="30"/>
      <c r="P690" s="31">
        <v>29.257246376811597</v>
      </c>
      <c r="Q690" s="26" t="str">
        <f t="shared" si="152"/>
        <v>YES</v>
      </c>
      <c r="R690" s="26" t="s">
        <v>878</v>
      </c>
      <c r="S690" s="30" t="s">
        <v>877</v>
      </c>
      <c r="T690">
        <v>5848</v>
      </c>
      <c r="U690">
        <v>4629</v>
      </c>
      <c r="V690" s="4">
        <v>6066</v>
      </c>
      <c r="W690" s="33">
        <v>37411</v>
      </c>
      <c r="X690" s="34">
        <f t="shared" si="141"/>
        <v>0</v>
      </c>
      <c r="Y690" s="34">
        <f t="shared" si="142"/>
        <v>0</v>
      </c>
      <c r="Z690" s="34">
        <f t="shared" si="146"/>
        <v>0</v>
      </c>
      <c r="AA690" s="34">
        <f t="shared" si="147"/>
        <v>0</v>
      </c>
      <c r="AB690" s="34">
        <f t="shared" si="140"/>
        <v>1</v>
      </c>
      <c r="AC690" s="34">
        <f t="shared" si="143"/>
        <v>0</v>
      </c>
      <c r="AD690" s="34">
        <f t="shared" si="148"/>
        <v>0</v>
      </c>
      <c r="AE690" s="34">
        <f t="shared" si="149"/>
        <v>0</v>
      </c>
      <c r="AF690" s="34">
        <f t="shared" si="150"/>
        <v>0</v>
      </c>
      <c r="AG690" s="34">
        <f t="shared" si="151"/>
        <v>0</v>
      </c>
      <c r="AH690">
        <f t="shared" si="144"/>
        <v>0</v>
      </c>
      <c r="AI690">
        <f t="shared" si="145"/>
        <v>0</v>
      </c>
      <c r="AJ690">
        <v>0</v>
      </c>
    </row>
    <row r="691" spans="1:36" ht="12.75">
      <c r="A691" s="22">
        <v>3631320</v>
      </c>
      <c r="B691" s="23">
        <v>412902060000</v>
      </c>
      <c r="C691" s="24" t="s">
        <v>703</v>
      </c>
      <c r="D691" s="24" t="s">
        <v>704</v>
      </c>
      <c r="E691" s="24" t="s">
        <v>705</v>
      </c>
      <c r="F691" s="24">
        <v>13495</v>
      </c>
      <c r="G691" s="25">
        <v>304</v>
      </c>
      <c r="H691" s="24">
        <v>3157689700</v>
      </c>
      <c r="I691" s="26" t="s">
        <v>883</v>
      </c>
      <c r="J691" s="26" t="s">
        <v>878</v>
      </c>
      <c r="K691" s="74" t="s">
        <v>877</v>
      </c>
      <c r="L691" s="26">
        <v>3731</v>
      </c>
      <c r="M691" s="70" t="s">
        <v>878</v>
      </c>
      <c r="N691" s="26" t="s">
        <v>877</v>
      </c>
      <c r="O691" s="30"/>
      <c r="P691" s="31">
        <v>8.811261730969761</v>
      </c>
      <c r="Q691" s="26" t="str">
        <f t="shared" si="152"/>
        <v>NO</v>
      </c>
      <c r="R691" s="26" t="s">
        <v>878</v>
      </c>
      <c r="S691" s="30" t="s">
        <v>877</v>
      </c>
      <c r="T691">
        <v>15865</v>
      </c>
      <c r="U691">
        <v>20740</v>
      </c>
      <c r="V691" s="4">
        <v>6349</v>
      </c>
      <c r="W691" s="33">
        <v>68651</v>
      </c>
      <c r="X691" s="34">
        <f t="shared" si="141"/>
        <v>0</v>
      </c>
      <c r="Y691" s="34">
        <f t="shared" si="142"/>
        <v>0</v>
      </c>
      <c r="Z691" s="34">
        <f t="shared" si="146"/>
        <v>0</v>
      </c>
      <c r="AA691" s="34">
        <f t="shared" si="147"/>
        <v>0</v>
      </c>
      <c r="AB691" s="34">
        <f aca="true" t="shared" si="153" ref="AB691:AB747">IF(AND(P691&gt;=20,Q691="YES"),1,0)</f>
        <v>0</v>
      </c>
      <c r="AC691" s="34">
        <f t="shared" si="143"/>
        <v>0</v>
      </c>
      <c r="AD691" s="34">
        <f t="shared" si="148"/>
        <v>0</v>
      </c>
      <c r="AE691" s="34">
        <f t="shared" si="149"/>
        <v>0</v>
      </c>
      <c r="AF691" s="34">
        <f t="shared" si="150"/>
        <v>0</v>
      </c>
      <c r="AG691" s="34">
        <f t="shared" si="151"/>
        <v>0</v>
      </c>
      <c r="AH691">
        <f t="shared" si="144"/>
        <v>0</v>
      </c>
      <c r="AI691">
        <f t="shared" si="145"/>
        <v>0</v>
      </c>
      <c r="AJ691">
        <v>0</v>
      </c>
    </row>
    <row r="692" spans="1:36" ht="12.75">
      <c r="A692" s="22">
        <v>3631350</v>
      </c>
      <c r="B692" s="23">
        <v>22101040000</v>
      </c>
      <c r="C692" s="24" t="s">
        <v>706</v>
      </c>
      <c r="D692" s="24" t="s">
        <v>707</v>
      </c>
      <c r="E692" s="24" t="s">
        <v>708</v>
      </c>
      <c r="F692" s="24">
        <v>14897</v>
      </c>
      <c r="G692" s="25">
        <v>9706</v>
      </c>
      <c r="H692" s="24">
        <v>6073563301</v>
      </c>
      <c r="I692" s="26">
        <v>7</v>
      </c>
      <c r="J692" s="26" t="s">
        <v>876</v>
      </c>
      <c r="K692" s="26" t="s">
        <v>879</v>
      </c>
      <c r="L692" s="26">
        <v>301</v>
      </c>
      <c r="M692" s="70" t="s">
        <v>878</v>
      </c>
      <c r="N692" s="66" t="s">
        <v>879</v>
      </c>
      <c r="O692" s="66" t="s">
        <v>879</v>
      </c>
      <c r="P692" s="31">
        <v>23.293172690763054</v>
      </c>
      <c r="Q692" s="26" t="str">
        <f t="shared" si="152"/>
        <v>YES</v>
      </c>
      <c r="R692" s="26" t="s">
        <v>876</v>
      </c>
      <c r="S692" s="30" t="s">
        <v>877</v>
      </c>
      <c r="T692">
        <v>1570</v>
      </c>
      <c r="U692">
        <v>1622</v>
      </c>
      <c r="V692" s="4">
        <v>1258</v>
      </c>
      <c r="W692" s="33">
        <v>8597</v>
      </c>
      <c r="X692" s="34">
        <f t="shared" si="141"/>
        <v>1</v>
      </c>
      <c r="Y692" s="34">
        <f t="shared" si="142"/>
        <v>1</v>
      </c>
      <c r="Z692" s="34" t="str">
        <f t="shared" si="146"/>
        <v>ELIGIBLE</v>
      </c>
      <c r="AA692" s="34" t="str">
        <f t="shared" si="147"/>
        <v>OKAY</v>
      </c>
      <c r="AB692" s="34">
        <f t="shared" si="153"/>
        <v>1</v>
      </c>
      <c r="AC692" s="34">
        <f t="shared" si="143"/>
        <v>1</v>
      </c>
      <c r="AD692" s="34" t="str">
        <f t="shared" si="148"/>
        <v>CHECK</v>
      </c>
      <c r="AE692" s="34" t="str">
        <f t="shared" si="149"/>
        <v>SRSA</v>
      </c>
      <c r="AF692" s="34">
        <f t="shared" si="150"/>
        <v>0</v>
      </c>
      <c r="AG692" s="34">
        <f t="shared" si="151"/>
        <v>0</v>
      </c>
      <c r="AH692">
        <f t="shared" si="144"/>
        <v>0</v>
      </c>
      <c r="AI692">
        <f t="shared" si="145"/>
        <v>0</v>
      </c>
      <c r="AJ692">
        <v>0</v>
      </c>
    </row>
    <row r="693" spans="1:36" ht="12.75">
      <c r="A693" s="22">
        <v>3631380</v>
      </c>
      <c r="B693" s="23">
        <v>31401060000</v>
      </c>
      <c r="C693" s="24" t="s">
        <v>709</v>
      </c>
      <c r="D693" s="24" t="s">
        <v>710</v>
      </c>
      <c r="E693" s="24" t="s">
        <v>711</v>
      </c>
      <c r="F693" s="24">
        <v>13862</v>
      </c>
      <c r="G693" s="25">
        <v>249</v>
      </c>
      <c r="H693" s="24">
        <v>6076928202</v>
      </c>
      <c r="I693" s="26">
        <v>8</v>
      </c>
      <c r="J693" s="26" t="s">
        <v>876</v>
      </c>
      <c r="K693" s="26" t="s">
        <v>877</v>
      </c>
      <c r="L693" s="26">
        <v>1991</v>
      </c>
      <c r="M693" s="70" t="s">
        <v>878</v>
      </c>
      <c r="N693" s="26" t="s">
        <v>877</v>
      </c>
      <c r="O693" s="30"/>
      <c r="P693" s="31">
        <v>23.11776061776062</v>
      </c>
      <c r="Q693" s="26" t="str">
        <f t="shared" si="152"/>
        <v>YES</v>
      </c>
      <c r="R693" s="26" t="s">
        <v>876</v>
      </c>
      <c r="S693" s="32" t="s">
        <v>879</v>
      </c>
      <c r="T693">
        <v>11585</v>
      </c>
      <c r="U693">
        <v>11042</v>
      </c>
      <c r="V693" s="4">
        <v>9268</v>
      </c>
      <c r="W693" s="33">
        <v>66922</v>
      </c>
      <c r="X693" s="34">
        <f t="shared" si="141"/>
        <v>1</v>
      </c>
      <c r="Y693" s="34">
        <f t="shared" si="142"/>
        <v>0</v>
      </c>
      <c r="Z693" s="34">
        <f t="shared" si="146"/>
        <v>0</v>
      </c>
      <c r="AA693" s="34">
        <f t="shared" si="147"/>
        <v>0</v>
      </c>
      <c r="AB693" s="34">
        <f t="shared" si="153"/>
        <v>1</v>
      </c>
      <c r="AC693" s="34">
        <f t="shared" si="143"/>
        <v>1</v>
      </c>
      <c r="AD693" s="34" t="str">
        <f t="shared" si="148"/>
        <v>CHECK</v>
      </c>
      <c r="AE693" s="34">
        <f t="shared" si="149"/>
        <v>0</v>
      </c>
      <c r="AF693" s="34" t="str">
        <f t="shared" si="150"/>
        <v>RLISP</v>
      </c>
      <c r="AG693" s="34">
        <f t="shared" si="151"/>
        <v>0</v>
      </c>
      <c r="AH693">
        <f t="shared" si="144"/>
        <v>0</v>
      </c>
      <c r="AI693">
        <f t="shared" si="145"/>
        <v>0</v>
      </c>
      <c r="AJ693">
        <v>0</v>
      </c>
    </row>
    <row r="694" spans="1:36" ht="12.75">
      <c r="A694" s="22">
        <v>3631410</v>
      </c>
      <c r="B694" s="23">
        <v>490801080000</v>
      </c>
      <c r="C694" s="24" t="s">
        <v>712</v>
      </c>
      <c r="D694" s="24" t="s">
        <v>713</v>
      </c>
      <c r="E694" s="24" t="s">
        <v>1146</v>
      </c>
      <c r="F694" s="24">
        <v>12180</v>
      </c>
      <c r="G694" s="25">
        <v>8326</v>
      </c>
      <c r="H694" s="24">
        <v>5182833800</v>
      </c>
      <c r="I694" s="26">
        <v>4</v>
      </c>
      <c r="J694" s="26" t="s">
        <v>878</v>
      </c>
      <c r="K694" s="80" t="s">
        <v>954</v>
      </c>
      <c r="L694" s="26"/>
      <c r="M694" s="70" t="s">
        <v>878</v>
      </c>
      <c r="N694" s="30" t="s">
        <v>877</v>
      </c>
      <c r="O694" s="30"/>
      <c r="P694" s="31">
        <v>10.588235294117647</v>
      </c>
      <c r="Q694" s="26" t="str">
        <f t="shared" si="152"/>
        <v>NO</v>
      </c>
      <c r="R694" s="26" t="s">
        <v>878</v>
      </c>
      <c r="S694" s="26" t="s">
        <v>877</v>
      </c>
      <c r="T694">
        <v>2005</v>
      </c>
      <c r="U694">
        <v>3138</v>
      </c>
      <c r="V694" s="4">
        <v>347</v>
      </c>
      <c r="W694" s="4">
        <v>2066</v>
      </c>
      <c r="X694" s="34">
        <f t="shared" si="141"/>
        <v>0</v>
      </c>
      <c r="Y694" s="34">
        <f t="shared" si="142"/>
        <v>1</v>
      </c>
      <c r="Z694" s="34">
        <f t="shared" si="146"/>
        <v>0</v>
      </c>
      <c r="AA694" s="34">
        <f t="shared" si="147"/>
        <v>0</v>
      </c>
      <c r="AB694" s="34">
        <f t="shared" si="153"/>
        <v>0</v>
      </c>
      <c r="AC694" s="34">
        <f t="shared" si="143"/>
        <v>0</v>
      </c>
      <c r="AD694" s="34">
        <f t="shared" si="148"/>
        <v>0</v>
      </c>
      <c r="AE694" s="34">
        <f t="shared" si="149"/>
        <v>0</v>
      </c>
      <c r="AF694" s="34">
        <f t="shared" si="150"/>
        <v>0</v>
      </c>
      <c r="AG694" s="34">
        <f t="shared" si="151"/>
        <v>0</v>
      </c>
      <c r="AH694">
        <f t="shared" si="144"/>
        <v>0</v>
      </c>
      <c r="AI694">
        <f t="shared" si="145"/>
        <v>0</v>
      </c>
      <c r="AJ694">
        <v>0</v>
      </c>
    </row>
    <row r="695" spans="1:36" ht="12.75">
      <c r="A695" s="22">
        <v>3631440</v>
      </c>
      <c r="B695" s="23">
        <v>651402040000</v>
      </c>
      <c r="C695" s="24" t="s">
        <v>714</v>
      </c>
      <c r="D695" s="24" t="s">
        <v>715</v>
      </c>
      <c r="E695" s="24" t="s">
        <v>716</v>
      </c>
      <c r="F695" s="24">
        <v>14589</v>
      </c>
      <c r="G695" s="25">
        <v>900</v>
      </c>
      <c r="H695" s="24">
        <v>3155899661</v>
      </c>
      <c r="I695" s="26">
        <v>8</v>
      </c>
      <c r="J695" s="26" t="s">
        <v>876</v>
      </c>
      <c r="K695" s="74" t="s">
        <v>877</v>
      </c>
      <c r="L695" s="26">
        <v>1345</v>
      </c>
      <c r="M695" s="70" t="s">
        <v>878</v>
      </c>
      <c r="N695" s="26" t="s">
        <v>877</v>
      </c>
      <c r="O695" s="30"/>
      <c r="P695" s="31">
        <v>4.245283018867925</v>
      </c>
      <c r="Q695" s="26" t="str">
        <f t="shared" si="152"/>
        <v>NO</v>
      </c>
      <c r="R695" s="26" t="s">
        <v>876</v>
      </c>
      <c r="S695" s="30" t="s">
        <v>877</v>
      </c>
      <c r="T695">
        <v>4664</v>
      </c>
      <c r="U695">
        <v>7067</v>
      </c>
      <c r="V695" s="4">
        <v>961</v>
      </c>
      <c r="W695" s="33">
        <v>16748</v>
      </c>
      <c r="X695" s="34">
        <f t="shared" si="141"/>
        <v>1</v>
      </c>
      <c r="Y695" s="34">
        <f t="shared" si="142"/>
        <v>0</v>
      </c>
      <c r="Z695" s="34">
        <f t="shared" si="146"/>
        <v>0</v>
      </c>
      <c r="AA695" s="34">
        <f t="shared" si="147"/>
        <v>0</v>
      </c>
      <c r="AB695" s="34">
        <f t="shared" si="153"/>
        <v>0</v>
      </c>
      <c r="AC695" s="34">
        <f t="shared" si="143"/>
        <v>1</v>
      </c>
      <c r="AD695" s="34">
        <f t="shared" si="148"/>
        <v>0</v>
      </c>
      <c r="AE695" s="34">
        <f t="shared" si="149"/>
        <v>0</v>
      </c>
      <c r="AF695" s="34">
        <f t="shared" si="150"/>
        <v>0</v>
      </c>
      <c r="AG695" s="34">
        <f t="shared" si="151"/>
        <v>0</v>
      </c>
      <c r="AH695">
        <f t="shared" si="144"/>
        <v>0</v>
      </c>
      <c r="AI695">
        <f t="shared" si="145"/>
        <v>0</v>
      </c>
      <c r="AJ695">
        <v>0</v>
      </c>
    </row>
    <row r="696" spans="1:36" ht="12.75">
      <c r="A696" s="22">
        <v>3631470</v>
      </c>
      <c r="B696" s="23">
        <v>140203060000</v>
      </c>
      <c r="C696" s="24" t="s">
        <v>717</v>
      </c>
      <c r="D696" s="24" t="s">
        <v>718</v>
      </c>
      <c r="E696" s="24" t="s">
        <v>719</v>
      </c>
      <c r="F696" s="24">
        <v>14231</v>
      </c>
      <c r="G696" s="25">
        <v>9070</v>
      </c>
      <c r="H696" s="24">
        <v>7166268005</v>
      </c>
      <c r="I696" s="26">
        <v>3</v>
      </c>
      <c r="J696" s="26" t="s">
        <v>878</v>
      </c>
      <c r="K696" s="74" t="s">
        <v>877</v>
      </c>
      <c r="L696" s="26">
        <v>10261</v>
      </c>
      <c r="M696" s="70" t="s">
        <v>878</v>
      </c>
      <c r="N696" s="26" t="s">
        <v>877</v>
      </c>
      <c r="O696" s="30"/>
      <c r="P696" s="31">
        <v>5.1647373107747105</v>
      </c>
      <c r="Q696" s="26" t="str">
        <f t="shared" si="152"/>
        <v>NO</v>
      </c>
      <c r="R696" s="26" t="s">
        <v>878</v>
      </c>
      <c r="S696" s="30" t="s">
        <v>877</v>
      </c>
      <c r="T696">
        <v>42691</v>
      </c>
      <c r="U696">
        <v>62195</v>
      </c>
      <c r="V696" s="4">
        <v>11272</v>
      </c>
      <c r="W696" s="33">
        <v>151864</v>
      </c>
      <c r="X696" s="34">
        <f t="shared" si="141"/>
        <v>0</v>
      </c>
      <c r="Y696" s="34">
        <f t="shared" si="142"/>
        <v>0</v>
      </c>
      <c r="Z696" s="34">
        <f t="shared" si="146"/>
        <v>0</v>
      </c>
      <c r="AA696" s="34">
        <f t="shared" si="147"/>
        <v>0</v>
      </c>
      <c r="AB696" s="34">
        <f t="shared" si="153"/>
        <v>0</v>
      </c>
      <c r="AC696" s="34">
        <f t="shared" si="143"/>
        <v>0</v>
      </c>
      <c r="AD696" s="34">
        <f t="shared" si="148"/>
        <v>0</v>
      </c>
      <c r="AE696" s="34">
        <f t="shared" si="149"/>
        <v>0</v>
      </c>
      <c r="AF696" s="34">
        <f t="shared" si="150"/>
        <v>0</v>
      </c>
      <c r="AG696" s="34">
        <f t="shared" si="151"/>
        <v>0</v>
      </c>
      <c r="AH696">
        <f t="shared" si="144"/>
        <v>0</v>
      </c>
      <c r="AI696">
        <f t="shared" si="145"/>
        <v>0</v>
      </c>
      <c r="AJ696">
        <v>0</v>
      </c>
    </row>
    <row r="697" spans="1:36" ht="12.75">
      <c r="A697" s="22">
        <v>3631500</v>
      </c>
      <c r="B697" s="23">
        <v>151701040000</v>
      </c>
      <c r="C697" s="24" t="s">
        <v>720</v>
      </c>
      <c r="D697" s="24" t="s">
        <v>721</v>
      </c>
      <c r="E697" s="24" t="s">
        <v>722</v>
      </c>
      <c r="F697" s="24">
        <v>12996</v>
      </c>
      <c r="G697" s="25">
        <v>180</v>
      </c>
      <c r="H697" s="24">
        <v>5189634456</v>
      </c>
      <c r="I697" s="26">
        <v>7</v>
      </c>
      <c r="J697" s="26" t="s">
        <v>876</v>
      </c>
      <c r="K697" s="74" t="s">
        <v>879</v>
      </c>
      <c r="L697" s="26">
        <v>358</v>
      </c>
      <c r="M697" s="70" t="s">
        <v>878</v>
      </c>
      <c r="N697" s="66" t="s">
        <v>879</v>
      </c>
      <c r="O697" s="66" t="s">
        <v>879</v>
      </c>
      <c r="P697" s="31">
        <v>13.032581453634084</v>
      </c>
      <c r="Q697" s="26" t="str">
        <f t="shared" si="152"/>
        <v>NO</v>
      </c>
      <c r="R697" s="26" t="s">
        <v>876</v>
      </c>
      <c r="S697" s="30" t="s">
        <v>877</v>
      </c>
      <c r="T697">
        <v>1757</v>
      </c>
      <c r="U697">
        <v>2099</v>
      </c>
      <c r="V697" s="4">
        <v>1084</v>
      </c>
      <c r="W697" s="33">
        <v>8403</v>
      </c>
      <c r="X697" s="34">
        <f t="shared" si="141"/>
        <v>1</v>
      </c>
      <c r="Y697" s="34">
        <f t="shared" si="142"/>
        <v>1</v>
      </c>
      <c r="Z697" s="34" t="str">
        <f t="shared" si="146"/>
        <v>ELIGIBLE</v>
      </c>
      <c r="AA697" s="34" t="str">
        <f t="shared" si="147"/>
        <v>OKAY</v>
      </c>
      <c r="AB697" s="34">
        <f t="shared" si="153"/>
        <v>0</v>
      </c>
      <c r="AC697" s="34">
        <f t="shared" si="143"/>
        <v>1</v>
      </c>
      <c r="AD697" s="34">
        <f t="shared" si="148"/>
        <v>0</v>
      </c>
      <c r="AE697" s="34">
        <f t="shared" si="149"/>
        <v>0</v>
      </c>
      <c r="AF697" s="34">
        <f t="shared" si="150"/>
        <v>0</v>
      </c>
      <c r="AG697" s="34">
        <f t="shared" si="151"/>
        <v>0</v>
      </c>
      <c r="AH697">
        <f t="shared" si="144"/>
        <v>0</v>
      </c>
      <c r="AI697">
        <f t="shared" si="145"/>
        <v>0</v>
      </c>
      <c r="AJ697">
        <v>0</v>
      </c>
    </row>
    <row r="698" spans="1:36" ht="12.75">
      <c r="A698" s="22">
        <v>3631560</v>
      </c>
      <c r="B698" s="23">
        <v>401501060000</v>
      </c>
      <c r="C698" s="24" t="s">
        <v>723</v>
      </c>
      <c r="D698" s="24" t="s">
        <v>724</v>
      </c>
      <c r="E698" s="24" t="s">
        <v>725</v>
      </c>
      <c r="F698" s="24">
        <v>14172</v>
      </c>
      <c r="G698" s="25">
        <v>9799</v>
      </c>
      <c r="H698" s="24">
        <v>7167519341</v>
      </c>
      <c r="I698" s="26">
        <v>8</v>
      </c>
      <c r="J698" s="26" t="s">
        <v>876</v>
      </c>
      <c r="K698" s="74" t="s">
        <v>877</v>
      </c>
      <c r="L698" s="26">
        <v>1451</v>
      </c>
      <c r="M698" s="70" t="s">
        <v>878</v>
      </c>
      <c r="N698" s="26" t="s">
        <v>877</v>
      </c>
      <c r="O698" s="30"/>
      <c r="P698" s="31">
        <v>18.779342723004692</v>
      </c>
      <c r="Q698" s="26" t="str">
        <f t="shared" si="152"/>
        <v>NO</v>
      </c>
      <c r="R698" s="26" t="s">
        <v>876</v>
      </c>
      <c r="S698" s="30" t="s">
        <v>877</v>
      </c>
      <c r="T698">
        <v>8650</v>
      </c>
      <c r="U698">
        <v>8502</v>
      </c>
      <c r="V698" s="4">
        <v>6599</v>
      </c>
      <c r="W698" s="33">
        <v>48301</v>
      </c>
      <c r="X698" s="34">
        <f t="shared" si="141"/>
        <v>1</v>
      </c>
      <c r="Y698" s="34">
        <f t="shared" si="142"/>
        <v>0</v>
      </c>
      <c r="Z698" s="34">
        <f t="shared" si="146"/>
        <v>0</v>
      </c>
      <c r="AA698" s="34">
        <f t="shared" si="147"/>
        <v>0</v>
      </c>
      <c r="AB698" s="34">
        <f t="shared" si="153"/>
        <v>0</v>
      </c>
      <c r="AC698" s="34">
        <f t="shared" si="143"/>
        <v>1</v>
      </c>
      <c r="AD698" s="34">
        <f t="shared" si="148"/>
        <v>0</v>
      </c>
      <c r="AE698" s="34">
        <f t="shared" si="149"/>
        <v>0</v>
      </c>
      <c r="AF698" s="34">
        <f t="shared" si="150"/>
        <v>0</v>
      </c>
      <c r="AG698" s="34">
        <f t="shared" si="151"/>
        <v>0</v>
      </c>
      <c r="AH698">
        <f t="shared" si="144"/>
        <v>0</v>
      </c>
      <c r="AI698">
        <f t="shared" si="145"/>
        <v>0</v>
      </c>
      <c r="AJ698">
        <v>0</v>
      </c>
    </row>
    <row r="699" spans="1:36" ht="12.75">
      <c r="A699" s="22">
        <v>3631590</v>
      </c>
      <c r="B699" s="23">
        <v>191401040000</v>
      </c>
      <c r="C699" s="24" t="s">
        <v>726</v>
      </c>
      <c r="D699" s="24" t="s">
        <v>1175</v>
      </c>
      <c r="E699" s="24" t="s">
        <v>727</v>
      </c>
      <c r="F699" s="24">
        <v>12496</v>
      </c>
      <c r="G699" s="25">
        <v>429</v>
      </c>
      <c r="H699" s="24">
        <v>5187343400</v>
      </c>
      <c r="I699" s="26">
        <v>7</v>
      </c>
      <c r="J699" s="26" t="s">
        <v>876</v>
      </c>
      <c r="K699" s="74" t="s">
        <v>879</v>
      </c>
      <c r="L699" s="26">
        <v>529</v>
      </c>
      <c r="M699" s="70" t="s">
        <v>878</v>
      </c>
      <c r="N699" s="66" t="s">
        <v>879</v>
      </c>
      <c r="O699" s="66" t="s">
        <v>879</v>
      </c>
      <c r="P699" s="31">
        <v>26.455906821963392</v>
      </c>
      <c r="Q699" s="26" t="str">
        <f t="shared" si="152"/>
        <v>YES</v>
      </c>
      <c r="R699" s="26" t="s">
        <v>876</v>
      </c>
      <c r="S699" s="30" t="s">
        <v>877</v>
      </c>
      <c r="T699">
        <v>3191</v>
      </c>
      <c r="U699">
        <v>2920</v>
      </c>
      <c r="V699" s="4">
        <v>2893</v>
      </c>
      <c r="W699" s="33">
        <v>18742</v>
      </c>
      <c r="X699" s="34">
        <f t="shared" si="141"/>
        <v>1</v>
      </c>
      <c r="Y699" s="34">
        <f t="shared" si="142"/>
        <v>1</v>
      </c>
      <c r="Z699" s="34" t="str">
        <f t="shared" si="146"/>
        <v>ELIGIBLE</v>
      </c>
      <c r="AA699" s="34" t="str">
        <f t="shared" si="147"/>
        <v>OKAY</v>
      </c>
      <c r="AB699" s="34">
        <f t="shared" si="153"/>
        <v>1</v>
      </c>
      <c r="AC699" s="34">
        <f t="shared" si="143"/>
        <v>1</v>
      </c>
      <c r="AD699" s="34" t="str">
        <f t="shared" si="148"/>
        <v>CHECK</v>
      </c>
      <c r="AE699" s="34" t="str">
        <f t="shared" si="149"/>
        <v>SRSA</v>
      </c>
      <c r="AF699" s="34">
        <f t="shared" si="150"/>
        <v>0</v>
      </c>
      <c r="AG699" s="34">
        <f t="shared" si="151"/>
        <v>0</v>
      </c>
      <c r="AH699">
        <f t="shared" si="144"/>
        <v>0</v>
      </c>
      <c r="AI699">
        <f t="shared" si="145"/>
        <v>0</v>
      </c>
      <c r="AJ699">
        <v>0</v>
      </c>
    </row>
    <row r="700" spans="1:36" ht="12.75">
      <c r="A700" s="22">
        <v>3631710</v>
      </c>
      <c r="B700" s="23">
        <v>280214030000</v>
      </c>
      <c r="C700" s="24" t="s">
        <v>728</v>
      </c>
      <c r="D700" s="24" t="s">
        <v>729</v>
      </c>
      <c r="E700" s="24" t="s">
        <v>730</v>
      </c>
      <c r="F700" s="24">
        <v>11598</v>
      </c>
      <c r="G700" s="25">
        <v>1312</v>
      </c>
      <c r="H700" s="24">
        <v>5163748100</v>
      </c>
      <c r="I700" s="26">
        <v>3</v>
      </c>
      <c r="J700" s="26" t="s">
        <v>878</v>
      </c>
      <c r="K700" s="74" t="s">
        <v>877</v>
      </c>
      <c r="L700" s="26">
        <v>3156</v>
      </c>
      <c r="M700" s="70" t="s">
        <v>878</v>
      </c>
      <c r="N700" s="26" t="s">
        <v>877</v>
      </c>
      <c r="O700" s="30"/>
      <c r="P700" s="31">
        <v>3.5966981132075473</v>
      </c>
      <c r="Q700" s="26" t="str">
        <f t="shared" si="152"/>
        <v>NO</v>
      </c>
      <c r="R700" s="26" t="s">
        <v>878</v>
      </c>
      <c r="S700" s="30" t="s">
        <v>877</v>
      </c>
      <c r="T700">
        <v>14154</v>
      </c>
      <c r="U700">
        <v>22565</v>
      </c>
      <c r="V700" s="4">
        <v>2493</v>
      </c>
      <c r="W700" s="33">
        <v>36442</v>
      </c>
      <c r="X700" s="34">
        <f t="shared" si="141"/>
        <v>0</v>
      </c>
      <c r="Y700" s="34">
        <f t="shared" si="142"/>
        <v>0</v>
      </c>
      <c r="Z700" s="34">
        <f t="shared" si="146"/>
        <v>0</v>
      </c>
      <c r="AA700" s="34">
        <f t="shared" si="147"/>
        <v>0</v>
      </c>
      <c r="AB700" s="34">
        <f t="shared" si="153"/>
        <v>0</v>
      </c>
      <c r="AC700" s="34">
        <f t="shared" si="143"/>
        <v>0</v>
      </c>
      <c r="AD700" s="34">
        <f t="shared" si="148"/>
        <v>0</v>
      </c>
      <c r="AE700" s="34">
        <f t="shared" si="149"/>
        <v>0</v>
      </c>
      <c r="AF700" s="34">
        <f t="shared" si="150"/>
        <v>0</v>
      </c>
      <c r="AG700" s="34">
        <f t="shared" si="151"/>
        <v>0</v>
      </c>
      <c r="AH700">
        <f t="shared" si="144"/>
        <v>0</v>
      </c>
      <c r="AI700">
        <f t="shared" si="145"/>
        <v>0</v>
      </c>
      <c r="AJ700">
        <v>0</v>
      </c>
    </row>
    <row r="701" spans="1:36" ht="12.75">
      <c r="A701" s="22">
        <v>3631740</v>
      </c>
      <c r="B701" s="23">
        <v>472506040000</v>
      </c>
      <c r="C701" s="24" t="s">
        <v>731</v>
      </c>
      <c r="D701" s="24" t="s">
        <v>732</v>
      </c>
      <c r="E701" s="24" t="s">
        <v>733</v>
      </c>
      <c r="F701" s="24">
        <v>12197</v>
      </c>
      <c r="G701" s="25">
        <v>9702</v>
      </c>
      <c r="H701" s="24">
        <v>6073978785</v>
      </c>
      <c r="I701" s="26">
        <v>7</v>
      </c>
      <c r="J701" s="26" t="s">
        <v>876</v>
      </c>
      <c r="K701" s="74" t="s">
        <v>879</v>
      </c>
      <c r="L701" s="26">
        <v>431</v>
      </c>
      <c r="M701" s="70" t="s">
        <v>878</v>
      </c>
      <c r="N701" s="66" t="s">
        <v>879</v>
      </c>
      <c r="O701" s="66" t="s">
        <v>879</v>
      </c>
      <c r="P701" s="31">
        <v>22.606924643584524</v>
      </c>
      <c r="Q701" s="26" t="str">
        <f t="shared" si="152"/>
        <v>YES</v>
      </c>
      <c r="R701" s="26" t="s">
        <v>876</v>
      </c>
      <c r="S701" s="30" t="s">
        <v>877</v>
      </c>
      <c r="T701">
        <v>2556</v>
      </c>
      <c r="U701">
        <v>2489</v>
      </c>
      <c r="V701" s="4">
        <v>2163</v>
      </c>
      <c r="W701" s="33">
        <v>14350</v>
      </c>
      <c r="X701" s="34">
        <f t="shared" si="141"/>
        <v>1</v>
      </c>
      <c r="Y701" s="34">
        <f t="shared" si="142"/>
        <v>1</v>
      </c>
      <c r="Z701" s="34" t="str">
        <f t="shared" si="146"/>
        <v>ELIGIBLE</v>
      </c>
      <c r="AA701" s="34" t="str">
        <f t="shared" si="147"/>
        <v>OKAY</v>
      </c>
      <c r="AB701" s="34">
        <f t="shared" si="153"/>
        <v>1</v>
      </c>
      <c r="AC701" s="34">
        <f t="shared" si="143"/>
        <v>1</v>
      </c>
      <c r="AD701" s="34" t="str">
        <f t="shared" si="148"/>
        <v>CHECK</v>
      </c>
      <c r="AE701" s="34" t="str">
        <f t="shared" si="149"/>
        <v>SRSA</v>
      </c>
      <c r="AF701" s="34">
        <f t="shared" si="150"/>
        <v>0</v>
      </c>
      <c r="AG701" s="34">
        <f t="shared" si="151"/>
        <v>0</v>
      </c>
      <c r="AH701">
        <f t="shared" si="144"/>
        <v>0</v>
      </c>
      <c r="AI701">
        <f t="shared" si="145"/>
        <v>0</v>
      </c>
      <c r="AJ701">
        <v>0</v>
      </c>
    </row>
    <row r="702" spans="1:36" ht="12.75">
      <c r="A702" s="22">
        <v>3631800</v>
      </c>
      <c r="B702" s="23">
        <v>580109020000</v>
      </c>
      <c r="C702" s="24" t="s">
        <v>734</v>
      </c>
      <c r="D702" s="24" t="s">
        <v>735</v>
      </c>
      <c r="E702" s="24" t="s">
        <v>736</v>
      </c>
      <c r="F702" s="24">
        <v>11798</v>
      </c>
      <c r="G702" s="25">
        <v>3997</v>
      </c>
      <c r="H702" s="24">
        <v>6314911013</v>
      </c>
      <c r="I702" s="26">
        <v>3</v>
      </c>
      <c r="J702" s="26" t="s">
        <v>878</v>
      </c>
      <c r="K702" s="74" t="s">
        <v>877</v>
      </c>
      <c r="L702" s="26">
        <v>2248</v>
      </c>
      <c r="M702" s="70" t="s">
        <v>878</v>
      </c>
      <c r="N702" s="36" t="s">
        <v>877</v>
      </c>
      <c r="O702" s="30"/>
      <c r="P702" s="31">
        <v>39.36126088759851</v>
      </c>
      <c r="Q702" s="26" t="str">
        <f t="shared" si="152"/>
        <v>YES</v>
      </c>
      <c r="R702" s="26" t="s">
        <v>878</v>
      </c>
      <c r="S702" s="30" t="s">
        <v>877</v>
      </c>
      <c r="T702">
        <v>16542</v>
      </c>
      <c r="U702">
        <v>21311</v>
      </c>
      <c r="V702" s="4">
        <v>19838</v>
      </c>
      <c r="W702" s="33">
        <v>111587</v>
      </c>
      <c r="X702" s="34">
        <f t="shared" si="141"/>
        <v>0</v>
      </c>
      <c r="Y702" s="34">
        <f t="shared" si="142"/>
        <v>0</v>
      </c>
      <c r="Z702" s="34">
        <f t="shared" si="146"/>
        <v>0</v>
      </c>
      <c r="AA702" s="34">
        <f t="shared" si="147"/>
        <v>0</v>
      </c>
      <c r="AB702" s="34">
        <f t="shared" si="153"/>
        <v>1</v>
      </c>
      <c r="AC702" s="34">
        <f t="shared" si="143"/>
        <v>0</v>
      </c>
      <c r="AD702" s="34">
        <f t="shared" si="148"/>
        <v>0</v>
      </c>
      <c r="AE702" s="34">
        <f t="shared" si="149"/>
        <v>0</v>
      </c>
      <c r="AF702" s="34">
        <f t="shared" si="150"/>
        <v>0</v>
      </c>
      <c r="AG702" s="34">
        <f t="shared" si="151"/>
        <v>0</v>
      </c>
      <c r="AH702">
        <f t="shared" si="144"/>
        <v>0</v>
      </c>
      <c r="AI702">
        <f t="shared" si="145"/>
        <v>0</v>
      </c>
      <c r="AJ702">
        <v>0</v>
      </c>
    </row>
    <row r="703" spans="1:36" ht="12.75">
      <c r="A703" s="22">
        <v>3631830</v>
      </c>
      <c r="B703" s="23">
        <v>490804020000</v>
      </c>
      <c r="C703" s="24" t="s">
        <v>737</v>
      </c>
      <c r="D703" s="24" t="s">
        <v>738</v>
      </c>
      <c r="E703" s="24" t="s">
        <v>739</v>
      </c>
      <c r="F703" s="24">
        <v>12198</v>
      </c>
      <c r="G703" s="25">
        <v>345</v>
      </c>
      <c r="H703" s="24">
        <v>5182834679</v>
      </c>
      <c r="I703" s="26">
        <v>4</v>
      </c>
      <c r="J703" s="36" t="s">
        <v>878</v>
      </c>
      <c r="K703" s="81" t="s">
        <v>877</v>
      </c>
      <c r="L703" s="36">
        <v>351</v>
      </c>
      <c r="M703" s="68" t="s">
        <v>878</v>
      </c>
      <c r="N703" s="26" t="s">
        <v>877</v>
      </c>
      <c r="O703" s="30"/>
      <c r="P703" s="31">
        <v>8.701472556894243</v>
      </c>
      <c r="Q703" s="26" t="str">
        <f t="shared" si="152"/>
        <v>NO</v>
      </c>
      <c r="R703" s="26" t="s">
        <v>878</v>
      </c>
      <c r="S703" s="30" t="s">
        <v>877</v>
      </c>
      <c r="T703">
        <v>2354</v>
      </c>
      <c r="U703">
        <v>2920</v>
      </c>
      <c r="V703" s="4">
        <v>1092</v>
      </c>
      <c r="W703" s="33">
        <v>9351</v>
      </c>
      <c r="X703" s="34">
        <f t="shared" si="141"/>
        <v>0</v>
      </c>
      <c r="Y703" s="34">
        <f t="shared" si="142"/>
        <v>1</v>
      </c>
      <c r="Z703" s="34">
        <f t="shared" si="146"/>
        <v>0</v>
      </c>
      <c r="AA703" s="34">
        <f t="shared" si="147"/>
        <v>0</v>
      </c>
      <c r="AB703" s="34">
        <f t="shared" si="153"/>
        <v>0</v>
      </c>
      <c r="AC703" s="34">
        <f t="shared" si="143"/>
        <v>0</v>
      </c>
      <c r="AD703" s="34">
        <f t="shared" si="148"/>
        <v>0</v>
      </c>
      <c r="AE703" s="34">
        <f t="shared" si="149"/>
        <v>0</v>
      </c>
      <c r="AF703" s="34">
        <f t="shared" si="150"/>
        <v>0</v>
      </c>
      <c r="AG703" s="34">
        <f t="shared" si="151"/>
        <v>0</v>
      </c>
      <c r="AH703">
        <f t="shared" si="144"/>
        <v>0</v>
      </c>
      <c r="AI703">
        <f t="shared" si="145"/>
        <v>0</v>
      </c>
      <c r="AJ703">
        <v>0</v>
      </c>
    </row>
    <row r="704" spans="1:36" ht="12.75">
      <c r="A704" s="22">
        <v>3631860</v>
      </c>
      <c r="B704" s="23">
        <v>671002040000</v>
      </c>
      <c r="C704" s="24" t="s">
        <v>740</v>
      </c>
      <c r="D704" s="24" t="s">
        <v>741</v>
      </c>
      <c r="E704" s="24" t="s">
        <v>742</v>
      </c>
      <c r="F704" s="24">
        <v>14591</v>
      </c>
      <c r="G704" s="25">
        <v>244</v>
      </c>
      <c r="H704" s="24">
        <v>7164956222</v>
      </c>
      <c r="I704" s="26">
        <v>7</v>
      </c>
      <c r="J704" s="26" t="s">
        <v>876</v>
      </c>
      <c r="K704" s="74" t="s">
        <v>879</v>
      </c>
      <c r="L704" s="26">
        <v>243</v>
      </c>
      <c r="M704" s="70" t="s">
        <v>878</v>
      </c>
      <c r="N704" s="66" t="s">
        <v>879</v>
      </c>
      <c r="O704" s="66" t="s">
        <v>879</v>
      </c>
      <c r="P704" s="31">
        <v>20.379146919431278</v>
      </c>
      <c r="Q704" s="26" t="str">
        <f t="shared" si="152"/>
        <v>YES</v>
      </c>
      <c r="R704" s="26" t="s">
        <v>876</v>
      </c>
      <c r="S704" s="30" t="s">
        <v>877</v>
      </c>
      <c r="T704">
        <v>1660</v>
      </c>
      <c r="U704">
        <v>1323</v>
      </c>
      <c r="V704" s="4">
        <v>1684</v>
      </c>
      <c r="W704" s="33">
        <v>10549</v>
      </c>
      <c r="X704" s="34">
        <f t="shared" si="141"/>
        <v>1</v>
      </c>
      <c r="Y704" s="34">
        <f t="shared" si="142"/>
        <v>1</v>
      </c>
      <c r="Z704" s="34" t="str">
        <f t="shared" si="146"/>
        <v>ELIGIBLE</v>
      </c>
      <c r="AA704" s="34" t="str">
        <f t="shared" si="147"/>
        <v>OKAY</v>
      </c>
      <c r="AB704" s="34">
        <f t="shared" si="153"/>
        <v>1</v>
      </c>
      <c r="AC704" s="34">
        <f t="shared" si="143"/>
        <v>1</v>
      </c>
      <c r="AD704" s="34" t="str">
        <f t="shared" si="148"/>
        <v>CHECK</v>
      </c>
      <c r="AE704" s="34" t="str">
        <f t="shared" si="149"/>
        <v>SRSA</v>
      </c>
      <c r="AF704" s="34">
        <f t="shared" si="150"/>
        <v>0</v>
      </c>
      <c r="AG704" s="34">
        <f t="shared" si="151"/>
        <v>0</v>
      </c>
      <c r="AH704">
        <f t="shared" si="144"/>
        <v>0</v>
      </c>
      <c r="AI704">
        <f t="shared" si="145"/>
        <v>0</v>
      </c>
      <c r="AJ704">
        <v>0</v>
      </c>
    </row>
    <row r="705" spans="1:36" ht="12.75">
      <c r="A705" s="22">
        <v>3631920</v>
      </c>
      <c r="B705" s="23">
        <v>662300010000</v>
      </c>
      <c r="C705" s="24" t="s">
        <v>743</v>
      </c>
      <c r="D705" s="24" t="s">
        <v>744</v>
      </c>
      <c r="E705" s="24" t="s">
        <v>745</v>
      </c>
      <c r="F705" s="24">
        <v>10701</v>
      </c>
      <c r="G705" s="25">
        <v>5699</v>
      </c>
      <c r="H705" s="24">
        <v>9143768100</v>
      </c>
      <c r="I705" s="26">
        <v>3</v>
      </c>
      <c r="J705" s="26" t="s">
        <v>878</v>
      </c>
      <c r="K705" s="74" t="s">
        <v>877</v>
      </c>
      <c r="L705" s="26">
        <v>21788</v>
      </c>
      <c r="M705" s="70" t="s">
        <v>878</v>
      </c>
      <c r="N705" s="26" t="s">
        <v>877</v>
      </c>
      <c r="O705" s="30"/>
      <c r="P705" s="31">
        <v>31.306321120831416</v>
      </c>
      <c r="Q705" s="26" t="str">
        <f t="shared" si="152"/>
        <v>YES</v>
      </c>
      <c r="R705" s="26" t="s">
        <v>878</v>
      </c>
      <c r="S705" s="30" t="s">
        <v>877</v>
      </c>
      <c r="T705">
        <v>187084</v>
      </c>
      <c r="U705">
        <v>270064</v>
      </c>
      <c r="V705" s="4">
        <v>199652</v>
      </c>
      <c r="W705" s="33">
        <v>1178829</v>
      </c>
      <c r="X705" s="34">
        <f t="shared" si="141"/>
        <v>0</v>
      </c>
      <c r="Y705" s="34">
        <f t="shared" si="142"/>
        <v>0</v>
      </c>
      <c r="Z705" s="34">
        <f t="shared" si="146"/>
        <v>0</v>
      </c>
      <c r="AA705" s="34">
        <f t="shared" si="147"/>
        <v>0</v>
      </c>
      <c r="AB705" s="34">
        <f t="shared" si="153"/>
        <v>1</v>
      </c>
      <c r="AC705" s="34">
        <f t="shared" si="143"/>
        <v>0</v>
      </c>
      <c r="AD705" s="34">
        <f t="shared" si="148"/>
        <v>0</v>
      </c>
      <c r="AE705" s="34">
        <f t="shared" si="149"/>
        <v>0</v>
      </c>
      <c r="AF705" s="34">
        <f t="shared" si="150"/>
        <v>0</v>
      </c>
      <c r="AG705" s="34">
        <f t="shared" si="151"/>
        <v>0</v>
      </c>
      <c r="AH705">
        <f t="shared" si="144"/>
        <v>0</v>
      </c>
      <c r="AI705">
        <f t="shared" si="145"/>
        <v>0</v>
      </c>
      <c r="AJ705">
        <v>0</v>
      </c>
    </row>
    <row r="706" spans="1:36" ht="12.75">
      <c r="A706" s="22">
        <v>3631950</v>
      </c>
      <c r="B706" s="23">
        <v>241701040000</v>
      </c>
      <c r="C706" s="24" t="s">
        <v>746</v>
      </c>
      <c r="D706" s="24" t="s">
        <v>747</v>
      </c>
      <c r="E706" s="24" t="s">
        <v>748</v>
      </c>
      <c r="F706" s="24">
        <v>14539</v>
      </c>
      <c r="G706" s="25">
        <v>102</v>
      </c>
      <c r="H706" s="24">
        <v>7162431730</v>
      </c>
      <c r="I706" s="26">
        <v>8</v>
      </c>
      <c r="J706" s="26" t="s">
        <v>876</v>
      </c>
      <c r="K706" s="74" t="s">
        <v>877</v>
      </c>
      <c r="L706" s="26">
        <v>1013</v>
      </c>
      <c r="M706" s="70" t="s">
        <v>878</v>
      </c>
      <c r="N706" s="26" t="s">
        <v>877</v>
      </c>
      <c r="O706" s="30"/>
      <c r="P706" s="31">
        <v>15.875754961173424</v>
      </c>
      <c r="Q706" s="26" t="str">
        <f t="shared" si="152"/>
        <v>NO</v>
      </c>
      <c r="R706" s="26" t="s">
        <v>876</v>
      </c>
      <c r="S706" s="30" t="s">
        <v>877</v>
      </c>
      <c r="T706">
        <v>5066</v>
      </c>
      <c r="U706">
        <v>5790</v>
      </c>
      <c r="V706" s="4">
        <v>2897</v>
      </c>
      <c r="W706" s="33">
        <v>25499</v>
      </c>
      <c r="X706" s="34">
        <f t="shared" si="141"/>
        <v>1</v>
      </c>
      <c r="Y706" s="34">
        <f t="shared" si="142"/>
        <v>0</v>
      </c>
      <c r="Z706" s="34">
        <f t="shared" si="146"/>
        <v>0</v>
      </c>
      <c r="AA706" s="34">
        <f t="shared" si="147"/>
        <v>0</v>
      </c>
      <c r="AB706" s="34">
        <f t="shared" si="153"/>
        <v>0</v>
      </c>
      <c r="AC706" s="34">
        <f t="shared" si="143"/>
        <v>1</v>
      </c>
      <c r="AD706" s="34">
        <f t="shared" si="148"/>
        <v>0</v>
      </c>
      <c r="AE706" s="34">
        <f t="shared" si="149"/>
        <v>0</v>
      </c>
      <c r="AF706" s="34">
        <f t="shared" si="150"/>
        <v>0</v>
      </c>
      <c r="AG706" s="34">
        <f t="shared" si="151"/>
        <v>0</v>
      </c>
      <c r="AH706">
        <f t="shared" si="144"/>
        <v>0</v>
      </c>
      <c r="AI706">
        <f t="shared" si="145"/>
        <v>0</v>
      </c>
      <c r="AJ706">
        <v>0</v>
      </c>
    </row>
    <row r="707" spans="1:36" ht="12.75">
      <c r="A707" s="22">
        <v>3631980</v>
      </c>
      <c r="B707" s="23">
        <v>662402060000</v>
      </c>
      <c r="C707" s="24" t="s">
        <v>749</v>
      </c>
      <c r="D707" s="24" t="s">
        <v>750</v>
      </c>
      <c r="E707" s="24" t="s">
        <v>751</v>
      </c>
      <c r="F707" s="24">
        <v>10598</v>
      </c>
      <c r="G707" s="25">
        <v>3197</v>
      </c>
      <c r="H707" s="24">
        <v>9142438000</v>
      </c>
      <c r="I707" s="26">
        <v>3</v>
      </c>
      <c r="J707" s="26" t="s">
        <v>878</v>
      </c>
      <c r="K707" s="74" t="s">
        <v>877</v>
      </c>
      <c r="L707" s="26">
        <v>3871</v>
      </c>
      <c r="M707" s="70" t="s">
        <v>878</v>
      </c>
      <c r="N707" s="26" t="s">
        <v>877</v>
      </c>
      <c r="O707" s="30"/>
      <c r="P707" s="31">
        <v>13.772032902467684</v>
      </c>
      <c r="Q707" s="26" t="str">
        <f t="shared" si="152"/>
        <v>NO</v>
      </c>
      <c r="R707" s="26" t="s">
        <v>878</v>
      </c>
      <c r="S707" s="30" t="s">
        <v>877</v>
      </c>
      <c r="T707">
        <v>17503</v>
      </c>
      <c r="U707">
        <v>21612</v>
      </c>
      <c r="V707" s="4">
        <v>8309</v>
      </c>
      <c r="W707" s="33">
        <v>79427</v>
      </c>
      <c r="X707" s="34">
        <f t="shared" si="141"/>
        <v>0</v>
      </c>
      <c r="Y707" s="34">
        <f t="shared" si="142"/>
        <v>0</v>
      </c>
      <c r="Z707" s="34">
        <f t="shared" si="146"/>
        <v>0</v>
      </c>
      <c r="AA707" s="34">
        <f t="shared" si="147"/>
        <v>0</v>
      </c>
      <c r="AB707" s="34">
        <f t="shared" si="153"/>
        <v>0</v>
      </c>
      <c r="AC707" s="34">
        <f t="shared" si="143"/>
        <v>0</v>
      </c>
      <c r="AD707" s="34">
        <f t="shared" si="148"/>
        <v>0</v>
      </c>
      <c r="AE707" s="34">
        <f t="shared" si="149"/>
        <v>0</v>
      </c>
      <c r="AF707" s="34">
        <f t="shared" si="150"/>
        <v>0</v>
      </c>
      <c r="AG707" s="34">
        <f t="shared" si="151"/>
        <v>0</v>
      </c>
      <c r="AH707">
        <f t="shared" si="144"/>
        <v>0</v>
      </c>
      <c r="AI707">
        <f t="shared" si="145"/>
        <v>0</v>
      </c>
      <c r="AJ707">
        <v>0</v>
      </c>
    </row>
    <row r="708" spans="1:36" ht="12.75">
      <c r="A708" s="22">
        <v>3632010</v>
      </c>
      <c r="B708" s="23">
        <v>22302040000</v>
      </c>
      <c r="C708" s="24" t="s">
        <v>752</v>
      </c>
      <c r="D708" s="24" t="s">
        <v>753</v>
      </c>
      <c r="E708" s="24" t="s">
        <v>754</v>
      </c>
      <c r="F708" s="24">
        <v>14727</v>
      </c>
      <c r="G708" s="25">
        <v>1014</v>
      </c>
      <c r="H708" s="24">
        <v>7169681556</v>
      </c>
      <c r="I708" s="26">
        <v>7</v>
      </c>
      <c r="J708" s="26" t="s">
        <v>876</v>
      </c>
      <c r="K708" s="26" t="s">
        <v>879</v>
      </c>
      <c r="L708" s="26">
        <v>1184</v>
      </c>
      <c r="M708" s="70" t="s">
        <v>878</v>
      </c>
      <c r="N708" s="26" t="s">
        <v>877</v>
      </c>
      <c r="O708" s="30"/>
      <c r="P708" s="31">
        <v>24.4340878828229</v>
      </c>
      <c r="Q708" s="26" t="str">
        <f t="shared" si="152"/>
        <v>YES</v>
      </c>
      <c r="R708" s="26" t="s">
        <v>876</v>
      </c>
      <c r="S708" s="32" t="s">
        <v>879</v>
      </c>
      <c r="T708">
        <v>7686</v>
      </c>
      <c r="U708">
        <v>6565</v>
      </c>
      <c r="V708" s="4">
        <v>7186</v>
      </c>
      <c r="W708" s="33">
        <v>46964</v>
      </c>
      <c r="X708" s="34">
        <f t="shared" si="141"/>
        <v>1</v>
      </c>
      <c r="Y708" s="34">
        <f t="shared" si="142"/>
        <v>0</v>
      </c>
      <c r="Z708" s="34">
        <f t="shared" si="146"/>
        <v>0</v>
      </c>
      <c r="AA708" s="34">
        <f t="shared" si="147"/>
        <v>0</v>
      </c>
      <c r="AB708" s="34">
        <f t="shared" si="153"/>
        <v>1</v>
      </c>
      <c r="AC708" s="34">
        <f t="shared" si="143"/>
        <v>1</v>
      </c>
      <c r="AD708" s="34" t="str">
        <f t="shared" si="148"/>
        <v>CHECK</v>
      </c>
      <c r="AE708" s="34">
        <f t="shared" si="149"/>
        <v>0</v>
      </c>
      <c r="AF708" s="34" t="str">
        <f t="shared" si="150"/>
        <v>RLISP</v>
      </c>
      <c r="AG708" s="34">
        <f t="shared" si="151"/>
        <v>0</v>
      </c>
      <c r="AH708">
        <f t="shared" si="144"/>
        <v>0</v>
      </c>
      <c r="AI708">
        <f t="shared" si="145"/>
        <v>0</v>
      </c>
      <c r="AJ708">
        <v>0</v>
      </c>
    </row>
    <row r="709" spans="1:36" ht="12.75">
      <c r="A709" s="22">
        <v>3680100</v>
      </c>
      <c r="B709" s="23">
        <v>19000000000</v>
      </c>
      <c r="C709" s="24" t="s">
        <v>755</v>
      </c>
      <c r="D709" s="24" t="s">
        <v>756</v>
      </c>
      <c r="E709" s="24" t="s">
        <v>973</v>
      </c>
      <c r="F709" s="24">
        <v>12205</v>
      </c>
      <c r="G709" s="25">
        <v>2106</v>
      </c>
      <c r="H709" s="24">
        <v>5184569215</v>
      </c>
      <c r="I709" s="26">
        <v>4</v>
      </c>
      <c r="J709" s="26" t="s">
        <v>878</v>
      </c>
      <c r="K709" s="70"/>
      <c r="L709" s="82" t="s">
        <v>954</v>
      </c>
      <c r="M709" s="70"/>
      <c r="N709" s="30"/>
      <c r="O709" s="30"/>
      <c r="P709" s="31" t="s">
        <v>947</v>
      </c>
      <c r="Q709" s="31" t="s">
        <v>947</v>
      </c>
      <c r="R709" s="26" t="s">
        <v>878</v>
      </c>
      <c r="S709" s="48" t="s">
        <v>955</v>
      </c>
      <c r="T709" s="83"/>
      <c r="U709" s="83"/>
      <c r="V709" s="84"/>
      <c r="W709" s="84"/>
      <c r="X709" s="34">
        <f aca="true" t="shared" si="154" ref="X709:X747">IF(OR(J709="YES",K709="YES"),1,0)</f>
        <v>0</v>
      </c>
      <c r="Y709" s="34">
        <f aca="true" t="shared" si="155" ref="Y709:Y747">IF(OR(L709&lt;600,M709="YES"),1,0)</f>
        <v>0</v>
      </c>
      <c r="Z709" s="34">
        <f t="shared" si="146"/>
        <v>0</v>
      </c>
      <c r="AA709" s="34">
        <f t="shared" si="147"/>
        <v>0</v>
      </c>
      <c r="AB709" s="34">
        <f t="shared" si="153"/>
        <v>0</v>
      </c>
      <c r="AC709" s="34">
        <f aca="true" t="shared" si="156" ref="AC709:AC747">IF(R709="YES",1,0)</f>
        <v>0</v>
      </c>
      <c r="AD709" s="34">
        <f t="shared" si="148"/>
        <v>0</v>
      </c>
      <c r="AE709" s="34">
        <f t="shared" si="149"/>
        <v>0</v>
      </c>
      <c r="AF709" s="34">
        <f t="shared" si="150"/>
        <v>0</v>
      </c>
      <c r="AG709" s="34">
        <f t="shared" si="151"/>
        <v>0</v>
      </c>
      <c r="AH709">
        <f aca="true" t="shared" si="157" ref="AH709:AH747">IF(AND(OR(X709=0,Y709=0),(N709="YES")),"TROUBLE",0)</f>
        <v>0</v>
      </c>
      <c r="AI709">
        <f aca="true" t="shared" si="158" ref="AI709:AI747">IF(AND(OR(AB709=0,AC709=0),(S709="YES")),"TROUBLE",0)</f>
        <v>0</v>
      </c>
      <c r="AJ709">
        <v>0</v>
      </c>
    </row>
    <row r="710" spans="1:36" ht="12.75">
      <c r="A710" s="22">
        <v>3680140</v>
      </c>
      <c r="B710" s="23">
        <v>39000000000</v>
      </c>
      <c r="C710" s="24" t="s">
        <v>757</v>
      </c>
      <c r="D710" s="24" t="s">
        <v>758</v>
      </c>
      <c r="E710" s="24" t="s">
        <v>1116</v>
      </c>
      <c r="F710" s="24">
        <v>13905</v>
      </c>
      <c r="G710" s="25" t="s">
        <v>946</v>
      </c>
      <c r="H710" s="24">
        <v>6077633309</v>
      </c>
      <c r="I710" s="26">
        <v>4</v>
      </c>
      <c r="J710" s="26" t="s">
        <v>878</v>
      </c>
      <c r="K710" s="70"/>
      <c r="L710" s="82" t="s">
        <v>954</v>
      </c>
      <c r="M710" s="70"/>
      <c r="N710" s="30"/>
      <c r="O710" s="30"/>
      <c r="P710" s="31" t="s">
        <v>947</v>
      </c>
      <c r="Q710" s="31" t="s">
        <v>947</v>
      </c>
      <c r="R710" s="26" t="s">
        <v>878</v>
      </c>
      <c r="S710" s="48" t="s">
        <v>955</v>
      </c>
      <c r="X710" s="34">
        <f t="shared" si="154"/>
        <v>0</v>
      </c>
      <c r="Y710" s="34">
        <f t="shared" si="155"/>
        <v>0</v>
      </c>
      <c r="Z710" s="34">
        <f aca="true" t="shared" si="159" ref="Z710:Z747">IF(AND(X710=1,Y710=1),"ELIGIBLE",0)</f>
        <v>0</v>
      </c>
      <c r="AA710" s="34">
        <f aca="true" t="shared" si="160" ref="AA710:AA747">IF(AND(Z710="ELIGIBLE",N710="Y"),"OKAY",0)</f>
        <v>0</v>
      </c>
      <c r="AB710" s="34">
        <f t="shared" si="153"/>
        <v>0</v>
      </c>
      <c r="AC710" s="34">
        <f t="shared" si="156"/>
        <v>0</v>
      </c>
      <c r="AD710" s="34">
        <f aca="true" t="shared" si="161" ref="AD710:AD747">IF(AND(AB710=1,AC710=1),"CHECK",0)</f>
        <v>0</v>
      </c>
      <c r="AE710" s="34">
        <f aca="true" t="shared" si="162" ref="AE710:AE747">IF(AND(Z710="ELIGIBLE",AD710="CHECK"),"SRSA",0)</f>
        <v>0</v>
      </c>
      <c r="AF710" s="34">
        <f aca="true" t="shared" si="163" ref="AF710:AF747">IF(AND(AD710="CHECK",AE710=0),"RLISP",0)</f>
        <v>0</v>
      </c>
      <c r="AG710" s="34">
        <f aca="true" t="shared" si="164" ref="AG710:AG747">IF(AND(AA710="OKAY",AF710="RLISP"),"NO",0)</f>
        <v>0</v>
      </c>
      <c r="AH710">
        <f t="shared" si="157"/>
        <v>0</v>
      </c>
      <c r="AI710">
        <f t="shared" si="158"/>
        <v>0</v>
      </c>
      <c r="AJ710">
        <v>0</v>
      </c>
    </row>
    <row r="711" spans="1:36" ht="12.75">
      <c r="A711" s="22">
        <v>3680150</v>
      </c>
      <c r="B711" s="23">
        <v>49000000000</v>
      </c>
      <c r="C711" s="24" t="s">
        <v>759</v>
      </c>
      <c r="D711" s="24" t="s">
        <v>760</v>
      </c>
      <c r="E711" s="24" t="s">
        <v>77</v>
      </c>
      <c r="F711" s="24">
        <v>14760</v>
      </c>
      <c r="G711" s="25">
        <v>9303</v>
      </c>
      <c r="H711" s="24">
        <v>7163728293</v>
      </c>
      <c r="I711" s="26">
        <v>7</v>
      </c>
      <c r="J711" s="26" t="s">
        <v>876</v>
      </c>
      <c r="K711" s="70"/>
      <c r="L711" s="82" t="s">
        <v>954</v>
      </c>
      <c r="M711" s="70"/>
      <c r="N711" s="30"/>
      <c r="O711" s="30"/>
      <c r="P711" s="31" t="s">
        <v>947</v>
      </c>
      <c r="Q711" s="31" t="s">
        <v>947</v>
      </c>
      <c r="R711" s="26" t="s">
        <v>876</v>
      </c>
      <c r="S711" s="48" t="s">
        <v>955</v>
      </c>
      <c r="X711" s="34">
        <f t="shared" si="154"/>
        <v>1</v>
      </c>
      <c r="Y711" s="34">
        <f t="shared" si="155"/>
        <v>0</v>
      </c>
      <c r="Z711" s="34">
        <f t="shared" si="159"/>
        <v>0</v>
      </c>
      <c r="AA711" s="34">
        <f t="shared" si="160"/>
        <v>0</v>
      </c>
      <c r="AB711" s="34">
        <f t="shared" si="153"/>
        <v>0</v>
      </c>
      <c r="AC711" s="34">
        <f t="shared" si="156"/>
        <v>1</v>
      </c>
      <c r="AD711" s="34">
        <f t="shared" si="161"/>
        <v>0</v>
      </c>
      <c r="AE711" s="34">
        <f t="shared" si="162"/>
        <v>0</v>
      </c>
      <c r="AF711" s="34">
        <f t="shared" si="163"/>
        <v>0</v>
      </c>
      <c r="AG711" s="34">
        <f t="shared" si="164"/>
        <v>0</v>
      </c>
      <c r="AH711">
        <f t="shared" si="157"/>
        <v>0</v>
      </c>
      <c r="AI711">
        <f t="shared" si="158"/>
        <v>0</v>
      </c>
      <c r="AJ711">
        <v>0</v>
      </c>
    </row>
    <row r="712" spans="1:36" ht="12.75">
      <c r="A712" s="22">
        <v>3680180</v>
      </c>
      <c r="B712" s="23">
        <v>59000000000</v>
      </c>
      <c r="C712" s="24" t="s">
        <v>761</v>
      </c>
      <c r="D712" s="24" t="s">
        <v>762</v>
      </c>
      <c r="E712" s="24" t="s">
        <v>1035</v>
      </c>
      <c r="F712" s="24">
        <v>13021</v>
      </c>
      <c r="G712" s="25">
        <v>5678</v>
      </c>
      <c r="H712" s="24">
        <v>3152530361</v>
      </c>
      <c r="I712" s="26">
        <v>2</v>
      </c>
      <c r="J712" s="26" t="s">
        <v>878</v>
      </c>
      <c r="K712" s="70"/>
      <c r="L712" s="82" t="s">
        <v>954</v>
      </c>
      <c r="M712" s="70"/>
      <c r="N712" s="30"/>
      <c r="O712" s="30"/>
      <c r="P712" s="31" t="s">
        <v>947</v>
      </c>
      <c r="Q712" s="31" t="s">
        <v>947</v>
      </c>
      <c r="R712" s="26" t="s">
        <v>878</v>
      </c>
      <c r="S712" s="48" t="s">
        <v>955</v>
      </c>
      <c r="X712" s="34">
        <f t="shared" si="154"/>
        <v>0</v>
      </c>
      <c r="Y712" s="34">
        <f t="shared" si="155"/>
        <v>0</v>
      </c>
      <c r="Z712" s="34">
        <f t="shared" si="159"/>
        <v>0</v>
      </c>
      <c r="AA712" s="34">
        <f t="shared" si="160"/>
        <v>0</v>
      </c>
      <c r="AB712" s="34">
        <f t="shared" si="153"/>
        <v>0</v>
      </c>
      <c r="AC712" s="34">
        <f t="shared" si="156"/>
        <v>0</v>
      </c>
      <c r="AD712" s="34">
        <f t="shared" si="161"/>
        <v>0</v>
      </c>
      <c r="AE712" s="34">
        <f t="shared" si="162"/>
        <v>0</v>
      </c>
      <c r="AF712" s="34">
        <f t="shared" si="163"/>
        <v>0</v>
      </c>
      <c r="AG712" s="34">
        <f t="shared" si="164"/>
        <v>0</v>
      </c>
      <c r="AH712">
        <f t="shared" si="157"/>
        <v>0</v>
      </c>
      <c r="AI712">
        <f t="shared" si="158"/>
        <v>0</v>
      </c>
      <c r="AJ712">
        <v>0</v>
      </c>
    </row>
    <row r="713" spans="1:36" ht="12.75">
      <c r="A713" s="22">
        <v>3680220</v>
      </c>
      <c r="B713" s="23">
        <v>99000000000</v>
      </c>
      <c r="C713" s="24" t="s">
        <v>763</v>
      </c>
      <c r="D713" s="24" t="s">
        <v>764</v>
      </c>
      <c r="E713" s="24" t="s">
        <v>1080</v>
      </c>
      <c r="F713" s="24">
        <v>12901</v>
      </c>
      <c r="G713" s="25">
        <v>7457</v>
      </c>
      <c r="H713" s="24">
        <v>5185610100</v>
      </c>
      <c r="I713" s="26">
        <v>6</v>
      </c>
      <c r="J713" s="26" t="s">
        <v>878</v>
      </c>
      <c r="K713" s="70"/>
      <c r="L713" s="82" t="s">
        <v>954</v>
      </c>
      <c r="M713" s="70"/>
      <c r="N713" s="30"/>
      <c r="O713" s="30"/>
      <c r="P713" s="31" t="s">
        <v>947</v>
      </c>
      <c r="Q713" s="31" t="s">
        <v>947</v>
      </c>
      <c r="R713" s="26" t="s">
        <v>876</v>
      </c>
      <c r="S713" s="48" t="s">
        <v>955</v>
      </c>
      <c r="X713" s="34">
        <f t="shared" si="154"/>
        <v>0</v>
      </c>
      <c r="Y713" s="34">
        <f t="shared" si="155"/>
        <v>0</v>
      </c>
      <c r="Z713" s="34">
        <f t="shared" si="159"/>
        <v>0</v>
      </c>
      <c r="AA713" s="34">
        <f t="shared" si="160"/>
        <v>0</v>
      </c>
      <c r="AB713" s="34">
        <f t="shared" si="153"/>
        <v>0</v>
      </c>
      <c r="AC713" s="34">
        <f t="shared" si="156"/>
        <v>1</v>
      </c>
      <c r="AD713" s="34">
        <f t="shared" si="161"/>
        <v>0</v>
      </c>
      <c r="AE713" s="34">
        <f t="shared" si="162"/>
        <v>0</v>
      </c>
      <c r="AF713" s="34">
        <f t="shared" si="163"/>
        <v>0</v>
      </c>
      <c r="AG713" s="34">
        <f t="shared" si="164"/>
        <v>0</v>
      </c>
      <c r="AH713">
        <f t="shared" si="157"/>
        <v>0</v>
      </c>
      <c r="AI713">
        <f t="shared" si="158"/>
        <v>0</v>
      </c>
      <c r="AJ713">
        <v>0</v>
      </c>
    </row>
    <row r="714" spans="1:36" ht="12.75">
      <c r="A714" s="22">
        <v>3680260</v>
      </c>
      <c r="B714" s="23">
        <v>129000000000</v>
      </c>
      <c r="C714" s="24" t="s">
        <v>765</v>
      </c>
      <c r="D714" s="24" t="s">
        <v>766</v>
      </c>
      <c r="E714" s="24" t="s">
        <v>50</v>
      </c>
      <c r="F714" s="24">
        <v>13815</v>
      </c>
      <c r="G714" s="25" t="s">
        <v>946</v>
      </c>
      <c r="H714" s="24">
        <v>6073351233</v>
      </c>
      <c r="I714" s="26">
        <v>6</v>
      </c>
      <c r="J714" s="26" t="s">
        <v>878</v>
      </c>
      <c r="K714" s="70"/>
      <c r="L714" s="82" t="s">
        <v>954</v>
      </c>
      <c r="M714" s="70"/>
      <c r="N714" s="30"/>
      <c r="O714" s="30"/>
      <c r="P714" s="31" t="s">
        <v>947</v>
      </c>
      <c r="Q714" s="31" t="s">
        <v>947</v>
      </c>
      <c r="R714" s="26" t="s">
        <v>876</v>
      </c>
      <c r="S714" s="48" t="s">
        <v>955</v>
      </c>
      <c r="X714" s="34">
        <f t="shared" si="154"/>
        <v>0</v>
      </c>
      <c r="Y714" s="34">
        <f t="shared" si="155"/>
        <v>0</v>
      </c>
      <c r="Z714" s="34">
        <f t="shared" si="159"/>
        <v>0</v>
      </c>
      <c r="AA714" s="34">
        <f t="shared" si="160"/>
        <v>0</v>
      </c>
      <c r="AB714" s="34">
        <f t="shared" si="153"/>
        <v>0</v>
      </c>
      <c r="AC714" s="34">
        <f t="shared" si="156"/>
        <v>1</v>
      </c>
      <c r="AD714" s="34">
        <f t="shared" si="161"/>
        <v>0</v>
      </c>
      <c r="AE714" s="34">
        <f t="shared" si="162"/>
        <v>0</v>
      </c>
      <c r="AF714" s="34">
        <f t="shared" si="163"/>
        <v>0</v>
      </c>
      <c r="AG714" s="34">
        <f t="shared" si="164"/>
        <v>0</v>
      </c>
      <c r="AH714">
        <f t="shared" si="157"/>
        <v>0</v>
      </c>
      <c r="AI714">
        <f t="shared" si="158"/>
        <v>0</v>
      </c>
      <c r="AJ714">
        <v>0</v>
      </c>
    </row>
    <row r="715" spans="1:36" ht="12.75">
      <c r="A715" s="22">
        <v>3680280</v>
      </c>
      <c r="B715" s="23">
        <v>139000000000</v>
      </c>
      <c r="C715" s="24" t="s">
        <v>767</v>
      </c>
      <c r="D715" s="24" t="s">
        <v>768</v>
      </c>
      <c r="E715" s="24" t="s">
        <v>1029</v>
      </c>
      <c r="F715" s="24">
        <v>12601</v>
      </c>
      <c r="G715" s="25">
        <v>6546</v>
      </c>
      <c r="H715" s="24">
        <v>9144864800</v>
      </c>
      <c r="I715" s="26">
        <v>2</v>
      </c>
      <c r="J715" s="26" t="s">
        <v>878</v>
      </c>
      <c r="K715" s="70"/>
      <c r="L715" s="82" t="s">
        <v>954</v>
      </c>
      <c r="M715" s="70"/>
      <c r="N715" s="30"/>
      <c r="O715" s="30"/>
      <c r="P715" s="31" t="s">
        <v>947</v>
      </c>
      <c r="Q715" s="31" t="s">
        <v>947</v>
      </c>
      <c r="R715" s="26" t="s">
        <v>878</v>
      </c>
      <c r="S715" s="48" t="s">
        <v>955</v>
      </c>
      <c r="X715" s="34">
        <f t="shared" si="154"/>
        <v>0</v>
      </c>
      <c r="Y715" s="34">
        <f t="shared" si="155"/>
        <v>0</v>
      </c>
      <c r="Z715" s="34">
        <f t="shared" si="159"/>
        <v>0</v>
      </c>
      <c r="AA715" s="34">
        <f t="shared" si="160"/>
        <v>0</v>
      </c>
      <c r="AB715" s="34">
        <f t="shared" si="153"/>
        <v>0</v>
      </c>
      <c r="AC715" s="34">
        <f t="shared" si="156"/>
        <v>0</v>
      </c>
      <c r="AD715" s="34">
        <f t="shared" si="161"/>
        <v>0</v>
      </c>
      <c r="AE715" s="34">
        <f t="shared" si="162"/>
        <v>0</v>
      </c>
      <c r="AF715" s="34">
        <f t="shared" si="163"/>
        <v>0</v>
      </c>
      <c r="AG715" s="34">
        <f t="shared" si="164"/>
        <v>0</v>
      </c>
      <c r="AH715">
        <f t="shared" si="157"/>
        <v>0</v>
      </c>
      <c r="AI715">
        <f t="shared" si="158"/>
        <v>0</v>
      </c>
      <c r="AJ715">
        <v>0</v>
      </c>
    </row>
    <row r="716" spans="1:36" ht="12.75">
      <c r="A716" s="22">
        <v>3680300</v>
      </c>
      <c r="B716" s="23">
        <v>149100000000</v>
      </c>
      <c r="C716" s="24" t="s">
        <v>769</v>
      </c>
      <c r="D716" s="24" t="s">
        <v>770</v>
      </c>
      <c r="E716" s="24" t="s">
        <v>670</v>
      </c>
      <c r="F716" s="24">
        <v>14224</v>
      </c>
      <c r="G716" s="25">
        <v>1892</v>
      </c>
      <c r="H716" s="24">
        <v>7166862001</v>
      </c>
      <c r="I716" s="26">
        <v>3</v>
      </c>
      <c r="J716" s="26" t="s">
        <v>878</v>
      </c>
      <c r="K716" s="70"/>
      <c r="L716" s="82" t="s">
        <v>954</v>
      </c>
      <c r="M716" s="70"/>
      <c r="N716" s="30"/>
      <c r="O716" s="30"/>
      <c r="P716" s="31" t="s">
        <v>947</v>
      </c>
      <c r="Q716" s="31" t="s">
        <v>947</v>
      </c>
      <c r="R716" s="26" t="s">
        <v>878</v>
      </c>
      <c r="S716" s="48" t="s">
        <v>955</v>
      </c>
      <c r="X716" s="34">
        <f t="shared" si="154"/>
        <v>0</v>
      </c>
      <c r="Y716" s="34">
        <f t="shared" si="155"/>
        <v>0</v>
      </c>
      <c r="Z716" s="34">
        <f t="shared" si="159"/>
        <v>0</v>
      </c>
      <c r="AA716" s="34">
        <f t="shared" si="160"/>
        <v>0</v>
      </c>
      <c r="AB716" s="34">
        <f t="shared" si="153"/>
        <v>0</v>
      </c>
      <c r="AC716" s="34">
        <f t="shared" si="156"/>
        <v>0</v>
      </c>
      <c r="AD716" s="34">
        <f t="shared" si="161"/>
        <v>0</v>
      </c>
      <c r="AE716" s="34">
        <f t="shared" si="162"/>
        <v>0</v>
      </c>
      <c r="AF716" s="34">
        <f t="shared" si="163"/>
        <v>0</v>
      </c>
      <c r="AG716" s="34">
        <f t="shared" si="164"/>
        <v>0</v>
      </c>
      <c r="AH716">
        <f t="shared" si="157"/>
        <v>0</v>
      </c>
      <c r="AI716">
        <f t="shared" si="158"/>
        <v>0</v>
      </c>
      <c r="AJ716">
        <v>0</v>
      </c>
    </row>
    <row r="717" spans="1:36" ht="12.75">
      <c r="A717" s="22">
        <v>3680320</v>
      </c>
      <c r="B717" s="23">
        <v>149200000000</v>
      </c>
      <c r="C717" s="24" t="s">
        <v>771</v>
      </c>
      <c r="D717" s="24" t="s">
        <v>772</v>
      </c>
      <c r="E717" s="24" t="s">
        <v>1891</v>
      </c>
      <c r="F717" s="24">
        <v>14006</v>
      </c>
      <c r="G717" s="25">
        <v>9620</v>
      </c>
      <c r="H717" s="24">
        <v>7165494454</v>
      </c>
      <c r="I717" s="26">
        <v>8</v>
      </c>
      <c r="J717" s="26" t="s">
        <v>876</v>
      </c>
      <c r="K717" s="70"/>
      <c r="L717" s="82" t="s">
        <v>954</v>
      </c>
      <c r="M717" s="70"/>
      <c r="N717" s="30"/>
      <c r="O717" s="30"/>
      <c r="P717" s="31" t="s">
        <v>947</v>
      </c>
      <c r="Q717" s="31" t="s">
        <v>947</v>
      </c>
      <c r="R717" s="26" t="s">
        <v>876</v>
      </c>
      <c r="S717" s="48" t="s">
        <v>955</v>
      </c>
      <c r="X717" s="34">
        <f t="shared" si="154"/>
        <v>1</v>
      </c>
      <c r="Y717" s="34">
        <f t="shared" si="155"/>
        <v>0</v>
      </c>
      <c r="Z717" s="34">
        <f t="shared" si="159"/>
        <v>0</v>
      </c>
      <c r="AA717" s="34">
        <f t="shared" si="160"/>
        <v>0</v>
      </c>
      <c r="AB717" s="34">
        <f t="shared" si="153"/>
        <v>0</v>
      </c>
      <c r="AC717" s="34">
        <f t="shared" si="156"/>
        <v>1</v>
      </c>
      <c r="AD717" s="34">
        <f t="shared" si="161"/>
        <v>0</v>
      </c>
      <c r="AE717" s="34">
        <f t="shared" si="162"/>
        <v>0</v>
      </c>
      <c r="AF717" s="34">
        <f t="shared" si="163"/>
        <v>0</v>
      </c>
      <c r="AG717" s="34">
        <f t="shared" si="164"/>
        <v>0</v>
      </c>
      <c r="AH717">
        <f t="shared" si="157"/>
        <v>0</v>
      </c>
      <c r="AI717">
        <f t="shared" si="158"/>
        <v>0</v>
      </c>
      <c r="AJ717">
        <v>0</v>
      </c>
    </row>
    <row r="718" spans="1:36" ht="12.75">
      <c r="A718" s="22">
        <v>3680340</v>
      </c>
      <c r="B718" s="23">
        <v>169000000000</v>
      </c>
      <c r="C718" s="24" t="s">
        <v>773</v>
      </c>
      <c r="D718" s="24" t="s">
        <v>774</v>
      </c>
      <c r="E718" s="24" t="s">
        <v>1999</v>
      </c>
      <c r="F718" s="24">
        <v>12953</v>
      </c>
      <c r="G718" s="25">
        <v>28</v>
      </c>
      <c r="H718" s="24">
        <v>5184836420</v>
      </c>
      <c r="I718" s="26">
        <v>6</v>
      </c>
      <c r="J718" s="26" t="s">
        <v>878</v>
      </c>
      <c r="K718" s="70"/>
      <c r="L718" s="82" t="s">
        <v>954</v>
      </c>
      <c r="M718" s="70"/>
      <c r="N718" s="30"/>
      <c r="O718" s="30"/>
      <c r="P718" s="31" t="s">
        <v>947</v>
      </c>
      <c r="Q718" s="31" t="s">
        <v>947</v>
      </c>
      <c r="R718" s="26" t="s">
        <v>876</v>
      </c>
      <c r="S718" s="48" t="s">
        <v>955</v>
      </c>
      <c r="X718" s="34">
        <f t="shared" si="154"/>
        <v>0</v>
      </c>
      <c r="Y718" s="34">
        <f t="shared" si="155"/>
        <v>0</v>
      </c>
      <c r="Z718" s="34">
        <f t="shared" si="159"/>
        <v>0</v>
      </c>
      <c r="AA718" s="34">
        <f t="shared" si="160"/>
        <v>0</v>
      </c>
      <c r="AB718" s="34">
        <f t="shared" si="153"/>
        <v>0</v>
      </c>
      <c r="AC718" s="34">
        <f t="shared" si="156"/>
        <v>1</v>
      </c>
      <c r="AD718" s="34">
        <f t="shared" si="161"/>
        <v>0</v>
      </c>
      <c r="AE718" s="34">
        <f t="shared" si="162"/>
        <v>0</v>
      </c>
      <c r="AF718" s="34">
        <f t="shared" si="163"/>
        <v>0</v>
      </c>
      <c r="AG718" s="34">
        <f t="shared" si="164"/>
        <v>0</v>
      </c>
      <c r="AH718">
        <f t="shared" si="157"/>
        <v>0</v>
      </c>
      <c r="AI718">
        <f t="shared" si="158"/>
        <v>0</v>
      </c>
      <c r="AJ718">
        <v>0</v>
      </c>
    </row>
    <row r="719" spans="1:36" ht="12.75">
      <c r="A719" s="22">
        <v>3680380</v>
      </c>
      <c r="B719" s="23">
        <v>199000000000</v>
      </c>
      <c r="C719" s="24" t="s">
        <v>775</v>
      </c>
      <c r="D719" s="24" t="s">
        <v>776</v>
      </c>
      <c r="E719" s="24" t="s">
        <v>491</v>
      </c>
      <c r="F719" s="24">
        <v>12167</v>
      </c>
      <c r="G719" s="25" t="s">
        <v>946</v>
      </c>
      <c r="H719" s="24">
        <v>6076527531</v>
      </c>
      <c r="I719" s="26">
        <v>7</v>
      </c>
      <c r="J719" s="26" t="s">
        <v>876</v>
      </c>
      <c r="K719" s="70"/>
      <c r="L719" s="82" t="s">
        <v>954</v>
      </c>
      <c r="M719" s="70"/>
      <c r="N719" s="30"/>
      <c r="O719" s="30"/>
      <c r="P719" s="31" t="s">
        <v>947</v>
      </c>
      <c r="Q719" s="31" t="s">
        <v>947</v>
      </c>
      <c r="R719" s="26" t="s">
        <v>876</v>
      </c>
      <c r="S719" s="48" t="s">
        <v>955</v>
      </c>
      <c r="X719" s="34">
        <f t="shared" si="154"/>
        <v>1</v>
      </c>
      <c r="Y719" s="34">
        <f t="shared" si="155"/>
        <v>0</v>
      </c>
      <c r="Z719" s="34">
        <f t="shared" si="159"/>
        <v>0</v>
      </c>
      <c r="AA719" s="34">
        <f t="shared" si="160"/>
        <v>0</v>
      </c>
      <c r="AB719" s="34">
        <f t="shared" si="153"/>
        <v>0</v>
      </c>
      <c r="AC719" s="34">
        <f t="shared" si="156"/>
        <v>1</v>
      </c>
      <c r="AD719" s="34">
        <f t="shared" si="161"/>
        <v>0</v>
      </c>
      <c r="AE719" s="34">
        <f t="shared" si="162"/>
        <v>0</v>
      </c>
      <c r="AF719" s="34">
        <f t="shared" si="163"/>
        <v>0</v>
      </c>
      <c r="AG719" s="34">
        <f t="shared" si="164"/>
        <v>0</v>
      </c>
      <c r="AH719">
        <f t="shared" si="157"/>
        <v>0</v>
      </c>
      <c r="AI719">
        <f t="shared" si="158"/>
        <v>0</v>
      </c>
      <c r="AJ719">
        <v>0</v>
      </c>
    </row>
    <row r="720" spans="1:36" ht="12.75">
      <c r="A720" s="22">
        <v>3680400</v>
      </c>
      <c r="B720" s="23">
        <v>209000000000</v>
      </c>
      <c r="C720" s="24" t="s">
        <v>777</v>
      </c>
      <c r="D720" s="24" t="s">
        <v>778</v>
      </c>
      <c r="E720" s="24" t="s">
        <v>1847</v>
      </c>
      <c r="F720" s="24">
        <v>12095</v>
      </c>
      <c r="G720" s="25" t="s">
        <v>946</v>
      </c>
      <c r="H720" s="24">
        <v>5187624634</v>
      </c>
      <c r="I720" s="26">
        <v>6</v>
      </c>
      <c r="J720" s="26" t="s">
        <v>878</v>
      </c>
      <c r="K720" s="70"/>
      <c r="L720" s="82" t="s">
        <v>954</v>
      </c>
      <c r="M720" s="70"/>
      <c r="N720" s="30"/>
      <c r="O720" s="30"/>
      <c r="P720" s="31" t="s">
        <v>947</v>
      </c>
      <c r="Q720" s="31" t="s">
        <v>947</v>
      </c>
      <c r="R720" s="26" t="s">
        <v>876</v>
      </c>
      <c r="S720" s="48" t="s">
        <v>955</v>
      </c>
      <c r="X720" s="34">
        <f t="shared" si="154"/>
        <v>0</v>
      </c>
      <c r="Y720" s="34">
        <f t="shared" si="155"/>
        <v>0</v>
      </c>
      <c r="Z720" s="34">
        <f t="shared" si="159"/>
        <v>0</v>
      </c>
      <c r="AA720" s="34">
        <f t="shared" si="160"/>
        <v>0</v>
      </c>
      <c r="AB720" s="34">
        <f t="shared" si="153"/>
        <v>0</v>
      </c>
      <c r="AC720" s="34">
        <f t="shared" si="156"/>
        <v>1</v>
      </c>
      <c r="AD720" s="34">
        <f t="shared" si="161"/>
        <v>0</v>
      </c>
      <c r="AE720" s="34">
        <f t="shared" si="162"/>
        <v>0</v>
      </c>
      <c r="AF720" s="34">
        <f t="shared" si="163"/>
        <v>0</v>
      </c>
      <c r="AG720" s="34">
        <f t="shared" si="164"/>
        <v>0</v>
      </c>
      <c r="AH720">
        <f t="shared" si="157"/>
        <v>0</v>
      </c>
      <c r="AI720">
        <f t="shared" si="158"/>
        <v>0</v>
      </c>
      <c r="AJ720">
        <v>0</v>
      </c>
    </row>
    <row r="721" spans="1:36" ht="12.75">
      <c r="A721" s="22">
        <v>3680420</v>
      </c>
      <c r="B721" s="23">
        <v>219000000000</v>
      </c>
      <c r="C721" s="24" t="s">
        <v>779</v>
      </c>
      <c r="D721" s="24" t="s">
        <v>780</v>
      </c>
      <c r="E721" s="24" t="s">
        <v>1717</v>
      </c>
      <c r="F721" s="24">
        <v>13350</v>
      </c>
      <c r="G721" s="25">
        <v>1494</v>
      </c>
      <c r="H721" s="24">
        <v>3158672022</v>
      </c>
      <c r="I721" s="26">
        <v>4</v>
      </c>
      <c r="J721" s="26" t="s">
        <v>878</v>
      </c>
      <c r="K721" s="70"/>
      <c r="L721" s="82" t="s">
        <v>954</v>
      </c>
      <c r="M721" s="70"/>
      <c r="N721" s="30"/>
      <c r="O721" s="30"/>
      <c r="P721" s="31" t="s">
        <v>947</v>
      </c>
      <c r="Q721" s="31" t="s">
        <v>947</v>
      </c>
      <c r="R721" s="26" t="s">
        <v>878</v>
      </c>
      <c r="S721" s="48" t="s">
        <v>955</v>
      </c>
      <c r="X721" s="34">
        <f t="shared" si="154"/>
        <v>0</v>
      </c>
      <c r="Y721" s="34">
        <f t="shared" si="155"/>
        <v>0</v>
      </c>
      <c r="Z721" s="34">
        <f t="shared" si="159"/>
        <v>0</v>
      </c>
      <c r="AA721" s="34">
        <f t="shared" si="160"/>
        <v>0</v>
      </c>
      <c r="AB721" s="34">
        <f t="shared" si="153"/>
        <v>0</v>
      </c>
      <c r="AC721" s="34">
        <f t="shared" si="156"/>
        <v>0</v>
      </c>
      <c r="AD721" s="34">
        <f t="shared" si="161"/>
        <v>0</v>
      </c>
      <c r="AE721" s="34">
        <f t="shared" si="162"/>
        <v>0</v>
      </c>
      <c r="AF721" s="34">
        <f t="shared" si="163"/>
        <v>0</v>
      </c>
      <c r="AG721" s="34">
        <f t="shared" si="164"/>
        <v>0</v>
      </c>
      <c r="AH721">
        <f t="shared" si="157"/>
        <v>0</v>
      </c>
      <c r="AI721">
        <f t="shared" si="158"/>
        <v>0</v>
      </c>
      <c r="AJ721">
        <v>0</v>
      </c>
    </row>
    <row r="722" spans="1:36" ht="12.75">
      <c r="A722" s="22">
        <v>3680440</v>
      </c>
      <c r="B722" s="23">
        <v>229000000000</v>
      </c>
      <c r="C722" s="24" t="s">
        <v>781</v>
      </c>
      <c r="D722" s="24" t="s">
        <v>782</v>
      </c>
      <c r="E722" s="24" t="s">
        <v>620</v>
      </c>
      <c r="F722" s="24">
        <v>13601</v>
      </c>
      <c r="G722" s="25" t="s">
        <v>946</v>
      </c>
      <c r="H722" s="24">
        <v>3157880400</v>
      </c>
      <c r="I722" s="26">
        <v>5</v>
      </c>
      <c r="J722" s="26" t="s">
        <v>878</v>
      </c>
      <c r="K722" s="70"/>
      <c r="L722" s="82" t="s">
        <v>954</v>
      </c>
      <c r="M722" s="70"/>
      <c r="N722" s="30"/>
      <c r="O722" s="30"/>
      <c r="P722" s="31" t="s">
        <v>947</v>
      </c>
      <c r="Q722" s="31" t="s">
        <v>947</v>
      </c>
      <c r="R722" s="26" t="s">
        <v>878</v>
      </c>
      <c r="S722" s="48" t="s">
        <v>955</v>
      </c>
      <c r="X722" s="34">
        <f t="shared" si="154"/>
        <v>0</v>
      </c>
      <c r="Y722" s="34">
        <f t="shared" si="155"/>
        <v>0</v>
      </c>
      <c r="Z722" s="34">
        <f t="shared" si="159"/>
        <v>0</v>
      </c>
      <c r="AA722" s="34">
        <f t="shared" si="160"/>
        <v>0</v>
      </c>
      <c r="AB722" s="34">
        <f t="shared" si="153"/>
        <v>0</v>
      </c>
      <c r="AC722" s="34">
        <f t="shared" si="156"/>
        <v>0</v>
      </c>
      <c r="AD722" s="34">
        <f t="shared" si="161"/>
        <v>0</v>
      </c>
      <c r="AE722" s="34">
        <f t="shared" si="162"/>
        <v>0</v>
      </c>
      <c r="AF722" s="34">
        <f t="shared" si="163"/>
        <v>0</v>
      </c>
      <c r="AG722" s="34">
        <f t="shared" si="164"/>
        <v>0</v>
      </c>
      <c r="AH722">
        <f t="shared" si="157"/>
        <v>0</v>
      </c>
      <c r="AI722">
        <f t="shared" si="158"/>
        <v>0</v>
      </c>
      <c r="AJ722">
        <v>0</v>
      </c>
    </row>
    <row r="723" spans="1:36" ht="12.75">
      <c r="A723" s="22">
        <v>3680460</v>
      </c>
      <c r="B723" s="23">
        <v>249000000000</v>
      </c>
      <c r="C723" s="24" t="s">
        <v>783</v>
      </c>
      <c r="D723" s="24" t="s">
        <v>784</v>
      </c>
      <c r="E723" s="24" t="s">
        <v>1914</v>
      </c>
      <c r="F723" s="24">
        <v>14482</v>
      </c>
      <c r="G723" s="25" t="s">
        <v>946</v>
      </c>
      <c r="H723" s="24">
        <v>7166587900</v>
      </c>
      <c r="I723" s="26">
        <v>4</v>
      </c>
      <c r="J723" s="26" t="s">
        <v>878</v>
      </c>
      <c r="K723" s="70"/>
      <c r="L723" s="82" t="s">
        <v>954</v>
      </c>
      <c r="M723" s="70"/>
      <c r="N723" s="30"/>
      <c r="O723" s="30"/>
      <c r="P723" s="31" t="s">
        <v>947</v>
      </c>
      <c r="Q723" s="31" t="s">
        <v>947</v>
      </c>
      <c r="R723" s="26" t="s">
        <v>878</v>
      </c>
      <c r="S723" s="48" t="s">
        <v>955</v>
      </c>
      <c r="X723" s="34">
        <f t="shared" si="154"/>
        <v>0</v>
      </c>
      <c r="Y723" s="34">
        <f t="shared" si="155"/>
        <v>0</v>
      </c>
      <c r="Z723" s="34">
        <f t="shared" si="159"/>
        <v>0</v>
      </c>
      <c r="AA723" s="34">
        <f t="shared" si="160"/>
        <v>0</v>
      </c>
      <c r="AB723" s="34">
        <f t="shared" si="153"/>
        <v>0</v>
      </c>
      <c r="AC723" s="34">
        <f t="shared" si="156"/>
        <v>0</v>
      </c>
      <c r="AD723" s="34">
        <f t="shared" si="161"/>
        <v>0</v>
      </c>
      <c r="AE723" s="34">
        <f t="shared" si="162"/>
        <v>0</v>
      </c>
      <c r="AF723" s="34">
        <f t="shared" si="163"/>
        <v>0</v>
      </c>
      <c r="AG723" s="34">
        <f t="shared" si="164"/>
        <v>0</v>
      </c>
      <c r="AH723">
        <f t="shared" si="157"/>
        <v>0</v>
      </c>
      <c r="AI723">
        <f t="shared" si="158"/>
        <v>0</v>
      </c>
      <c r="AJ723">
        <v>0</v>
      </c>
    </row>
    <row r="724" spans="1:36" ht="12.75">
      <c r="A724" s="22">
        <v>3680480</v>
      </c>
      <c r="B724" s="23">
        <v>259000000000</v>
      </c>
      <c r="C724" s="24" t="s">
        <v>785</v>
      </c>
      <c r="D724" s="24" t="s">
        <v>786</v>
      </c>
      <c r="E724" s="24" t="s">
        <v>407</v>
      </c>
      <c r="F724" s="24">
        <v>13478</v>
      </c>
      <c r="G724" s="25">
        <v>168</v>
      </c>
      <c r="H724" s="24">
        <v>3153615500</v>
      </c>
      <c r="I724" s="26">
        <v>8</v>
      </c>
      <c r="J724" s="26" t="s">
        <v>876</v>
      </c>
      <c r="K724" s="70"/>
      <c r="L724" s="82" t="s">
        <v>954</v>
      </c>
      <c r="M724" s="70"/>
      <c r="N724" s="30"/>
      <c r="O724" s="30"/>
      <c r="P724" s="31" t="s">
        <v>947</v>
      </c>
      <c r="Q724" s="31" t="s">
        <v>947</v>
      </c>
      <c r="R724" s="26" t="s">
        <v>876</v>
      </c>
      <c r="S724" s="85" t="s">
        <v>955</v>
      </c>
      <c r="X724" s="34">
        <f t="shared" si="154"/>
        <v>1</v>
      </c>
      <c r="Y724" s="34">
        <f t="shared" si="155"/>
        <v>0</v>
      </c>
      <c r="Z724" s="34">
        <f t="shared" si="159"/>
        <v>0</v>
      </c>
      <c r="AA724" s="34">
        <f t="shared" si="160"/>
        <v>0</v>
      </c>
      <c r="AB724" s="34">
        <f t="shared" si="153"/>
        <v>0</v>
      </c>
      <c r="AC724" s="34">
        <f t="shared" si="156"/>
        <v>1</v>
      </c>
      <c r="AD724" s="34">
        <f t="shared" si="161"/>
        <v>0</v>
      </c>
      <c r="AE724" s="34">
        <f t="shared" si="162"/>
        <v>0</v>
      </c>
      <c r="AF724" s="34">
        <f t="shared" si="163"/>
        <v>0</v>
      </c>
      <c r="AG724" s="34">
        <f t="shared" si="164"/>
        <v>0</v>
      </c>
      <c r="AH724">
        <f t="shared" si="157"/>
        <v>0</v>
      </c>
      <c r="AI724">
        <f t="shared" si="158"/>
        <v>0</v>
      </c>
      <c r="AJ724">
        <v>0</v>
      </c>
    </row>
    <row r="725" spans="1:36" ht="12.75">
      <c r="A725" s="86">
        <v>3680500</v>
      </c>
      <c r="B725" s="87">
        <v>269100000000</v>
      </c>
      <c r="C725" t="s">
        <v>787</v>
      </c>
      <c r="D725" t="s">
        <v>788</v>
      </c>
      <c r="E725" t="s">
        <v>1497</v>
      </c>
      <c r="F725">
        <v>14450</v>
      </c>
      <c r="G725" s="3">
        <v>1327</v>
      </c>
      <c r="H725">
        <v>7163832200</v>
      </c>
      <c r="I725" s="4">
        <v>4</v>
      </c>
      <c r="J725" s="4" t="s">
        <v>878</v>
      </c>
      <c r="K725" s="46"/>
      <c r="L725" s="47" t="s">
        <v>954</v>
      </c>
      <c r="M725" s="5"/>
      <c r="N725" s="7"/>
      <c r="O725" s="7"/>
      <c r="P725" s="88" t="s">
        <v>947</v>
      </c>
      <c r="Q725" s="88" t="s">
        <v>947</v>
      </c>
      <c r="R725" s="4" t="s">
        <v>878</v>
      </c>
      <c r="S725" s="85" t="s">
        <v>955</v>
      </c>
      <c r="X725" s="34">
        <f t="shared" si="154"/>
        <v>0</v>
      </c>
      <c r="Y725" s="34">
        <f t="shared" si="155"/>
        <v>0</v>
      </c>
      <c r="Z725" s="34">
        <f t="shared" si="159"/>
        <v>0</v>
      </c>
      <c r="AA725" s="34">
        <f t="shared" si="160"/>
        <v>0</v>
      </c>
      <c r="AB725" s="34">
        <f t="shared" si="153"/>
        <v>0</v>
      </c>
      <c r="AC725" s="34">
        <f t="shared" si="156"/>
        <v>0</v>
      </c>
      <c r="AD725" s="34">
        <f t="shared" si="161"/>
        <v>0</v>
      </c>
      <c r="AE725" s="34">
        <f t="shared" si="162"/>
        <v>0</v>
      </c>
      <c r="AF725" s="34">
        <f t="shared" si="163"/>
        <v>0</v>
      </c>
      <c r="AG725" s="34">
        <f t="shared" si="164"/>
        <v>0</v>
      </c>
      <c r="AH725">
        <f t="shared" si="157"/>
        <v>0</v>
      </c>
      <c r="AI725">
        <f t="shared" si="158"/>
        <v>0</v>
      </c>
      <c r="AJ725">
        <v>0</v>
      </c>
    </row>
    <row r="726" spans="1:36" ht="12.75">
      <c r="A726" s="22">
        <v>3680520</v>
      </c>
      <c r="B726" s="23">
        <v>269200000000</v>
      </c>
      <c r="C726" s="24" t="s">
        <v>789</v>
      </c>
      <c r="D726" s="24" t="s">
        <v>790</v>
      </c>
      <c r="E726" s="24" t="s">
        <v>474</v>
      </c>
      <c r="F726" s="24">
        <v>14559</v>
      </c>
      <c r="G726" s="25">
        <v>1709</v>
      </c>
      <c r="H726" s="24">
        <v>7163522410</v>
      </c>
      <c r="I726" s="26">
        <v>4</v>
      </c>
      <c r="J726" s="26" t="s">
        <v>878</v>
      </c>
      <c r="K726" s="70"/>
      <c r="L726" s="82" t="s">
        <v>954</v>
      </c>
      <c r="M726" s="70"/>
      <c r="N726" s="30"/>
      <c r="O726" s="30"/>
      <c r="P726" s="31" t="s">
        <v>947</v>
      </c>
      <c r="Q726" s="31" t="s">
        <v>947</v>
      </c>
      <c r="R726" s="26" t="s">
        <v>878</v>
      </c>
      <c r="S726" s="48" t="s">
        <v>955</v>
      </c>
      <c r="X726" s="34">
        <f t="shared" si="154"/>
        <v>0</v>
      </c>
      <c r="Y726" s="34">
        <f t="shared" si="155"/>
        <v>0</v>
      </c>
      <c r="Z726" s="34">
        <f t="shared" si="159"/>
        <v>0</v>
      </c>
      <c r="AA726" s="34">
        <f t="shared" si="160"/>
        <v>0</v>
      </c>
      <c r="AB726" s="34">
        <f t="shared" si="153"/>
        <v>0</v>
      </c>
      <c r="AC726" s="34">
        <f t="shared" si="156"/>
        <v>0</v>
      </c>
      <c r="AD726" s="34">
        <f t="shared" si="161"/>
        <v>0</v>
      </c>
      <c r="AE726" s="34">
        <f t="shared" si="162"/>
        <v>0</v>
      </c>
      <c r="AF726" s="34">
        <f t="shared" si="163"/>
        <v>0</v>
      </c>
      <c r="AG726" s="34">
        <f t="shared" si="164"/>
        <v>0</v>
      </c>
      <c r="AH726">
        <f t="shared" si="157"/>
        <v>0</v>
      </c>
      <c r="AI726">
        <f t="shared" si="158"/>
        <v>0</v>
      </c>
      <c r="AJ726">
        <v>0</v>
      </c>
    </row>
    <row r="727" spans="1:36" ht="12.75">
      <c r="A727" s="22">
        <v>3680540</v>
      </c>
      <c r="B727" s="23">
        <v>289000000000</v>
      </c>
      <c r="C727" s="24" t="s">
        <v>791</v>
      </c>
      <c r="D727" s="24" t="s">
        <v>792</v>
      </c>
      <c r="E727" s="24" t="s">
        <v>793</v>
      </c>
      <c r="F727" s="24">
        <v>11590</v>
      </c>
      <c r="G727" s="25">
        <v>5931</v>
      </c>
      <c r="H727" s="24">
        <v>5169978700</v>
      </c>
      <c r="I727" s="26">
        <v>3</v>
      </c>
      <c r="J727" s="26" t="s">
        <v>878</v>
      </c>
      <c r="K727" s="70"/>
      <c r="L727" s="82" t="s">
        <v>954</v>
      </c>
      <c r="M727" s="70"/>
      <c r="N727" s="30"/>
      <c r="O727" s="30"/>
      <c r="P727" s="31" t="s">
        <v>947</v>
      </c>
      <c r="Q727" s="31" t="s">
        <v>947</v>
      </c>
      <c r="R727" s="26" t="s">
        <v>878</v>
      </c>
      <c r="S727" s="48" t="s">
        <v>955</v>
      </c>
      <c r="X727" s="34">
        <f t="shared" si="154"/>
        <v>0</v>
      </c>
      <c r="Y727" s="34">
        <f t="shared" si="155"/>
        <v>0</v>
      </c>
      <c r="Z727" s="34">
        <f t="shared" si="159"/>
        <v>0</v>
      </c>
      <c r="AA727" s="34">
        <f t="shared" si="160"/>
        <v>0</v>
      </c>
      <c r="AB727" s="34">
        <f t="shared" si="153"/>
        <v>0</v>
      </c>
      <c r="AC727" s="34">
        <f t="shared" si="156"/>
        <v>0</v>
      </c>
      <c r="AD727" s="34">
        <f t="shared" si="161"/>
        <v>0</v>
      </c>
      <c r="AE727" s="34">
        <f t="shared" si="162"/>
        <v>0</v>
      </c>
      <c r="AF727" s="34">
        <f t="shared" si="163"/>
        <v>0</v>
      </c>
      <c r="AG727" s="34">
        <f t="shared" si="164"/>
        <v>0</v>
      </c>
      <c r="AH727">
        <f t="shared" si="157"/>
        <v>0</v>
      </c>
      <c r="AI727">
        <f t="shared" si="158"/>
        <v>0</v>
      </c>
      <c r="AJ727">
        <v>0</v>
      </c>
    </row>
    <row r="728" spans="1:36" ht="12.75">
      <c r="A728" s="22">
        <v>3680560</v>
      </c>
      <c r="B728" s="23">
        <v>419000000000</v>
      </c>
      <c r="C728" s="24" t="s">
        <v>794</v>
      </c>
      <c r="D728" s="24" t="s">
        <v>795</v>
      </c>
      <c r="E728" s="24" t="s">
        <v>2155</v>
      </c>
      <c r="F728" s="24">
        <v>13413</v>
      </c>
      <c r="G728" s="25" t="s">
        <v>946</v>
      </c>
      <c r="H728" s="24">
        <v>3157938561</v>
      </c>
      <c r="I728" s="26">
        <v>4</v>
      </c>
      <c r="J728" s="26" t="s">
        <v>878</v>
      </c>
      <c r="K728" s="70"/>
      <c r="L728" s="82" t="s">
        <v>954</v>
      </c>
      <c r="M728" s="70"/>
      <c r="N728" s="30"/>
      <c r="O728" s="30"/>
      <c r="P728" s="31" t="s">
        <v>947</v>
      </c>
      <c r="Q728" s="31" t="s">
        <v>947</v>
      </c>
      <c r="R728" s="26" t="s">
        <v>878</v>
      </c>
      <c r="S728" s="48" t="s">
        <v>955</v>
      </c>
      <c r="X728" s="34">
        <f t="shared" si="154"/>
        <v>0</v>
      </c>
      <c r="Y728" s="34">
        <f t="shared" si="155"/>
        <v>0</v>
      </c>
      <c r="Z728" s="34">
        <f t="shared" si="159"/>
        <v>0</v>
      </c>
      <c r="AA728" s="34">
        <f t="shared" si="160"/>
        <v>0</v>
      </c>
      <c r="AB728" s="34">
        <f t="shared" si="153"/>
        <v>0</v>
      </c>
      <c r="AC728" s="34">
        <f t="shared" si="156"/>
        <v>0</v>
      </c>
      <c r="AD728" s="34">
        <f t="shared" si="161"/>
        <v>0</v>
      </c>
      <c r="AE728" s="34">
        <f t="shared" si="162"/>
        <v>0</v>
      </c>
      <c r="AF728" s="34">
        <f t="shared" si="163"/>
        <v>0</v>
      </c>
      <c r="AG728" s="34">
        <f t="shared" si="164"/>
        <v>0</v>
      </c>
      <c r="AH728">
        <f t="shared" si="157"/>
        <v>0</v>
      </c>
      <c r="AI728">
        <f t="shared" si="158"/>
        <v>0</v>
      </c>
      <c r="AJ728">
        <v>0</v>
      </c>
    </row>
    <row r="729" spans="1:36" ht="12.75">
      <c r="A729" s="22">
        <v>3680580</v>
      </c>
      <c r="B729" s="23">
        <v>429000000000</v>
      </c>
      <c r="C729" s="24" t="s">
        <v>796</v>
      </c>
      <c r="D729" s="24" t="s">
        <v>797</v>
      </c>
      <c r="E729" s="24" t="s">
        <v>1272</v>
      </c>
      <c r="F729" s="24">
        <v>13221</v>
      </c>
      <c r="G729" s="25">
        <v>1321</v>
      </c>
      <c r="H729" s="24">
        <v>3154332602</v>
      </c>
      <c r="I729" s="26">
        <v>4</v>
      </c>
      <c r="J729" s="26" t="s">
        <v>878</v>
      </c>
      <c r="K729" s="70"/>
      <c r="L729" s="82" t="s">
        <v>954</v>
      </c>
      <c r="M729" s="70"/>
      <c r="N729" s="30"/>
      <c r="O729" s="30"/>
      <c r="P729" s="31" t="s">
        <v>947</v>
      </c>
      <c r="Q729" s="31" t="s">
        <v>947</v>
      </c>
      <c r="R729" s="26" t="s">
        <v>878</v>
      </c>
      <c r="S729" s="48" t="s">
        <v>955</v>
      </c>
      <c r="X729" s="34">
        <f t="shared" si="154"/>
        <v>0</v>
      </c>
      <c r="Y729" s="34">
        <f t="shared" si="155"/>
        <v>0</v>
      </c>
      <c r="Z729" s="34">
        <f t="shared" si="159"/>
        <v>0</v>
      </c>
      <c r="AA729" s="34">
        <f t="shared" si="160"/>
        <v>0</v>
      </c>
      <c r="AB729" s="34">
        <f t="shared" si="153"/>
        <v>0</v>
      </c>
      <c r="AC729" s="34">
        <f t="shared" si="156"/>
        <v>0</v>
      </c>
      <c r="AD729" s="34">
        <f t="shared" si="161"/>
        <v>0</v>
      </c>
      <c r="AE729" s="34">
        <f t="shared" si="162"/>
        <v>0</v>
      </c>
      <c r="AF729" s="34">
        <f t="shared" si="163"/>
        <v>0</v>
      </c>
      <c r="AG729" s="34">
        <f t="shared" si="164"/>
        <v>0</v>
      </c>
      <c r="AH729">
        <f t="shared" si="157"/>
        <v>0</v>
      </c>
      <c r="AI729">
        <f t="shared" si="158"/>
        <v>0</v>
      </c>
      <c r="AJ729">
        <v>0</v>
      </c>
    </row>
    <row r="730" spans="1:36" ht="12.75">
      <c r="A730" s="22">
        <v>3680600</v>
      </c>
      <c r="B730" s="23">
        <v>439000000000</v>
      </c>
      <c r="C730" s="24" t="s">
        <v>798</v>
      </c>
      <c r="D730" s="24" t="s">
        <v>799</v>
      </c>
      <c r="E730" s="24" t="s">
        <v>2179</v>
      </c>
      <c r="F730" s="24">
        <v>14513</v>
      </c>
      <c r="G730" s="25">
        <v>1863</v>
      </c>
      <c r="H730" s="24">
        <v>7165266400</v>
      </c>
      <c r="I730" s="26">
        <v>4</v>
      </c>
      <c r="J730" s="26" t="s">
        <v>878</v>
      </c>
      <c r="K730" s="70"/>
      <c r="L730" s="82" t="s">
        <v>954</v>
      </c>
      <c r="M730" s="70"/>
      <c r="N730" s="30"/>
      <c r="O730" s="30"/>
      <c r="P730" s="31" t="s">
        <v>947</v>
      </c>
      <c r="Q730" s="31" t="s">
        <v>947</v>
      </c>
      <c r="R730" s="26" t="s">
        <v>878</v>
      </c>
      <c r="S730" s="48" t="s">
        <v>955</v>
      </c>
      <c r="X730" s="34">
        <f t="shared" si="154"/>
        <v>0</v>
      </c>
      <c r="Y730" s="34">
        <f t="shared" si="155"/>
        <v>0</v>
      </c>
      <c r="Z730" s="34">
        <f t="shared" si="159"/>
        <v>0</v>
      </c>
      <c r="AA730" s="34">
        <f t="shared" si="160"/>
        <v>0</v>
      </c>
      <c r="AB730" s="34">
        <f t="shared" si="153"/>
        <v>0</v>
      </c>
      <c r="AC730" s="34">
        <f t="shared" si="156"/>
        <v>0</v>
      </c>
      <c r="AD730" s="34">
        <f t="shared" si="161"/>
        <v>0</v>
      </c>
      <c r="AE730" s="34">
        <f t="shared" si="162"/>
        <v>0</v>
      </c>
      <c r="AF730" s="34">
        <f t="shared" si="163"/>
        <v>0</v>
      </c>
      <c r="AG730" s="34">
        <f t="shared" si="164"/>
        <v>0</v>
      </c>
      <c r="AH730">
        <f t="shared" si="157"/>
        <v>0</v>
      </c>
      <c r="AI730">
        <f t="shared" si="158"/>
        <v>0</v>
      </c>
      <c r="AJ730">
        <v>0</v>
      </c>
    </row>
    <row r="731" spans="1:36" ht="12.75">
      <c r="A731" s="22">
        <v>3680620</v>
      </c>
      <c r="B731" s="23">
        <v>449000000000</v>
      </c>
      <c r="C731" s="24" t="s">
        <v>800</v>
      </c>
      <c r="D731" s="24" t="s">
        <v>801</v>
      </c>
      <c r="E731" s="24" t="s">
        <v>1603</v>
      </c>
      <c r="F731" s="24">
        <v>10924</v>
      </c>
      <c r="G731" s="25">
        <v>9400</v>
      </c>
      <c r="H731" s="24">
        <v>9142945431</v>
      </c>
      <c r="I731" s="26">
        <v>8</v>
      </c>
      <c r="J731" s="26" t="s">
        <v>876</v>
      </c>
      <c r="K731" s="70"/>
      <c r="L731" s="82" t="s">
        <v>954</v>
      </c>
      <c r="M731" s="70"/>
      <c r="N731" s="30"/>
      <c r="O731" s="30"/>
      <c r="P731" s="31" t="s">
        <v>947</v>
      </c>
      <c r="Q731" s="31" t="s">
        <v>947</v>
      </c>
      <c r="R731" s="26" t="s">
        <v>876</v>
      </c>
      <c r="S731" s="48" t="s">
        <v>955</v>
      </c>
      <c r="X731" s="34">
        <f t="shared" si="154"/>
        <v>1</v>
      </c>
      <c r="Y731" s="34">
        <f t="shared" si="155"/>
        <v>0</v>
      </c>
      <c r="Z731" s="34">
        <f t="shared" si="159"/>
        <v>0</v>
      </c>
      <c r="AA731" s="34">
        <f t="shared" si="160"/>
        <v>0</v>
      </c>
      <c r="AB731" s="34">
        <f t="shared" si="153"/>
        <v>0</v>
      </c>
      <c r="AC731" s="34">
        <f t="shared" si="156"/>
        <v>1</v>
      </c>
      <c r="AD731" s="34">
        <f t="shared" si="161"/>
        <v>0</v>
      </c>
      <c r="AE731" s="34">
        <f t="shared" si="162"/>
        <v>0</v>
      </c>
      <c r="AF731" s="34">
        <f t="shared" si="163"/>
        <v>0</v>
      </c>
      <c r="AG731" s="34">
        <f t="shared" si="164"/>
        <v>0</v>
      </c>
      <c r="AH731">
        <f t="shared" si="157"/>
        <v>0</v>
      </c>
      <c r="AI731">
        <f t="shared" si="158"/>
        <v>0</v>
      </c>
      <c r="AJ731">
        <v>0</v>
      </c>
    </row>
    <row r="732" spans="1:36" ht="12.75">
      <c r="A732" s="22">
        <v>3680640</v>
      </c>
      <c r="B732" s="23">
        <v>459000000000</v>
      </c>
      <c r="C732" s="24" t="s">
        <v>802</v>
      </c>
      <c r="D732" s="24" t="s">
        <v>803</v>
      </c>
      <c r="E732" s="24" t="s">
        <v>2053</v>
      </c>
      <c r="F732" s="24">
        <v>14103</v>
      </c>
      <c r="G732" s="25">
        <v>9514</v>
      </c>
      <c r="H732" s="24">
        <v>8008367510</v>
      </c>
      <c r="I732" s="26">
        <v>8</v>
      </c>
      <c r="J732" s="26" t="s">
        <v>876</v>
      </c>
      <c r="K732" s="70"/>
      <c r="L732" s="82" t="s">
        <v>954</v>
      </c>
      <c r="M732" s="70"/>
      <c r="N732" s="30"/>
      <c r="O732" s="30"/>
      <c r="P732" s="31" t="s">
        <v>947</v>
      </c>
      <c r="Q732" s="31" t="s">
        <v>947</v>
      </c>
      <c r="R732" s="26" t="s">
        <v>876</v>
      </c>
      <c r="S732" s="48" t="s">
        <v>955</v>
      </c>
      <c r="X732" s="34">
        <f t="shared" si="154"/>
        <v>1</v>
      </c>
      <c r="Y732" s="34">
        <f t="shared" si="155"/>
        <v>0</v>
      </c>
      <c r="Z732" s="34">
        <f t="shared" si="159"/>
        <v>0</v>
      </c>
      <c r="AA732" s="34">
        <f t="shared" si="160"/>
        <v>0</v>
      </c>
      <c r="AB732" s="34">
        <f t="shared" si="153"/>
        <v>0</v>
      </c>
      <c r="AC732" s="34">
        <f t="shared" si="156"/>
        <v>1</v>
      </c>
      <c r="AD732" s="34">
        <f t="shared" si="161"/>
        <v>0</v>
      </c>
      <c r="AE732" s="34">
        <f t="shared" si="162"/>
        <v>0</v>
      </c>
      <c r="AF732" s="34">
        <f t="shared" si="163"/>
        <v>0</v>
      </c>
      <c r="AG732" s="34">
        <f t="shared" si="164"/>
        <v>0</v>
      </c>
      <c r="AH732">
        <f t="shared" si="157"/>
        <v>0</v>
      </c>
      <c r="AI732">
        <f t="shared" si="158"/>
        <v>0</v>
      </c>
      <c r="AJ732">
        <v>0</v>
      </c>
    </row>
    <row r="733" spans="1:36" ht="12.75">
      <c r="A733" s="22">
        <v>3680660</v>
      </c>
      <c r="B733" s="23">
        <v>469000000000</v>
      </c>
      <c r="C733" s="24" t="s">
        <v>804</v>
      </c>
      <c r="D733" s="24" t="s">
        <v>805</v>
      </c>
      <c r="E733" s="24" t="s">
        <v>2065</v>
      </c>
      <c r="F733" s="24">
        <v>13114</v>
      </c>
      <c r="G733" s="25">
        <v>4498</v>
      </c>
      <c r="H733" s="24">
        <v>3159634222</v>
      </c>
      <c r="I733" s="26">
        <v>8</v>
      </c>
      <c r="J733" s="26" t="s">
        <v>876</v>
      </c>
      <c r="K733" s="70"/>
      <c r="L733" s="82" t="s">
        <v>954</v>
      </c>
      <c r="M733" s="70"/>
      <c r="N733" s="30"/>
      <c r="O733" s="30"/>
      <c r="P733" s="31" t="s">
        <v>947</v>
      </c>
      <c r="Q733" s="31" t="s">
        <v>947</v>
      </c>
      <c r="R733" s="26" t="s">
        <v>876</v>
      </c>
      <c r="S733" s="48" t="s">
        <v>955</v>
      </c>
      <c r="X733" s="34">
        <f t="shared" si="154"/>
        <v>1</v>
      </c>
      <c r="Y733" s="34">
        <f t="shared" si="155"/>
        <v>0</v>
      </c>
      <c r="Z733" s="34">
        <f t="shared" si="159"/>
        <v>0</v>
      </c>
      <c r="AA733" s="34">
        <f t="shared" si="160"/>
        <v>0</v>
      </c>
      <c r="AB733" s="34">
        <f t="shared" si="153"/>
        <v>0</v>
      </c>
      <c r="AC733" s="34">
        <f t="shared" si="156"/>
        <v>1</v>
      </c>
      <c r="AD733" s="34">
        <f t="shared" si="161"/>
        <v>0</v>
      </c>
      <c r="AE733" s="34">
        <f t="shared" si="162"/>
        <v>0</v>
      </c>
      <c r="AF733" s="34">
        <f t="shared" si="163"/>
        <v>0</v>
      </c>
      <c r="AG733" s="34">
        <f t="shared" si="164"/>
        <v>0</v>
      </c>
      <c r="AH733">
        <f t="shared" si="157"/>
        <v>0</v>
      </c>
      <c r="AI733">
        <f t="shared" si="158"/>
        <v>0</v>
      </c>
      <c r="AJ733">
        <v>0</v>
      </c>
    </row>
    <row r="734" spans="1:36" ht="12.75">
      <c r="A734" s="22">
        <v>3680680</v>
      </c>
      <c r="B734" s="23">
        <v>489000000000</v>
      </c>
      <c r="C734" s="24" t="s">
        <v>806</v>
      </c>
      <c r="D734" s="24" t="s">
        <v>807</v>
      </c>
      <c r="E734" s="24" t="s">
        <v>751</v>
      </c>
      <c r="F734" s="24">
        <v>10598</v>
      </c>
      <c r="G734" s="25">
        <v>4399</v>
      </c>
      <c r="H734" s="24">
        <v>9142482300</v>
      </c>
      <c r="I734" s="26">
        <v>8</v>
      </c>
      <c r="J734" s="26" t="s">
        <v>876</v>
      </c>
      <c r="K734" s="70"/>
      <c r="L734" s="82" t="s">
        <v>954</v>
      </c>
      <c r="M734" s="70"/>
      <c r="N734" s="30"/>
      <c r="O734" s="30"/>
      <c r="P734" s="31" t="s">
        <v>947</v>
      </c>
      <c r="Q734" s="31" t="s">
        <v>947</v>
      </c>
      <c r="R734" s="26" t="s">
        <v>876</v>
      </c>
      <c r="S734" s="48" t="s">
        <v>955</v>
      </c>
      <c r="X734" s="34">
        <f t="shared" si="154"/>
        <v>1</v>
      </c>
      <c r="Y734" s="34">
        <f t="shared" si="155"/>
        <v>0</v>
      </c>
      <c r="Z734" s="34">
        <f t="shared" si="159"/>
        <v>0</v>
      </c>
      <c r="AA734" s="34">
        <f t="shared" si="160"/>
        <v>0</v>
      </c>
      <c r="AB734" s="34">
        <f t="shared" si="153"/>
        <v>0</v>
      </c>
      <c r="AC734" s="34">
        <f t="shared" si="156"/>
        <v>1</v>
      </c>
      <c r="AD734" s="34">
        <f t="shared" si="161"/>
        <v>0</v>
      </c>
      <c r="AE734" s="34">
        <f t="shared" si="162"/>
        <v>0</v>
      </c>
      <c r="AF734" s="34">
        <f t="shared" si="163"/>
        <v>0</v>
      </c>
      <c r="AG734" s="34">
        <f t="shared" si="164"/>
        <v>0</v>
      </c>
      <c r="AH734">
        <f t="shared" si="157"/>
        <v>0</v>
      </c>
      <c r="AI734">
        <f t="shared" si="158"/>
        <v>0</v>
      </c>
      <c r="AJ734">
        <v>0</v>
      </c>
    </row>
    <row r="735" spans="1:36" ht="12.75">
      <c r="A735" s="22">
        <v>3680700</v>
      </c>
      <c r="B735" s="23">
        <v>499000000000</v>
      </c>
      <c r="C735" s="24" t="s">
        <v>808</v>
      </c>
      <c r="D735" s="24" t="s">
        <v>809</v>
      </c>
      <c r="E735" s="24" t="s">
        <v>366</v>
      </c>
      <c r="F735" s="24">
        <v>12033</v>
      </c>
      <c r="G735" s="25">
        <v>3221</v>
      </c>
      <c r="H735" s="24">
        <v>5184778771</v>
      </c>
      <c r="I735" s="26">
        <v>8</v>
      </c>
      <c r="J735" s="26" t="s">
        <v>876</v>
      </c>
      <c r="K735" s="70"/>
      <c r="L735" s="82" t="s">
        <v>954</v>
      </c>
      <c r="M735" s="70"/>
      <c r="N735" s="30"/>
      <c r="O735" s="30"/>
      <c r="P735" s="31" t="s">
        <v>947</v>
      </c>
      <c r="Q735" s="31" t="s">
        <v>947</v>
      </c>
      <c r="R735" s="26" t="s">
        <v>876</v>
      </c>
      <c r="S735" s="48" t="s">
        <v>955</v>
      </c>
      <c r="X735" s="34">
        <f t="shared" si="154"/>
        <v>1</v>
      </c>
      <c r="Y735" s="34">
        <f t="shared" si="155"/>
        <v>0</v>
      </c>
      <c r="Z735" s="34">
        <f t="shared" si="159"/>
        <v>0</v>
      </c>
      <c r="AA735" s="34">
        <f t="shared" si="160"/>
        <v>0</v>
      </c>
      <c r="AB735" s="34">
        <f t="shared" si="153"/>
        <v>0</v>
      </c>
      <c r="AC735" s="34">
        <f t="shared" si="156"/>
        <v>1</v>
      </c>
      <c r="AD735" s="34">
        <f t="shared" si="161"/>
        <v>0</v>
      </c>
      <c r="AE735" s="34">
        <f t="shared" si="162"/>
        <v>0</v>
      </c>
      <c r="AF735" s="34">
        <f t="shared" si="163"/>
        <v>0</v>
      </c>
      <c r="AG735" s="34">
        <f t="shared" si="164"/>
        <v>0</v>
      </c>
      <c r="AH735">
        <f t="shared" si="157"/>
        <v>0</v>
      </c>
      <c r="AI735">
        <f t="shared" si="158"/>
        <v>0</v>
      </c>
      <c r="AJ735">
        <v>0</v>
      </c>
    </row>
    <row r="736" spans="1:36" ht="12.75">
      <c r="A736" s="22">
        <v>3680720</v>
      </c>
      <c r="B736" s="23">
        <v>509000000000</v>
      </c>
      <c r="C736" s="24" t="s">
        <v>810</v>
      </c>
      <c r="D736" s="24" t="s">
        <v>811</v>
      </c>
      <c r="E736" s="24" t="s">
        <v>812</v>
      </c>
      <c r="F736" s="24">
        <v>10994</v>
      </c>
      <c r="G736" s="25">
        <v>1025</v>
      </c>
      <c r="H736" s="24">
        <v>9146274701</v>
      </c>
      <c r="I736" s="26">
        <v>3</v>
      </c>
      <c r="J736" s="26" t="s">
        <v>878</v>
      </c>
      <c r="K736" s="70"/>
      <c r="L736" s="82" t="s">
        <v>954</v>
      </c>
      <c r="M736" s="70"/>
      <c r="N736" s="30"/>
      <c r="O736" s="30"/>
      <c r="P736" s="31" t="s">
        <v>947</v>
      </c>
      <c r="Q736" s="31" t="s">
        <v>947</v>
      </c>
      <c r="R736" s="26" t="s">
        <v>878</v>
      </c>
      <c r="S736" s="48" t="s">
        <v>955</v>
      </c>
      <c r="X736" s="34">
        <f t="shared" si="154"/>
        <v>0</v>
      </c>
      <c r="Y736" s="34">
        <f t="shared" si="155"/>
        <v>0</v>
      </c>
      <c r="Z736" s="34">
        <f t="shared" si="159"/>
        <v>0</v>
      </c>
      <c r="AA736" s="34">
        <f t="shared" si="160"/>
        <v>0</v>
      </c>
      <c r="AB736" s="34">
        <f t="shared" si="153"/>
        <v>0</v>
      </c>
      <c r="AC736" s="34">
        <f t="shared" si="156"/>
        <v>0</v>
      </c>
      <c r="AD736" s="34">
        <f t="shared" si="161"/>
        <v>0</v>
      </c>
      <c r="AE736" s="34">
        <f t="shared" si="162"/>
        <v>0</v>
      </c>
      <c r="AF736" s="34">
        <f t="shared" si="163"/>
        <v>0</v>
      </c>
      <c r="AG736" s="34">
        <f t="shared" si="164"/>
        <v>0</v>
      </c>
      <c r="AH736">
        <f t="shared" si="157"/>
        <v>0</v>
      </c>
      <c r="AI736">
        <f t="shared" si="158"/>
        <v>0</v>
      </c>
      <c r="AJ736">
        <v>0</v>
      </c>
    </row>
    <row r="737" spans="1:36" ht="12.75">
      <c r="A737" s="22">
        <v>3680740</v>
      </c>
      <c r="B737" s="23">
        <v>519000000000</v>
      </c>
      <c r="C737" s="24" t="s">
        <v>813</v>
      </c>
      <c r="D737" s="24" t="s">
        <v>814</v>
      </c>
      <c r="E737" s="24" t="s">
        <v>1206</v>
      </c>
      <c r="F737" s="24">
        <v>13617</v>
      </c>
      <c r="G737" s="25" t="s">
        <v>946</v>
      </c>
      <c r="H737" s="24">
        <v>3153864504</v>
      </c>
      <c r="I737" s="26">
        <v>6</v>
      </c>
      <c r="J737" s="26" t="s">
        <v>878</v>
      </c>
      <c r="K737" s="70"/>
      <c r="L737" s="82" t="s">
        <v>954</v>
      </c>
      <c r="M737" s="70"/>
      <c r="N737" s="30"/>
      <c r="O737" s="30"/>
      <c r="P737" s="31" t="s">
        <v>947</v>
      </c>
      <c r="Q737" s="31" t="s">
        <v>947</v>
      </c>
      <c r="R737" s="26" t="s">
        <v>876</v>
      </c>
      <c r="S737" s="48" t="s">
        <v>955</v>
      </c>
      <c r="X737" s="34">
        <f t="shared" si="154"/>
        <v>0</v>
      </c>
      <c r="Y737" s="34">
        <f t="shared" si="155"/>
        <v>0</v>
      </c>
      <c r="Z737" s="34">
        <f t="shared" si="159"/>
        <v>0</v>
      </c>
      <c r="AA737" s="34">
        <f t="shared" si="160"/>
        <v>0</v>
      </c>
      <c r="AB737" s="34">
        <f t="shared" si="153"/>
        <v>0</v>
      </c>
      <c r="AC737" s="34">
        <f t="shared" si="156"/>
        <v>1</v>
      </c>
      <c r="AD737" s="34">
        <f t="shared" si="161"/>
        <v>0</v>
      </c>
      <c r="AE737" s="34">
        <f t="shared" si="162"/>
        <v>0</v>
      </c>
      <c r="AF737" s="34">
        <f t="shared" si="163"/>
        <v>0</v>
      </c>
      <c r="AG737" s="34">
        <f t="shared" si="164"/>
        <v>0</v>
      </c>
      <c r="AH737">
        <f t="shared" si="157"/>
        <v>0</v>
      </c>
      <c r="AI737">
        <f t="shared" si="158"/>
        <v>0</v>
      </c>
      <c r="AJ737">
        <v>0</v>
      </c>
    </row>
    <row r="738" spans="1:36" ht="12.75">
      <c r="A738" s="22">
        <v>3680780</v>
      </c>
      <c r="B738" s="23">
        <v>559000000000</v>
      </c>
      <c r="C738" s="24" t="s">
        <v>815</v>
      </c>
      <c r="D738" s="24" t="s">
        <v>816</v>
      </c>
      <c r="E738" s="24" t="s">
        <v>1475</v>
      </c>
      <c r="F738" s="24">
        <v>14903</v>
      </c>
      <c r="G738" s="25">
        <v>1051</v>
      </c>
      <c r="H738" s="24">
        <v>6077393581</v>
      </c>
      <c r="I738" s="26">
        <v>8</v>
      </c>
      <c r="J738" s="26" t="s">
        <v>876</v>
      </c>
      <c r="K738" s="70"/>
      <c r="L738" s="82" t="s">
        <v>954</v>
      </c>
      <c r="M738" s="70"/>
      <c r="N738" s="30"/>
      <c r="O738" s="30"/>
      <c r="P738" s="31" t="s">
        <v>947</v>
      </c>
      <c r="Q738" s="31" t="s">
        <v>947</v>
      </c>
      <c r="R738" s="26" t="s">
        <v>876</v>
      </c>
      <c r="S738" s="48" t="s">
        <v>955</v>
      </c>
      <c r="X738" s="34">
        <f t="shared" si="154"/>
        <v>1</v>
      </c>
      <c r="Y738" s="34">
        <f t="shared" si="155"/>
        <v>0</v>
      </c>
      <c r="Z738" s="34">
        <f t="shared" si="159"/>
        <v>0</v>
      </c>
      <c r="AA738" s="34">
        <f t="shared" si="160"/>
        <v>0</v>
      </c>
      <c r="AB738" s="34">
        <f t="shared" si="153"/>
        <v>0</v>
      </c>
      <c r="AC738" s="34">
        <f t="shared" si="156"/>
        <v>1</v>
      </c>
      <c r="AD738" s="34">
        <f t="shared" si="161"/>
        <v>0</v>
      </c>
      <c r="AE738" s="34">
        <f t="shared" si="162"/>
        <v>0</v>
      </c>
      <c r="AF738" s="34">
        <f t="shared" si="163"/>
        <v>0</v>
      </c>
      <c r="AG738" s="34">
        <f t="shared" si="164"/>
        <v>0</v>
      </c>
      <c r="AH738">
        <f t="shared" si="157"/>
        <v>0</v>
      </c>
      <c r="AI738">
        <f t="shared" si="158"/>
        <v>0</v>
      </c>
      <c r="AJ738">
        <v>0</v>
      </c>
    </row>
    <row r="739" spans="1:36" ht="12.75">
      <c r="A739" s="22">
        <v>3680800</v>
      </c>
      <c r="B739" s="23">
        <v>579000000000</v>
      </c>
      <c r="C739" s="24" t="s">
        <v>817</v>
      </c>
      <c r="D739" s="24" t="s">
        <v>818</v>
      </c>
      <c r="E739" s="24" t="s">
        <v>1769</v>
      </c>
      <c r="F739" s="24">
        <v>14843</v>
      </c>
      <c r="G739" s="25">
        <v>586</v>
      </c>
      <c r="H739" s="24">
        <v>6073247880</v>
      </c>
      <c r="I739" s="26">
        <v>6</v>
      </c>
      <c r="J739" s="26" t="s">
        <v>878</v>
      </c>
      <c r="K739" s="70"/>
      <c r="L739" s="82" t="s">
        <v>954</v>
      </c>
      <c r="M739" s="70"/>
      <c r="N739" s="30"/>
      <c r="O739" s="30"/>
      <c r="P739" s="31" t="s">
        <v>947</v>
      </c>
      <c r="Q739" s="31" t="s">
        <v>947</v>
      </c>
      <c r="R739" s="26" t="s">
        <v>876</v>
      </c>
      <c r="S739" s="48" t="s">
        <v>955</v>
      </c>
      <c r="X739" s="34">
        <f t="shared" si="154"/>
        <v>0</v>
      </c>
      <c r="Y739" s="34">
        <f t="shared" si="155"/>
        <v>0</v>
      </c>
      <c r="Z739" s="34">
        <f t="shared" si="159"/>
        <v>0</v>
      </c>
      <c r="AA739" s="34">
        <f t="shared" si="160"/>
        <v>0</v>
      </c>
      <c r="AB739" s="34">
        <f t="shared" si="153"/>
        <v>0</v>
      </c>
      <c r="AC739" s="34">
        <f t="shared" si="156"/>
        <v>1</v>
      </c>
      <c r="AD739" s="34">
        <f t="shared" si="161"/>
        <v>0</v>
      </c>
      <c r="AE739" s="34">
        <f t="shared" si="162"/>
        <v>0</v>
      </c>
      <c r="AF739" s="34">
        <f t="shared" si="163"/>
        <v>0</v>
      </c>
      <c r="AG739" s="34">
        <f t="shared" si="164"/>
        <v>0</v>
      </c>
      <c r="AH739">
        <f t="shared" si="157"/>
        <v>0</v>
      </c>
      <c r="AI739">
        <f t="shared" si="158"/>
        <v>0</v>
      </c>
      <c r="AJ739">
        <v>0</v>
      </c>
    </row>
    <row r="740" spans="1:36" ht="12.75">
      <c r="A740" s="22">
        <v>3680820</v>
      </c>
      <c r="B740" s="23">
        <v>589100000000</v>
      </c>
      <c r="C740" s="24" t="s">
        <v>819</v>
      </c>
      <c r="D740" s="24" t="s">
        <v>820</v>
      </c>
      <c r="E740" s="24" t="s">
        <v>134</v>
      </c>
      <c r="F740" s="24">
        <v>11772</v>
      </c>
      <c r="G740" s="25">
        <v>1868</v>
      </c>
      <c r="H740" s="24">
        <v>6312892200</v>
      </c>
      <c r="I740" s="26">
        <v>3</v>
      </c>
      <c r="J740" s="26" t="s">
        <v>878</v>
      </c>
      <c r="K740" s="70"/>
      <c r="L740" s="82" t="s">
        <v>954</v>
      </c>
      <c r="M740" s="70"/>
      <c r="N740" s="30"/>
      <c r="O740" s="30"/>
      <c r="P740" s="31" t="s">
        <v>947</v>
      </c>
      <c r="Q740" s="31" t="s">
        <v>947</v>
      </c>
      <c r="R740" s="26" t="s">
        <v>878</v>
      </c>
      <c r="S740" s="48" t="s">
        <v>955</v>
      </c>
      <c r="X740" s="34">
        <f t="shared" si="154"/>
        <v>0</v>
      </c>
      <c r="Y740" s="34">
        <f t="shared" si="155"/>
        <v>0</v>
      </c>
      <c r="Z740" s="34">
        <f t="shared" si="159"/>
        <v>0</v>
      </c>
      <c r="AA740" s="34">
        <f t="shared" si="160"/>
        <v>0</v>
      </c>
      <c r="AB740" s="34">
        <f t="shared" si="153"/>
        <v>0</v>
      </c>
      <c r="AC740" s="34">
        <f t="shared" si="156"/>
        <v>0</v>
      </c>
      <c r="AD740" s="34">
        <f t="shared" si="161"/>
        <v>0</v>
      </c>
      <c r="AE740" s="34">
        <f t="shared" si="162"/>
        <v>0</v>
      </c>
      <c r="AF740" s="34">
        <f t="shared" si="163"/>
        <v>0</v>
      </c>
      <c r="AG740" s="34">
        <f t="shared" si="164"/>
        <v>0</v>
      </c>
      <c r="AH740">
        <f t="shared" si="157"/>
        <v>0</v>
      </c>
      <c r="AI740">
        <f t="shared" si="158"/>
        <v>0</v>
      </c>
      <c r="AJ740">
        <v>0</v>
      </c>
    </row>
    <row r="741" spans="1:36" ht="12.75">
      <c r="A741" s="22">
        <v>3680860</v>
      </c>
      <c r="B741" s="23">
        <v>589300000000</v>
      </c>
      <c r="C741" s="24" t="s">
        <v>821</v>
      </c>
      <c r="D741" s="24" t="s">
        <v>822</v>
      </c>
      <c r="E741" s="24" t="s">
        <v>1662</v>
      </c>
      <c r="F741" s="24">
        <v>11746</v>
      </c>
      <c r="G741" s="25">
        <v>5207</v>
      </c>
      <c r="H741" s="24">
        <v>6315494900</v>
      </c>
      <c r="I741" s="26">
        <v>3</v>
      </c>
      <c r="J741" s="26" t="s">
        <v>878</v>
      </c>
      <c r="K741" s="70"/>
      <c r="L741" s="82" t="s">
        <v>954</v>
      </c>
      <c r="M741" s="70"/>
      <c r="N741" s="30"/>
      <c r="O741" s="30"/>
      <c r="P741" s="31" t="s">
        <v>947</v>
      </c>
      <c r="Q741" s="31" t="s">
        <v>947</v>
      </c>
      <c r="R741" s="26" t="s">
        <v>878</v>
      </c>
      <c r="S741" s="48" t="s">
        <v>955</v>
      </c>
      <c r="X741" s="34">
        <f t="shared" si="154"/>
        <v>0</v>
      </c>
      <c r="Y741" s="34">
        <f t="shared" si="155"/>
        <v>0</v>
      </c>
      <c r="Z741" s="34">
        <f t="shared" si="159"/>
        <v>0</v>
      </c>
      <c r="AA741" s="34">
        <f t="shared" si="160"/>
        <v>0</v>
      </c>
      <c r="AB741" s="34">
        <f t="shared" si="153"/>
        <v>0</v>
      </c>
      <c r="AC741" s="34">
        <f t="shared" si="156"/>
        <v>0</v>
      </c>
      <c r="AD741" s="34">
        <f t="shared" si="161"/>
        <v>0</v>
      </c>
      <c r="AE741" s="34">
        <f t="shared" si="162"/>
        <v>0</v>
      </c>
      <c r="AF741" s="34">
        <f t="shared" si="163"/>
        <v>0</v>
      </c>
      <c r="AG741" s="34">
        <f t="shared" si="164"/>
        <v>0</v>
      </c>
      <c r="AH741">
        <f t="shared" si="157"/>
        <v>0</v>
      </c>
      <c r="AI741">
        <f t="shared" si="158"/>
        <v>0</v>
      </c>
      <c r="AJ741">
        <v>0</v>
      </c>
    </row>
    <row r="742" spans="1:36" ht="12.75">
      <c r="A742" s="86">
        <v>3680880</v>
      </c>
      <c r="B742" s="87">
        <v>599000000000</v>
      </c>
      <c r="C742" t="s">
        <v>823</v>
      </c>
      <c r="D742" t="s">
        <v>824</v>
      </c>
      <c r="E742" t="s">
        <v>1931</v>
      </c>
      <c r="F742">
        <v>12754</v>
      </c>
      <c r="G742" s="3">
        <v>2908</v>
      </c>
      <c r="H742">
        <v>9142920082</v>
      </c>
      <c r="I742" s="4">
        <v>6</v>
      </c>
      <c r="J742" s="4" t="s">
        <v>878</v>
      </c>
      <c r="K742" s="46"/>
      <c r="L742" s="47" t="s">
        <v>954</v>
      </c>
      <c r="M742" s="5"/>
      <c r="N742" s="7"/>
      <c r="O742" s="7"/>
      <c r="P742" s="88" t="s">
        <v>947</v>
      </c>
      <c r="Q742" s="88" t="s">
        <v>947</v>
      </c>
      <c r="R742" s="4" t="s">
        <v>876</v>
      </c>
      <c r="S742" s="85" t="s">
        <v>955</v>
      </c>
      <c r="X742" s="34">
        <f t="shared" si="154"/>
        <v>0</v>
      </c>
      <c r="Y742" s="34">
        <f t="shared" si="155"/>
        <v>0</v>
      </c>
      <c r="Z742" s="34">
        <f t="shared" si="159"/>
        <v>0</v>
      </c>
      <c r="AA742" s="34">
        <f t="shared" si="160"/>
        <v>0</v>
      </c>
      <c r="AB742" s="34">
        <f t="shared" si="153"/>
        <v>0</v>
      </c>
      <c r="AC742" s="34">
        <f t="shared" si="156"/>
        <v>1</v>
      </c>
      <c r="AD742" s="34">
        <f t="shared" si="161"/>
        <v>0</v>
      </c>
      <c r="AE742" s="34">
        <f t="shared" si="162"/>
        <v>0</v>
      </c>
      <c r="AF742" s="34">
        <f t="shared" si="163"/>
        <v>0</v>
      </c>
      <c r="AG742" s="34">
        <f t="shared" si="164"/>
        <v>0</v>
      </c>
      <c r="AH742">
        <f t="shared" si="157"/>
        <v>0</v>
      </c>
      <c r="AI742">
        <f t="shared" si="158"/>
        <v>0</v>
      </c>
      <c r="AJ742">
        <v>0</v>
      </c>
    </row>
    <row r="743" spans="1:36" ht="12.75">
      <c r="A743" s="22">
        <v>3680900</v>
      </c>
      <c r="B743" s="23">
        <v>619000000000</v>
      </c>
      <c r="C743" s="24" t="s">
        <v>825</v>
      </c>
      <c r="D743" s="24" t="s">
        <v>826</v>
      </c>
      <c r="E743" s="24" t="s">
        <v>1826</v>
      </c>
      <c r="F743" s="24">
        <v>14850</v>
      </c>
      <c r="G743" s="25">
        <v>1862</v>
      </c>
      <c r="H743" s="24">
        <v>6072571551</v>
      </c>
      <c r="I743" s="26">
        <v>7</v>
      </c>
      <c r="J743" s="26" t="s">
        <v>876</v>
      </c>
      <c r="K743" s="46"/>
      <c r="L743" s="82" t="s">
        <v>954</v>
      </c>
      <c r="M743" s="70"/>
      <c r="N743" s="30"/>
      <c r="O743" s="30"/>
      <c r="P743" s="31" t="s">
        <v>947</v>
      </c>
      <c r="Q743" s="31" t="s">
        <v>947</v>
      </c>
      <c r="R743" s="26" t="s">
        <v>876</v>
      </c>
      <c r="S743" s="48" t="s">
        <v>955</v>
      </c>
      <c r="X743" s="34">
        <f t="shared" si="154"/>
        <v>1</v>
      </c>
      <c r="Y743" s="34">
        <f t="shared" si="155"/>
        <v>0</v>
      </c>
      <c r="Z743" s="34">
        <f t="shared" si="159"/>
        <v>0</v>
      </c>
      <c r="AA743" s="34">
        <f t="shared" si="160"/>
        <v>0</v>
      </c>
      <c r="AB743" s="34">
        <f t="shared" si="153"/>
        <v>0</v>
      </c>
      <c r="AC743" s="34">
        <f t="shared" si="156"/>
        <v>1</v>
      </c>
      <c r="AD743" s="34">
        <f t="shared" si="161"/>
        <v>0</v>
      </c>
      <c r="AE743" s="34">
        <f t="shared" si="162"/>
        <v>0</v>
      </c>
      <c r="AF743" s="34">
        <f t="shared" si="163"/>
        <v>0</v>
      </c>
      <c r="AG743" s="34">
        <f t="shared" si="164"/>
        <v>0</v>
      </c>
      <c r="AH743">
        <f t="shared" si="157"/>
        <v>0</v>
      </c>
      <c r="AI743">
        <f t="shared" si="158"/>
        <v>0</v>
      </c>
      <c r="AJ743">
        <v>0</v>
      </c>
    </row>
    <row r="744" spans="1:36" ht="12.75">
      <c r="A744" s="22">
        <v>3680920</v>
      </c>
      <c r="B744" s="23">
        <v>629000000000</v>
      </c>
      <c r="C744" s="24" t="s">
        <v>827</v>
      </c>
      <c r="D744" s="24" t="s">
        <v>828</v>
      </c>
      <c r="E744" s="24" t="s">
        <v>2163</v>
      </c>
      <c r="F744" s="24">
        <v>12561</v>
      </c>
      <c r="G744" s="25">
        <v>1034</v>
      </c>
      <c r="H744" s="24">
        <v>9142553040</v>
      </c>
      <c r="I744" s="26">
        <v>6</v>
      </c>
      <c r="J744" s="26" t="s">
        <v>878</v>
      </c>
      <c r="K744" s="46"/>
      <c r="L744" s="82" t="s">
        <v>954</v>
      </c>
      <c r="M744" s="70"/>
      <c r="N744" s="30"/>
      <c r="O744" s="30"/>
      <c r="P744" s="31" t="s">
        <v>947</v>
      </c>
      <c r="Q744" s="31" t="s">
        <v>947</v>
      </c>
      <c r="R744" s="26" t="s">
        <v>876</v>
      </c>
      <c r="S744" s="48" t="s">
        <v>955</v>
      </c>
      <c r="X744" s="34">
        <f t="shared" si="154"/>
        <v>0</v>
      </c>
      <c r="Y744" s="34">
        <f t="shared" si="155"/>
        <v>0</v>
      </c>
      <c r="Z744" s="34">
        <f t="shared" si="159"/>
        <v>0</v>
      </c>
      <c r="AA744" s="34">
        <f t="shared" si="160"/>
        <v>0</v>
      </c>
      <c r="AB744" s="34">
        <f t="shared" si="153"/>
        <v>0</v>
      </c>
      <c r="AC744" s="34">
        <f t="shared" si="156"/>
        <v>1</v>
      </c>
      <c r="AD744" s="34">
        <f t="shared" si="161"/>
        <v>0</v>
      </c>
      <c r="AE744" s="34">
        <f t="shared" si="162"/>
        <v>0</v>
      </c>
      <c r="AF744" s="34">
        <f t="shared" si="163"/>
        <v>0</v>
      </c>
      <c r="AG744" s="34">
        <f t="shared" si="164"/>
        <v>0</v>
      </c>
      <c r="AH744">
        <f t="shared" si="157"/>
        <v>0</v>
      </c>
      <c r="AI744">
        <f t="shared" si="158"/>
        <v>0</v>
      </c>
      <c r="AJ744">
        <v>0</v>
      </c>
    </row>
    <row r="745" spans="1:36" ht="12.75">
      <c r="A745" s="22">
        <v>3680940</v>
      </c>
      <c r="B745" s="23">
        <v>649000000000</v>
      </c>
      <c r="C745" s="24" t="s">
        <v>829</v>
      </c>
      <c r="D745" s="24" t="s">
        <v>830</v>
      </c>
      <c r="E745" s="24" t="s">
        <v>1781</v>
      </c>
      <c r="F745" s="24">
        <v>12839</v>
      </c>
      <c r="G745" s="25">
        <v>1415</v>
      </c>
      <c r="H745" s="24">
        <v>5187463310</v>
      </c>
      <c r="I745" s="26">
        <v>4</v>
      </c>
      <c r="J745" s="26" t="s">
        <v>878</v>
      </c>
      <c r="K745" s="70"/>
      <c r="L745" s="47" t="s">
        <v>954</v>
      </c>
      <c r="M745" s="70"/>
      <c r="N745" s="30"/>
      <c r="O745" s="30"/>
      <c r="P745" s="31" t="s">
        <v>947</v>
      </c>
      <c r="Q745" s="31" t="s">
        <v>947</v>
      </c>
      <c r="R745" s="26" t="s">
        <v>878</v>
      </c>
      <c r="S745" s="85" t="s">
        <v>955</v>
      </c>
      <c r="X745" s="34">
        <f t="shared" si="154"/>
        <v>0</v>
      </c>
      <c r="Y745" s="34">
        <f t="shared" si="155"/>
        <v>0</v>
      </c>
      <c r="Z745" s="34">
        <f t="shared" si="159"/>
        <v>0</v>
      </c>
      <c r="AA745" s="34">
        <f t="shared" si="160"/>
        <v>0</v>
      </c>
      <c r="AB745" s="34">
        <f t="shared" si="153"/>
        <v>0</v>
      </c>
      <c r="AC745" s="34">
        <f t="shared" si="156"/>
        <v>0</v>
      </c>
      <c r="AD745" s="34">
        <f t="shared" si="161"/>
        <v>0</v>
      </c>
      <c r="AE745" s="34">
        <f t="shared" si="162"/>
        <v>0</v>
      </c>
      <c r="AF745" s="34">
        <f t="shared" si="163"/>
        <v>0</v>
      </c>
      <c r="AG745" s="34">
        <f t="shared" si="164"/>
        <v>0</v>
      </c>
      <c r="AH745">
        <f t="shared" si="157"/>
        <v>0</v>
      </c>
      <c r="AI745">
        <f t="shared" si="158"/>
        <v>0</v>
      </c>
      <c r="AJ745">
        <v>0</v>
      </c>
    </row>
    <row r="746" spans="1:36" ht="12.75">
      <c r="A746" s="22">
        <v>3680960</v>
      </c>
      <c r="B746" s="23">
        <v>669000000000</v>
      </c>
      <c r="C746" s="24" t="s">
        <v>831</v>
      </c>
      <c r="D746" s="24" t="s">
        <v>832</v>
      </c>
      <c r="E746" s="24" t="s">
        <v>275</v>
      </c>
      <c r="F746" s="24">
        <v>10573</v>
      </c>
      <c r="G746" s="25">
        <v>1422</v>
      </c>
      <c r="H746" s="24">
        <v>9149373820</v>
      </c>
      <c r="I746" s="26">
        <v>3</v>
      </c>
      <c r="J746" s="26" t="s">
        <v>878</v>
      </c>
      <c r="K746" s="70"/>
      <c r="L746" s="47" t="s">
        <v>954</v>
      </c>
      <c r="M746" s="70"/>
      <c r="N746" s="30"/>
      <c r="O746" s="30"/>
      <c r="P746" s="31" t="s">
        <v>947</v>
      </c>
      <c r="Q746" s="31" t="s">
        <v>947</v>
      </c>
      <c r="R746" s="26" t="s">
        <v>878</v>
      </c>
      <c r="S746" s="85" t="s">
        <v>955</v>
      </c>
      <c r="X746" s="34">
        <f t="shared" si="154"/>
        <v>0</v>
      </c>
      <c r="Y746" s="34">
        <f t="shared" si="155"/>
        <v>0</v>
      </c>
      <c r="Z746" s="34">
        <f t="shared" si="159"/>
        <v>0</v>
      </c>
      <c r="AA746" s="34">
        <f t="shared" si="160"/>
        <v>0</v>
      </c>
      <c r="AB746" s="34">
        <f t="shared" si="153"/>
        <v>0</v>
      </c>
      <c r="AC746" s="34">
        <f t="shared" si="156"/>
        <v>0</v>
      </c>
      <c r="AD746" s="34">
        <f t="shared" si="161"/>
        <v>0</v>
      </c>
      <c r="AE746" s="34">
        <f t="shared" si="162"/>
        <v>0</v>
      </c>
      <c r="AF746" s="34">
        <f t="shared" si="163"/>
        <v>0</v>
      </c>
      <c r="AG746" s="34">
        <f t="shared" si="164"/>
        <v>0</v>
      </c>
      <c r="AH746">
        <f t="shared" si="157"/>
        <v>0</v>
      </c>
      <c r="AI746">
        <f t="shared" si="158"/>
        <v>0</v>
      </c>
      <c r="AJ746">
        <v>0</v>
      </c>
    </row>
    <row r="747" spans="1:36" ht="12.75">
      <c r="A747" s="22"/>
      <c r="B747" s="22">
        <v>42302000000</v>
      </c>
      <c r="C747" s="24" t="s">
        <v>833</v>
      </c>
      <c r="D747" s="24"/>
      <c r="E747" s="24"/>
      <c r="F747" s="24"/>
      <c r="G747" s="24"/>
      <c r="H747" s="24"/>
      <c r="I747" s="26">
        <v>7</v>
      </c>
      <c r="J747" s="26" t="s">
        <v>876</v>
      </c>
      <c r="K747" s="78" t="s">
        <v>877</v>
      </c>
      <c r="L747" s="4">
        <v>1203</v>
      </c>
      <c r="M747" s="70" t="s">
        <v>878</v>
      </c>
      <c r="N747" s="26" t="s">
        <v>877</v>
      </c>
      <c r="O747" s="24" t="s">
        <v>834</v>
      </c>
      <c r="P747" s="26">
        <v>19.2</v>
      </c>
      <c r="Q747" s="26" t="s">
        <v>878</v>
      </c>
      <c r="R747" s="26" t="s">
        <v>876</v>
      </c>
      <c r="S747" s="7" t="s">
        <v>877</v>
      </c>
      <c r="T747">
        <f>2313+4628</f>
        <v>6941</v>
      </c>
      <c r="U747">
        <f>2327+4350</f>
        <v>6677</v>
      </c>
      <c r="V747" s="4">
        <f>1882+3957</f>
        <v>5839</v>
      </c>
      <c r="W747" s="33">
        <f>12764+27113</f>
        <v>39877</v>
      </c>
      <c r="X747" s="34">
        <f t="shared" si="154"/>
        <v>1</v>
      </c>
      <c r="Y747" s="34">
        <f t="shared" si="155"/>
        <v>0</v>
      </c>
      <c r="Z747" s="34">
        <f t="shared" si="159"/>
        <v>0</v>
      </c>
      <c r="AA747" s="34">
        <f t="shared" si="160"/>
        <v>0</v>
      </c>
      <c r="AB747" s="34">
        <f t="shared" si="153"/>
        <v>0</v>
      </c>
      <c r="AC747" s="34">
        <f t="shared" si="156"/>
        <v>1</v>
      </c>
      <c r="AD747" s="34">
        <f t="shared" si="161"/>
        <v>0</v>
      </c>
      <c r="AE747" s="34">
        <f t="shared" si="162"/>
        <v>0</v>
      </c>
      <c r="AF747" s="34">
        <f t="shared" si="163"/>
        <v>0</v>
      </c>
      <c r="AG747" s="34">
        <f t="shared" si="164"/>
        <v>0</v>
      </c>
      <c r="AH747">
        <f t="shared" si="157"/>
        <v>0</v>
      </c>
      <c r="AI747">
        <f t="shared" si="158"/>
        <v>0</v>
      </c>
      <c r="AJ747">
        <v>0</v>
      </c>
    </row>
    <row r="748" spans="1:33" ht="12.75">
      <c r="A748" s="22"/>
      <c r="B748" s="23"/>
      <c r="C748" s="24"/>
      <c r="D748" s="24"/>
      <c r="E748" s="24"/>
      <c r="F748" s="24"/>
      <c r="G748" s="25"/>
      <c r="H748" s="24"/>
      <c r="I748" s="26"/>
      <c r="J748" s="26"/>
      <c r="K748" s="70"/>
      <c r="L748" s="84"/>
      <c r="M748" s="70"/>
      <c r="N748" s="30"/>
      <c r="O748" s="30"/>
      <c r="P748" s="31"/>
      <c r="Q748" s="26"/>
      <c r="R748" s="26"/>
      <c r="S748" s="7"/>
      <c r="T748" s="83"/>
      <c r="U748" s="83"/>
      <c r="V748" s="84"/>
      <c r="W748" s="84"/>
      <c r="X748" s="34"/>
      <c r="Y748" s="34"/>
      <c r="Z748" s="34"/>
      <c r="AA748" s="34"/>
      <c r="AB748" s="34"/>
      <c r="AC748" s="34"/>
      <c r="AD748" s="34"/>
      <c r="AE748" s="34"/>
      <c r="AF748" s="34"/>
      <c r="AG748" s="34"/>
    </row>
    <row r="749" spans="1:33" ht="12.75">
      <c r="A749" s="22"/>
      <c r="B749" s="23"/>
      <c r="C749" s="24"/>
      <c r="D749" s="24"/>
      <c r="E749" s="24"/>
      <c r="F749" s="24"/>
      <c r="G749" s="25"/>
      <c r="H749" s="24"/>
      <c r="I749" s="26"/>
      <c r="J749" s="26"/>
      <c r="K749" s="70"/>
      <c r="L749" s="84"/>
      <c r="M749" s="70"/>
      <c r="N749" s="30"/>
      <c r="O749" s="30"/>
      <c r="P749" s="31"/>
      <c r="Q749" s="31"/>
      <c r="R749" s="26"/>
      <c r="X749" s="34"/>
      <c r="Y749" s="34"/>
      <c r="Z749" s="34"/>
      <c r="AA749" s="34"/>
      <c r="AB749" s="34"/>
      <c r="AC749" s="34"/>
      <c r="AD749" s="34"/>
      <c r="AE749" s="34"/>
      <c r="AF749" s="34"/>
      <c r="AG749" s="34"/>
    </row>
    <row r="750" spans="1:33" ht="12.75">
      <c r="A750" s="22"/>
      <c r="B750" s="22"/>
      <c r="C750" s="24"/>
      <c r="D750" s="24"/>
      <c r="E750" s="24"/>
      <c r="F750" s="24"/>
      <c r="G750" s="24"/>
      <c r="H750" s="24"/>
      <c r="I750" s="24"/>
      <c r="J750" s="24"/>
      <c r="K750" s="26"/>
      <c r="M750" s="24"/>
      <c r="N750" s="26"/>
      <c r="O750" s="24"/>
      <c r="P750" s="24"/>
      <c r="Q750" s="24"/>
      <c r="R750" s="24"/>
      <c r="X750" s="34"/>
      <c r="Y750" s="34"/>
      <c r="Z750" s="34"/>
      <c r="AA750" s="34"/>
      <c r="AB750" s="34"/>
      <c r="AC750" s="34"/>
      <c r="AD750" s="34"/>
      <c r="AE750" s="34"/>
      <c r="AF750" s="34"/>
      <c r="AG750" s="34"/>
    </row>
    <row r="751" spans="1:33" ht="12.75">
      <c r="A751" s="22"/>
      <c r="B751" s="22"/>
      <c r="C751" s="24"/>
      <c r="D751" s="24"/>
      <c r="E751" s="24"/>
      <c r="F751" s="24"/>
      <c r="G751" s="24"/>
      <c r="H751" s="24"/>
      <c r="I751" s="24"/>
      <c r="J751" s="24"/>
      <c r="K751" s="26"/>
      <c r="M751" s="24"/>
      <c r="N751" s="26"/>
      <c r="O751" s="24"/>
      <c r="P751" s="24"/>
      <c r="Q751" s="24"/>
      <c r="R751" s="24"/>
      <c r="X751" s="34"/>
      <c r="Y751" s="34"/>
      <c r="Z751" s="34"/>
      <c r="AA751" s="34"/>
      <c r="AB751" s="34"/>
      <c r="AC751" s="34"/>
      <c r="AD751" s="34"/>
      <c r="AE751" s="34"/>
      <c r="AF751" s="34"/>
      <c r="AG751" s="3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Allied Technology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Archived Information: New York REAP Eligibility Spreadsheet 2002</dc:title>
  <dc:subject/>
  <dc:creator>dmoles</dc:creator>
  <cp:keywords/>
  <dc:description/>
  <cp:lastModifiedBy>Elaine Goheen</cp:lastModifiedBy>
  <dcterms:created xsi:type="dcterms:W3CDTF">2002-05-15T15:12:29Z</dcterms:created>
  <dcterms:modified xsi:type="dcterms:W3CDTF">2003-09-25T15:06:18Z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