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45" windowWidth="15480" windowHeight="11640" activeTab="0"/>
  </bookViews>
  <sheets>
    <sheet name="WBS_Status_List_Spread" sheetId="1" r:id="rId1"/>
  </sheets>
  <definedNames/>
  <calcPr fullCalcOnLoad="1"/>
</workbook>
</file>

<file path=xl/sharedStrings.xml><?xml version="1.0" encoding="utf-8"?>
<sst xmlns="http://schemas.openxmlformats.org/spreadsheetml/2006/main" count="268" uniqueCount="153">
  <si>
    <t>WBS Number:</t>
  </si>
  <si>
    <t>Description:</t>
  </si>
  <si>
    <t>1.02.05</t>
  </si>
  <si>
    <t>Conceptual Design - Conventional Facilities</t>
  </si>
  <si>
    <t>1.05.01.01</t>
  </si>
  <si>
    <t>CF Design Phase Management</t>
  </si>
  <si>
    <t>1.05.01.02</t>
  </si>
  <si>
    <t>CF Construction Phase Management</t>
  </si>
  <si>
    <t>1.05.02.01.01</t>
  </si>
  <si>
    <t>CF Title I A/E Design</t>
  </si>
  <si>
    <t>1.05.02.01.02</t>
  </si>
  <si>
    <t>CF Title I Design Coordination</t>
  </si>
  <si>
    <t>1.05.02.01.03</t>
  </si>
  <si>
    <t>CF Title I Design C/M Support</t>
  </si>
  <si>
    <t>1.05.02.02.01</t>
  </si>
  <si>
    <t>CF Title II A/E Design</t>
  </si>
  <si>
    <t>1.05.02.02.02</t>
  </si>
  <si>
    <t>CF Title II Design Coordination</t>
  </si>
  <si>
    <t>1.05.02.02.03</t>
  </si>
  <si>
    <t>CF Title II Design C/M Support</t>
  </si>
  <si>
    <t>1.05.02.03.01</t>
  </si>
  <si>
    <t>CF Construction Phase A/E Support</t>
  </si>
  <si>
    <t>1.05.02.03.02</t>
  </si>
  <si>
    <t>CF Construction Phase Coordination</t>
  </si>
  <si>
    <t>1.05.03.01</t>
  </si>
  <si>
    <t>CF Construction Management</t>
  </si>
  <si>
    <t>1.05.03.02</t>
  </si>
  <si>
    <t>Improvements to Land</t>
  </si>
  <si>
    <t>1.05.03.02.01</t>
  </si>
  <si>
    <t>Site Preparation</t>
  </si>
  <si>
    <t>1.05.03.02.02</t>
  </si>
  <si>
    <t>Site Restoration and Landscaping</t>
  </si>
  <si>
    <t>1.05.03.03</t>
  </si>
  <si>
    <t>Operations Center</t>
  </si>
  <si>
    <t>1.05.03.04</t>
  </si>
  <si>
    <t>Injection Building</t>
  </si>
  <si>
    <t>1.05.03.05</t>
  </si>
  <si>
    <t>RF Building</t>
  </si>
  <si>
    <t>1.05.03.06.01</t>
  </si>
  <si>
    <t>Pentant 1&amp; Service Building</t>
  </si>
  <si>
    <t>1.05.03.06.02</t>
  </si>
  <si>
    <t>Pentant 2 &amp; Service Building</t>
  </si>
  <si>
    <t>1.05.03.06.03</t>
  </si>
  <si>
    <t>Pentant 3 &amp; Service Building</t>
  </si>
  <si>
    <t>1.05.03.06.04</t>
  </si>
  <si>
    <t>Pentant 4 &amp; Service Building</t>
  </si>
  <si>
    <t>1.05.03.06.05</t>
  </si>
  <si>
    <t>Pentant 5 &amp; Service Building</t>
  </si>
  <si>
    <t>1.05.03.07.01</t>
  </si>
  <si>
    <t>LOB 1</t>
  </si>
  <si>
    <t>1.05.03.07.02</t>
  </si>
  <si>
    <t>LOB 2</t>
  </si>
  <si>
    <t>1.05.03.07.03</t>
  </si>
  <si>
    <t>LOB 3</t>
  </si>
  <si>
    <t>1.05.03.08</t>
  </si>
  <si>
    <t>Mechanical Utilities</t>
  </si>
  <si>
    <t>1.05.03.09</t>
  </si>
  <si>
    <t>Electrical Utilities</t>
  </si>
  <si>
    <t>1.05.03.10</t>
  </si>
  <si>
    <t>LN2 &amp; GN2 Distribution System</t>
  </si>
  <si>
    <t>1.05.03.11</t>
  </si>
  <si>
    <t>Chilled Water</t>
  </si>
  <si>
    <t>1.05.04</t>
  </si>
  <si>
    <t>Integrated Controls &amp; Communications</t>
  </si>
  <si>
    <t>1.05.01</t>
  </si>
  <si>
    <t>1.05.06</t>
  </si>
  <si>
    <t xml:space="preserve"> Commissioning</t>
  </si>
  <si>
    <t>1.05.05</t>
  </si>
  <si>
    <t>Standard Equipment</t>
  </si>
  <si>
    <t>1.05.02</t>
  </si>
  <si>
    <t xml:space="preserve">Conventional Facilities Management </t>
  </si>
  <si>
    <t>Conventional Facilities Design</t>
  </si>
  <si>
    <t>1.05.03</t>
  </si>
  <si>
    <t>Conventional Facilities Construction</t>
  </si>
  <si>
    <t>1.05.03.06</t>
  </si>
  <si>
    <t>Ring Building</t>
  </si>
  <si>
    <t>1.05.03.07</t>
  </si>
  <si>
    <t>Lab-Office Buildings</t>
  </si>
  <si>
    <t>Direct FY07$</t>
  </si>
  <si>
    <t>NSLS II Engineering</t>
  </si>
  <si>
    <t>HDR/VJ Assoc.</t>
  </si>
  <si>
    <t>Risk</t>
  </si>
  <si>
    <t>Complete</t>
  </si>
  <si>
    <t>Level of effort exceeds estimate</t>
  </si>
  <si>
    <t>Project stretch-out increases costs</t>
  </si>
  <si>
    <t>Changes in requirements delay design</t>
  </si>
  <si>
    <t>Consequence</t>
  </si>
  <si>
    <t>Cost and Schedule</t>
  </si>
  <si>
    <t>Cost</t>
  </si>
  <si>
    <t>Schedule</t>
  </si>
  <si>
    <t>Delays due to extraordinary weather</t>
  </si>
  <si>
    <t>Contractor failure to perform</t>
  </si>
  <si>
    <t>Cost,Schedule,Technical</t>
  </si>
  <si>
    <t>Extraordinary errors &amp; omissions in design</t>
  </si>
  <si>
    <t>Safety related work stoppage</t>
  </si>
  <si>
    <t>Funding stretch-out delays work</t>
  </si>
  <si>
    <t>Delay in identifying nonconformance</t>
  </si>
  <si>
    <t>Schedule and Technical</t>
  </si>
  <si>
    <t>Differing site conditions</t>
  </si>
  <si>
    <t>Change in market availability/price</t>
  </si>
  <si>
    <t>Delay in 2 story/3 story decision</t>
  </si>
  <si>
    <t xml:space="preserve">Booster/LINAC design changes </t>
  </si>
  <si>
    <t>Cryo system requirements change</t>
  </si>
  <si>
    <t>Change in Beneficial Occupancy requirements</t>
  </si>
  <si>
    <t>Change in lattice design</t>
  </si>
  <si>
    <t>Change in User requirements</t>
  </si>
  <si>
    <t>Unable to isolate utilities for tie in</t>
  </si>
  <si>
    <t>Delay in receipt of equipment</t>
  </si>
  <si>
    <t>Unable to perform shutdowns for tie in</t>
  </si>
  <si>
    <t>Nonconforming material</t>
  </si>
  <si>
    <t>Delay in receipt/start-up of chillers</t>
  </si>
  <si>
    <t>Requirements change as ASD control matures</t>
  </si>
  <si>
    <t>Requirements exceed estimate</t>
  </si>
  <si>
    <t>Construction delays delay equipment start-up</t>
  </si>
  <si>
    <t>Severity</t>
  </si>
  <si>
    <t>Liklihood</t>
  </si>
  <si>
    <t>Mitigation</t>
  </si>
  <si>
    <t>low</t>
  </si>
  <si>
    <t>moderate</t>
  </si>
  <si>
    <t>Risks common to all construction activities</t>
  </si>
  <si>
    <t>BNL fails to fund prorated share of CCWF</t>
  </si>
  <si>
    <t>Cost, Schedule, Technical</t>
  </si>
  <si>
    <t>Bid and award cycle delay of critical path task</t>
  </si>
  <si>
    <t>Bid prices exceed estimate beyond contingency</t>
  </si>
  <si>
    <t>high</t>
  </si>
  <si>
    <t>BNL fails to clear site on time</t>
  </si>
  <si>
    <t>Ensure adequate staffing level</t>
  </si>
  <si>
    <t>Not controllable</t>
  </si>
  <si>
    <t>Ensure active interface management</t>
  </si>
  <si>
    <t>Ensure accurate estimate and independent estimate</t>
  </si>
  <si>
    <t>Perform advance procurement planning</t>
  </si>
  <si>
    <t>Identify workarounds and oversee construction planning/scheduling</t>
  </si>
  <si>
    <t>Thorough evaluation  &amp; selection of qualified contractors</t>
  </si>
  <si>
    <t>Thorough design QA check&amp; CM review process</t>
  </si>
  <si>
    <t>Enforce vigorous const. safety program and offer incentives/penalties</t>
  </si>
  <si>
    <t>Thorough material /market analysis and use of commodity price protection clauses</t>
  </si>
  <si>
    <t>Enforce vigorous construction inspection program</t>
  </si>
  <si>
    <t>Clearly define workscope required</t>
  </si>
  <si>
    <t>Perform thorough early site investigation/sampling</t>
  </si>
  <si>
    <t>Closely coordinate requirements with BNL and get written agreement</t>
  </si>
  <si>
    <t>Require decision at award</t>
  </si>
  <si>
    <t xml:space="preserve">Ensure active interface management </t>
  </si>
  <si>
    <t>Get confirmation of requirements during design and update and confirm regularly</t>
  </si>
  <si>
    <t>Establish beamline design criteria</t>
  </si>
  <si>
    <t>Field verification of tie-in points during design</t>
  </si>
  <si>
    <t>Consult with O&amp;M staff on workarounds</t>
  </si>
  <si>
    <t>Early procurement of critical items</t>
  </si>
  <si>
    <t>Schedule tie-ins eartly and consult with O&amp;M staff on workarounds</t>
  </si>
  <si>
    <t>Select qualified contractor, perform off-site inspections</t>
  </si>
  <si>
    <t>Get written agreement</t>
  </si>
  <si>
    <t>Detail requirements during design</t>
  </si>
  <si>
    <t>Coordinate with contractor to minimize impact</t>
  </si>
  <si>
    <t>Scope of work changes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</si>
</sst>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/>
    </xf>
    <xf numFmtId="0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1" fillId="6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4" borderId="2" xfId="0" applyNumberFormat="1" applyFont="1" applyFill="1" applyBorder="1" applyAlignment="1">
      <alignment/>
    </xf>
    <xf numFmtId="0" fontId="0" fillId="5" borderId="2" xfId="0" applyNumberFormat="1" applyFill="1" applyBorder="1" applyAlignment="1">
      <alignment/>
    </xf>
    <xf numFmtId="0" fontId="1" fillId="6" borderId="2" xfId="0" applyNumberFormat="1" applyFont="1" applyFill="1" applyBorder="1" applyAlignment="1">
      <alignment/>
    </xf>
    <xf numFmtId="0" fontId="1" fillId="7" borderId="3" xfId="0" applyNumberFormat="1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7" borderId="4" xfId="0" applyNumberFormat="1" applyFont="1" applyFill="1" applyBorder="1" applyAlignment="1">
      <alignment/>
    </xf>
    <xf numFmtId="0" fontId="0" fillId="8" borderId="5" xfId="0" applyNumberFormat="1" applyFill="1" applyBorder="1" applyAlignment="1">
      <alignment/>
    </xf>
    <xf numFmtId="0" fontId="0" fillId="8" borderId="6" xfId="0" applyNumberFormat="1" applyFill="1" applyBorder="1" applyAlignment="1">
      <alignment/>
    </xf>
    <xf numFmtId="169" fontId="0" fillId="8" borderId="7" xfId="17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/>
    </xf>
    <xf numFmtId="0" fontId="1" fillId="4" borderId="9" xfId="0" applyNumberFormat="1" applyFont="1" applyFill="1" applyBorder="1" applyAlignment="1">
      <alignment/>
    </xf>
    <xf numFmtId="0" fontId="1" fillId="3" borderId="9" xfId="0" applyNumberFormat="1" applyFont="1" applyFill="1" applyBorder="1" applyAlignment="1">
      <alignment/>
    </xf>
    <xf numFmtId="171" fontId="0" fillId="3" borderId="10" xfId="15" applyNumberFormat="1" applyFont="1" applyFill="1" applyBorder="1" applyAlignment="1">
      <alignment horizontal="left"/>
    </xf>
    <xf numFmtId="171" fontId="0" fillId="2" borderId="10" xfId="15" applyNumberFormat="1" applyFont="1" applyFill="1" applyBorder="1" applyAlignment="1">
      <alignment horizontal="left"/>
    </xf>
    <xf numFmtId="171" fontId="0" fillId="4" borderId="10" xfId="15" applyNumberFormat="1" applyFont="1" applyFill="1" applyBorder="1" applyAlignment="1">
      <alignment horizontal="left"/>
    </xf>
    <xf numFmtId="171" fontId="0" fillId="5" borderId="10" xfId="15" applyNumberFormat="1" applyFont="1" applyFill="1" applyBorder="1" applyAlignment="1">
      <alignment horizontal="left"/>
    </xf>
    <xf numFmtId="171" fontId="0" fillId="5" borderId="11" xfId="15" applyNumberFormat="1" applyFont="1" applyFill="1" applyBorder="1" applyAlignment="1">
      <alignment horizontal="left"/>
    </xf>
    <xf numFmtId="171" fontId="0" fillId="5" borderId="12" xfId="15" applyNumberFormat="1" applyFont="1" applyFill="1" applyBorder="1" applyAlignment="1">
      <alignment horizontal="left"/>
    </xf>
    <xf numFmtId="171" fontId="0" fillId="6" borderId="10" xfId="15" applyNumberFormat="1" applyFont="1" applyFill="1" applyBorder="1" applyAlignment="1">
      <alignment horizontal="left"/>
    </xf>
    <xf numFmtId="171" fontId="0" fillId="7" borderId="13" xfId="15" applyNumberFormat="1" applyFont="1" applyFill="1" applyBorder="1" applyAlignment="1">
      <alignment horizontal="left"/>
    </xf>
    <xf numFmtId="169" fontId="0" fillId="8" borderId="7" xfId="17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171" fontId="0" fillId="5" borderId="14" xfId="15" applyNumberFormat="1" applyFont="1" applyFill="1" applyBorder="1" applyAlignment="1">
      <alignment horizontal="left"/>
    </xf>
    <xf numFmtId="0" fontId="1" fillId="9" borderId="5" xfId="0" applyNumberFormat="1" applyFont="1" applyFill="1" applyBorder="1" applyAlignment="1">
      <alignment/>
    </xf>
    <xf numFmtId="0" fontId="1" fillId="9" borderId="6" xfId="0" applyNumberFormat="1" applyFont="1" applyFill="1" applyBorder="1" applyAlignment="1">
      <alignment/>
    </xf>
    <xf numFmtId="0" fontId="1" fillId="9" borderId="6" xfId="0" applyFont="1" applyFill="1" applyBorder="1" applyAlignment="1">
      <alignment/>
    </xf>
    <xf numFmtId="0" fontId="1" fillId="9" borderId="2" xfId="0" applyNumberFormat="1" applyFont="1" applyFill="1" applyBorder="1" applyAlignment="1">
      <alignment/>
    </xf>
    <xf numFmtId="0" fontId="1" fillId="9" borderId="1" xfId="0" applyNumberFormat="1" applyFont="1" applyFill="1" applyBorder="1" applyAlignment="1">
      <alignment/>
    </xf>
    <xf numFmtId="0" fontId="1" fillId="9" borderId="1" xfId="0" applyFont="1" applyFill="1" applyBorder="1" applyAlignment="1">
      <alignment/>
    </xf>
    <xf numFmtId="171" fontId="0" fillId="9" borderId="10" xfId="15" applyNumberFormat="1" applyFont="1" applyFill="1" applyBorder="1" applyAlignment="1">
      <alignment horizontal="left"/>
    </xf>
    <xf numFmtId="0" fontId="1" fillId="5" borderId="15" xfId="0" applyNumberFormat="1" applyFont="1" applyFill="1" applyBorder="1" applyAlignment="1">
      <alignment/>
    </xf>
    <xf numFmtId="0" fontId="1" fillId="5" borderId="8" xfId="0" applyNumberFormat="1" applyFon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6" xfId="0" applyNumberFormat="1" applyFill="1" applyBorder="1" applyAlignment="1">
      <alignment/>
    </xf>
    <xf numFmtId="0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71" fontId="0" fillId="5" borderId="0" xfId="15" applyNumberFormat="1" applyFill="1" applyBorder="1" applyAlignment="1">
      <alignment horizontal="right"/>
    </xf>
    <xf numFmtId="0" fontId="0" fillId="5" borderId="17" xfId="0" applyNumberFormat="1" applyFill="1" applyBorder="1" applyAlignment="1">
      <alignment/>
    </xf>
    <xf numFmtId="0" fontId="0" fillId="5" borderId="15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8" xfId="0" applyFill="1" applyBorder="1" applyAlignment="1">
      <alignment/>
    </xf>
    <xf numFmtId="171" fontId="0" fillId="5" borderId="0" xfId="15" applyNumberFormat="1" applyFill="1" applyBorder="1" applyAlignment="1">
      <alignment/>
    </xf>
    <xf numFmtId="0" fontId="0" fillId="5" borderId="18" xfId="0" applyNumberFormat="1" applyFill="1" applyBorder="1" applyAlignment="1">
      <alignment/>
    </xf>
    <xf numFmtId="0" fontId="0" fillId="5" borderId="19" xfId="0" applyNumberFormat="1" applyFill="1" applyBorder="1" applyAlignment="1">
      <alignment/>
    </xf>
    <xf numFmtId="0" fontId="0" fillId="5" borderId="20" xfId="0" applyNumberFormat="1" applyFill="1" applyBorder="1" applyAlignment="1">
      <alignment/>
    </xf>
    <xf numFmtId="171" fontId="1" fillId="7" borderId="4" xfId="15" applyNumberFormat="1" applyFont="1" applyFill="1" applyBorder="1" applyAlignment="1">
      <alignment horizontal="right"/>
    </xf>
    <xf numFmtId="171" fontId="1" fillId="3" borderId="1" xfId="15" applyNumberFormat="1" applyFont="1" applyFill="1" applyBorder="1" applyAlignment="1">
      <alignment horizontal="right"/>
    </xf>
    <xf numFmtId="171" fontId="1" fillId="2" borderId="1" xfId="15" applyNumberFormat="1" applyFont="1" applyFill="1" applyBorder="1" applyAlignment="1">
      <alignment horizontal="right"/>
    </xf>
    <xf numFmtId="171" fontId="1" fillId="4" borderId="1" xfId="15" applyNumberFormat="1" applyFont="1" applyFill="1" applyBorder="1" applyAlignment="1">
      <alignment horizontal="right"/>
    </xf>
    <xf numFmtId="171" fontId="1" fillId="5" borderId="8" xfId="15" applyNumberFormat="1" applyFont="1" applyFill="1" applyBorder="1" applyAlignment="1">
      <alignment horizontal="right"/>
    </xf>
    <xf numFmtId="171" fontId="0" fillId="5" borderId="1" xfId="15" applyNumberFormat="1" applyFill="1" applyBorder="1" applyAlignment="1">
      <alignment horizontal="right"/>
    </xf>
    <xf numFmtId="171" fontId="0" fillId="5" borderId="9" xfId="15" applyNumberFormat="1" applyFill="1" applyBorder="1" applyAlignment="1">
      <alignment/>
    </xf>
    <xf numFmtId="171" fontId="0" fillId="5" borderId="8" xfId="15" applyNumberFormat="1" applyFill="1" applyBorder="1" applyAlignment="1">
      <alignment/>
    </xf>
    <xf numFmtId="171" fontId="0" fillId="5" borderId="1" xfId="15" applyNumberFormat="1" applyFill="1" applyBorder="1" applyAlignment="1">
      <alignment/>
    </xf>
    <xf numFmtId="171" fontId="0" fillId="5" borderId="8" xfId="15" applyNumberFormat="1" applyFill="1" applyBorder="1" applyAlignment="1">
      <alignment horizontal="right"/>
    </xf>
    <xf numFmtId="171" fontId="0" fillId="5" borderId="9" xfId="15" applyNumberFormat="1" applyFill="1" applyBorder="1" applyAlignment="1">
      <alignment horizontal="right"/>
    </xf>
    <xf numFmtId="171" fontId="1" fillId="6" borderId="1" xfId="15" applyNumberFormat="1" applyFont="1" applyFill="1" applyBorder="1" applyAlignment="1">
      <alignment horizontal="right"/>
    </xf>
    <xf numFmtId="171" fontId="1" fillId="9" borderId="1" xfId="15" applyNumberFormat="1" applyFont="1" applyFill="1" applyBorder="1" applyAlignment="1">
      <alignment horizontal="right"/>
    </xf>
    <xf numFmtId="171" fontId="1" fillId="9" borderId="6" xfId="15" applyNumberFormat="1" applyFont="1" applyFill="1" applyBorder="1" applyAlignment="1">
      <alignment horizontal="right"/>
    </xf>
    <xf numFmtId="169" fontId="1" fillId="8" borderId="21" xfId="17" applyNumberFormat="1" applyFont="1" applyFill="1" applyBorder="1" applyAlignment="1">
      <alignment/>
    </xf>
    <xf numFmtId="171" fontId="0" fillId="7" borderId="22" xfId="15" applyNumberFormat="1" applyFont="1" applyFill="1" applyBorder="1" applyAlignment="1">
      <alignment horizontal="center"/>
    </xf>
    <xf numFmtId="171" fontId="0" fillId="3" borderId="23" xfId="15" applyNumberFormat="1" applyFont="1" applyFill="1" applyBorder="1" applyAlignment="1">
      <alignment horizontal="left"/>
    </xf>
    <xf numFmtId="171" fontId="0" fillId="4" borderId="23" xfId="15" applyNumberFormat="1" applyFont="1" applyFill="1" applyBorder="1" applyAlignment="1">
      <alignment horizontal="left"/>
    </xf>
    <xf numFmtId="171" fontId="0" fillId="2" borderId="23" xfId="15" applyNumberFormat="1" applyFont="1" applyFill="1" applyBorder="1" applyAlignment="1">
      <alignment horizontal="left"/>
    </xf>
    <xf numFmtId="171" fontId="0" fillId="5" borderId="23" xfId="15" applyNumberFormat="1" applyFont="1" applyFill="1" applyBorder="1" applyAlignment="1">
      <alignment horizontal="left"/>
    </xf>
    <xf numFmtId="171" fontId="0" fillId="5" borderId="24" xfId="15" applyNumberFormat="1" applyFont="1" applyFill="1" applyBorder="1" applyAlignment="1">
      <alignment horizontal="left"/>
    </xf>
    <xf numFmtId="171" fontId="0" fillId="6" borderId="23" xfId="15" applyNumberFormat="1" applyFont="1" applyFill="1" applyBorder="1" applyAlignment="1">
      <alignment horizontal="left"/>
    </xf>
    <xf numFmtId="171" fontId="0" fillId="9" borderId="23" xfId="15" applyNumberFormat="1" applyFont="1" applyFill="1" applyBorder="1" applyAlignment="1">
      <alignment horizontal="left"/>
    </xf>
    <xf numFmtId="171" fontId="0" fillId="9" borderId="25" xfId="15" applyNumberFormat="1" applyFont="1" applyFill="1" applyBorder="1" applyAlignment="1">
      <alignment horizontal="left"/>
    </xf>
    <xf numFmtId="171" fontId="0" fillId="7" borderId="13" xfId="15" applyNumberFormat="1" applyFont="1" applyFill="1" applyBorder="1" applyAlignment="1">
      <alignment horizontal="left" wrapText="1"/>
    </xf>
    <xf numFmtId="171" fontId="0" fillId="3" borderId="10" xfId="15" applyNumberFormat="1" applyFont="1" applyFill="1" applyBorder="1" applyAlignment="1">
      <alignment horizontal="left" wrapText="1"/>
    </xf>
    <xf numFmtId="171" fontId="0" fillId="4" borderId="10" xfId="15" applyNumberFormat="1" applyFont="1" applyFill="1" applyBorder="1" applyAlignment="1">
      <alignment horizontal="left" wrapText="1"/>
    </xf>
    <xf numFmtId="171" fontId="0" fillId="2" borderId="10" xfId="15" applyNumberFormat="1" applyFont="1" applyFill="1" applyBorder="1" applyAlignment="1">
      <alignment horizontal="left" wrapText="1"/>
    </xf>
    <xf numFmtId="171" fontId="0" fillId="5" borderId="10" xfId="15" applyNumberFormat="1" applyFont="1" applyFill="1" applyBorder="1" applyAlignment="1">
      <alignment horizontal="left" wrapText="1"/>
    </xf>
    <xf numFmtId="171" fontId="0" fillId="5" borderId="11" xfId="15" applyNumberFormat="1" applyFont="1" applyFill="1" applyBorder="1" applyAlignment="1">
      <alignment horizontal="left" wrapText="1"/>
    </xf>
    <xf numFmtId="171" fontId="0" fillId="5" borderId="12" xfId="15" applyNumberFormat="1" applyFont="1" applyFill="1" applyBorder="1" applyAlignment="1">
      <alignment horizontal="left" wrapText="1"/>
    </xf>
    <xf numFmtId="171" fontId="0" fillId="9" borderId="10" xfId="15" applyNumberFormat="1" applyFont="1" applyFill="1" applyBorder="1" applyAlignment="1">
      <alignment horizontal="left" wrapText="1"/>
    </xf>
    <xf numFmtId="169" fontId="0" fillId="8" borderId="7" xfId="17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168" fontId="1" fillId="8" borderId="13" xfId="0" applyNumberFormat="1" applyFont="1" applyFill="1" applyBorder="1" applyAlignment="1">
      <alignment horizontal="center" vertical="center" wrapText="1"/>
    </xf>
    <xf numFmtId="168" fontId="1" fillId="8" borderId="26" xfId="0" applyNumberFormat="1" applyFont="1" applyFill="1" applyBorder="1" applyAlignment="1">
      <alignment horizontal="center" vertical="center" wrapText="1"/>
    </xf>
    <xf numFmtId="0" fontId="0" fillId="5" borderId="18" xfId="0" applyNumberFormat="1" applyFont="1" applyFill="1" applyBorder="1" applyAlignment="1">
      <alignment horizontal="center" vertical="center"/>
    </xf>
    <xf numFmtId="0" fontId="0" fillId="5" borderId="8" xfId="0" applyNumberFormat="1" applyFont="1" applyFill="1" applyBorder="1" applyAlignment="1">
      <alignment horizontal="center" vertical="center"/>
    </xf>
    <xf numFmtId="0" fontId="0" fillId="5" borderId="19" xfId="0" applyNumberFormat="1" applyFont="1" applyFill="1" applyBorder="1" applyAlignment="1">
      <alignment horizontal="center" vertical="center"/>
    </xf>
    <xf numFmtId="0" fontId="0" fillId="5" borderId="0" xfId="0" applyNumberFormat="1" applyFont="1" applyFill="1" applyBorder="1" applyAlignment="1">
      <alignment horizontal="center" vertical="center"/>
    </xf>
    <xf numFmtId="0" fontId="0" fillId="5" borderId="20" xfId="0" applyNumberFormat="1" applyFont="1" applyFill="1" applyBorder="1" applyAlignment="1">
      <alignment horizontal="center" vertical="center"/>
    </xf>
    <xf numFmtId="0" fontId="0" fillId="5" borderId="9" xfId="0" applyNumberFormat="1" applyFont="1" applyFill="1" applyBorder="1" applyAlignment="1">
      <alignment horizontal="center" vertical="center"/>
    </xf>
    <xf numFmtId="168" fontId="1" fillId="8" borderId="22" xfId="0" applyNumberFormat="1" applyFont="1" applyFill="1" applyBorder="1" applyAlignment="1">
      <alignment horizontal="center" vertical="center" wrapText="1"/>
    </xf>
    <xf numFmtId="168" fontId="1" fillId="8" borderId="2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168" fontId="1" fillId="8" borderId="4" xfId="0" applyNumberFormat="1" applyFont="1" applyFill="1" applyBorder="1" applyAlignment="1">
      <alignment horizontal="center" vertical="center" wrapText="1"/>
    </xf>
    <xf numFmtId="168" fontId="1" fillId="8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workbookViewId="0" topLeftCell="A1">
      <pane ySplit="690" topLeftCell="BM34" activePane="bottomLeft" state="split"/>
      <selection pane="topLeft" activeCell="E1" sqref="A1:IV16384"/>
      <selection pane="bottomLeft" activeCell="G74" sqref="G73:G74"/>
    </sheetView>
  </sheetViews>
  <sheetFormatPr defaultColWidth="9.140625" defaultRowHeight="12.75"/>
  <cols>
    <col min="1" max="1" width="2.421875" style="1" customWidth="1"/>
    <col min="2" max="2" width="4.421875" style="1" customWidth="1"/>
    <col min="3" max="3" width="5.8515625" style="1" customWidth="1"/>
    <col min="4" max="4" width="39.8515625" style="1" customWidth="1"/>
    <col min="5" max="5" width="12.140625" style="2" customWidth="1"/>
    <col min="6" max="6" width="40.8515625" style="1" customWidth="1"/>
    <col min="7" max="7" width="22.57421875" style="36" customWidth="1"/>
    <col min="8" max="8" width="11.140625" style="1" customWidth="1"/>
    <col min="9" max="9" width="10.140625" style="1" customWidth="1"/>
    <col min="10" max="10" width="36.8515625" style="94" customWidth="1"/>
    <col min="11" max="11" width="15.140625" style="1" customWidth="1"/>
    <col min="12" max="16384" width="9.140625" style="1" customWidth="1"/>
  </cols>
  <sheetData>
    <row r="1" spans="1:10" ht="12.75" customHeight="1">
      <c r="A1" s="107" t="s">
        <v>0</v>
      </c>
      <c r="B1" s="105"/>
      <c r="C1" s="105"/>
      <c r="D1" s="105" t="s">
        <v>1</v>
      </c>
      <c r="E1" s="109" t="s">
        <v>78</v>
      </c>
      <c r="F1" s="103" t="s">
        <v>81</v>
      </c>
      <c r="G1" s="95" t="s">
        <v>86</v>
      </c>
      <c r="H1" s="95" t="s">
        <v>114</v>
      </c>
      <c r="I1" s="95" t="s">
        <v>115</v>
      </c>
      <c r="J1" s="95" t="s">
        <v>116</v>
      </c>
    </row>
    <row r="2" spans="1:10" ht="13.5" thickBot="1">
      <c r="A2" s="108"/>
      <c r="B2" s="106"/>
      <c r="C2" s="106"/>
      <c r="D2" s="106"/>
      <c r="E2" s="110"/>
      <c r="F2" s="104"/>
      <c r="G2" s="96"/>
      <c r="H2" s="96"/>
      <c r="I2" s="96"/>
      <c r="J2" s="96"/>
    </row>
    <row r="3" spans="1:10" ht="12.75">
      <c r="A3" s="18" t="s">
        <v>2</v>
      </c>
      <c r="B3" s="19"/>
      <c r="C3" s="19"/>
      <c r="D3" s="20" t="s">
        <v>3</v>
      </c>
      <c r="E3" s="61">
        <v>4233810</v>
      </c>
      <c r="F3" s="76" t="s">
        <v>82</v>
      </c>
      <c r="G3" s="34"/>
      <c r="H3" s="34"/>
      <c r="I3" s="34"/>
      <c r="J3" s="85"/>
    </row>
    <row r="4" spans="1:10" ht="12.75">
      <c r="A4" s="13" t="s">
        <v>64</v>
      </c>
      <c r="B4" s="4"/>
      <c r="C4" s="4"/>
      <c r="D4" s="3" t="s">
        <v>70</v>
      </c>
      <c r="E4" s="62">
        <f>E5+E5</f>
        <v>4216378</v>
      </c>
      <c r="F4" s="77" t="s">
        <v>83</v>
      </c>
      <c r="G4" s="27" t="s">
        <v>88</v>
      </c>
      <c r="H4" s="27" t="s">
        <v>117</v>
      </c>
      <c r="I4" s="27" t="s">
        <v>117</v>
      </c>
      <c r="J4" s="86" t="s">
        <v>126</v>
      </c>
    </row>
    <row r="5" spans="1:10" ht="12.75" customHeight="1" hidden="1">
      <c r="A5" s="14"/>
      <c r="B5" s="5" t="s">
        <v>4</v>
      </c>
      <c r="C5" s="6"/>
      <c r="D5" s="5" t="s">
        <v>5</v>
      </c>
      <c r="E5" s="63">
        <v>2108189</v>
      </c>
      <c r="F5" s="77" t="s">
        <v>79</v>
      </c>
      <c r="G5" s="27" t="s">
        <v>88</v>
      </c>
      <c r="H5" s="27"/>
      <c r="I5" s="27"/>
      <c r="J5" s="86"/>
    </row>
    <row r="6" spans="1:10" ht="12.75" customHeight="1" hidden="1">
      <c r="A6" s="14"/>
      <c r="B6" s="24" t="s">
        <v>6</v>
      </c>
      <c r="C6" s="6"/>
      <c r="D6" s="5" t="s">
        <v>7</v>
      </c>
      <c r="E6" s="63">
        <v>6111597</v>
      </c>
      <c r="F6" s="77" t="s">
        <v>79</v>
      </c>
      <c r="G6" s="27" t="s">
        <v>88</v>
      </c>
      <c r="H6" s="27"/>
      <c r="I6" s="27"/>
      <c r="J6" s="86"/>
    </row>
    <row r="7" spans="1:10" ht="12.75" customHeight="1">
      <c r="A7" s="13"/>
      <c r="B7" s="26"/>
      <c r="C7" s="4"/>
      <c r="D7" s="4"/>
      <c r="E7" s="3"/>
      <c r="F7" s="77" t="s">
        <v>84</v>
      </c>
      <c r="G7" s="27" t="s">
        <v>88</v>
      </c>
      <c r="H7" s="27" t="s">
        <v>117</v>
      </c>
      <c r="I7" s="27" t="s">
        <v>118</v>
      </c>
      <c r="J7" s="86" t="s">
        <v>127</v>
      </c>
    </row>
    <row r="8" spans="1:10" ht="12.75">
      <c r="A8" s="15" t="s">
        <v>69</v>
      </c>
      <c r="B8" s="25"/>
      <c r="C8" s="8"/>
      <c r="D8" s="7" t="s">
        <v>71</v>
      </c>
      <c r="E8" s="64">
        <f>E9+E10+E11+E12+E13+E14+E15+E16</f>
        <v>18152501</v>
      </c>
      <c r="F8" s="78" t="s">
        <v>85</v>
      </c>
      <c r="G8" s="29" t="s">
        <v>87</v>
      </c>
      <c r="H8" s="29" t="s">
        <v>118</v>
      </c>
      <c r="I8" s="29" t="s">
        <v>118</v>
      </c>
      <c r="J8" s="87" t="s">
        <v>128</v>
      </c>
    </row>
    <row r="9" spans="1:10" ht="12.75" customHeight="1" hidden="1">
      <c r="A9" s="14"/>
      <c r="B9" s="5"/>
      <c r="C9" s="5" t="s">
        <v>8</v>
      </c>
      <c r="D9" s="5" t="s">
        <v>9</v>
      </c>
      <c r="E9" s="63">
        <v>2391833</v>
      </c>
      <c r="F9" s="79"/>
      <c r="G9" s="28"/>
      <c r="H9" s="28"/>
      <c r="I9" s="28"/>
      <c r="J9" s="88"/>
    </row>
    <row r="10" spans="1:10" ht="12.75" customHeight="1" hidden="1">
      <c r="A10" s="14"/>
      <c r="B10" s="5"/>
      <c r="C10" s="5" t="s">
        <v>10</v>
      </c>
      <c r="D10" s="5" t="s">
        <v>11</v>
      </c>
      <c r="E10" s="63">
        <v>48902</v>
      </c>
      <c r="F10" s="79"/>
      <c r="G10" s="28"/>
      <c r="H10" s="28"/>
      <c r="I10" s="28"/>
      <c r="J10" s="88"/>
    </row>
    <row r="11" spans="1:10" ht="12.75" customHeight="1" hidden="1">
      <c r="A11" s="14"/>
      <c r="B11" s="5"/>
      <c r="C11" s="5" t="s">
        <v>12</v>
      </c>
      <c r="D11" s="5" t="s">
        <v>13</v>
      </c>
      <c r="E11" s="63">
        <v>120000</v>
      </c>
      <c r="F11" s="79"/>
      <c r="G11" s="28"/>
      <c r="H11" s="28"/>
      <c r="I11" s="28"/>
      <c r="J11" s="88"/>
    </row>
    <row r="12" spans="1:10" ht="12.75" customHeight="1" hidden="1">
      <c r="A12" s="14"/>
      <c r="B12" s="5"/>
      <c r="C12" s="5" t="s">
        <v>14</v>
      </c>
      <c r="D12" s="5" t="s">
        <v>15</v>
      </c>
      <c r="E12" s="63">
        <v>9975000</v>
      </c>
      <c r="F12" s="79"/>
      <c r="G12" s="28"/>
      <c r="H12" s="28"/>
      <c r="I12" s="28"/>
      <c r="J12" s="88"/>
    </row>
    <row r="13" spans="1:10" ht="12.75" customHeight="1" hidden="1">
      <c r="A13" s="14"/>
      <c r="B13" s="5"/>
      <c r="C13" s="5" t="s">
        <v>16</v>
      </c>
      <c r="D13" s="5" t="s">
        <v>17</v>
      </c>
      <c r="E13" s="63">
        <v>490246</v>
      </c>
      <c r="F13" s="79"/>
      <c r="G13" s="28"/>
      <c r="H13" s="28"/>
      <c r="I13" s="28"/>
      <c r="J13" s="88"/>
    </row>
    <row r="14" spans="1:10" ht="12.75" customHeight="1" hidden="1">
      <c r="A14" s="14"/>
      <c r="B14" s="5"/>
      <c r="C14" s="5" t="s">
        <v>18</v>
      </c>
      <c r="D14" s="5" t="s">
        <v>19</v>
      </c>
      <c r="E14" s="63">
        <v>690000</v>
      </c>
      <c r="F14" s="79"/>
      <c r="G14" s="28"/>
      <c r="H14" s="28"/>
      <c r="I14" s="28"/>
      <c r="J14" s="88"/>
    </row>
    <row r="15" spans="1:10" ht="12.75" customHeight="1" hidden="1">
      <c r="A15" s="14"/>
      <c r="B15" s="5"/>
      <c r="C15" s="5" t="s">
        <v>20</v>
      </c>
      <c r="D15" s="5" t="s">
        <v>21</v>
      </c>
      <c r="E15" s="63">
        <v>3000000</v>
      </c>
      <c r="F15" s="79"/>
      <c r="G15" s="28"/>
      <c r="H15" s="28"/>
      <c r="I15" s="28"/>
      <c r="J15" s="88"/>
    </row>
    <row r="16" spans="1:10" ht="12.75" customHeight="1" hidden="1">
      <c r="A16" s="14"/>
      <c r="B16" s="5"/>
      <c r="C16" s="5" t="s">
        <v>22</v>
      </c>
      <c r="D16" s="5" t="s">
        <v>23</v>
      </c>
      <c r="E16" s="63">
        <v>1436520</v>
      </c>
      <c r="F16" s="79"/>
      <c r="G16" s="28"/>
      <c r="H16" s="28"/>
      <c r="I16" s="28"/>
      <c r="J16" s="88"/>
    </row>
    <row r="17" spans="1:10" ht="25.5">
      <c r="A17" s="45" t="s">
        <v>72</v>
      </c>
      <c r="B17" s="46"/>
      <c r="C17" s="46"/>
      <c r="D17" s="46" t="s">
        <v>73</v>
      </c>
      <c r="E17" s="65">
        <f>E26+E27+E31+E32+E33+E34+E42+E46+E48+E50+E52</f>
        <v>146419321.67037037</v>
      </c>
      <c r="F17" s="80" t="s">
        <v>123</v>
      </c>
      <c r="G17" s="30" t="s">
        <v>87</v>
      </c>
      <c r="H17" s="30" t="s">
        <v>124</v>
      </c>
      <c r="I17" s="30" t="s">
        <v>117</v>
      </c>
      <c r="J17" s="89" t="s">
        <v>129</v>
      </c>
    </row>
    <row r="18" spans="1:10" ht="12.75">
      <c r="A18" s="97" t="s">
        <v>119</v>
      </c>
      <c r="B18" s="98"/>
      <c r="C18" s="98"/>
      <c r="D18" s="98"/>
      <c r="E18" s="98"/>
      <c r="F18" s="80" t="s">
        <v>122</v>
      </c>
      <c r="G18" s="30" t="s">
        <v>89</v>
      </c>
      <c r="H18" s="30" t="s">
        <v>118</v>
      </c>
      <c r="I18" s="30" t="s">
        <v>117</v>
      </c>
      <c r="J18" s="89" t="s">
        <v>130</v>
      </c>
    </row>
    <row r="19" spans="1:10" ht="25.5">
      <c r="A19" s="99"/>
      <c r="B19" s="100"/>
      <c r="C19" s="100"/>
      <c r="D19" s="100"/>
      <c r="E19" s="100"/>
      <c r="F19" s="80" t="s">
        <v>90</v>
      </c>
      <c r="G19" s="30" t="s">
        <v>87</v>
      </c>
      <c r="H19" s="30" t="s">
        <v>117</v>
      </c>
      <c r="I19" s="30" t="s">
        <v>118</v>
      </c>
      <c r="J19" s="89" t="s">
        <v>131</v>
      </c>
    </row>
    <row r="20" spans="1:10" ht="25.5">
      <c r="A20" s="99"/>
      <c r="B20" s="100"/>
      <c r="C20" s="100"/>
      <c r="D20" s="100"/>
      <c r="E20" s="100"/>
      <c r="F20" s="80" t="s">
        <v>91</v>
      </c>
      <c r="G20" s="30" t="s">
        <v>92</v>
      </c>
      <c r="H20" s="30" t="s">
        <v>118</v>
      </c>
      <c r="I20" s="30" t="s">
        <v>117</v>
      </c>
      <c r="J20" s="89" t="s">
        <v>132</v>
      </c>
    </row>
    <row r="21" spans="1:10" ht="25.5">
      <c r="A21" s="99"/>
      <c r="B21" s="100"/>
      <c r="C21" s="100"/>
      <c r="D21" s="100"/>
      <c r="E21" s="100"/>
      <c r="F21" s="80" t="s">
        <v>93</v>
      </c>
      <c r="G21" s="30" t="s">
        <v>92</v>
      </c>
      <c r="H21" s="30" t="s">
        <v>118</v>
      </c>
      <c r="I21" s="30" t="s">
        <v>117</v>
      </c>
      <c r="J21" s="89" t="s">
        <v>133</v>
      </c>
    </row>
    <row r="22" spans="1:10" ht="25.5">
      <c r="A22" s="99"/>
      <c r="B22" s="100"/>
      <c r="C22" s="100"/>
      <c r="D22" s="100"/>
      <c r="E22" s="100"/>
      <c r="F22" s="80" t="s">
        <v>94</v>
      </c>
      <c r="G22" s="30" t="s">
        <v>89</v>
      </c>
      <c r="H22" s="30" t="s">
        <v>118</v>
      </c>
      <c r="I22" s="30" t="s">
        <v>117</v>
      </c>
      <c r="J22" s="89" t="s">
        <v>134</v>
      </c>
    </row>
    <row r="23" spans="1:10" ht="12.75">
      <c r="A23" s="99"/>
      <c r="B23" s="100"/>
      <c r="C23" s="100"/>
      <c r="D23" s="100"/>
      <c r="E23" s="100"/>
      <c r="F23" s="80" t="s">
        <v>95</v>
      </c>
      <c r="G23" s="30" t="s">
        <v>87</v>
      </c>
      <c r="H23" s="30" t="s">
        <v>118</v>
      </c>
      <c r="I23" s="30" t="s">
        <v>118</v>
      </c>
      <c r="J23" s="89" t="s">
        <v>127</v>
      </c>
    </row>
    <row r="24" spans="1:10" ht="25.5">
      <c r="A24" s="99"/>
      <c r="B24" s="100"/>
      <c r="C24" s="100"/>
      <c r="D24" s="100"/>
      <c r="E24" s="100"/>
      <c r="F24" s="80" t="s">
        <v>99</v>
      </c>
      <c r="G24" s="30" t="s">
        <v>87</v>
      </c>
      <c r="H24" s="30" t="s">
        <v>117</v>
      </c>
      <c r="I24" s="30" t="s">
        <v>118</v>
      </c>
      <c r="J24" s="89" t="s">
        <v>135</v>
      </c>
    </row>
    <row r="25" spans="1:10" ht="25.5">
      <c r="A25" s="101"/>
      <c r="B25" s="102"/>
      <c r="C25" s="102"/>
      <c r="D25" s="102"/>
      <c r="E25" s="102"/>
      <c r="F25" s="80" t="s">
        <v>96</v>
      </c>
      <c r="G25" s="30" t="s">
        <v>97</v>
      </c>
      <c r="H25" s="30" t="s">
        <v>118</v>
      </c>
      <c r="I25" s="30" t="s">
        <v>117</v>
      </c>
      <c r="J25" s="89" t="s">
        <v>136</v>
      </c>
    </row>
    <row r="26" spans="1:10" ht="12.75">
      <c r="A26" s="53"/>
      <c r="B26" s="9" t="s">
        <v>24</v>
      </c>
      <c r="C26" s="10"/>
      <c r="D26" s="9" t="s">
        <v>25</v>
      </c>
      <c r="E26" s="66">
        <v>5983608</v>
      </c>
      <c r="F26" s="80" t="s">
        <v>83</v>
      </c>
      <c r="G26" s="30" t="s">
        <v>88</v>
      </c>
      <c r="H26" s="30" t="s">
        <v>117</v>
      </c>
      <c r="I26" s="30" t="s">
        <v>118</v>
      </c>
      <c r="J26" s="89" t="s">
        <v>137</v>
      </c>
    </row>
    <row r="27" spans="1:10" ht="25.5">
      <c r="A27" s="50"/>
      <c r="B27" s="50" t="s">
        <v>26</v>
      </c>
      <c r="C27" s="51"/>
      <c r="D27" s="50" t="s">
        <v>27</v>
      </c>
      <c r="E27" s="52">
        <f>E28+E29</f>
        <v>6028242</v>
      </c>
      <c r="F27" s="80" t="s">
        <v>98</v>
      </c>
      <c r="G27" s="30" t="s">
        <v>92</v>
      </c>
      <c r="H27" s="30" t="s">
        <v>118</v>
      </c>
      <c r="I27" s="30" t="s">
        <v>118</v>
      </c>
      <c r="J27" s="89" t="s">
        <v>138</v>
      </c>
    </row>
    <row r="28" spans="1:10" ht="12.75" customHeight="1" hidden="1">
      <c r="A28" s="50"/>
      <c r="B28" s="50"/>
      <c r="C28" s="50" t="s">
        <v>28</v>
      </c>
      <c r="D28" s="50" t="s">
        <v>29</v>
      </c>
      <c r="E28" s="67">
        <v>3200621</v>
      </c>
      <c r="F28" s="80" t="s">
        <v>80</v>
      </c>
      <c r="G28" s="31"/>
      <c r="H28" s="31"/>
      <c r="I28" s="31"/>
      <c r="J28" s="90"/>
    </row>
    <row r="29" spans="1:10" ht="12.75" customHeight="1" hidden="1">
      <c r="A29" s="50"/>
      <c r="B29" s="50"/>
      <c r="C29" s="50" t="s">
        <v>30</v>
      </c>
      <c r="D29" s="50" t="s">
        <v>31</v>
      </c>
      <c r="E29" s="68">
        <v>2827621</v>
      </c>
      <c r="F29" s="81" t="s">
        <v>80</v>
      </c>
      <c r="G29" s="32"/>
      <c r="H29" s="32"/>
      <c r="I29" s="32"/>
      <c r="J29" s="91"/>
    </row>
    <row r="30" spans="1:10" ht="12.75" customHeight="1">
      <c r="A30" s="50"/>
      <c r="B30" s="50"/>
      <c r="C30" s="50"/>
      <c r="D30" s="50"/>
      <c r="E30" s="57"/>
      <c r="F30" s="37" t="s">
        <v>125</v>
      </c>
      <c r="G30" s="30" t="s">
        <v>87</v>
      </c>
      <c r="H30" s="30" t="s">
        <v>118</v>
      </c>
      <c r="I30" s="30" t="s">
        <v>118</v>
      </c>
      <c r="J30" s="89" t="s">
        <v>139</v>
      </c>
    </row>
    <row r="31" spans="1:10" ht="12.75">
      <c r="A31" s="53"/>
      <c r="B31" s="9" t="s">
        <v>32</v>
      </c>
      <c r="C31" s="10"/>
      <c r="D31" s="9" t="s">
        <v>33</v>
      </c>
      <c r="E31" s="69">
        <v>5004454.2</v>
      </c>
      <c r="F31" s="37" t="s">
        <v>100</v>
      </c>
      <c r="G31" s="30" t="s">
        <v>87</v>
      </c>
      <c r="H31" s="30" t="s">
        <v>117</v>
      </c>
      <c r="I31" s="30" t="s">
        <v>117</v>
      </c>
      <c r="J31" s="89" t="s">
        <v>140</v>
      </c>
    </row>
    <row r="32" spans="1:10" ht="12.75">
      <c r="A32" s="16"/>
      <c r="B32" s="9" t="s">
        <v>34</v>
      </c>
      <c r="C32" s="10"/>
      <c r="D32" s="9" t="s">
        <v>35</v>
      </c>
      <c r="E32" s="69">
        <v>6285851.5</v>
      </c>
      <c r="F32" s="80" t="s">
        <v>101</v>
      </c>
      <c r="G32" s="30" t="s">
        <v>92</v>
      </c>
      <c r="H32" s="30" t="s">
        <v>118</v>
      </c>
      <c r="I32" s="30" t="s">
        <v>118</v>
      </c>
      <c r="J32" s="89" t="s">
        <v>141</v>
      </c>
    </row>
    <row r="33" spans="1:10" ht="12.75">
      <c r="A33" s="16"/>
      <c r="B33" s="9" t="s">
        <v>36</v>
      </c>
      <c r="C33" s="10"/>
      <c r="D33" s="9" t="s">
        <v>37</v>
      </c>
      <c r="E33" s="69">
        <v>2485278</v>
      </c>
      <c r="F33" s="80" t="s">
        <v>102</v>
      </c>
      <c r="G33" s="30" t="s">
        <v>92</v>
      </c>
      <c r="H33" s="30" t="s">
        <v>117</v>
      </c>
      <c r="I33" s="30" t="s">
        <v>118</v>
      </c>
      <c r="J33" s="89" t="s">
        <v>141</v>
      </c>
    </row>
    <row r="34" spans="1:10" ht="25.5">
      <c r="A34" s="58"/>
      <c r="B34" s="55" t="s">
        <v>74</v>
      </c>
      <c r="C34" s="56"/>
      <c r="D34" s="55" t="s">
        <v>75</v>
      </c>
      <c r="E34" s="68">
        <f>E35+E36+E37+E38+E39</f>
        <v>77709862.94259259</v>
      </c>
      <c r="F34" s="80" t="s">
        <v>103</v>
      </c>
      <c r="G34" s="30" t="s">
        <v>87</v>
      </c>
      <c r="H34" s="30" t="s">
        <v>118</v>
      </c>
      <c r="I34" s="30" t="s">
        <v>117</v>
      </c>
      <c r="J34" s="89" t="s">
        <v>142</v>
      </c>
    </row>
    <row r="35" spans="1:10" ht="12.75" customHeight="1" hidden="1">
      <c r="A35" s="59"/>
      <c r="B35" s="50"/>
      <c r="C35" s="50" t="s">
        <v>38</v>
      </c>
      <c r="D35" s="50" t="s">
        <v>39</v>
      </c>
      <c r="E35" s="57">
        <v>15817795.10851852</v>
      </c>
      <c r="F35" s="80" t="s">
        <v>80</v>
      </c>
      <c r="G35" s="30"/>
      <c r="H35" s="30"/>
      <c r="I35" s="30"/>
      <c r="J35" s="89"/>
    </row>
    <row r="36" spans="1:10" ht="12.75" customHeight="1" hidden="1">
      <c r="A36" s="59"/>
      <c r="B36" s="50"/>
      <c r="C36" s="50" t="s">
        <v>40</v>
      </c>
      <c r="D36" s="50" t="s">
        <v>41</v>
      </c>
      <c r="E36" s="57">
        <v>15559266.958518518</v>
      </c>
      <c r="F36" s="80" t="s">
        <v>80</v>
      </c>
      <c r="G36" s="30"/>
      <c r="H36" s="30"/>
      <c r="I36" s="30"/>
      <c r="J36" s="89"/>
    </row>
    <row r="37" spans="1:10" ht="12.75" customHeight="1" hidden="1">
      <c r="A37" s="59"/>
      <c r="B37" s="50"/>
      <c r="C37" s="50" t="s">
        <v>42</v>
      </c>
      <c r="D37" s="50" t="s">
        <v>43</v>
      </c>
      <c r="E37" s="57">
        <v>15444266.958518518</v>
      </c>
      <c r="F37" s="80" t="s">
        <v>80</v>
      </c>
      <c r="G37" s="30"/>
      <c r="H37" s="30"/>
      <c r="I37" s="30"/>
      <c r="J37" s="89"/>
    </row>
    <row r="38" spans="1:10" ht="12.75" customHeight="1" hidden="1">
      <c r="A38" s="59"/>
      <c r="B38" s="50"/>
      <c r="C38" s="50" t="s">
        <v>44</v>
      </c>
      <c r="D38" s="50" t="s">
        <v>45</v>
      </c>
      <c r="E38" s="57">
        <v>15444266.958518518</v>
      </c>
      <c r="F38" s="80" t="s">
        <v>80</v>
      </c>
      <c r="G38" s="30"/>
      <c r="H38" s="30"/>
      <c r="I38" s="30"/>
      <c r="J38" s="89"/>
    </row>
    <row r="39" spans="1:10" ht="12.75" customHeight="1" hidden="1">
      <c r="A39" s="59"/>
      <c r="B39" s="50"/>
      <c r="C39" s="50" t="s">
        <v>46</v>
      </c>
      <c r="D39" s="50" t="s">
        <v>47</v>
      </c>
      <c r="E39" s="57">
        <v>15444266.958518518</v>
      </c>
      <c r="F39" s="80" t="s">
        <v>80</v>
      </c>
      <c r="G39" s="30"/>
      <c r="H39" s="30"/>
      <c r="I39" s="30"/>
      <c r="J39" s="89"/>
    </row>
    <row r="40" spans="1:10" ht="12.75" customHeight="1">
      <c r="A40" s="59"/>
      <c r="B40" s="50"/>
      <c r="C40" s="50"/>
      <c r="D40" s="50"/>
      <c r="E40" s="57"/>
      <c r="F40" s="80" t="s">
        <v>104</v>
      </c>
      <c r="G40" s="30" t="s">
        <v>92</v>
      </c>
      <c r="H40" s="30" t="s">
        <v>124</v>
      </c>
      <c r="I40" s="30" t="s">
        <v>117</v>
      </c>
      <c r="J40" s="89" t="s">
        <v>141</v>
      </c>
    </row>
    <row r="41" spans="1:10" ht="12.75" customHeight="1">
      <c r="A41" s="60"/>
      <c r="B41" s="47"/>
      <c r="C41" s="47"/>
      <c r="D41" s="47"/>
      <c r="E41" s="67"/>
      <c r="F41" s="80" t="s">
        <v>105</v>
      </c>
      <c r="G41" s="30" t="s">
        <v>87</v>
      </c>
      <c r="H41" s="30" t="s">
        <v>117</v>
      </c>
      <c r="I41" s="30" t="s">
        <v>124</v>
      </c>
      <c r="J41" s="89" t="s">
        <v>143</v>
      </c>
    </row>
    <row r="42" spans="1:10" ht="12.75">
      <c r="A42" s="16"/>
      <c r="B42" s="9" t="s">
        <v>76</v>
      </c>
      <c r="C42" s="9"/>
      <c r="D42" s="9" t="s">
        <v>77</v>
      </c>
      <c r="E42" s="69">
        <f>E43+E44+E45</f>
        <v>19058732.027777776</v>
      </c>
      <c r="F42" s="80" t="s">
        <v>105</v>
      </c>
      <c r="G42" s="30" t="s">
        <v>87</v>
      </c>
      <c r="H42" s="30" t="s">
        <v>118</v>
      </c>
      <c r="I42" s="30" t="s">
        <v>118</v>
      </c>
      <c r="J42" s="89" t="s">
        <v>141</v>
      </c>
    </row>
    <row r="43" spans="1:10" ht="12.75" customHeight="1" hidden="1">
      <c r="A43" s="16"/>
      <c r="B43" s="9"/>
      <c r="C43" s="9" t="s">
        <v>48</v>
      </c>
      <c r="D43" s="9" t="s">
        <v>49</v>
      </c>
      <c r="E43" s="69">
        <v>7536148</v>
      </c>
      <c r="F43" s="80" t="s">
        <v>80</v>
      </c>
      <c r="G43" s="30" t="s">
        <v>87</v>
      </c>
      <c r="H43" s="30"/>
      <c r="I43" s="30"/>
      <c r="J43" s="89"/>
    </row>
    <row r="44" spans="1:10" ht="12.75" customHeight="1" hidden="1">
      <c r="A44" s="16"/>
      <c r="B44" s="9"/>
      <c r="C44" s="9" t="s">
        <v>50</v>
      </c>
      <c r="D44" s="9" t="s">
        <v>51</v>
      </c>
      <c r="E44" s="69">
        <v>7536148</v>
      </c>
      <c r="F44" s="80" t="s">
        <v>80</v>
      </c>
      <c r="G44" s="30" t="s">
        <v>87</v>
      </c>
      <c r="H44" s="30"/>
      <c r="I44" s="30"/>
      <c r="J44" s="89"/>
    </row>
    <row r="45" spans="1:10" ht="12.75" customHeight="1" hidden="1">
      <c r="A45" s="54"/>
      <c r="B45" s="55"/>
      <c r="C45" s="55" t="s">
        <v>52</v>
      </c>
      <c r="D45" s="55" t="s">
        <v>53</v>
      </c>
      <c r="E45" s="68">
        <v>3986436.027777778</v>
      </c>
      <c r="F45" s="80" t="s">
        <v>80</v>
      </c>
      <c r="G45" s="30" t="s">
        <v>87</v>
      </c>
      <c r="H45" s="30"/>
      <c r="I45" s="30"/>
      <c r="J45" s="89"/>
    </row>
    <row r="46" spans="1:10" ht="25.5">
      <c r="A46" s="50"/>
      <c r="B46" s="50" t="s">
        <v>54</v>
      </c>
      <c r="C46" s="51"/>
      <c r="D46" s="50" t="s">
        <v>55</v>
      </c>
      <c r="E46" s="57">
        <v>10471791</v>
      </c>
      <c r="F46" s="80" t="s">
        <v>98</v>
      </c>
      <c r="G46" s="30" t="s">
        <v>87</v>
      </c>
      <c r="H46" s="30" t="s">
        <v>117</v>
      </c>
      <c r="I46" s="30" t="s">
        <v>124</v>
      </c>
      <c r="J46" s="89" t="s">
        <v>144</v>
      </c>
    </row>
    <row r="47" spans="1:10" ht="12.75">
      <c r="A47" s="49"/>
      <c r="B47" s="50"/>
      <c r="C47" s="51"/>
      <c r="D47" s="50"/>
      <c r="E47" s="57"/>
      <c r="F47" s="80" t="s">
        <v>106</v>
      </c>
      <c r="G47" s="30" t="s">
        <v>87</v>
      </c>
      <c r="H47" s="30" t="s">
        <v>118</v>
      </c>
      <c r="I47" s="30" t="s">
        <v>117</v>
      </c>
      <c r="J47" s="89" t="s">
        <v>145</v>
      </c>
    </row>
    <row r="48" spans="1:10" ht="12.75">
      <c r="A48" s="58"/>
      <c r="B48" s="55" t="s">
        <v>56</v>
      </c>
      <c r="C48" s="56"/>
      <c r="D48" s="55" t="s">
        <v>57</v>
      </c>
      <c r="E48" s="68">
        <v>11991502</v>
      </c>
      <c r="F48" s="80" t="s">
        <v>107</v>
      </c>
      <c r="G48" s="30" t="s">
        <v>89</v>
      </c>
      <c r="H48" s="30" t="s">
        <v>118</v>
      </c>
      <c r="I48" s="30" t="s">
        <v>117</v>
      </c>
      <c r="J48" s="89" t="s">
        <v>146</v>
      </c>
    </row>
    <row r="49" spans="1:10" ht="25.5">
      <c r="A49" s="60"/>
      <c r="B49" s="47"/>
      <c r="C49" s="48"/>
      <c r="D49" s="47"/>
      <c r="E49" s="67"/>
      <c r="F49" s="80" t="s">
        <v>108</v>
      </c>
      <c r="G49" s="30" t="s">
        <v>89</v>
      </c>
      <c r="H49" s="30" t="s">
        <v>118</v>
      </c>
      <c r="I49" s="30" t="s">
        <v>117</v>
      </c>
      <c r="J49" s="89" t="s">
        <v>147</v>
      </c>
    </row>
    <row r="50" spans="1:10" ht="25.5">
      <c r="A50" s="54"/>
      <c r="B50" s="55" t="s">
        <v>58</v>
      </c>
      <c r="C50" s="56"/>
      <c r="D50" s="55" t="s">
        <v>59</v>
      </c>
      <c r="E50" s="70">
        <v>1400000</v>
      </c>
      <c r="F50" s="80" t="s">
        <v>109</v>
      </c>
      <c r="G50" s="30" t="s">
        <v>89</v>
      </c>
      <c r="H50" s="30" t="s">
        <v>117</v>
      </c>
      <c r="I50" s="30" t="s">
        <v>117</v>
      </c>
      <c r="J50" s="89" t="s">
        <v>148</v>
      </c>
    </row>
    <row r="51" spans="1:10" ht="12.75">
      <c r="A51" s="58"/>
      <c r="B51" s="55" t="s">
        <v>60</v>
      </c>
      <c r="C51" s="56"/>
      <c r="D51" s="55" t="s">
        <v>61</v>
      </c>
      <c r="E51" s="70">
        <v>6797490</v>
      </c>
      <c r="F51" s="80" t="s">
        <v>120</v>
      </c>
      <c r="G51" s="30" t="s">
        <v>87</v>
      </c>
      <c r="H51" s="30" t="s">
        <v>124</v>
      </c>
      <c r="I51" s="30" t="s">
        <v>118</v>
      </c>
      <c r="J51" s="89" t="s">
        <v>149</v>
      </c>
    </row>
    <row r="52" spans="1:10" ht="12.75">
      <c r="A52" s="60"/>
      <c r="B52" s="47"/>
      <c r="C52" s="48"/>
      <c r="D52" s="47"/>
      <c r="E52" s="71"/>
      <c r="F52" s="80" t="s">
        <v>110</v>
      </c>
      <c r="G52" s="30" t="s">
        <v>87</v>
      </c>
      <c r="H52" s="30" t="s">
        <v>118</v>
      </c>
      <c r="I52" s="30" t="s">
        <v>117</v>
      </c>
      <c r="J52" s="89" t="s">
        <v>146</v>
      </c>
    </row>
    <row r="53" spans="1:10" ht="12.75">
      <c r="A53" s="17" t="s">
        <v>62</v>
      </c>
      <c r="B53" s="11"/>
      <c r="C53" s="12"/>
      <c r="D53" s="11" t="s">
        <v>63</v>
      </c>
      <c r="E53" s="72">
        <v>660000</v>
      </c>
      <c r="F53" s="82" t="s">
        <v>111</v>
      </c>
      <c r="G53" s="33" t="s">
        <v>121</v>
      </c>
      <c r="H53" s="33" t="s">
        <v>117</v>
      </c>
      <c r="I53" s="33" t="s">
        <v>118</v>
      </c>
      <c r="J53" s="33" t="s">
        <v>141</v>
      </c>
    </row>
    <row r="54" spans="1:10" ht="12.75">
      <c r="A54" s="15" t="s">
        <v>67</v>
      </c>
      <c r="B54" s="7"/>
      <c r="C54" s="8"/>
      <c r="D54" s="7" t="s">
        <v>68</v>
      </c>
      <c r="E54" s="64">
        <v>1400000</v>
      </c>
      <c r="F54" s="78" t="s">
        <v>112</v>
      </c>
      <c r="G54" s="29" t="s">
        <v>88</v>
      </c>
      <c r="H54" s="29" t="s">
        <v>117</v>
      </c>
      <c r="I54" s="29" t="s">
        <v>117</v>
      </c>
      <c r="J54" s="87" t="s">
        <v>150</v>
      </c>
    </row>
    <row r="55" spans="1:10" ht="25.5">
      <c r="A55" s="41" t="s">
        <v>65</v>
      </c>
      <c r="B55" s="42"/>
      <c r="C55" s="43"/>
      <c r="D55" s="42" t="s">
        <v>66</v>
      </c>
      <c r="E55" s="73">
        <v>900000</v>
      </c>
      <c r="F55" s="83" t="s">
        <v>113</v>
      </c>
      <c r="G55" s="44" t="s">
        <v>87</v>
      </c>
      <c r="H55" s="44" t="s">
        <v>117</v>
      </c>
      <c r="I55" s="44" t="s">
        <v>118</v>
      </c>
      <c r="J55" s="92" t="s">
        <v>151</v>
      </c>
    </row>
    <row r="56" spans="1:10" ht="13.5" thickBot="1">
      <c r="A56" s="38"/>
      <c r="B56" s="39"/>
      <c r="C56" s="40"/>
      <c r="D56" s="39"/>
      <c r="E56" s="74"/>
      <c r="F56" s="84" t="s">
        <v>152</v>
      </c>
      <c r="G56" s="44" t="s">
        <v>88</v>
      </c>
      <c r="H56" s="44" t="s">
        <v>117</v>
      </c>
      <c r="I56" s="44" t="s">
        <v>117</v>
      </c>
      <c r="J56" s="92" t="s">
        <v>128</v>
      </c>
    </row>
    <row r="57" spans="1:10" ht="13.5" thickBot="1">
      <c r="A57" s="21"/>
      <c r="B57" s="22"/>
      <c r="C57" s="22"/>
      <c r="D57" s="22"/>
      <c r="E57" s="75"/>
      <c r="F57" s="23"/>
      <c r="G57" s="35"/>
      <c r="H57" s="35"/>
      <c r="I57" s="35"/>
      <c r="J57" s="93"/>
    </row>
  </sheetData>
  <mergeCells count="9">
    <mergeCell ref="J1:J2"/>
    <mergeCell ref="A18:E25"/>
    <mergeCell ref="G1:G2"/>
    <mergeCell ref="H1:H2"/>
    <mergeCell ref="I1:I2"/>
    <mergeCell ref="F1:F2"/>
    <mergeCell ref="D1:D2"/>
    <mergeCell ref="A1:C2"/>
    <mergeCell ref="E1:E2"/>
  </mergeCells>
  <printOptions/>
  <pageMargins left="0.5" right="0.5" top="0.75" bottom="0.75" header="0.5" footer="0.5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WBS_Status_List_Spread</dc:title>
  <dc:subject/>
  <dc:creator/>
  <cp:keywords/>
  <dc:description/>
  <cp:lastModifiedBy>Lydia Rogers</cp:lastModifiedBy>
  <cp:lastPrinted>2007-09-26T12:49:17Z</cp:lastPrinted>
  <dcterms:created xsi:type="dcterms:W3CDTF">2007-09-15T15:12:27Z</dcterms:created>
  <dcterms:modified xsi:type="dcterms:W3CDTF">2007-09-26T12:50:45Z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