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355" windowHeight="6525" tabRatio="978" activeTab="0"/>
  </bookViews>
  <sheets>
    <sheet name="All States" sheetId="1" r:id="rId1"/>
    <sheet name="AL" sheetId="2" r:id="rId2"/>
    <sheet name="AK" sheetId="3" r:id="rId3"/>
    <sheet name="A. SAMOA" sheetId="4" r:id="rId4"/>
    <sheet name="AZ" sheetId="5" r:id="rId5"/>
    <sheet name="AR" sheetId="6" r:id="rId6"/>
    <sheet name="CA" sheetId="7" r:id="rId7"/>
    <sheet name="CO" sheetId="8" r:id="rId8"/>
    <sheet name="CT" sheetId="9" r:id="rId9"/>
    <sheet name="DE" sheetId="10" r:id="rId10"/>
    <sheet name="DC" sheetId="11" r:id="rId11"/>
    <sheet name="FL" sheetId="12" r:id="rId12"/>
    <sheet name="GA" sheetId="13" r:id="rId13"/>
    <sheet name="GUAM" sheetId="14" r:id="rId14"/>
    <sheet name="HI" sheetId="15" r:id="rId15"/>
    <sheet name="ID" sheetId="16" r:id="rId16"/>
    <sheet name="IL" sheetId="17" r:id="rId17"/>
    <sheet name="IN" sheetId="18" r:id="rId18"/>
    <sheet name="IA" sheetId="19" r:id="rId19"/>
    <sheet name="KS" sheetId="20" r:id="rId20"/>
    <sheet name="KY" sheetId="21" r:id="rId21"/>
    <sheet name="LA" sheetId="22" r:id="rId22"/>
    <sheet name="ME" sheetId="23" r:id="rId23"/>
    <sheet name="MD" sheetId="24" r:id="rId24"/>
    <sheet name="MA" sheetId="25" r:id="rId25"/>
    <sheet name="MI" sheetId="26" r:id="rId26"/>
    <sheet name="MN" sheetId="27" r:id="rId27"/>
    <sheet name="MS" sheetId="28" r:id="rId28"/>
    <sheet name="MO" sheetId="29" r:id="rId29"/>
    <sheet name="MT" sheetId="30" r:id="rId30"/>
    <sheet name="N.MARIANA" sheetId="31" r:id="rId31"/>
    <sheet name="NE" sheetId="32" r:id="rId32"/>
    <sheet name="NV" sheetId="33" r:id="rId33"/>
    <sheet name="NH" sheetId="34" r:id="rId34"/>
    <sheet name="NJ" sheetId="35" r:id="rId35"/>
    <sheet name="NM" sheetId="36" r:id="rId36"/>
    <sheet name="NY" sheetId="37" r:id="rId37"/>
    <sheet name="NC" sheetId="38" r:id="rId38"/>
    <sheet name="ND" sheetId="39" r:id="rId39"/>
    <sheet name="OH" sheetId="40" r:id="rId40"/>
    <sheet name="OK" sheetId="41" r:id="rId41"/>
    <sheet name="OR" sheetId="42" r:id="rId42"/>
    <sheet name="PA" sheetId="43" r:id="rId43"/>
    <sheet name="PUERTORICO" sheetId="44" r:id="rId44"/>
    <sheet name="RI" sheetId="45" r:id="rId45"/>
    <sheet name="SC" sheetId="46" r:id="rId46"/>
    <sheet name="SD" sheetId="47" r:id="rId47"/>
    <sheet name="TN" sheetId="48" r:id="rId48"/>
    <sheet name="TX" sheetId="49" r:id="rId49"/>
    <sheet name="UT" sheetId="50" r:id="rId50"/>
    <sheet name="VT" sheetId="51" r:id="rId51"/>
    <sheet name="VIRGIN ISLAND" sheetId="52" r:id="rId52"/>
    <sheet name="VA" sheetId="53" r:id="rId53"/>
    <sheet name="WA" sheetId="54" r:id="rId54"/>
    <sheet name="WV" sheetId="55" r:id="rId55"/>
    <sheet name="WI" sheetId="56" r:id="rId56"/>
    <sheet name="WY" sheetId="57" r:id="rId57"/>
  </sheets>
  <definedNames>
    <definedName name="_xlnm._FilterDatabase" localSheetId="0" hidden="1">'All States'!$B$5:$E$62</definedName>
    <definedName name="_xlnm.Print_Area" localSheetId="1">'AL'!$A$1:$C$90</definedName>
    <definedName name="_xlnm.Print_Titles" localSheetId="1">'AL'!$A:$C,'AL'!$1:$18</definedName>
  </definedNames>
  <calcPr fullCalcOnLoad="1"/>
</workbook>
</file>

<file path=xl/sharedStrings.xml><?xml version="1.0" encoding="utf-8"?>
<sst xmlns="http://schemas.openxmlformats.org/spreadsheetml/2006/main" count="3461" uniqueCount="1883">
  <si>
    <t>FISCAL YEAR 2007 FUNDING BY FTA PROGRAM FOR MARYLAND STATE</t>
  </si>
  <si>
    <t>FISCAL YEAR 2007 FUNDING BY FTA PROGRAM FOR MASSACHUSETTS STATE</t>
  </si>
  <si>
    <t>FISCAL YEAR 2007 FUNDING BY FTA PROGRAM FOR MICHIGAN STATE</t>
  </si>
  <si>
    <t>FISCAL YEAR 2007 FUNDING BY FTA PROGRAM FOR MINNESOTA STATE</t>
  </si>
  <si>
    <t>1990 Census - Population: 1,998,257      Rank: 36            Pct of US population:0.70 %</t>
  </si>
  <si>
    <t>FY 2001 - Rank: 32           Pct of total  0.56%</t>
  </si>
  <si>
    <t>FY 2002 - Rank:33            Pct of total  0.54%</t>
  </si>
  <si>
    <t>FY 2003 - Rank:30            Pct of total  0.45%</t>
  </si>
  <si>
    <t>FY 2004 - Rank: 31           Pct of total 0.76 %</t>
  </si>
  <si>
    <t>FY 2005 - Rank:31            Pct of total  0.56%</t>
  </si>
  <si>
    <t>1990 Census - Population:1,235,786      Rank:42            Pct of US population: 0.43%</t>
  </si>
  <si>
    <t>2000 Census - Population:1,259,181      Rank:42            Pct of US population:0.44 %</t>
  </si>
  <si>
    <t>FY 2001 - Rank:50            Pct of total  0.09%</t>
  </si>
  <si>
    <t>FY 2002 - Rank:45           Pct of total  0.18%</t>
  </si>
  <si>
    <t>FY 2003 - Rank: 46          Pct of total  0.10%</t>
  </si>
  <si>
    <t>FY 2004 - Rank: 35          Pct of total  0.62%</t>
  </si>
  <si>
    <t>FY 2005 - Rank: 17          Pct of total  1.68%</t>
  </si>
  <si>
    <t>Fajardo, PR</t>
  </si>
  <si>
    <t>Florida--Barceloneta--Bajadero, PR</t>
  </si>
  <si>
    <t>Guayama, PR</t>
  </si>
  <si>
    <t>Juana Diaz, PR</t>
  </si>
  <si>
    <t>Mayaguez, PR</t>
  </si>
  <si>
    <t>Ponce, PR</t>
  </si>
  <si>
    <t>San German--Cabo Rojo--Sabana Grande, PR</t>
  </si>
  <si>
    <t>Yauco, PR</t>
  </si>
  <si>
    <t xml:space="preserve">Bayamon, Puerto Rico-bus terminal </t>
  </si>
  <si>
    <t>Bayamon, Puerto Rico-Purchase of Trolley Cars</t>
  </si>
  <si>
    <t>FY 2006 - Rank:41           Pct of total: 0.31%</t>
  </si>
  <si>
    <t>FY 2006 - Rank:50           Pct of total: 0.09%</t>
  </si>
  <si>
    <t>FY 2006 - Rank:16           Pct of total: 1.67%</t>
  </si>
  <si>
    <t>FY 2006 - Rank:43           Pct of total: 0.25%</t>
  </si>
  <si>
    <t>Phildelphia, PA--NJ--DE--MD</t>
  </si>
  <si>
    <t>Trans-Hudson Midtown Corridor Study</t>
  </si>
  <si>
    <t>Monmouth-Ocean-Middlesex Counties, New Jersey Corridor Study</t>
  </si>
  <si>
    <t>New Jersey Transit Midtown Project Study</t>
  </si>
  <si>
    <t>Albuquerque, NM</t>
  </si>
  <si>
    <t>El Paso, TX--NM</t>
  </si>
  <si>
    <t>Farmington, NM</t>
  </si>
  <si>
    <t>Las Cruces, NM</t>
  </si>
  <si>
    <t>Santa Fe, NM</t>
  </si>
  <si>
    <t xml:space="preserve">Albuquerque, NM, Ride Bus and Bus Facilities </t>
  </si>
  <si>
    <t>Las Cruces, NM, Road Runner Bus and Bus Facilities</t>
  </si>
  <si>
    <t>Governor's Island, New York Ferry System</t>
  </si>
  <si>
    <t>Staten Island Ferry</t>
  </si>
  <si>
    <t>Asheville, NC</t>
  </si>
  <si>
    <t>Charlotte, NC--SC</t>
  </si>
  <si>
    <t>Durham, NC</t>
  </si>
  <si>
    <t>Fayetteville, NC</t>
  </si>
  <si>
    <t>Greensboro, NC</t>
  </si>
  <si>
    <t>Raleigh, NC</t>
  </si>
  <si>
    <t>Winston-Salem, NC</t>
  </si>
  <si>
    <t>Burlington, NC</t>
  </si>
  <si>
    <t>FY 2003 - Rank:50           Pct of total  0.06%</t>
  </si>
  <si>
    <t>FY 2005 - Rank:51           Pct of total  0.06%</t>
  </si>
  <si>
    <t>Honolulu, HI</t>
  </si>
  <si>
    <t>Kailua (Honolulu County)--Kaneohe, HI</t>
  </si>
  <si>
    <t>Honolulu, HI, Bus Facilities</t>
  </si>
  <si>
    <t>Boise City, ID</t>
  </si>
  <si>
    <t>Spokane, WA--ID</t>
  </si>
  <si>
    <t>Coeur d'Alene, ID</t>
  </si>
  <si>
    <t>Idaho Falls, ID</t>
  </si>
  <si>
    <t>Lewiston, ID--WA</t>
  </si>
  <si>
    <t>Nampa, ID</t>
  </si>
  <si>
    <t>Pocatello, ID</t>
  </si>
  <si>
    <t>Boise, ID-Multimodal facility</t>
  </si>
  <si>
    <t xml:space="preserve">Idaho Department of Transportation - Idaho Statewide ITS for Public Transportation </t>
  </si>
  <si>
    <t xml:space="preserve">Valley Regional Transit, ID-Downtown Boise Multimodal </t>
  </si>
  <si>
    <t>Chicago, IL--IN</t>
  </si>
  <si>
    <t>St. Louis, MO--IL</t>
  </si>
  <si>
    <t>Davenport, IA--IL</t>
  </si>
  <si>
    <t>Peoria, IL</t>
  </si>
  <si>
    <t>Rockford, IL</t>
  </si>
  <si>
    <t>Round Lake Beach--McHenry--Grayslake, IL--WI</t>
  </si>
  <si>
    <t>Alton, IL</t>
  </si>
  <si>
    <t>Beloit, WI--IL</t>
  </si>
  <si>
    <t>Bloomington--Normal, IL</t>
  </si>
  <si>
    <t>Champaign, IL</t>
  </si>
  <si>
    <t>Danville, IL</t>
  </si>
  <si>
    <t>Decatur, IL</t>
  </si>
  <si>
    <t>DeKalb, IL</t>
  </si>
  <si>
    <t>Dubuque, IA--IL</t>
  </si>
  <si>
    <t>Kankakee, IL</t>
  </si>
  <si>
    <t>Springfield, IL</t>
  </si>
  <si>
    <t>Round Lake Beach-McHenry-Grayslake, IL-WI</t>
  </si>
  <si>
    <t xml:space="preserve">Centralia, Illinois-South Central Mass Transit District Improvements </t>
  </si>
  <si>
    <t>Champaign, IL-Construct park and ride lot with attached daycare facility</t>
  </si>
  <si>
    <t>Chicago, IL Construct intermodal facility at 35th Street at Metra Ride Line (Northside)</t>
  </si>
  <si>
    <t xml:space="preserve">Chicago, IL Feasibility Study for intermodal station on the Metra Rock Island near Kennedy-King College </t>
  </si>
  <si>
    <t xml:space="preserve">Chicago, IL, Cermak Road, Bus Rapid Transit </t>
  </si>
  <si>
    <t>Cicero, Chicago Establish Transit Signal Priority, Cicero Ave., Pace Suburban Bus</t>
  </si>
  <si>
    <t>Des Plaines, Wauconda, Cook and Lake Counties, IL Rand Road Transit Signal Priority</t>
  </si>
  <si>
    <t xml:space="preserve">Elgin to Rockford, Illinois-Intermodal stations along planned Metra Union Pacific West Line extension alignment, including necessary alternatives analysis </t>
  </si>
  <si>
    <t xml:space="preserve">Geneva, Illinois-Construct commuter parking deck for Metra Service </t>
  </si>
  <si>
    <t xml:space="preserve">Joliet, Illinois-Union Station commuter parking facility </t>
  </si>
  <si>
    <t xml:space="preserve">Maywood, IL Purchase buses </t>
  </si>
  <si>
    <t>Hammond, Louisiana-Passenger Intermodal facility at Southeastern University</t>
  </si>
  <si>
    <t>Lafayette City-Parish Consolidated Government, LA-Lafayette Multimodal Transportation Facility</t>
  </si>
  <si>
    <t xml:space="preserve">Lafayette, Louisiana-Lafayette Transit System bus replacement program </t>
  </si>
  <si>
    <t>Lafayette, Louisiana-Multimodal center, Final Phase</t>
  </si>
  <si>
    <t xml:space="preserve">Louisiana Department of Transportation and Development-Statewide Vehicles and Equipment </t>
  </si>
  <si>
    <t>Louisiana-Construct pedestrian walkways between Caddo St. and Milam St. along Edwards St. in Shreveport, LA</t>
  </si>
  <si>
    <t>New Orleans, LA Inter-modal Riverfront Center</t>
  </si>
  <si>
    <t>New Orleans, LA Plan and construct New Orleans Union Passenger Terminal intermodal facilities</t>
  </si>
  <si>
    <t>New Orleans, LA Regional Planning Commission, bus and bus facilities</t>
  </si>
  <si>
    <t xml:space="preserve">River Parishes, LA South Central Planning and Development Commission, bus and bus facilities </t>
  </si>
  <si>
    <t xml:space="preserve">River Parishes, Louisiana, South Central Planning and Development Commission, bus and bus facilities </t>
  </si>
  <si>
    <t xml:space="preserve">Shreveport, LA-intermodal Transit Facility </t>
  </si>
  <si>
    <t xml:space="preserve">Southeastern Louisiana University Intermodal Facility </t>
  </si>
  <si>
    <t xml:space="preserve">St. Bernard Parish, LA Intermodal facility improvements </t>
  </si>
  <si>
    <t>Bangor, ME</t>
  </si>
  <si>
    <t>Dover--Rochester, NH--ME</t>
  </si>
  <si>
    <t>Lewiston, ME</t>
  </si>
  <si>
    <t>Portland, ME</t>
  </si>
  <si>
    <t>Portsmouth, NH--ME</t>
  </si>
  <si>
    <t>Johnson Co., KS Bus and bus related facilities [I-35. corridor], Johnson Co. Transit</t>
  </si>
  <si>
    <t xml:space="preserve">Kansas City Area Transportation Authority-Bus Project </t>
  </si>
  <si>
    <t xml:space="preserve">Kansas Department of Transportation-Kansas Statewide Transit Buses, Bus Facilities, and Bus ITS </t>
  </si>
  <si>
    <t>Lexington-Fayette, KY</t>
  </si>
  <si>
    <t>Bowling Green, KY</t>
  </si>
  <si>
    <t>Clarksville, TN--KY</t>
  </si>
  <si>
    <t>Huntington, WV--KY--OH</t>
  </si>
  <si>
    <t>Owensboro, KY</t>
  </si>
  <si>
    <t>Radcliff-Elizabethtown, KY</t>
  </si>
  <si>
    <t>Transit Authority on Northern Kentucky-TANK bus replacement Project</t>
  </si>
  <si>
    <t>Tansit Authority of River City-New Hybrid Electric Bus</t>
  </si>
  <si>
    <t xml:space="preserve">Richmond, KY Purchase buses, bus equipment and facilities </t>
  </si>
  <si>
    <t xml:space="preserve">Transit Authority of Lexington, KY-Rehabilitation of Building for Maintenance and Administration </t>
  </si>
  <si>
    <t>Application of Information Technology to Transportation Logistics and Security-Nothern Kentucky University</t>
  </si>
  <si>
    <t>New Orleans, LA</t>
  </si>
  <si>
    <t>Baton Rouge, LA</t>
  </si>
  <si>
    <t>Shreveport, LA</t>
  </si>
  <si>
    <t>Alexandria, LA</t>
  </si>
  <si>
    <t>Houma, LA</t>
  </si>
  <si>
    <t>Lafayette, LA</t>
  </si>
  <si>
    <t>Lake Charles, LA</t>
  </si>
  <si>
    <t>Mandeville-Covington, LA</t>
  </si>
  <si>
    <t>Monroe, LA</t>
  </si>
  <si>
    <t>Slidell, LA</t>
  </si>
  <si>
    <t xml:space="preserve">Capital Area Transit System-Baton Rouge BRT </t>
  </si>
  <si>
    <t>South Lyon--Howell--Brighton, MI</t>
  </si>
  <si>
    <t xml:space="preserve">Barry County, MI-Barry County Transit equipments and dispatching software </t>
  </si>
  <si>
    <t xml:space="preserve">Boysville of Michigan Transportation System </t>
  </si>
  <si>
    <t xml:space="preserve">City of Kalamazoo, MI bus Replacement </t>
  </si>
  <si>
    <t>Detroit Bus Maintenance Facility</t>
  </si>
  <si>
    <t xml:space="preserve">Detroit Department of Transportation Bus Replacement </t>
  </si>
  <si>
    <t>Detroit Fare Collection System</t>
  </si>
  <si>
    <t xml:space="preserve">Detroit Replacement Buses </t>
  </si>
  <si>
    <t>Detroit, MI Bus Replacement</t>
  </si>
  <si>
    <t>Detroit, MI Enclosed heavy-duty maintenance facility with full operational functions for up to 300 buses</t>
  </si>
  <si>
    <t xml:space="preserve">Eastern Upper Peninsula, MI Ferry Dock and Facility upgrades for Drummond Island Ferry Services </t>
  </si>
  <si>
    <t xml:space="preserve">Flint, MI, Mass Transportation Authority Bus Maintenance Facility </t>
  </si>
  <si>
    <t xml:space="preserve">Grand Rapids, Michigan, The Rapid, Bus Replacement </t>
  </si>
  <si>
    <t xml:space="preserve">Grand Rapids, MI-Purchase replacement and expansion buses </t>
  </si>
  <si>
    <t>Ionia County, MI-Purchase and Implementation of communication equipment improvements</t>
  </si>
  <si>
    <t>Lansing, MI, Capital Area Transportation Authority, Bus Replacement and Bus Related ITS</t>
  </si>
  <si>
    <t xml:space="preserve">Marquette County, Michigan Transit Authority Bus passenger facility </t>
  </si>
  <si>
    <t xml:space="preserve">Michigan Department of Transportation (MDOT) Bus Replacement </t>
  </si>
  <si>
    <t>Muskegon, Michigan-Muskegon Area Transit Terminal and related improvements</t>
  </si>
  <si>
    <t xml:space="preserve">Port Huron, Michigan, Blue Water Area Transportation Commission, Bus Maintenance Facility </t>
  </si>
  <si>
    <t xml:space="preserve">Suburban Mobility Authority for Regional Transportation (SMART) Bus Maintenance Facility </t>
  </si>
  <si>
    <t>Toledo, OH--MI</t>
  </si>
  <si>
    <t>Minneapolis--St. Paul, MN</t>
  </si>
  <si>
    <t>Duluth, MN--WI</t>
  </si>
  <si>
    <t>Fargo, ND--MN</t>
  </si>
  <si>
    <t>Grand Forks, ND--MN</t>
  </si>
  <si>
    <t>La Crosse, WI--MN</t>
  </si>
  <si>
    <t>Rochester, MN</t>
  </si>
  <si>
    <t>St. Cloud, MN</t>
  </si>
  <si>
    <t>Duluth, MN Downtown Duluth Area Transit facility improvements</t>
  </si>
  <si>
    <t>Fond du Lac Reservation, MN Purchase buses</t>
  </si>
  <si>
    <t xml:space="preserve">Metro Transit/Metropolitan Council, MN-Bus/Bus Capital </t>
  </si>
  <si>
    <t>St. Paul to Hinckley, MN Construct bus amenities along Rush Line Corridor</t>
  </si>
  <si>
    <t>FISCAL YEAR 2007 FUNDING BY FTA PROGRAM FOR PENNSYLVANIA STATE</t>
  </si>
  <si>
    <t>North Shore LRT Connector</t>
  </si>
  <si>
    <t xml:space="preserve">FISCAL YEAR 2007 FUNDING BY FTA PROGRAM FOR PUERTO RICO </t>
  </si>
  <si>
    <t xml:space="preserve">Puerto Rico-Caribbean National Forest buses and nonprofit uses </t>
  </si>
  <si>
    <t>FISCAL YEAR 2007 FUNDING BY FTA PROGRAM FOR RHODE ISLAND STATE</t>
  </si>
  <si>
    <t>FISCAL YEAR 2007 FUNDING BY FTA PROGRAM FOR SOUTH CAROLINA STATE</t>
  </si>
  <si>
    <t>South Carolina Department of Transportation Light Rail Study</t>
  </si>
  <si>
    <t>FISCAL YEAR 2007 FUNDING BY FTA PROGRAM FOR TEXAS STATE</t>
  </si>
  <si>
    <t>Northwest/Southeast LRT MOS</t>
  </si>
  <si>
    <t>FISCAL YEAR 2007 FUNDING BY FTA PROGRAM FOR UTAH STATE</t>
  </si>
  <si>
    <t>Weber County to Salt Lake City Commuter Rail</t>
  </si>
  <si>
    <t>FISCAL YEAR 2007 FUNDING BY FTA PROGRAM FOR VERMONT STATE</t>
  </si>
  <si>
    <t>FISCAL YEAR 2007 FUNDING BY FTA PROGRAM FOR VIRGIN ISLAND</t>
  </si>
  <si>
    <t>FISCAL YEAR 2007 FUNDING BY FTA PROGRAM FOR VIRGINIA STATE</t>
  </si>
  <si>
    <t>FISCAL YEAR 2007 FUNDING BY FTA PROGRAM FOR WASHINGTON STATE</t>
  </si>
  <si>
    <t>Central Link Initial Segment</t>
  </si>
  <si>
    <t>Portland, OR-- WA</t>
  </si>
  <si>
    <t>FISCAL YEAR 2007 FUNDING BY FTA PROGRAM FOR WEST VIRGINIA STATE</t>
  </si>
  <si>
    <t>FISCAL YEAR 2007 FUNDING BY FTA PROGRAM FOR WISCONSIN STATE</t>
  </si>
  <si>
    <t>Wisconsin Supplemental Transportation Rural Assistance Program -- WI DOT</t>
  </si>
  <si>
    <t>FISCAL YEAR 2007 FUNDING BY FTA PROGRAM FOR WYOMING STATE</t>
  </si>
  <si>
    <t xml:space="preserve">Rhode Island, Statewide Bus and Van Replacement </t>
  </si>
  <si>
    <t xml:space="preserve">Sevierville County, TN Transportation Board-Alternative Fuel Buses </t>
  </si>
  <si>
    <t xml:space="preserve">City of El Paso-Sun Metro-Bus Replacements </t>
  </si>
  <si>
    <t xml:space="preserve">The District, The Woodlands, TX-Bus Replacement Program </t>
  </si>
  <si>
    <t>rank</t>
  </si>
  <si>
    <t>percentage</t>
  </si>
  <si>
    <t>Decatur, AL</t>
  </si>
  <si>
    <t>Dothan, AL</t>
  </si>
  <si>
    <t>Florence, AL</t>
  </si>
  <si>
    <t>Gadsden, AL</t>
  </si>
  <si>
    <t>Montgomery, AL</t>
  </si>
  <si>
    <t>Tuscaloosa, AL</t>
  </si>
  <si>
    <t xml:space="preserve">Alabama Institute for Deaf and Blind-Bus project </t>
  </si>
  <si>
    <t xml:space="preserve">Alabama State Port Authority-Choctaw Point Terminal </t>
  </si>
  <si>
    <t xml:space="preserve">American Village/Montevallo, Alabama construction of closed loop Access Road, bus lanes and parking facility </t>
  </si>
  <si>
    <t xml:space="preserve">Auburn University-Intermodal Parking Garage </t>
  </si>
  <si>
    <t>Birmingham, AL Expansion of Downtown Intermodal Facility, Phase II</t>
  </si>
  <si>
    <t>City of Birmingham, AL-Birmingham Downtown Intermodal Terminal, Phase II</t>
  </si>
  <si>
    <t xml:space="preserve">City of Huntsville, AL- Cummings Park Intermodal Center </t>
  </si>
  <si>
    <t xml:space="preserve">City of Montgomery, AL-ITS Acquisition and Implementation </t>
  </si>
  <si>
    <t xml:space="preserve">City of Montgomery, AL-Montgomery Airport Intermodal Center </t>
  </si>
  <si>
    <t xml:space="preserve">City of Tuscaloosa, AL-Intermodal Facility </t>
  </si>
  <si>
    <t xml:space="preserve">Gadsden, AL-Community Buses </t>
  </si>
  <si>
    <t xml:space="preserve">Gulf Shores, AL-Community Bases </t>
  </si>
  <si>
    <t xml:space="preserve">Mobile County, AL Commission-Bus project  </t>
  </si>
  <si>
    <t xml:space="preserve">University of Alabama in Birmingham Intermodal Facility </t>
  </si>
  <si>
    <t xml:space="preserve">University of Alabama in Huntsville Intermodal Facility </t>
  </si>
  <si>
    <t xml:space="preserve">University of Alabama Intermodal Facility South </t>
  </si>
  <si>
    <t xml:space="preserve">University of Alabama Transit System </t>
  </si>
  <si>
    <t xml:space="preserve">US Space and Rocket Center, AL-Tramway Expansion </t>
  </si>
  <si>
    <t>Birmingham, AL</t>
  </si>
  <si>
    <t>Mobile, AL</t>
  </si>
  <si>
    <t>FY 2004 - Rank: 27          Pct of total  0.89%</t>
  </si>
  <si>
    <t>FY 2005 - Rank: 32          Pct of total  0.55%</t>
  </si>
  <si>
    <t>FY 2003 -Rank: 32           Pct of total  0.36%</t>
  </si>
  <si>
    <t>FY 2002 -Rank: 31           Pct of total  0.62%</t>
  </si>
  <si>
    <t>FY 2001 -Rank:24           Pct of total  1.02%</t>
  </si>
  <si>
    <t xml:space="preserve">FTA Program Funding Ranks: </t>
  </si>
  <si>
    <t xml:space="preserve">US Population: </t>
  </si>
  <si>
    <t>2000 Census - Population:     4,464,356 Rank: 23           Pct of US population: 1.54%</t>
  </si>
  <si>
    <t>1990 Census - Population:     4,447,100 Rank: 23           Pct of US population: 1.56%</t>
  </si>
  <si>
    <t xml:space="preserve">Kent, OH Construct Kent State University Intermodal Facility serving students and the general public </t>
  </si>
  <si>
    <t xml:space="preserve">Marietta, Ohio Construction of transportation hub to accommodate regional bus traffic </t>
  </si>
  <si>
    <t>Metro Regional Transit Authority/City of Akron-Downtown Transit Center/Akron</t>
  </si>
  <si>
    <t xml:space="preserve">Niles, OH Acquisition of bus operational and service equipment of Niles Trumbull Transit </t>
  </si>
  <si>
    <t xml:space="preserve">Springfield, OH-City of Springfield Bus Transfer Station and Associated Parking </t>
  </si>
  <si>
    <t>Toledo, OH TARTA/TARPS Passenger Inter-modal Facility construction</t>
  </si>
  <si>
    <t>Zanesville, OH-bus system signage and shelters</t>
  </si>
  <si>
    <t>Oklahoma City, OK</t>
  </si>
  <si>
    <t>Tulsa, OK</t>
  </si>
  <si>
    <t>Lawton, OK</t>
  </si>
  <si>
    <t>Norman, OK</t>
  </si>
  <si>
    <t>Portland, OR--WA</t>
  </si>
  <si>
    <t>Eugene, OR</t>
  </si>
  <si>
    <t>Salem, OR</t>
  </si>
  <si>
    <t>Bend, OR</t>
  </si>
  <si>
    <t>Corvallis, OR</t>
  </si>
  <si>
    <t>Longview, WA--OR</t>
  </si>
  <si>
    <t>Medford, OR</t>
  </si>
  <si>
    <t xml:space="preserve">Albany, OR North Albany Park and Ride </t>
  </si>
  <si>
    <t xml:space="preserve">Albany, OR Rehabilitate Building At Multimodal Transit Station </t>
  </si>
  <si>
    <t xml:space="preserve">Bend, Oregon-replacement vans </t>
  </si>
  <si>
    <t>Canby, OR bus and bus facilities</t>
  </si>
  <si>
    <t>Columbia County, OR To purchase buses</t>
  </si>
  <si>
    <t>Corvallis, OR Bus Replacement</t>
  </si>
  <si>
    <t xml:space="preserve">Eugene, OR Lane Transit District, Vehicle Replacement </t>
  </si>
  <si>
    <t xml:space="preserve">Grants Pass, OR Purchase Vehicles For Use By Josephine Community Transit </t>
  </si>
  <si>
    <t xml:space="preserve">Gresham, Oregon Construct a new light rail station and transit plaza on Portland MAX system and serve Gresham Civic neighborhood </t>
  </si>
  <si>
    <t xml:space="preserve">Lane Transit District, Bus Rapid Transit Progressive Corridor Enhancements </t>
  </si>
  <si>
    <t xml:space="preserve">Lincoln, County, OR bus purchase </t>
  </si>
  <si>
    <t xml:space="preserve">Molalla, OR South Clackamas Transportation District, bus purchase </t>
  </si>
  <si>
    <t>Portland, OR Renovation of Union Station, including structural reinforcement and public safety upgrades</t>
  </si>
  <si>
    <t>Salem, OR bus and bus facilities</t>
  </si>
  <si>
    <t>Sandy, Oregon Transit Bus Facility</t>
  </si>
  <si>
    <t xml:space="preserve">Tillamook, OR construction of a transit facility </t>
  </si>
  <si>
    <t xml:space="preserve">Wilsonville, OR South Metro Area Rapid Transit, bus and bus facilities </t>
  </si>
  <si>
    <t xml:space="preserve">Yamhill County, OR For the construction of bus shelters, park and ride facilities, and a signage strategy to increase ridership </t>
  </si>
  <si>
    <t>Center for Transit Oriented Development</t>
  </si>
  <si>
    <t>Lane County, Oregon Bus Rapid Transit Phase II Corridor Study</t>
  </si>
  <si>
    <t>Portland Streetcar, Oregon Corridor Study</t>
  </si>
  <si>
    <t>Altoona, PA</t>
  </si>
  <si>
    <t>Erie, PA</t>
  </si>
  <si>
    <t>Harrisburg, PA</t>
  </si>
  <si>
    <t>Hazleton, PA</t>
  </si>
  <si>
    <t>Johnstown, PA</t>
  </si>
  <si>
    <t>Lancaster, PA</t>
  </si>
  <si>
    <t>Lebanon, PA</t>
  </si>
  <si>
    <t>Monessen, PA</t>
  </si>
  <si>
    <t>Pittsburgh, PA</t>
  </si>
  <si>
    <t>Pottstown, PA</t>
  </si>
  <si>
    <t>Reading, PA</t>
  </si>
  <si>
    <t>Scranton, PA</t>
  </si>
  <si>
    <t>State College, PA</t>
  </si>
  <si>
    <t>Uniontown--Connellsville, PA</t>
  </si>
  <si>
    <t>Williamsport, PA</t>
  </si>
  <si>
    <t>York, PA</t>
  </si>
  <si>
    <t>Allentown, Pennsylvania-Design and Construct Intermodal Transportation Center</t>
  </si>
  <si>
    <t>Altoona Multimodal Transportation Facility Parking Garage</t>
  </si>
  <si>
    <t xml:space="preserve">AMTRAN Altoona, PA-Buses and Transit System Improvements </t>
  </si>
  <si>
    <t xml:space="preserve">Area Transportation Authority of North Central Pennsylvania-Vehicle Replacements </t>
  </si>
  <si>
    <t xml:space="preserve">Beaver County, PA Transit Authority Bus Replacement/ Related Equipment Replacement </t>
  </si>
  <si>
    <t xml:space="preserve">Butler Township, PA-Cranbury Area Transit Service </t>
  </si>
  <si>
    <t xml:space="preserve">Butler, PA-Multimodal Transit Center Construction </t>
  </si>
  <si>
    <t>Cambria County, PA Transit Authority-Bus Replacements</t>
  </si>
  <si>
    <t>Concord, CA</t>
  </si>
  <si>
    <t>Fresno, CA</t>
  </si>
  <si>
    <t>Indio--Cathedral City--Palm Springs, CA</t>
  </si>
  <si>
    <t>Lancaster--Palmdale, CA</t>
  </si>
  <si>
    <t>Mission Viejo, CA</t>
  </si>
  <si>
    <t>Modesto, CA</t>
  </si>
  <si>
    <t>Oxnard, CA</t>
  </si>
  <si>
    <t>Santa Rosa, CA</t>
  </si>
  <si>
    <t>Stockton, CA</t>
  </si>
  <si>
    <t>Temecula--Murrieta, CA</t>
  </si>
  <si>
    <t>Thousand Oaks, CA</t>
  </si>
  <si>
    <t>Chicago, IL-IN</t>
  </si>
  <si>
    <t xml:space="preserve">Los Angeles, CA Improve safety, mobility and access between LATTC, Metro line and nearby bus stops on Grand Ave between Washington and 23rd </t>
  </si>
  <si>
    <t xml:space="preserve">Los Angeles, CA Improve transit shelters, sidewalks lighting and landscaping around Cedar's-Sinai Medical Center </t>
  </si>
  <si>
    <t xml:space="preserve">Los Angeles, CA Install permanent irrigation system and enhanced landscaping on San Fernando Valley rapid bus transit way </t>
  </si>
  <si>
    <t xml:space="preserve">Los Angeles, CA Wilshire-Vermont subway station reconstruction </t>
  </si>
  <si>
    <t>Los Angeles, CA, Construction of Intermodal Transit Center at California State University Los Angeles</t>
  </si>
  <si>
    <t xml:space="preserve">Los Angeles, CA, Fly-Away Bus System Expansion </t>
  </si>
  <si>
    <t xml:space="preserve">Los Angeles, CA, LAX Intermodal Transportation Center Rail and Bus System Expansion </t>
  </si>
  <si>
    <t xml:space="preserve">Mammoth Lakes, California-Regional Transit Maintenance Facility </t>
  </si>
  <si>
    <t xml:space="preserve">Mariposa, CA-Yosemite National Park CNG-Hydrogen transit buses and facilities </t>
  </si>
  <si>
    <t>Martinez, CA Inter-modal Facility Restoration</t>
  </si>
  <si>
    <t>Metro Gold Line Foothill Extension Light Rail Transit Project from Pasadena, CA to Montclair, CA</t>
  </si>
  <si>
    <t>FY 2005 - Rank:34          Pct of total  0.54%</t>
  </si>
  <si>
    <t>FY 2006 - Rank:34          Pct of total: 0.50%</t>
  </si>
  <si>
    <t>1990 Census - Population:4,468,976      Rank:22            Pct of US population: 1.57%</t>
  </si>
  <si>
    <t xml:space="preserve">Brooklyn, NY--Rehabilitation of Bay Ridge 86th Street Subway Station </t>
  </si>
  <si>
    <t>Buffalo, NY Inter-modal Center Parking Facility</t>
  </si>
  <si>
    <t>Bus to provide York-town, New York internal circulator to provide transportation throughout the Town</t>
  </si>
  <si>
    <t xml:space="preserve">Construction of Third Bus Depot on Staten Island </t>
  </si>
  <si>
    <t xml:space="preserve">Cooperstown, New York-Intermodal Transit Center </t>
  </si>
  <si>
    <t xml:space="preserve">Corning, New York-Transportation Center </t>
  </si>
  <si>
    <t xml:space="preserve">Corning, NY, Phase II Corning Preserve Transportation Enhancement Project </t>
  </si>
  <si>
    <t>Cornwall, NY-Purchase Bus</t>
  </si>
  <si>
    <t xml:space="preserve">Geneva, New York-Multimodal facility-Construct passenger rail center </t>
  </si>
  <si>
    <t xml:space="preserve">Jamestown, NY Rehabilitation of Intermodal Facility and associated property </t>
  </si>
  <si>
    <t xml:space="preserve">Kings County, NY Construct a multi-modal transportation facility </t>
  </si>
  <si>
    <t>Nassau County, NY Conduct planning and engineering for transportation system (HUB)</t>
  </si>
  <si>
    <t>Nassau County, NY, Conduct planning, engineering, and construction for transportation system (HUB)</t>
  </si>
  <si>
    <t>New York City, NY First Phase Implementation of Bus Rapid Transit System</t>
  </si>
  <si>
    <t xml:space="preserve">New York City, NY Purchase Handicapped-Accessible Livery Vehicles </t>
  </si>
  <si>
    <t>New York City, NY, Bronx Zoo Intermodal Facility</t>
  </si>
  <si>
    <t xml:space="preserve">New York City, NY, Enhance Transportation Facilities Near W. 65th Street and Broadway </t>
  </si>
  <si>
    <t xml:space="preserve">New York City, NY, Highline Project, for Studies, Design, and Construction </t>
  </si>
  <si>
    <t xml:space="preserve">New York, Improvements to Moynihan Station </t>
  </si>
  <si>
    <t>Niagara Falls, NY Relocation, Development, and Enhancement of Niagara Falls International Railway Station/Intermodal Transportation Center</t>
  </si>
  <si>
    <t xml:space="preserve">Niagara Frontier Transportation Authority, NY Replacement Buses </t>
  </si>
  <si>
    <t>Oneonta, New York-bus replacement</t>
  </si>
  <si>
    <t xml:space="preserve">Ramapo, NY Transportation Safety Field Bus </t>
  </si>
  <si>
    <t>Rochester, New York-Renaissance Square transit center</t>
  </si>
  <si>
    <t>Rochester, New York-Renaissance Square Transit Center</t>
  </si>
  <si>
    <t xml:space="preserve">Rochester, NY, Renaissance Square Intermodal Facility, Design and Construction </t>
  </si>
  <si>
    <t>Rockland County, NY Express Bus</t>
  </si>
  <si>
    <t xml:space="preserve">Suffolk County, NY Design and construction of intermodal transit facility in Wyandanch </t>
  </si>
  <si>
    <t>Suffolk County, NY Purchase four handicapped accessible vans to transport veterans to and from the VA facility in Northport</t>
  </si>
  <si>
    <t>Syracuse, New York, Syracuse University Connective Corridor Transit Project</t>
  </si>
  <si>
    <t xml:space="preserve">Thendra-Webb and Utica, New York-Install handicap lifts in intermodal centers </t>
  </si>
  <si>
    <t xml:space="preserve">Town of Warwick, NY Bus Facility Warwick Transit System </t>
  </si>
  <si>
    <t xml:space="preserve">Utica, New York Transit Multimodal Facilities </t>
  </si>
  <si>
    <t>Utica, New York-Union Station Boehlert Center siding track improvements</t>
  </si>
  <si>
    <t>Utica, New York-Union Station rehabilitation and related infrastructure improvements</t>
  </si>
  <si>
    <t xml:space="preserve">Westchester County, NY Bus replacement program </t>
  </si>
  <si>
    <t>Yonkers, NY Trolley Bus Acquisition</t>
  </si>
  <si>
    <t>Birmingham. AL</t>
  </si>
  <si>
    <t>Huntsville, AL</t>
  </si>
  <si>
    <t>National Research Program</t>
  </si>
  <si>
    <t>Pensacola, Fl--AL</t>
  </si>
  <si>
    <t>5307 Urbanized Area Formula Program - from 200k - 999,999</t>
  </si>
  <si>
    <t>Anchorage, AK</t>
  </si>
  <si>
    <t>Fairbanks, AK</t>
  </si>
  <si>
    <t>Anchorage, AK -  Alaska Railroad</t>
  </si>
  <si>
    <t xml:space="preserve">Alaska Native Medical Center intermodal parking facility </t>
  </si>
  <si>
    <t>Anchorage-Transit Needs</t>
  </si>
  <si>
    <t>C Street Expanded bus facility and inter-modal parking garage, Anchorage, AK</t>
  </si>
  <si>
    <t xml:space="preserve">CITC Non-profit Services Center inter-modal parking facility, Anchorage, AK </t>
  </si>
  <si>
    <t>Hoonah, AK-Intermodal Ferry Dock</t>
  </si>
  <si>
    <t xml:space="preserve">Improve marine inter-modal facilities in Ketchikan </t>
  </si>
  <si>
    <t xml:space="preserve">Intermodal facility improvements at the Port of Anchorage </t>
  </si>
  <si>
    <t xml:space="preserve">Juneau, Alaska-transit bus acquisition and transit center </t>
  </si>
  <si>
    <t xml:space="preserve">Juneau-Transit Bus Acquisition and Transit Center </t>
  </si>
  <si>
    <t>Ketchikan, Alaska-Transit Needs</t>
  </si>
  <si>
    <t xml:space="preserve">Matsu, Alaska-Transit Needs </t>
  </si>
  <si>
    <t xml:space="preserve">Morris Thompson Cultural and Visitors Center intermodal parking facility, Fairbanks, AK </t>
  </si>
  <si>
    <t xml:space="preserve">North Slope Borough, AK-Transit Purposes </t>
  </si>
  <si>
    <t>North Star Borough, AK-Transit Purposes</t>
  </si>
  <si>
    <t xml:space="preserve">Sitka, Alaska-Transit Needs </t>
  </si>
  <si>
    <t>Wrangell, AK-Ferry Infrastructure</t>
  </si>
  <si>
    <t>Denali Commission</t>
  </si>
  <si>
    <t xml:space="preserve">National Research </t>
  </si>
  <si>
    <t>Alternative Analysis</t>
  </si>
  <si>
    <t>Phoenix--Mesa, AZ</t>
  </si>
  <si>
    <t>5307 Urbanized Area Formula Program - from 200k - 999,9999</t>
  </si>
  <si>
    <t>Tuczon, AZ</t>
  </si>
  <si>
    <t>Avondale, AZ</t>
  </si>
  <si>
    <t>Flagstaff, AZ</t>
  </si>
  <si>
    <t>Prescott, AZ</t>
  </si>
  <si>
    <t>Yuma, AZ-CA</t>
  </si>
  <si>
    <t>New York--Newark, NY--NJ--CT</t>
  </si>
  <si>
    <t>Coconino County buses and bus facilities for Flagstaff, AZ</t>
  </si>
  <si>
    <t xml:space="preserve">Coconino County, Arizona-Bus and bus facilities for the Sedona Transit System </t>
  </si>
  <si>
    <t>Phoenix, AZ Construct City of Phoenix para-transit facility (Dial-A-Ride)</t>
  </si>
  <si>
    <t>Phoenix, AZ Construct metro bus facility in Phoenix's West Valley</t>
  </si>
  <si>
    <t xml:space="preserve">Phoenix, AZ Construct regional heavy bus maintenance facility </t>
  </si>
  <si>
    <t>Scottsdale, Arizona-Plan, design, and construct intermodal center</t>
  </si>
  <si>
    <t>Tempe, Arizona-Construct East Valley Metro Bus Facility</t>
  </si>
  <si>
    <t>Central Phoenix/East Valley LRT</t>
  </si>
  <si>
    <t>Tucson, AZ</t>
  </si>
  <si>
    <t>Little Rock, AR</t>
  </si>
  <si>
    <t>Fayetteville--Springdale, AR</t>
  </si>
  <si>
    <t>Fort Smith, AR--OK</t>
  </si>
  <si>
    <t>Hot Springs, AR</t>
  </si>
  <si>
    <t>Jonesboro, AR</t>
  </si>
  <si>
    <t>Memphis, TN--MS--AR</t>
  </si>
  <si>
    <t>Pine Bluff, AR</t>
  </si>
  <si>
    <t>Texarkana, TX--Texarkana, AR</t>
  </si>
  <si>
    <t xml:space="preserve">Central Arkansas Transit Authority Facility Upgrades </t>
  </si>
  <si>
    <t>Harrison, Arkansas-Trolley Barn</t>
  </si>
  <si>
    <t>Wilmar, AR Develop the Southeast Arkansas Intermodal Facility</t>
  </si>
  <si>
    <t>Los Angeles--Long Beach--Santa Ana, CA</t>
  </si>
  <si>
    <t>Riverside--San Bernardino, CA</t>
  </si>
  <si>
    <t>Sacramento, CA</t>
  </si>
  <si>
    <t>San Diego, CA</t>
  </si>
  <si>
    <t>San Francisco--Oakland, CA</t>
  </si>
  <si>
    <t>San Jose, CA</t>
  </si>
  <si>
    <t>Antioch, CA</t>
  </si>
  <si>
    <t>Bakersfield, CA</t>
  </si>
  <si>
    <t xml:space="preserve">Akron, OH Construct City of Akron Commuter Bus Transit Facility </t>
  </si>
  <si>
    <t>Akron, Ohio Construct Downtown Multi-modal Transportation Center</t>
  </si>
  <si>
    <t>Akron, Ohio-West Market Street transit center and related pedestrian improvements</t>
  </si>
  <si>
    <t xml:space="preserve">Central Ohio Transit Authority-Paratransit and Small Bus Service Facility </t>
  </si>
  <si>
    <t xml:space="preserve">Cincinnati, Ohio-Construct Uptown Crossings Joint Development Transit Project </t>
  </si>
  <si>
    <t>Cincinnati, Ohio-Metro Regional Transit Hub Network Eastern Neighborhoods</t>
  </si>
  <si>
    <t xml:space="preserve">Cleveland, OH Construct East Side Transit Center </t>
  </si>
  <si>
    <t>Cleveland, OH Construct Fare Collection System Project, Cuyahoga County</t>
  </si>
  <si>
    <t>Cleveland, OH Construct passenger inter-modal center near Dock 32</t>
  </si>
  <si>
    <t xml:space="preserve">Cleveland, OH Construction of an inter-modal facility and related improvements at University Hospitals facility on Euclid Avenue </t>
  </si>
  <si>
    <t>Cleveland, Ohio acquisition of buses Greater Cleveland Regional Transit Authority</t>
  </si>
  <si>
    <t>Cleveland, Ohio-Euclid Avenue and East 93rd Street intermodal facility</t>
  </si>
  <si>
    <t>Cleveland, Ohio-Euclid Avenue University Hospital intermodal facility</t>
  </si>
  <si>
    <t>FISCAL YEAR 2007 FUNDING BY FTA PROGRAM FOR ALABAMA STATE</t>
  </si>
  <si>
    <t>Transportation Hybrid Electric Vehicle and Fuel Cell Research -- University of Alabama</t>
  </si>
  <si>
    <t>Transportation Infrastructure and Logistics Research - University of Alabama - Huntsville</t>
  </si>
  <si>
    <t>Trauma Care System Research and Development - University of Alabama - Birmingham</t>
  </si>
  <si>
    <t>FISCAL YEAR 2007 FUNDING BY FTA PROGRAM FOR ALASKA STATE</t>
  </si>
  <si>
    <t>FISCAL YEAR 2007 FUNDING BY FTA PROGRAM FOR AMERICAN SAMOA</t>
  </si>
  <si>
    <t>FISCAL YEAR 2007 FUNDING BY FTA PROGRAM FOR ARIZONA STATE</t>
  </si>
  <si>
    <t>FISCAL YEAR 2007 FUNDING BY FTA PROGRAM FOR ARKANSAS STATE</t>
  </si>
  <si>
    <t>FISCAL YEAR 2007 FUNDING BY FTA PROGRAM FOR CALIFORNIA STATE</t>
  </si>
  <si>
    <t>Metro Gold Line Eastside Light Rail Extension</t>
  </si>
  <si>
    <t>BART Extension to San Francisco International Airport</t>
  </si>
  <si>
    <t>FISCAL YEAR 2007 FUNDING BY FTA PROGRAM FOR COLORADO STATE</t>
  </si>
  <si>
    <t>Southeast Corridor LRT</t>
  </si>
  <si>
    <t>FISCAL YEAR 2007 FUNDING BY FTA PROGRAM FOR CONNECTICUT STATE</t>
  </si>
  <si>
    <t>FY 2006 - Rank:24           Pct of total: 0.90%</t>
  </si>
  <si>
    <t>FY 2006 - Rank:7           Pct of total: 3.96%</t>
  </si>
  <si>
    <t>FY 2006 - Rank:30           Pct of total: 0.64%</t>
  </si>
  <si>
    <t>FY 2006 - Rank:18           Pct of total: 1.48%</t>
  </si>
  <si>
    <t>FY 2006 - Rank:48           Pct of total: 0.14%</t>
  </si>
  <si>
    <t xml:space="preserve">San Juan, Puerto Rico-bus security equipment </t>
  </si>
  <si>
    <t xml:space="preserve">San Juan, Puerto Rico-Buses </t>
  </si>
  <si>
    <t>Yabucoca, Puerto Rico-Trolley Buses</t>
  </si>
  <si>
    <t>San Juan Tren Urbano</t>
  </si>
  <si>
    <t>Providence, RI</t>
  </si>
  <si>
    <t xml:space="preserve">Providence, RI Expansion of Elmwood Paratransit Maintenance Facility </t>
  </si>
  <si>
    <t>Rhode Island Statewide Bus Fleet</t>
  </si>
  <si>
    <t xml:space="preserve">Rhode Island, RIPTA Elmwood Facility Expansion </t>
  </si>
  <si>
    <t>Monterey Park, CA Safety improvements at a bus stop including creation of bus loading areas and street improvements</t>
  </si>
  <si>
    <t xml:space="preserve">Monterey, CA Purchase bus equipment </t>
  </si>
  <si>
    <t>Needles, California-El Garces Intermodal Facility</t>
  </si>
  <si>
    <t>Norwalk, CA Transit System Bus Procurement and Los Angeles World Airport Remote Fly-Away Facility Project</t>
  </si>
  <si>
    <t>Oakland, CA Construct Bay Trail between Coliseum BART station and Martin Luther King, Jr. Regional Shoreline</t>
  </si>
  <si>
    <t xml:space="preserve">Oakland, CA Construct streetscape &amp; intermodal improvements at BART Station Transit Villages </t>
  </si>
  <si>
    <t xml:space="preserve">Ontario, CA Construct Omnitrans Transcenter </t>
  </si>
  <si>
    <t>Orange County Transit Authority, California-Security surveillance and monitoring equipment</t>
  </si>
  <si>
    <t xml:space="preserve">Orange County, CA Purchase buses for rapid transit </t>
  </si>
  <si>
    <t xml:space="preserve">Orange County, CA Transportation Projects to Encourage Use of Transit to Reduce Congestion </t>
  </si>
  <si>
    <t>Palm Springs, California-Sunline Transit bus purchase</t>
  </si>
  <si>
    <t>Palm Springs, California-Sunline Transit: CalStrat-Weststart fuel cell bus program</t>
  </si>
  <si>
    <t xml:space="preserve">Pasadena, CA ITS Improvements </t>
  </si>
  <si>
    <t>Pleasant Hill, CA Construct Diablo Valley College Bus Transit Center</t>
  </si>
  <si>
    <t>Redondo Beach, CA Capital Equipment procurement of 12. Compressed Natural Gas (CNG) Transit Vehicles for Coastal Shuttle Services by Beach Cities Transit</t>
  </si>
  <si>
    <t xml:space="preserve">Richmond, CA BART Parking Structure </t>
  </si>
  <si>
    <t xml:space="preserve">Riverside, California-RTA Advanced Traveler Information System </t>
  </si>
  <si>
    <t xml:space="preserve">Sacramento, CA Bus enhancement and improvements-construct maintenance facility and purchase clean-fuel buses to improve transit service </t>
  </si>
  <si>
    <t>Sacramento, CA Construct intermodal station and related improvements</t>
  </si>
  <si>
    <t>San Bernardino, CA Implement Santa Fe Depot improvements in San Bernardino</t>
  </si>
  <si>
    <t>San Diego, CA Completion of San Diego Joint Transportation Operations Center (JTOC)</t>
  </si>
  <si>
    <t>San Diego, CA Widen sidewalks and bus stop entrance, and provide diagonal parking, in the Skyline Paradise Hills neighborhood (Reo Drive)</t>
  </si>
  <si>
    <t xml:space="preserve">San Fernando Valley, CA Reseda Blvd. Bus Rapid Transit Route </t>
  </si>
  <si>
    <t xml:space="preserve">San Fernando, CA Purchase CNG buses and related equipment and construct facilities </t>
  </si>
  <si>
    <t xml:space="preserve">San Francisco, CA Construct San Francisco Muni Islais Creek Maintenance Facility </t>
  </si>
  <si>
    <t xml:space="preserve">Los Angeles, CA Design and construct improved transit and pedestrian linkages between Los Angeles Community College and nearby MTA rail stop and bus lines </t>
  </si>
  <si>
    <t>FY 2005 - Rank: 39          Pct of total  0.36%</t>
  </si>
  <si>
    <t>FY 2004 - Rank: 41          Pct of total  0.37%</t>
  </si>
  <si>
    <t>FY 2003 -Rank: 36           Pct of total  0.27%</t>
  </si>
  <si>
    <t>FY 2002 -Rank: 32           Pct of total  0.59%</t>
  </si>
  <si>
    <t>FY 2001 -Rank:27           Pct of total  0.84%</t>
  </si>
  <si>
    <t>FY 2006 -Rank: 56           Pct of total:  0.00%</t>
  </si>
  <si>
    <t>FY 2005 - Rank: 55          Pct of total  0.00%</t>
  </si>
  <si>
    <t>FY 2004 - Rank: 55          Pct of total  0.00%</t>
  </si>
  <si>
    <t>FY 2003 -Rank: 55           Pct of total  0.00%</t>
  </si>
  <si>
    <t>FY 2002 -Rank: 56           Pct of total  0.00%</t>
  </si>
  <si>
    <t>FY 2001 -Rank: 55           Pct of total  0.00%</t>
  </si>
  <si>
    <t>FY 2005 - Rank: 19          Pct of total  1.41%</t>
  </si>
  <si>
    <t>FY 2004 - Rank: 21          Pct of total  1.24%</t>
  </si>
  <si>
    <t>FY 2003 -Rank: 27           Pct of total  0.73%</t>
  </si>
  <si>
    <t>FY 2002 -Rank: 26           Pct of total  0.99%</t>
  </si>
  <si>
    <t>FY 2001 -Rank: 25           Pct of total 1.02%</t>
  </si>
  <si>
    <t>2000 Census - Population:     5,307,331 Rank: 20           Pct of US population: 1.84%</t>
  </si>
  <si>
    <t>1990 Census - Population:     5,130,632 Rank: 20           Pct of US population: 1.80%</t>
  </si>
  <si>
    <t>2000 Census - Population:     634,892 Rank: 48           Pct of US population: 0.22%</t>
  </si>
  <si>
    <t>1990 Census - Population:     626,932 Rank: 49           Pct of US population: 0.22%</t>
  </si>
  <si>
    <t>2000 Census - Population:    57,291 Rank: 56           Pct of US population: 0.22%</t>
  </si>
  <si>
    <t>1990 Census - Population:     46,773 Rank: 56           Pct of US population: 0.22%</t>
  </si>
  <si>
    <t>FY 2005 - Rank: 40          Pct of total  0.34%</t>
  </si>
  <si>
    <t>FY 2004 - Rank: 40          Pct of total  0.38%</t>
  </si>
  <si>
    <t>FY 2003 -Rank: 38           Pct of total  0.19%</t>
  </si>
  <si>
    <t>FY 2002 -Rank: 41           Pct of total  0.28%</t>
  </si>
  <si>
    <t>FY 2001 -Rank: 40           Pct of total  0.32%</t>
  </si>
  <si>
    <t>2000 Census - Population:     2,692,090 Rank: 34           Pct of US population: 0.93%</t>
  </si>
  <si>
    <t>1990 Census - Population:     2,673,400 Rank: 34           Pct of US population: 0.94%</t>
  </si>
  <si>
    <t>FY 2006 -Rank: 31           Pct of total:  0.55%</t>
  </si>
  <si>
    <t>FY 2006 -Rank: 29           Pct of total:  0.66%</t>
  </si>
  <si>
    <t>FY 2006 -Rank: 17           Pct of total:  1.50%</t>
  </si>
  <si>
    <t>FY 2006 -Rank: 40           Pct of total:  0.33%</t>
  </si>
  <si>
    <t>1990 Census - Population:15,982,378      Rank:4            Pct of US population: 5.60%</t>
  </si>
  <si>
    <t>2000 Census - Population:16,396,515      Rank:4            Pct of US population: 5.67%</t>
  </si>
  <si>
    <t>FY 2001 - Rank:8            Pct of total  3.44%</t>
  </si>
  <si>
    <t>FY 2002 - Rank:7           Pct of total  3.85%</t>
  </si>
  <si>
    <t>FY 2003 - Rank:7           Pct of total  3.86%</t>
  </si>
  <si>
    <t>FY 2004 - Rank:9          Pct of total 3.47 %</t>
  </si>
  <si>
    <t>FY 2005 - Rank:12        Pct of total  2.38%</t>
  </si>
  <si>
    <t>FY 2006 - Rank:11        Pct of total: 2.64%</t>
  </si>
  <si>
    <t>1990 Census - Population:8,186,453      Rank:10            Pct of US population:2.87 %</t>
  </si>
  <si>
    <t>2000 Census - Population:8,383,915      Rank:10            Pct of US population: 2.90%</t>
  </si>
  <si>
    <t>FY 2001 - Rank:16            Pct of total  1.92 %</t>
  </si>
  <si>
    <t>FY 2002 - Rank:12           Pct of total  2.05%</t>
  </si>
  <si>
    <t>FY 2003 - Rank:18           Pct of total  1.81%</t>
  </si>
  <si>
    <t>FY 2004 - Rank:15          Pct of total  1.99%</t>
  </si>
  <si>
    <t>FY 2005 - Rank:22          Pct of total  1.16%</t>
  </si>
  <si>
    <t>FY 2006 - Rank:22          Pct of total: 1.25%</t>
  </si>
  <si>
    <t>1990 Census - Population:133,152      Rank:53            Pct of US population: 0.05%</t>
  </si>
  <si>
    <t>2000 Census - Population:154,805      Rank:53            Pct of US population: 0.05%</t>
  </si>
  <si>
    <t>FY 2001 - Rank:53            Pct of total  0.01%</t>
  </si>
  <si>
    <t>FY 2002 - Rank:53           Pct of total  0.01%</t>
  </si>
  <si>
    <t>FY 2003 - Rank:53           Pct of total 0.01 %</t>
  </si>
  <si>
    <t>FY 2004 - Rank:56          Pct of total  0.00%</t>
  </si>
  <si>
    <t>FY 2005 - Rank:54          Pct of total  0.01%</t>
  </si>
  <si>
    <t>FY 2006 - Rank: 54         Pct of total: 0.01%</t>
  </si>
  <si>
    <t>1990 Census - Population:1,211,537      Rank:43            Pct of US population: 0.42%</t>
  </si>
  <si>
    <t>2000 Census - Population:1,224,398      Rank:43            Pct of US population: 0.42%</t>
  </si>
  <si>
    <t>FY 2001 - Rank:31            Pct of total  0.65%</t>
  </si>
  <si>
    <t>FY 2002 - Rank:28           Pct of total  0.82%</t>
  </si>
  <si>
    <t>FY 2003 - Rank:29           Pct of total  0.55%</t>
  </si>
  <si>
    <t>FY 2004 - Rank:33          Pct of total  0.72%</t>
  </si>
  <si>
    <t>FY 2005 - Rank:35          Pct of total  0.52%</t>
  </si>
  <si>
    <t>1990 Census - Population:1,293,953      Rank:40            Pct of US population:0.45%</t>
  </si>
  <si>
    <t>2000 Census - Population:1,321,006      Rank:40            Pct of US population: 0.46%</t>
  </si>
  <si>
    <t>FY 2001 - Rank:48            Pct of total  0.15%</t>
  </si>
  <si>
    <t>FY 2002 - Rank:46           Pct of total  0.14%</t>
  </si>
  <si>
    <t>FY 2003 - Rank:45           Pct of total  0.10%</t>
  </si>
  <si>
    <t>FY 2004 - Rank:45          Pct of total  0.21%</t>
  </si>
  <si>
    <t>FY 2005 - Rank:45          Pct of total  0.17%</t>
  </si>
  <si>
    <t>1990 Census - Population:12,419,293      Rank:5            Pct of US population: 4.35%</t>
  </si>
  <si>
    <t>2000 Census - Population:12,482,301      Rank:5            Pct of US population: 4.32%</t>
  </si>
  <si>
    <t>FY 2001 - Rank:4            Pct of total  6.46%</t>
  </si>
  <si>
    <t>FY 2002 - Rank:4           Pct of total  7.04%</t>
  </si>
  <si>
    <t>FY 2003 - Rank:3           Pct of total  7.86%</t>
  </si>
  <si>
    <t>FY 2004 - Rank:4          Pct of total  6.25%</t>
  </si>
  <si>
    <t>FY 2005 - Rank:5          Pct of total  5.60%</t>
  </si>
  <si>
    <t>1990 Census - Population:6,080,485      Rank:14            Pct of US population: 2.13%</t>
  </si>
  <si>
    <t>2000 Census - Population:6,114,745      Rank:14            Pct of US population: 2.12%</t>
  </si>
  <si>
    <t>FY 2001 - Rank:21            Pct of total  1.10%</t>
  </si>
  <si>
    <t>FY 2002 - Rank:22           Pct of total  1.09%</t>
  </si>
  <si>
    <t>FY 2003 - Rank:23           Pct of total  0.89%</t>
  </si>
  <si>
    <t>FY 2004 - Rank:11          Pct of total  2.22%</t>
  </si>
  <si>
    <t>FY 2005 - Rank:8            Pct of total  3.98%</t>
  </si>
  <si>
    <t>FY 2006 - Rank:10          Pct of total: 2.68%</t>
  </si>
  <si>
    <t>1990 Census - Population:2,926,324      Rank:31            Pct of US population: 1.03%</t>
  </si>
  <si>
    <t>2000 Census - Population: 2,923,179     Rank:31            Pct of US population: 1.01%</t>
  </si>
  <si>
    <t>FY 2001 - Rank:35            Pct of total  0.43%</t>
  </si>
  <si>
    <t>FY 2002 - Rank:34           Pct of total  0.45%</t>
  </si>
  <si>
    <t>FY 2003 - Rank:35           Pct of total  0.27%</t>
  </si>
  <si>
    <t>FY 2004 - Rank:38           Pct of total  0.48%</t>
  </si>
  <si>
    <t>FY 2005 - Rank:38           Pct of total  0.37%</t>
  </si>
  <si>
    <t>1990 Census - Population:2,688,418      Rank:33            Pct of US population: 0.94%</t>
  </si>
  <si>
    <t>2000 Census - Population:2,694,641      Rank:33            Pct of US population: 0.93%</t>
  </si>
  <si>
    <t>FY 2001 - Rank:38            Pct of total  0.39%</t>
  </si>
  <si>
    <t>FY 2002 - Rank:40           Pct of total  0.30%</t>
  </si>
  <si>
    <t>FY 2003 - Rank:37           Pct of total  0.23%</t>
  </si>
  <si>
    <t>FY 2004 - Rank:39          Pct of total  0.42%</t>
  </si>
  <si>
    <t>FY 2005 - Rank:41          Pct of total  0.30%</t>
  </si>
  <si>
    <t>FY 2006 - Rank:39          Pct of total: 0.33%</t>
  </si>
  <si>
    <t>1990 Census - Population:4,041,769      Rank:25            Pct of US population: 1.42%</t>
  </si>
  <si>
    <t>2000 Census - Population:4,065,556      Rank:25            Pct of US population: 1.41%</t>
  </si>
  <si>
    <t>FY 2001 - Rank:30            Pct of total  0.66%</t>
  </si>
  <si>
    <t>FY 2002 - Rank:30           Pct of total  0.63%</t>
  </si>
  <si>
    <t>FY 2003 - Rank:31           Pct of total  0.43%</t>
  </si>
  <si>
    <t>FY 2004 - Rank:34          Pct of total  0.63%</t>
  </si>
  <si>
    <t>FISCAL YEAR 2007 FUNDING BY FTA PROGRAM FOR DISTRICT OF COLUMBIA</t>
  </si>
  <si>
    <t>Transit Cooperative Research Program</t>
  </si>
  <si>
    <t>University Transportation Centers Program</t>
  </si>
  <si>
    <t>FISCAL YEAR 2007 FUNDING BY FTA PROGRAM FOR FLORIDA STATE</t>
  </si>
  <si>
    <t>Macon, GA</t>
  </si>
  <si>
    <t>FISCAL YEAR 2007 FUNDING BY FTA PROGRAM FOR GUAM</t>
  </si>
  <si>
    <t>FISCAL YEAR 2007 FUNDING BY FTA PROGRAM FOR GEORGIA STATE</t>
  </si>
  <si>
    <t>FISCAL YEAR 2007 FUNDING BY FTA PROGRAM FOR HAWAII STATE</t>
  </si>
  <si>
    <t>FISCAL YEAR 2007 FUNDING BY FTA PROGRAM FOR IDAHO STATE</t>
  </si>
  <si>
    <t>FISCAL YEAR 2007 FUNDING BY FTA PROGRAM FOR ILLINOIS STATE</t>
  </si>
  <si>
    <t>Mattoon, Illinois - historic railroad depot restoration/intermodal center</t>
  </si>
  <si>
    <t>Douglas Branch Reconstruction</t>
  </si>
  <si>
    <t>Ravenswood  Line Extension</t>
  </si>
  <si>
    <t>Union-Pacific West Line Extension</t>
  </si>
  <si>
    <t xml:space="preserve">Metra BNSF Naperville to Aurora Corridor Study </t>
  </si>
  <si>
    <t>FISCAL YEAR 2007 FUNDING BY FTA PROGRAM FOR INDIANA STATE</t>
  </si>
  <si>
    <t>FISCAL YEAR 2007 FUNDING BY FTA PROGRAM FOR IOWA STATE</t>
  </si>
  <si>
    <t>FISCAL YEAR 2007 FUNDING BY FTA PROGRAM FOR KANSAS STATE</t>
  </si>
  <si>
    <t>FISCAL YEAR 2007 FUNDING BY FTA PROGRAM FOR KENTUCKY STATE</t>
  </si>
  <si>
    <t>FISCAL YEAR 2007 FUNDING BY FTA PROGRAM FOR LOUISIANA STATE</t>
  </si>
  <si>
    <t>FISCAL YEAR 2007 FUNDING BY FTA PROGRAM FOR MAINE STATE</t>
  </si>
  <si>
    <t>1990 Census - Population:783,600       Rank:46            Pct of US population: 0.27%</t>
  </si>
  <si>
    <t>1990 Census - Population:11,353,140       Rank: 7            Pct of US population: 3.98%</t>
  </si>
  <si>
    <t>Flagler County, Florida-bus facility</t>
  </si>
  <si>
    <t xml:space="preserve">Florida Department of Transportation-Palm Beach County Replacement Buses </t>
  </si>
  <si>
    <t>Gainesville, FL Bus Facility Expansion</t>
  </si>
  <si>
    <t xml:space="preserve">Gainesville, FL Bus Rapid Transit Study </t>
  </si>
  <si>
    <t>CLICK ON A STATE NAME TO VIEW THE DETAILS OF THE APPORTIONMENT AMOUNTS</t>
  </si>
  <si>
    <t>Largo Metrorail Extension</t>
  </si>
  <si>
    <t>Alaska and Hawaii Ferry</t>
  </si>
  <si>
    <t xml:space="preserve">FY 2007 -Rank: 31           Pct of total: 0.57% </t>
  </si>
  <si>
    <t xml:space="preserve">FY 2007 -Rank: 27           Pct of total: 0.74% </t>
  </si>
  <si>
    <t xml:space="preserve">FY 2007 -Rank:56            Pct of total:  0.00% </t>
  </si>
  <si>
    <t>FY 2007 -Rank: 18           Pct of total:  1.56%</t>
  </si>
  <si>
    <t xml:space="preserve">FY 2007 -Rank: 39           Pct of total: 0.33%  </t>
  </si>
  <si>
    <t>FY 2007 -Rank: 2            Pct of total:  9.88%</t>
  </si>
  <si>
    <t>FY 2005 - Rank: 2          Pct of total 10.60 %</t>
  </si>
  <si>
    <t xml:space="preserve">FY 2007 -Rank: 15          Pct of total: 1.85% </t>
  </si>
  <si>
    <t>FY 2006 - Rank:20          Pct of total: 1.43%</t>
  </si>
  <si>
    <t>FY 2002 - Rank: 19         Pct of total  1.69%</t>
  </si>
  <si>
    <t>FY 2001 - Rank:20          Pct of total  1.28%</t>
  </si>
  <si>
    <t xml:space="preserve">FY 2007 -Rank: 4            Pct of total: 8.82% </t>
  </si>
  <si>
    <t>FY 2007 -Rank: 50           Pct of total:  0.09%</t>
  </si>
  <si>
    <t xml:space="preserve">FY 2007 -Rank: 11          Pct of total: 2.67%  </t>
  </si>
  <si>
    <t xml:space="preserve">FY 2007 -Rank: 12        Pct of total: 2.66%  </t>
  </si>
  <si>
    <t xml:space="preserve">FY 2007 -Rank: 21          Pct of total: 1.33%  </t>
  </si>
  <si>
    <t xml:space="preserve">FY 2007 -Rank: 55           Pct of total: 0.01% </t>
  </si>
  <si>
    <t xml:space="preserve">FY 2007 -Rank: 35           Pct of total: 0.44% </t>
  </si>
  <si>
    <t>1990 Census - Population: 8,414,350      Rank: 9           Pct of US population: 2.95%</t>
  </si>
  <si>
    <t>2000 Census - Population: 8,484,431     Rank: 9            Pct of US population: 2.94%</t>
  </si>
  <si>
    <t>FY 2002 - Rank: 3          Pct of total  7.38%</t>
  </si>
  <si>
    <t>FY 2001 - Rank: 3          Pct of total  6.95%</t>
  </si>
  <si>
    <t>FY 2003 - Rank:4           Pct of total  7.38%</t>
  </si>
  <si>
    <t>FY 2004 - Rank:3          Pct of total  7.07%</t>
  </si>
  <si>
    <t>FY 2005 - Rank:3          Pct of total  10.54%</t>
  </si>
  <si>
    <t>FY 2006 - Rank:2          Pct of total: 10.93%</t>
  </si>
  <si>
    <t>1990 Census - Population:1,819,046      Rank:37            Pct of US population: 0.64%</t>
  </si>
  <si>
    <t>2000 Census - Population:1,829,146      Rank:37            Pct of US population: 0.63%</t>
  </si>
  <si>
    <t>FY 2001 - Rank:34            Pct of total  0.44%</t>
  </si>
  <si>
    <t>FY 2002 - Rank:37            Pct of total 0.34 %</t>
  </si>
  <si>
    <t>FY 2003 - Rank:42           Pct of total  0.17%</t>
  </si>
  <si>
    <t>FY 2004 - Rank:43           Pct of total  0.28%</t>
  </si>
  <si>
    <t>FY 2005 - Rank:43           Pct of total  0.26%</t>
  </si>
  <si>
    <t>1990 Census - Population:18,976,457      Rank:3            Pct of US population: 6.65%</t>
  </si>
  <si>
    <t>2000 Census - Population:19,011,378      Rank:3            Pct of US population: 6.58%</t>
  </si>
  <si>
    <t>FY 2001 - Rank:2            Pct of total  14.87%</t>
  </si>
  <si>
    <t>FY 2002 - Rank:1           Pct of total  14.71%</t>
  </si>
  <si>
    <t>FY 2003 - Rank:2          Pct of total  15.69%</t>
  </si>
  <si>
    <t>FY 2004 - Rank:2          Pct of total  10.89%</t>
  </si>
  <si>
    <t>FY 2005 - Rank:1          Pct of total  11.89%</t>
  </si>
  <si>
    <t>FY 2006 - Rank:1          Pct of total: 14.39%</t>
  </si>
  <si>
    <t>1990 Census - Population:8,049,313      Rank:11            Pct of US population: 2.82%</t>
  </si>
  <si>
    <t>2000 Census - Population:8,186,268      Rank:11            Pct of US population: 2.83%</t>
  </si>
  <si>
    <t>FY 2001 - Rank:22            Pct of total  1.04%</t>
  </si>
  <si>
    <t>FY 2002 - Rank: 25          Pct of total  1.01%</t>
  </si>
  <si>
    <t>FY 2003 - Rank:28           Pct of total  0.72%</t>
  </si>
  <si>
    <t>FY 2004 - Rank:22          Pct of total  1.17%</t>
  </si>
  <si>
    <t>FY 2005 - Rank:23          Pct of total  1.09%</t>
  </si>
  <si>
    <t>FY 2006 - Rank:19          Pct of total: 1.43%</t>
  </si>
  <si>
    <t>1990 Census - Population: 642,200      Rank:48            Pct of US population: 0.23%</t>
  </si>
  <si>
    <t>2000 Census - Population: 634,448      Rank:49            Pct of US population: 0.22%</t>
  </si>
  <si>
    <t>FY 2001 - Rank:49            Pct of total  0.11%</t>
  </si>
  <si>
    <t>FY 2002 - Rank: 49          Pct of total  0.12%</t>
  </si>
  <si>
    <t>FY 2003 - Rank:49           Pct of total  0.07%</t>
  </si>
  <si>
    <t>FY 2005 - Rank:49           Pct of total  0.08%</t>
  </si>
  <si>
    <t>FY 2004 - Rank:50           Pct of total  0.12%</t>
  </si>
  <si>
    <t>1990 Census - Population:58,846      Rank:55            Pct of US population: 0.02%</t>
  </si>
  <si>
    <t>2000 Census - Population:69,221      Rank:55            Pct of US population: 0.02%</t>
  </si>
  <si>
    <t>FY 2001 - Rank: 56           Pct of total  0.00%</t>
  </si>
  <si>
    <t>FY 2002 - Rank: 55           Pct of total  0.00%</t>
  </si>
  <si>
    <t>FY 2003 - Rank: 56           Pct of total  0.00%</t>
  </si>
  <si>
    <t>FY 2004 - Rank: 57           Pct of total  0.00%</t>
  </si>
  <si>
    <t>FY 2006 - Rank: 55           Pct of total: 0.01%</t>
  </si>
  <si>
    <t>FY 2005 - Rank: 53           Pct of total  0.01%</t>
  </si>
  <si>
    <t>2000 Census - Population: 11,373,541      Rank: 7           Pct of US population: 3.94%</t>
  </si>
  <si>
    <t>FY 2001 - Rank:11            Pct of total  2.36%</t>
  </si>
  <si>
    <t>FY 2002 - Rank:11            Pct of total  2.26%</t>
  </si>
  <si>
    <t>FY 2003 - Rank:10           Pct of total  2.20%</t>
  </si>
  <si>
    <t>FY 2004 - Rank:16           Pct of total  1.89%</t>
  </si>
  <si>
    <t>FY 2005 - Rank:18          Pct of total  1.57%</t>
  </si>
  <si>
    <t>1990 Census - Population: 3,450,654      Rank: 28            Pct of US population: 1.21%</t>
  </si>
  <si>
    <t>2000 Census - Population: 3,460,097      Rank: 29            Pct of US population: 1.20%</t>
  </si>
  <si>
    <t>FY 2001 - Rank: 36           Pct of total  0.42%</t>
  </si>
  <si>
    <t>FY 2002 - Rank:36           Pct of total  0.38%</t>
  </si>
  <si>
    <t>FY 2003 - Rank:34           Pct of total  0.30%</t>
  </si>
  <si>
    <t>FY 2004 - Rank:30          Pct of total  0.79%</t>
  </si>
  <si>
    <t>FY 2005 - Rank:36          Pct of total  0.45%</t>
  </si>
  <si>
    <t>1990 Census - Population:3,421,399      Rank:29            Pct of US population: 1.20%</t>
  </si>
  <si>
    <t>2000 Census - Population:3,472,867      Rank:28            Pct of US population: 1.20%</t>
  </si>
  <si>
    <t>FY 2001 - Rank:26            Pct of total  0.85%</t>
  </si>
  <si>
    <t>FY 2002 - Rank:16           Pct of total  1.76%</t>
  </si>
  <si>
    <t>FY 2003 - Rank: 17          Pct of total  1.83%</t>
  </si>
  <si>
    <t>FY 2004 - Rank:18          Pct of total  1.74%</t>
  </si>
  <si>
    <t>FY 2005 - Rank:25          Pct of total  0.90%</t>
  </si>
  <si>
    <t>1990 Census - Population:12,281,054      Rank:6            Pct of US population: 4.30%</t>
  </si>
  <si>
    <t>2000 Census - Population:12,287,150      Rank:6            Pct of US population: 4.25%</t>
  </si>
  <si>
    <t>FY 2001 - Rank:5            Pct of total  5.13%</t>
  </si>
  <si>
    <t>FY 2002 - Rank:5           Pct of total  5.05%</t>
  </si>
  <si>
    <t>FY 2003 - Rank:5           Pct of total  4.91%</t>
  </si>
  <si>
    <t>FY 2004 - Rank:6          Pct of total  4.61%</t>
  </si>
  <si>
    <t>FY 2005 - Rank:7          Pct of total  4.03%</t>
  </si>
  <si>
    <t>1990 Census - Population:3,522,037      Rank:27            Pct of US population: 1.23%</t>
  </si>
  <si>
    <t>2000 Census - Population:3,808,610      Rank: 27           Pct of US population: 1.32%</t>
  </si>
  <si>
    <t>FY 2001 - Rank:13            Pct of total  2.16%</t>
  </si>
  <si>
    <t>FY 2002 - Rank:21           Pct of total  1.44%</t>
  </si>
  <si>
    <t>FY 2003 - Rank:15           Pct of total  1.89%</t>
  </si>
  <si>
    <t>FY 2004 - Rank:26          Pct of total  0.97%</t>
  </si>
  <si>
    <t>FY 2005 - Rank:26          Pct of total  0.86%</t>
  </si>
  <si>
    <t>1990 Census - Population:1,048,319      Rank:44            Pct of US population: 0.37%</t>
  </si>
  <si>
    <t>2000 Census - Population: 1,058,920      Rank:44            Pct of US population: 0.37%</t>
  </si>
  <si>
    <t>FY 2001 - Rank:42            Pct of total  0.28%</t>
  </si>
  <si>
    <t>FY 2002 - Rank:38           Pct of total  0.34%</t>
  </si>
  <si>
    <t>FY 2003 - Rank:41           Pct of total  0.19%</t>
  </si>
  <si>
    <t>FY 2004 - Rank:32          Pct of total  0.76%</t>
  </si>
  <si>
    <t>FY 2005 - Rank:15          Pct of total  1.93%</t>
  </si>
  <si>
    <t>2000 Census - Population:4,063,011      Rank:26            Pct of US population: 1.41%</t>
  </si>
  <si>
    <t>1990 Census - Population:4,012,012      Rank:26            Pct of US population:1.41%</t>
  </si>
  <si>
    <t>FY 2001 - Rank:37            Pct of total  0.39%</t>
  </si>
  <si>
    <t>FY 2002 - Rank:35           Pct of total  0.44%</t>
  </si>
  <si>
    <t>FY 2003 - Rank:33           Pct of total  0.31%</t>
  </si>
  <si>
    <t>FY 2004 - Rank:36          Pct of total  0.53%</t>
  </si>
  <si>
    <t>FY 2005 - Rank:37          Pct of total  0.41%</t>
  </si>
  <si>
    <t>FY 2006 - Rank:36          Pct of total: 0.42%</t>
  </si>
  <si>
    <t>1990 Census - Population:754,844      Rank:47            Pct of US population: 0.26%</t>
  </si>
  <si>
    <t>2000 Census - Population:756,600      Rank:47            Pct of US population: 0.26%</t>
  </si>
  <si>
    <t>FY 2001 - Rank: 51           Pct of total  0.06%</t>
  </si>
  <si>
    <t>FY 2002 - Rank:50           Pct of total  0.10%</t>
  </si>
  <si>
    <t>Gainesville, FL Bus Replacement</t>
  </si>
  <si>
    <t>Hillsborough Area Regional Transit-Bus Rapid Transit Improvements</t>
  </si>
  <si>
    <t xml:space="preserve">Hillsborough, FL, Hillsborough Area regional Transit Authority </t>
  </si>
  <si>
    <t xml:space="preserve">Jacksonville Transportation Authority-Bus Fleet Replacement and Equipment </t>
  </si>
  <si>
    <t xml:space="preserve">Jacksonville, FL Bus Replacement </t>
  </si>
  <si>
    <t>Jacksonville, FL Paratransit Vehicles</t>
  </si>
  <si>
    <t xml:space="preserve">Jacksonville, FL Transportation Authority Paratransit Program </t>
  </si>
  <si>
    <t xml:space="preserve">Lakeland Area Mass Transit District/Citrus Connection-Capital Funding Needs </t>
  </si>
  <si>
    <t xml:space="preserve">Levy County, Florida-Purchase 2. wheel chair equipped passenger buses and related equipment </t>
  </si>
  <si>
    <t>Longwood, Florida-Construct Intermodal Transportation Facility</t>
  </si>
  <si>
    <t xml:space="preserve">Miami Dade, FL N.W. 7th Avenue Transit Hub </t>
  </si>
  <si>
    <t xml:space="preserve">Miami-Dade County, Florida-buses and bus facilities </t>
  </si>
  <si>
    <t xml:space="preserve">Miami-Dade County, Florida-Transit Security System </t>
  </si>
  <si>
    <t>Miami-Dade Transit 7th Avenue NW Transit Hub</t>
  </si>
  <si>
    <t xml:space="preserve">Miami-Dade Transit Dadeland South Intermodal Center </t>
  </si>
  <si>
    <t xml:space="preserve">Ocala and Marion County, Florida-replacement buses </t>
  </si>
  <si>
    <t>Orlando, FL Bus Replacement</t>
  </si>
  <si>
    <t>Orlando, Florida-LYNX Bus Fleet Expansion Program</t>
  </si>
  <si>
    <t xml:space="preserve">Palm Beach County, FL Plan and Construct Belle Glade Combined Passenger Transit Facility </t>
  </si>
  <si>
    <t>Palm Beach, FL 20 New Buses for Palm Tran</t>
  </si>
  <si>
    <t xml:space="preserve">Palm Beach, FL Palm Tran AVL-APC system with smart card fare boxes </t>
  </si>
  <si>
    <t xml:space="preserve">Pinellas County Metropolitan Planning Organization-Pinellas Mobility Initiative: BRT and Guide way </t>
  </si>
  <si>
    <t>Purchase Buses and construct bus facilities in Broward County, FL</t>
  </si>
  <si>
    <t>South FL Region, FL Regional Universal Automated Fare Collection System (UAFC) (for bus system)</t>
  </si>
  <si>
    <t xml:space="preserve">South Florida Regional Transportation Authority-West Palm Beach Intermodal Facility </t>
  </si>
  <si>
    <t>South Florida Regional Transportation Authority-West Palm Improvements, for any activity eligible under section 5309</t>
  </si>
  <si>
    <t>St. Augustine, Florida-Intermodal Transportation Center and related pedestrian and landscape improvements</t>
  </si>
  <si>
    <t>St. Lucie County, FL Purchase Buses</t>
  </si>
  <si>
    <t xml:space="preserve">Tampa, FL Establish Transit Emphasis Corridor Project </t>
  </si>
  <si>
    <t xml:space="preserve">Tampa, FL Purchase buses and construct bus facilities </t>
  </si>
  <si>
    <t xml:space="preserve">Potomac &amp; Rappahannock Transportation Commission, VA-Buses for Service Expansion </t>
  </si>
  <si>
    <t xml:space="preserve">Richmond, VA Design and construction for a bus operations and maintenance facility for Greater Richmond Transit Company </t>
  </si>
  <si>
    <t>Richmond, VA Renovation and construction for Main Street Station</t>
  </si>
  <si>
    <t xml:space="preserve">Roanoke, VA-Bus restoration in the City of Roanoke </t>
  </si>
  <si>
    <t xml:space="preserve">Roanoke, Virginia-Improve Virginian Railway Station </t>
  </si>
  <si>
    <t xml:space="preserve">Roanoke, Virginia-Intermodal Facility </t>
  </si>
  <si>
    <t xml:space="preserve">Roanoke, Virginia-Roanoke Railway and Link Passenger facility </t>
  </si>
  <si>
    <t>Seattle, WA</t>
  </si>
  <si>
    <t>Bellingham, WA</t>
  </si>
  <si>
    <t>Bremerton, WA</t>
  </si>
  <si>
    <t>Kennewick--Richland, WA</t>
  </si>
  <si>
    <t>Marysville, WA</t>
  </si>
  <si>
    <t>Mount Vernon, WA</t>
  </si>
  <si>
    <t>Olympia--Lacey, WA</t>
  </si>
  <si>
    <t>Wenatchee, WA</t>
  </si>
  <si>
    <t>Yakima, WA</t>
  </si>
  <si>
    <t xml:space="preserve">Ilwaco, WA Construct park and ride </t>
  </si>
  <si>
    <t xml:space="preserve">Ilwaco, WA Procure shuttles for Lewis and Clark National Historical Park </t>
  </si>
  <si>
    <t>Southeastern Pennsylvania Transportation Authority-Bucks County Intermodal (Croydon and Levittown)</t>
  </si>
  <si>
    <t xml:space="preserve">Southeastern Pennsylvania Transportation Authority-Paoli Transportation Center </t>
  </si>
  <si>
    <t xml:space="preserve">Southeastern Pennsylvania Transportation Authority-Villanova-SEPTA Intermodal </t>
  </si>
  <si>
    <t xml:space="preserve">Transit Authority of Warren County, PA-Impact Warren </t>
  </si>
  <si>
    <t>FY 2006 - Rank: 3           Pct of total: 9.94 %</t>
  </si>
  <si>
    <t>FY 2006 - Rank:14           Pct of total: 2.01%</t>
  </si>
  <si>
    <t>FY 2006 - Rank:35           Pct of total: 0.47%</t>
  </si>
  <si>
    <t>FY 2006 - Rank:5           Pct of total: 5.10%</t>
  </si>
  <si>
    <t>FY 2006 - Rank:38           Pct of total: 0.37%</t>
  </si>
  <si>
    <t>FY 2006 - Rank:32           Pct of total: 0.53%</t>
  </si>
  <si>
    <t>FY 2006 - Rank:6           Pct of total: 4.96%</t>
  </si>
  <si>
    <t>FY 2006 - Rank:47           Pct of total: 0.14%</t>
  </si>
  <si>
    <t>FY 2006 - Rank:23           Pct of total: 1.14%</t>
  </si>
  <si>
    <t>FY 2001 - Rank: 41            Pct of total  0.28%</t>
  </si>
  <si>
    <t>FY 2002 - Rank: 42           Pct of total  0.26%</t>
  </si>
  <si>
    <t>FY 2003 - Rank: 43           Pct of total  0.16 %</t>
  </si>
  <si>
    <t>FY 2004 - Rank: 37         Pct of total  0.50 %</t>
  </si>
  <si>
    <t>FY 2005 - Rank: 14         Pct of total 2.00%</t>
  </si>
  <si>
    <t>2000 Census - Population: 796,165      Rank:46            Pct of US population: 0.28%</t>
  </si>
  <si>
    <t>2000 Census - Population:571,822      Rank:51            Pct of US population: 0.20%</t>
  </si>
  <si>
    <t>1990 Census - Population:572,059      Rank:51            Pct of US population: 0.20%</t>
  </si>
  <si>
    <t>FY 2001 - Rank:19            Pct of total  1.35%</t>
  </si>
  <si>
    <t>FY 2002 - Rank: 14          Pct of total  1.89%</t>
  </si>
  <si>
    <t>FY 2003 - Rank:11           Pct of total  2.05%</t>
  </si>
  <si>
    <t>FY 2004 - Rank:17          Pct of total 1.84 %</t>
  </si>
  <si>
    <t>FY 2005 - Rank:16          Pct of total  1.91%</t>
  </si>
  <si>
    <t>FY 2006 - Rank: 15         Pct of total: 1.98%</t>
  </si>
  <si>
    <t>Madison and Dane Counties, Wisconsin Transport 2020 Corridor Study</t>
  </si>
  <si>
    <t>Casper, WY</t>
  </si>
  <si>
    <t>Cheyenne, WY</t>
  </si>
  <si>
    <t xml:space="preserve">Wyoming Department of Transportation-Wyoming Statewide Bus and Bus Related Facilities </t>
  </si>
  <si>
    <t>Philadelphia, PA--NJ--DE--CT</t>
  </si>
  <si>
    <t>Pittsburg, PA</t>
  </si>
  <si>
    <t>Allentown-Bethlehem, PA--NJ</t>
  </si>
  <si>
    <t>Normal, Illinois-Multimodal Transportation Center</t>
  </si>
  <si>
    <t xml:space="preserve">Normal, Illinois-Multimodal Transportation Center, including facilities for adjacent public and nonprofit uses </t>
  </si>
  <si>
    <t>National Bus Rapid Transit Institute--University of South Florida</t>
  </si>
  <si>
    <t>Atlanta, GA</t>
  </si>
  <si>
    <t>Augusta-Richmond County, GA</t>
  </si>
  <si>
    <t>Savannah, GA</t>
  </si>
  <si>
    <t>Albany, GA</t>
  </si>
  <si>
    <t>Athens-Clarke County, GA</t>
  </si>
  <si>
    <t>Brunswick, GA</t>
  </si>
  <si>
    <t>Dalton, GA</t>
  </si>
  <si>
    <t>Gainesville, GA</t>
  </si>
  <si>
    <t>Hinesville, GA</t>
  </si>
  <si>
    <t>Rome, GA</t>
  </si>
  <si>
    <t>Valdosta, GA</t>
  </si>
  <si>
    <t>Warner Robins, GA</t>
  </si>
  <si>
    <t>Chattanooga, TN--GA</t>
  </si>
  <si>
    <t>Metropolitan Atlanta Rapid Authority-Clean Fuel Buses</t>
  </si>
  <si>
    <t xml:space="preserve">Albany, GA Bus replacement </t>
  </si>
  <si>
    <t>Albany, GA Multimodal Facility</t>
  </si>
  <si>
    <t xml:space="preserve">Athens, GA Buses and Bus Facilities </t>
  </si>
  <si>
    <t xml:space="preserve">Atlanta, GA Inter-modal Passenger Facility Improvements </t>
  </si>
  <si>
    <t xml:space="preserve">Atlanta, GA MARTA Clean Fuel Bus Acquisition </t>
  </si>
  <si>
    <t>Augusta, GA Buses and Bus Facilities</t>
  </si>
  <si>
    <t>Cobb County, GA Cobb County Smart Card Technology/ Bus Facility Improvements</t>
  </si>
  <si>
    <t xml:space="preserve">Columbus, GA Bus replacement </t>
  </si>
  <si>
    <t xml:space="preserve">Columbus, Georgia/Phoenix City, Alabama-National Infantry Museum Multimodal Facility </t>
  </si>
  <si>
    <t>FY 2006 - Rank:27           Pct of total:0.69%</t>
  </si>
  <si>
    <t>FY 2006 - Rank:8           Pct of total: 2.90%</t>
  </si>
  <si>
    <t>FY 2006 - Rank:33           Pct of total: 0.51%</t>
  </si>
  <si>
    <t>FY 2006 - Rank:51           Pct of total: 0.07%</t>
  </si>
  <si>
    <t>FY 2006 - Rank:9           Pct of total: 2.75%</t>
  </si>
  <si>
    <t>FY 2006 - Rank:13           Pct of total: 2.16%</t>
  </si>
  <si>
    <t>FY 2006 - Rank:44           Pct of total: 0.22%</t>
  </si>
  <si>
    <t>FY 2006 - Rank:28           Pct of total: 0.67%</t>
  </si>
  <si>
    <t xml:space="preserve">Quitman, Clay, Randolph, Stewart Co., GA Bus project </t>
  </si>
  <si>
    <t>Savannah, GA Bus and Bus Facilities-Chatham Area Transit</t>
  </si>
  <si>
    <t xml:space="preserve">Savannah, Georgia-Water Ferry River walk intermodal facilities </t>
  </si>
  <si>
    <t>Sylvester, GA Inter-modal Facility</t>
  </si>
  <si>
    <t>Thomasville, GA Bus Replacement</t>
  </si>
  <si>
    <t>Augusta-Richmong County, GA--SC</t>
  </si>
  <si>
    <t>FISCAL YEAR 2007 FUNDING BY FTA PROGRAM FOR DELAWARE STATE</t>
  </si>
  <si>
    <t xml:space="preserve">Bi-State Development Agency-St. Louis Metro Bus Fare Collection Program </t>
  </si>
  <si>
    <t>Kansas City, MO Bus Transit Infrastructure</t>
  </si>
  <si>
    <t xml:space="preserve">OATS, Incorporated, MO-ITS Information and Billing System and Bus Facilities </t>
  </si>
  <si>
    <t xml:space="preserve">Southeast Missouri Transportation Service-Bus Project </t>
  </si>
  <si>
    <t>Billings, MT</t>
  </si>
  <si>
    <t>Great Falls, MT</t>
  </si>
  <si>
    <t>Missoula, MT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</si>
  <si>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</si>
  <si>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</si>
  <si>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</si>
  <si>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</si>
  <si>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</si>
  <si>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</si>
  <si>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</si>
  <si>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</si>
  <si>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</si>
  <si>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</si>
  <si>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</si>
  <si>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</si>
  <si>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</si>
  <si>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</si>
  <si>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</si>
  <si>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</si>
  <si>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</si>
  <si>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</si>
  <si>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</si>
  <si>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</si>
  <si>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</si>
  <si>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</si>
  <si>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</si>
  <si>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</si>
  <si>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</si>
  <si>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</si>
  <si>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</si>
  <si>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</si>
  <si>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</si>
  <si>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N.Mariana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</si>
  <si>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</si>
  <si>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</si>
  <si>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</si>
  <si>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</si>
  <si>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</si>
  <si>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</si>
  <si>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</si>
  <si>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</si>
  <si>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</si>
  <si>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</si>
  <si>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</si>
  <si>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</si>
  <si>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</si>
  <si>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</si>
  <si>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</si>
  <si>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</si>
  <si>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</si>
  <si>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</si>
  <si>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</si>
  <si>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</si>
  <si>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</si>
  <si>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</si>
  <si>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</si>
  <si>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</si>
  <si>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Virgin Islands</t>
  </si>
  <si>
    <t>Middle Rio Grande Coalition of Governments, Albuquerque to Santa Fe Corridor Study</t>
  </si>
  <si>
    <t>Albany, NY</t>
  </si>
  <si>
    <t>Bridgeport--Stamford, CT--NY</t>
  </si>
  <si>
    <t>Buffalo, NY</t>
  </si>
  <si>
    <t>Poughkeepsie--Newburgh, NY</t>
  </si>
  <si>
    <t>Rochester, NY</t>
  </si>
  <si>
    <t>Syracuse, NY</t>
  </si>
  <si>
    <t>Binghamton, NY--PA</t>
  </si>
  <si>
    <t>Elmira, NY</t>
  </si>
  <si>
    <t>Glens Falls, NY</t>
  </si>
  <si>
    <t>Ithaca, NY</t>
  </si>
  <si>
    <t>Kingston, NY</t>
  </si>
  <si>
    <t>Middletown, NY</t>
  </si>
  <si>
    <t>Saratoga Springs, NY</t>
  </si>
  <si>
    <t>Utica, NY</t>
  </si>
  <si>
    <t>New York</t>
  </si>
  <si>
    <t>Poughkeepsie-Newburgh, NY</t>
  </si>
  <si>
    <t xml:space="preserve">Westchester, NY, Bee Line Bus Replacement </t>
  </si>
  <si>
    <t>Bar Harbor, ME Purchase new buses to enhance commuting near the Jackson Labs</t>
  </si>
  <si>
    <t>Campobello Park, ME, Bus Acquisition</t>
  </si>
  <si>
    <t xml:space="preserve">St. Paul, MN Union Depot Multi Modal Transit Facility </t>
  </si>
  <si>
    <t>Minnesota Red Rock Corridor/Rush Line/Central Corridors Studies</t>
  </si>
  <si>
    <t>Gulfport--Biloxi, MS</t>
  </si>
  <si>
    <t>Jackson, MS</t>
  </si>
  <si>
    <t>Hattiesburg, MS</t>
  </si>
  <si>
    <t>Pascagoula, MS</t>
  </si>
  <si>
    <t xml:space="preserve">Coahoma County, Mississippi Purchase buses for the Aaron E. Henry Community Health Services Center, Inc./DARTS transit service </t>
  </si>
  <si>
    <t xml:space="preserve">Jackson State University, MS-Busing Project </t>
  </si>
  <si>
    <t>Madison-Ridgeland Transportation Commission, Mississippi, Madison LRT Corridor Study</t>
  </si>
  <si>
    <t>Springfield, MO</t>
  </si>
  <si>
    <t>Columbia, MO</t>
  </si>
  <si>
    <t>Jefferson City, MO</t>
  </si>
  <si>
    <t>Joplin, MO</t>
  </si>
  <si>
    <t>Lee's Summit, MO</t>
  </si>
  <si>
    <t>Bi-State Development Agency-St. Louis Bridge Repair/Reconstruction, for any activity eligible under section 5309</t>
  </si>
  <si>
    <t>FY 2004 - Rank:49           Pct of total  0.13%</t>
  </si>
  <si>
    <t>1990 Census - Population:5,689,283      Rank:16            Pct of US population: 1.99%</t>
  </si>
  <si>
    <t>2000 Census - Population:5,740,021      Rank:16            Pct of US population: 1.99%</t>
  </si>
  <si>
    <t>FY 2001 - Rank:28            Pct of total  0.80%</t>
  </si>
  <si>
    <t>FY 2002 - Rank:24           Pct of total  1.04%</t>
  </si>
  <si>
    <t>FY 2003 - Rank:25           Pct of total  0.81%</t>
  </si>
  <si>
    <t>FY 2004 - Rank:28          Pct of total  0.87%</t>
  </si>
  <si>
    <t>FY 2005 - Rank:30          Pct of total  0.61%</t>
  </si>
  <si>
    <t>1990 Census - Population:20,851,820      Rank:2            Pct of US population: 7.31%</t>
  </si>
  <si>
    <t>2000 Census - Population:21,325,018      Rank:2            Pct of US population: 7.38%</t>
  </si>
  <si>
    <t>FY 2001 - Rank:6            Pct of total  4.85%</t>
  </si>
  <si>
    <t>FY 2002 - Rank:6           Pct of total  4.65%</t>
  </si>
  <si>
    <t>FY 2003 - Rank:6           Pct of total  4.53%</t>
  </si>
  <si>
    <t>FY 2005 - Rank:9           Pct of total  2.85%</t>
  </si>
  <si>
    <t>FY 2004 - Rank:7           Pct of total  4.08%</t>
  </si>
  <si>
    <t>1990 Census - Population:2,233,169      Rank:35            Pct of US population: 0.78%</t>
  </si>
  <si>
    <t>2000 Census - Population:2,269,789      Rank:35            Pct of US population: 0.79%</t>
  </si>
  <si>
    <t>FY 2002 - Rank:29           Pct of total  0.70%</t>
  </si>
  <si>
    <t>FY 2003 - Rank: 16          Pct of total  1.88%</t>
  </si>
  <si>
    <t>FY 2005 - Rank:33           Pct of total  0.54%</t>
  </si>
  <si>
    <t>FY 2004 - Rank:23           Pct of total  1.13%</t>
  </si>
  <si>
    <t>FY 2001 - Rank:33           Pct of total  0.55%</t>
  </si>
  <si>
    <t>2000 Census - Population:613,090      Rank:50            Pct of US population: 0.21%</t>
  </si>
  <si>
    <t>1990 Census - Population:608,827      Rank:50            Pct of US population: 0.21%</t>
  </si>
  <si>
    <t>FY 2001 - Rank:44            Pct of total  0.23%</t>
  </si>
  <si>
    <t>FY 2002 - Rank:52           Pct of total  0.07%</t>
  </si>
  <si>
    <t>FY 2003 - Rank:51          Pct of total  0.05%</t>
  </si>
  <si>
    <t>FY 2004 - Rank:48          Pct of total  0.13%</t>
  </si>
  <si>
    <t>FY 2005 - Rank:50          Pct of total  0.07%</t>
  </si>
  <si>
    <t>1990 Census - Population:101,809      Rank:54            Pct of US population: 0.04%</t>
  </si>
  <si>
    <t>2000 Census - Population:108,612      Rank:54            Pct of US population: 0.04%</t>
  </si>
  <si>
    <t>FY 2001 - Rank:54            Pct of total  0.01%</t>
  </si>
  <si>
    <t>FY 2002 - Rank:54           Pct of total  0.01%</t>
  </si>
  <si>
    <t>FY 2003 - Rank:54           Pct of total  0.01%</t>
  </si>
  <si>
    <t>FY 2004 - Rank:54          Pct of total  0.01%</t>
  </si>
  <si>
    <t>FY 2005 - Rank:55          Pct of total 0.00 %</t>
  </si>
  <si>
    <t>1990 Census - Population:7,078,515      Rank:12            Pct of US population: 2.48%</t>
  </si>
  <si>
    <t>2000 Census - Population:7,187,734      Rank:12            Pct of US population: 2.49%</t>
  </si>
  <si>
    <t>FY 2001 - Rank:10            Pct of total  2.37%</t>
  </si>
  <si>
    <t>FY 2002 - Rank:15           Pct of total  1.76%</t>
  </si>
  <si>
    <t>FY 2003 - Rank:21           Pct of total  1.29%</t>
  </si>
  <si>
    <t>FY 2004 - Rank:20          Pct of total 1.34%</t>
  </si>
  <si>
    <t>FY 2005 - Rank:10          Pct of total  2.67%</t>
  </si>
  <si>
    <t>1990 Census - Population:5,894,121      Rank:15            Pct of US population: 2.07%</t>
  </si>
  <si>
    <t>2000 Census - Population:5,987,973      Rank:15            Pct of US population: 2.07%</t>
  </si>
  <si>
    <t>FY 2001 - Rank:9            Pct of total 2.98 %</t>
  </si>
  <si>
    <t>FY 2002 - Rank:10           Pct of total  2.56%</t>
  </si>
  <si>
    <t>FY 2003 - Rank: 12          Pct of total 1.98 %</t>
  </si>
  <si>
    <t>FY 2004 - Rank:10          Pct of total  3.36%</t>
  </si>
  <si>
    <t>FY 2005 - Rank:11          Pct of total 2.52 %</t>
  </si>
  <si>
    <t>1990 Census - Population:1,808,344      Rank:38            Pct of US population: 0.63%</t>
  </si>
  <si>
    <t>2000 Census - Population:1,801,916      Rank:38            Pct of US population: 0.62%</t>
  </si>
  <si>
    <t>FY 2001 - Rank:47            Pct of total  0.17%</t>
  </si>
  <si>
    <t>FY 2002 - Rank:43           Pct of total  0.24%</t>
  </si>
  <si>
    <t>FY 2003 - Rank:44           Pct of total  0.15%</t>
  </si>
  <si>
    <t>FY 2004 - Rank:44          Pct of total  0.22%</t>
  </si>
  <si>
    <t>FY 2005 - Rank:46          Pct of total  0.16%</t>
  </si>
  <si>
    <t>1990 Census - Population:5,363,675      Rank:18            Pct of US population: 1.88%</t>
  </si>
  <si>
    <t>2000 Census - Population:5,401,906      Rank:18            Pct of US population: 1.87%</t>
  </si>
  <si>
    <t>FY 2001 - Rank:23            Pct of total  1.02%</t>
  </si>
  <si>
    <t>FY 2002 - Rank:27           Pct of total  0.98%</t>
  </si>
  <si>
    <t>FY 2003 - Rank:26           Pct of total  0.80%</t>
  </si>
  <si>
    <t>FY 2004 - Rank:25          Pct of total  1.00%</t>
  </si>
  <si>
    <t>FY 2005 - Rank:28          Pct of total  0.69%</t>
  </si>
  <si>
    <t>1990 Census - Population:493,782      Rank:52            Pct of US population: 0.17%</t>
  </si>
  <si>
    <t>2000 Census - Population:494,423      Rank:52            Pct of US population: 0.17%</t>
  </si>
  <si>
    <t>FY 2001 - Rank:52            Pct of total  0.06%</t>
  </si>
  <si>
    <t>FY 2002 - Rank:51           Pct of total  0.09%</t>
  </si>
  <si>
    <t>FY 2003 - Rank:52           Pct of total  0.04%</t>
  </si>
  <si>
    <t>FY 2004 - Rank:52          Pct of total  0.07%</t>
  </si>
  <si>
    <t>FY 2005 - Rank:52          Pct of total  0.03%</t>
  </si>
  <si>
    <t>FY 2006 - Rank:52           Pct of total: 0.06 %</t>
  </si>
  <si>
    <t>State Name</t>
  </si>
  <si>
    <t>Apportionment Amount</t>
  </si>
  <si>
    <t>Total</t>
  </si>
  <si>
    <t xml:space="preserve">Island Transit, WA Operations Base Facilities Project </t>
  </si>
  <si>
    <t xml:space="preserve">Mukilteo, WA Multi-Modal Terminal </t>
  </si>
  <si>
    <t>North Bend, Washington-Park and Ride</t>
  </si>
  <si>
    <t xml:space="preserve">Oak Harbor, WA Multimodal Facility </t>
  </si>
  <si>
    <t xml:space="preserve">Seattle, WA Multimodal Terminal Redevelopment &amp; Expansion </t>
  </si>
  <si>
    <t xml:space="preserve">Snohomish County, WA Community Transit bus purchases and facility enhancement </t>
  </si>
  <si>
    <t xml:space="preserve">Thurston County, WA Replace Thurston County Buses </t>
  </si>
  <si>
    <t>Washington Southworth Terminal Redevelopment</t>
  </si>
  <si>
    <t xml:space="preserve">Washington, King Street Transportation Center-Intercity Bus Terminal Component </t>
  </si>
  <si>
    <t>Sound Transit I-90 Long-Range Plan Corridor Studies</t>
  </si>
  <si>
    <t>Charleston, WV</t>
  </si>
  <si>
    <t>Morgantown, WV</t>
  </si>
  <si>
    <t>West Virginia Construct Beckley Intermodal Gateway pursuant to the eligibility provisions for projects listed under section 3030(d)(3) of P.L.. 105-178.</t>
  </si>
  <si>
    <t xml:space="preserve">West Virginia, Statewide Bus and Bus Facilities </t>
  </si>
  <si>
    <t>Milwaukee, WI</t>
  </si>
  <si>
    <t>Round Lake Beach-McHenry-Grayslake, IL--WI</t>
  </si>
  <si>
    <t>Madison, WI</t>
  </si>
  <si>
    <t>Appleton, WI</t>
  </si>
  <si>
    <t>Eau Claire, WI</t>
  </si>
  <si>
    <t>Fond du Lac, WI</t>
  </si>
  <si>
    <t>Green Bay, WI</t>
  </si>
  <si>
    <t>Janesville, WI</t>
  </si>
  <si>
    <t>Kenosha, WI</t>
  </si>
  <si>
    <t>Oshkosh, WI</t>
  </si>
  <si>
    <t>Racine, WI</t>
  </si>
  <si>
    <t>Sheboygan, WI</t>
  </si>
  <si>
    <t>Wausau, WI</t>
  </si>
  <si>
    <t xml:space="preserve">Milwaukee, WI Rehabilitate Intermodal transportation facility at downtown Milwaukee's Amtrak Station, increase parking for bus passengers </t>
  </si>
  <si>
    <t>State of Wisconsin buses and bus facilities</t>
  </si>
  <si>
    <t xml:space="preserve">State of Wisconsin Transit Intermodal Facilities </t>
  </si>
  <si>
    <t xml:space="preserve">Wisconsin, Statewide Buses and Bus Facilities </t>
  </si>
  <si>
    <t>Lares, PR-Trolley buses-for the purchase of two trolley buses that will offer transportation through the urban zone in the Municipality of Lares</t>
  </si>
  <si>
    <t>FY 2004 - Rank: 1          Pct of total  14.62%</t>
  </si>
  <si>
    <t>FY 2003 - Rank: 1           Pct of total  16.39%</t>
  </si>
  <si>
    <t>FY 2002 - Rank: 2           Pct of total  13.88%</t>
  </si>
  <si>
    <t>FY 2001 - Rank: 1           Pct of total  14.88%</t>
  </si>
  <si>
    <t>2000 Census - Population: 34,501,130     Rank: 1            Pct of US population: 11.94%</t>
  </si>
  <si>
    <t>1990 Census - Population: 33,871,648      Rank: 1            Pct of US population: 11.87%</t>
  </si>
  <si>
    <t>FY 2005 - Rank: 20         Pct of total  1.35%</t>
  </si>
  <si>
    <t>FY 2004 - Rank: 14         Pct of total  2.08%</t>
  </si>
  <si>
    <t>FY 2003 - Rank: 13         Pct of total  1.94%</t>
  </si>
  <si>
    <t>2000 Census - Population:4,417,714      Rank:24            Pct of US population: 1.53%</t>
  </si>
  <si>
    <t>1990 Census - Population:4,301,261      Rank:24            Pct of US population: 1.51%</t>
  </si>
  <si>
    <t>FY 2002 - Rank:17           Pct of total  1.74%</t>
  </si>
  <si>
    <t>FY 2001 - Rank:17            Pct of total  1.84%</t>
  </si>
  <si>
    <t>FY 2003 - Rank: 19          Pct of total  1.55%</t>
  </si>
  <si>
    <t>FY 2004 - Rank:5            Pct of total  4.84%</t>
  </si>
  <si>
    <t>FY 2006 - Rank: 4           Pct of total: 8.05 %</t>
  </si>
  <si>
    <t>2000 Census - Population: 3,425,074      Rank:30            Pct of US population: 1.19%</t>
  </si>
  <si>
    <t>1990 Census - Population: 3,405,565      Rank:30            Pct of US population: 1.19%</t>
  </si>
  <si>
    <t>Columbus, Georgia-Buses &amp; Bus Facilities</t>
  </si>
  <si>
    <t xml:space="preserve">Georgia Department of Transportation-Georgia Statewide Bus and Bus Facilities </t>
  </si>
  <si>
    <t>Georgia Statewide Bus Program</t>
  </si>
  <si>
    <t xml:space="preserve">Jesup, Georgia-Train Depot intermodal center </t>
  </si>
  <si>
    <t xml:space="preserve">Metro-Atlanta, GA MARTA Automated Smart-Card Fare Collection System </t>
  </si>
  <si>
    <t xml:space="preserve">Moultrie, GA Inter-modal facility </t>
  </si>
  <si>
    <t xml:space="preserve">Pace Suburban Bus, IL South Suburban BRT Mobility Network </t>
  </si>
  <si>
    <t xml:space="preserve">Rock Island, IL Improve Rock Island Mass Transit District Bus Facility </t>
  </si>
  <si>
    <t xml:space="preserve">Rock Island, Illinois, Metrolink Transit Maintenance Facility </t>
  </si>
  <si>
    <t>Springfield, IL, Multimodal Transit Terminal</t>
  </si>
  <si>
    <t xml:space="preserve">St. Charles, IL-Intermodal Parking Structures </t>
  </si>
  <si>
    <t xml:space="preserve">Village of Tinley Park, Illinois, 80th Avenue Commuter Rail Station reconstruction and site enhancements </t>
  </si>
  <si>
    <t xml:space="preserve">Wheaton, IL Pace Suburban Bus-Purchase buses </t>
  </si>
  <si>
    <t>Metra-West Line Extension, Elgin to Rockford Study</t>
  </si>
  <si>
    <t>Indianapolis, IN</t>
  </si>
  <si>
    <t>Cincinnati, OH--KY--IN</t>
  </si>
  <si>
    <t>Evansville, IN--KY</t>
  </si>
  <si>
    <t>Fort Wayne, IN</t>
  </si>
  <si>
    <t>Louisville, KY--IN</t>
  </si>
  <si>
    <t>South Bend, IN--MI</t>
  </si>
  <si>
    <t>Anderson, IN</t>
  </si>
  <si>
    <t>Bloomington, IN</t>
  </si>
  <si>
    <t>Columbus, IN</t>
  </si>
  <si>
    <t>Elkhart, IN--MI</t>
  </si>
  <si>
    <t>Kokomo, IN</t>
  </si>
  <si>
    <t>Lafayette, IN</t>
  </si>
  <si>
    <t>Michigan City, IN--MI</t>
  </si>
  <si>
    <t>Muncie, IN</t>
  </si>
  <si>
    <t>Terre Haute, IN</t>
  </si>
  <si>
    <t>Bloomington, IN-Bus and transfer facility</t>
  </si>
  <si>
    <t>Gary, Indiana, Gary Airport Station Modernization and Shuttle Service Project</t>
  </si>
  <si>
    <t xml:space="preserve">Indianapolis Downtown Transit Center </t>
  </si>
  <si>
    <t>Indianapolis, IN Construct the Ivy Tech State College Multi-Modal Facility</t>
  </si>
  <si>
    <t>Indianapolis, IN Downtown Transit Center</t>
  </si>
  <si>
    <t xml:space="preserve">Indianapolis, IN IndySMART program to relieve congestion, improve safety and air quality </t>
  </si>
  <si>
    <t xml:space="preserve">Indianapolis, IN Relocate and improve inter-modal transportation for pedestrian to Children's Museum of Indianapolis </t>
  </si>
  <si>
    <t xml:space="preserve">Indianapolis, Indiana-Children's Museum Intermodal Center </t>
  </si>
  <si>
    <t xml:space="preserve">Ivy Tech State College, Indiana Multimodal Center </t>
  </si>
  <si>
    <t>Lafayette, Indiana, City Bus of Greater Lafayette</t>
  </si>
  <si>
    <t xml:space="preserve">South Bend, Indiana, TRANSPO Bus Operations Center </t>
  </si>
  <si>
    <t xml:space="preserve">South Bend, Indiana-Construct South Bend Bus Operations Center </t>
  </si>
  <si>
    <t xml:space="preserve">Terre Haute, Indiana--Cherry Street Joint Development Project </t>
  </si>
  <si>
    <t>Des Moines, IA</t>
  </si>
  <si>
    <t>Omaha, NE--IA</t>
  </si>
  <si>
    <t>Ames, IA</t>
  </si>
  <si>
    <t>Cedar Rapids, IA</t>
  </si>
  <si>
    <t>Iowa City, IA</t>
  </si>
  <si>
    <t>Sioux City, IA--NE--SD</t>
  </si>
  <si>
    <t>Waterloo, IA</t>
  </si>
  <si>
    <t xml:space="preserve">Ames, Iowa-Expansion of CyRide Bus Maintenance Facility </t>
  </si>
  <si>
    <t xml:space="preserve">Black Hawk County, IA UNI Multimodal Project </t>
  </si>
  <si>
    <t>Des Moines, IA Purchase 40 foot buses</t>
  </si>
  <si>
    <t>Iowa Department of Transportation-Iowa Statewide Buses and Bus Replacement</t>
  </si>
  <si>
    <t>Kansas City, MO--KS</t>
  </si>
  <si>
    <t>Wichita, KS</t>
  </si>
  <si>
    <t>Lawrence, KS</t>
  </si>
  <si>
    <t>St. Joseph, MO--KS</t>
  </si>
  <si>
    <t>Topeka, KS</t>
  </si>
  <si>
    <t>Albany-Schenectady, NY Bus Rapid Transit Improvements in NY Route 5. Corridor.</t>
  </si>
  <si>
    <t>Albany-Schenectady, NY, Bus Rapid Transit Improvements in NY Route 5</t>
  </si>
  <si>
    <t xml:space="preserve">Bronx, NY Botanical Garden metro North Rail station Intermodal Facility </t>
  </si>
  <si>
    <t>Bronx, NY Establish an intermodal transportation facility at the Wildlife Conservation Society Bronx Zoo</t>
  </si>
  <si>
    <t xml:space="preserve">Bronx, NY Establish an intermodal transportation facility at the Wildlife Conservation Society Bronx Zoo </t>
  </si>
  <si>
    <t xml:space="preserve">Bronx, NY Hebrew Home for the Aged elderly and disabled transportation support </t>
  </si>
  <si>
    <t xml:space="preserve">Bronx, NY Intermodal Facility near Exit 6. of the Bronx River Parkway </t>
  </si>
  <si>
    <t xml:space="preserve">Bronx, NY Jacobi Intermodal Center to North Central Bronx Hospital bus system </t>
  </si>
  <si>
    <t>Bronx, NY Wildlife Conservation Society intermodal transportation facility at the Bronx Zoo</t>
  </si>
  <si>
    <t>Brooklyn, NY Construct a multi-modal transportation facility</t>
  </si>
  <si>
    <t xml:space="preserve">Brooklyn, NY Construct a multi-modal transportation facility in the vicinity of Downstate Medical Center </t>
  </si>
  <si>
    <t>Brooklyn, NY New Urban Center-Broadway Junction Intermodal Center</t>
  </si>
  <si>
    <t>Brooklyn, NY-Rehabilitation of Bay Ridge 86th Street Subway Station</t>
  </si>
  <si>
    <t>Carson, CA Purchase one bus</t>
  </si>
  <si>
    <t xml:space="preserve">Carson, CA Purchase one trolley-bus vehicle </t>
  </si>
  <si>
    <t>Carson, CA Purchase two transfer facility</t>
  </si>
  <si>
    <t>City of Alameda, CA Plan, design, and construct intermodal facility</t>
  </si>
  <si>
    <t xml:space="preserve">City of Livermore, CA Construct Bus Facility for Livermore Amador Valley Transit Authority </t>
  </si>
  <si>
    <t>Covina, El Monte, Baldwin Park, Upland, CA Parking and Electronic Signage Improvements</t>
  </si>
  <si>
    <t>Culver City, CA Purchase compressed natural gas buses and expand natural gas fueling facility</t>
  </si>
  <si>
    <t>Davis, CA Davis Multi-Modal Station to improve entrance to Amtrak Depot and parking lot, provide additional parking and improve service</t>
  </si>
  <si>
    <t>Development of Gold Country Stage Transit Transfer Center, Nevada County, CA</t>
  </si>
  <si>
    <t>East San Diego County, California-Bus Maintenance Facility Expansion</t>
  </si>
  <si>
    <t xml:space="preserve">Emeryville, CA Expand &amp; Improve Inter-modal Transit Center at Amtrak Station </t>
  </si>
  <si>
    <t>Escondido, CA-Construct Bus Maintenance Facility</t>
  </si>
  <si>
    <t xml:space="preserve">Fresno, CA-Develop program of low-emission transit vehicles </t>
  </si>
  <si>
    <t xml:space="preserve">Gardena, CA Purchase of alternative fuel buses for service expansion, on-board security system and bus facility training equipment </t>
  </si>
  <si>
    <t xml:space="preserve">Glendale, CA Construction of Downtown Streetcar Project </t>
  </si>
  <si>
    <t xml:space="preserve">Glendale, CA Purchase of CNG Buses for Glendale Beeline Transit System </t>
  </si>
  <si>
    <t xml:space="preserve">Hercules, CA Inter-modal Rail Station Improvements </t>
  </si>
  <si>
    <t xml:space="preserve">Long Beach, Ca Museum of Latin American Art, Long Beach, to build intermodal park and ride facility </t>
  </si>
  <si>
    <t xml:space="preserve">Long Beach, CA Park and Ride Facility </t>
  </si>
  <si>
    <t>Long Beach, CA Purchase one larger (75. passengers) and two smaller (40 passengers) ferryboats and construct related dock work to facilitate the use and accessibility of the ferryboats</t>
  </si>
  <si>
    <t xml:space="preserve">Long Beach, CA Purchase ten clean fuel buses </t>
  </si>
  <si>
    <t xml:space="preserve">Los Angeles County Metropolitan Transit Authority, CA capital funds for facility improvements to support the Cal State Northridge tram system </t>
  </si>
  <si>
    <t xml:space="preserve">Los Angeles, CA Crenshaw Bus Rapid Transit </t>
  </si>
  <si>
    <t xml:space="preserve">Cumberland-Dauphin-Harrisburg Transit Authority-Purchase of Buses and Spare Units </t>
  </si>
  <si>
    <t>Easton, Pennsylvania-Design and construct Intermodal Transportation Center</t>
  </si>
  <si>
    <t xml:space="preserve">Erie, PA Metropolitan Transit Authority-Bus Acquisitions </t>
  </si>
  <si>
    <t>Erie, PA-EMTA Vehicle Acquisition</t>
  </si>
  <si>
    <t xml:space="preserve">Gettysburg, Pennsylvania-transit transfer center </t>
  </si>
  <si>
    <t xml:space="preserve">Hershey, Pennsylvania Intermodal Center and Parking Garage </t>
  </si>
  <si>
    <t>Intermodal Facilities in Bucks County (Croydon and Levittown Stations)</t>
  </si>
  <si>
    <t xml:space="preserve">Lancaster County, Pennsylvania Intermodal Center and Parking Facility </t>
  </si>
  <si>
    <t>Lancaster, PA-bus replacement</t>
  </si>
  <si>
    <t xml:space="preserve">Lancaster, PA-Intermodal Project </t>
  </si>
  <si>
    <t>Lehigh and Northampton Transportation Authority, PA-Allentown Intermodal Transportation Center</t>
  </si>
  <si>
    <t xml:space="preserve">Monroe Township, PA-Clarion County Buses </t>
  </si>
  <si>
    <t xml:space="preserve">New Castle, PA Area Transit Authority-Bus Purchases/Park and Ride Facility </t>
  </si>
  <si>
    <t xml:space="preserve">Philadelphia, PA Cruise Terminal Transportation Ctr. Phila. Naval Shipyard </t>
  </si>
  <si>
    <t xml:space="preserve">Philadelphia, PA Improvements to the existing Penn's Landing Ferry Terminal </t>
  </si>
  <si>
    <t xml:space="preserve">Philadelphia, PA Penn's Landing water shuttle parking lot expansion and water shuttle ramp infrastructure construction </t>
  </si>
  <si>
    <t>Philadelphia, PA Philadelphia Zoo Intermodal Transportation project w/parking consolidation, pedestrian walkways, public transportation complements &amp; landscape improvements to surface parking lots</t>
  </si>
  <si>
    <t xml:space="preserve">Philadelphia, PA SEPTA's Market St. Elevated Rail project in conjunction with Philadelphia Commercial Development Corporation for improvements and assistance to entities along rail corridor </t>
  </si>
  <si>
    <t xml:space="preserve">Philadelphia, Pennsylvania-SEPTA Market Street Elevated Line parking facility </t>
  </si>
  <si>
    <t xml:space="preserve">Pittsburgh, PA Clean Fuel Bus Procurement </t>
  </si>
  <si>
    <t xml:space="preserve">Pottsville, PA Union Street Trade and Transfer Center Intermodal Facility </t>
  </si>
  <si>
    <t>Project provides for the engineering and construction of a transportation center in Paoli, Chester County</t>
  </si>
  <si>
    <t xml:space="preserve">Sharon, PA-Bus Facility Construction </t>
  </si>
  <si>
    <t xml:space="preserve">SEPTA Montgomery County Intermodal Improvements at Glenside and Jenkintown Station Parking Garages </t>
  </si>
  <si>
    <t>Warren, PA-Construct Intermodal Transportation Center and related pedestrian and landscape improvements</t>
  </si>
  <si>
    <t xml:space="preserve">Westmoreland County Transit Authority, PA-Bus Replacement </t>
  </si>
  <si>
    <t xml:space="preserve">Wilkes-Barre Intermodal Facility </t>
  </si>
  <si>
    <t>Williamsport, PA Bureau of Transportation-Williamsport Trade and Transit Centre Expansion</t>
  </si>
  <si>
    <t>York, Pennsylvania-Rabbit Transit facilities and communications equipment</t>
  </si>
  <si>
    <t>Philadelphia Penn's Landing Ferry Terminal</t>
  </si>
  <si>
    <t>Bus Testing</t>
  </si>
  <si>
    <t>Hydrogen Fuel Cell Shuttle Deployment Demonstration Project -- Allentown, PA</t>
  </si>
  <si>
    <t>Regional Public Safety Training Center -- Lehigh-Carbon Community College</t>
  </si>
  <si>
    <t>Transit Security Training Facility -- Chester County Community College</t>
  </si>
  <si>
    <t>small urbanized areas</t>
  </si>
  <si>
    <t>nonurbanized areas</t>
  </si>
  <si>
    <t>San Juan, PR</t>
  </si>
  <si>
    <t>Aguadilla--Isabela--San Sebastian, PR</t>
  </si>
  <si>
    <t>Arecibo, PR</t>
  </si>
  <si>
    <t xml:space="preserve">FY 2007 -Rank: 44          Pct of total: 0.21% </t>
  </si>
  <si>
    <t>FY 2006 - Rank:45          Pct of total: 0.21%</t>
  </si>
  <si>
    <t xml:space="preserve">FY 2007 -Rank: 5           Pct of total: 4.80%  </t>
  </si>
  <si>
    <t>FY 2007 -Rank: 8           Pct of total:  2.93%</t>
  </si>
  <si>
    <t xml:space="preserve">FY 2007 -Rank: 36            Pct of total: 0.37% </t>
  </si>
  <si>
    <t xml:space="preserve">FY 2007 -Rank: 38          Pct of total: 0.36%  </t>
  </si>
  <si>
    <t>FY 2007 -Rank: 32          Pct of total:  0.52%</t>
  </si>
  <si>
    <t xml:space="preserve">FY 2007 -Rank: 33           Pct of total: 0.51% </t>
  </si>
  <si>
    <t xml:space="preserve">FY 2007 -Rank: 46          Pct of total: 0.12% </t>
  </si>
  <si>
    <t xml:space="preserve">FY 2007 -Rank: 9           Pct of total: 2.84% </t>
  </si>
  <si>
    <t xml:space="preserve">FY 2007 -Rank: 10         Pct of total: 2.76% </t>
  </si>
  <si>
    <t xml:space="preserve">FY 2007 -Rank: 23           Pct of total: 1.25%  </t>
  </si>
  <si>
    <t xml:space="preserve">FY 2007 -Rank: 26          Pct of total: 0.75%  </t>
  </si>
  <si>
    <t>FY 2006 - Rank:26          Pct of total: 0.71%</t>
  </si>
  <si>
    <t xml:space="preserve">FY 2007 -Rank: 40          Pct of total: 0.31%  </t>
  </si>
  <si>
    <t>FY 2007 -Rank: 25          Pct of total:  0.77%</t>
  </si>
  <si>
    <t>FY 2006 - Rank:25          Pct of total: 0.90%</t>
  </si>
  <si>
    <t xml:space="preserve">FY 2007 -Rank: 47           Pct of total: 0.12%  </t>
  </si>
  <si>
    <t xml:space="preserve">FY 2007 -Rank: 54            Pct of total: 0.01%  </t>
  </si>
  <si>
    <t xml:space="preserve">FY 2007 -Rank: 45            Pct of total: 0.20% </t>
  </si>
  <si>
    <t xml:space="preserve">FY 2007 -Rank: 37            Pct of total: 0.37%  </t>
  </si>
  <si>
    <t xml:space="preserve">FY 2007 -Rank: 22           Pct of total: 1.31%  </t>
  </si>
  <si>
    <t xml:space="preserve">FY 2007 -Rank:3           Pct of total: 9.86%  </t>
  </si>
  <si>
    <t xml:space="preserve">FY 2007 -Rank:41            Pct of total: 0.31% </t>
  </si>
  <si>
    <t xml:space="preserve">FY 2007 -Rank:1           Pct of total:15.42%  </t>
  </si>
  <si>
    <t xml:space="preserve">FY 2007 -Rank: 20           Pct of total: 1.42%  </t>
  </si>
  <si>
    <t xml:space="preserve">FY 2007 -Rank: 49           Pct of total: 0.10% </t>
  </si>
  <si>
    <t xml:space="preserve">FY 2007 -Rank: 19          Pct of total:1.56%  </t>
  </si>
  <si>
    <t xml:space="preserve">FY 2007 -Rank:42            Pct of total:0.27%  </t>
  </si>
  <si>
    <t xml:space="preserve">FY 2007 -Rank:16           Pct of total: 1.68% </t>
  </si>
  <si>
    <t xml:space="preserve">FY 2007 -Rank:6            Pct of total: 4.12% </t>
  </si>
  <si>
    <t xml:space="preserve">FY 2007 -Rank:29            Pct of total:0.655  </t>
  </si>
  <si>
    <t xml:space="preserve">FY 2007 -Rank:17            Pct of total: 1.62% </t>
  </si>
  <si>
    <t xml:space="preserve">FY 2007 -Rank:34           Pct of total: 0.47% </t>
  </si>
  <si>
    <t xml:space="preserve">FY 2007 -Rank:48             Pct of total: 0.11% </t>
  </si>
  <si>
    <t xml:space="preserve">FY 2007 -Rank:30            Pct of total:0.60%  </t>
  </si>
  <si>
    <t xml:space="preserve">FY 2007 -Rank:7            Pct of total: 3.61% </t>
  </si>
  <si>
    <t xml:space="preserve">FY 2007 -Rank: 24           Pct of total:1.18%  </t>
  </si>
  <si>
    <t xml:space="preserve">FY 2007 -Rank:52            Pct of total:0.06%  </t>
  </si>
  <si>
    <t>FY 2006 - Rank:51          Pct of total: 0.07%</t>
  </si>
  <si>
    <t xml:space="preserve">FY 2007 -Rank:53           Pct of total: 0.01%  </t>
  </si>
  <si>
    <t xml:space="preserve">FY 2007 -Rank:14           Pct of total:1.96%  </t>
  </si>
  <si>
    <t xml:space="preserve">FY 2007 -Rank:13            Pct of total:2.52%  </t>
  </si>
  <si>
    <t xml:space="preserve">FY 2007 -Rank:43            Pct of total: 0.26% </t>
  </si>
  <si>
    <t xml:space="preserve">FY 2007 -Rank: 28           Pct of total: 0.69% </t>
  </si>
  <si>
    <t xml:space="preserve">FY 2007 -Rank: 51           Pct of total: 0.07% </t>
  </si>
  <si>
    <t>Concord, NC</t>
  </si>
  <si>
    <t>Gastonia, NC</t>
  </si>
  <si>
    <t>Goldsboro, NC</t>
  </si>
  <si>
    <t>Greenville, NC</t>
  </si>
  <si>
    <t>Hickory, NC</t>
  </si>
  <si>
    <t>High Point, NC</t>
  </si>
  <si>
    <t>Jacksonville, NC</t>
  </si>
  <si>
    <t>Rocky Mount, NC</t>
  </si>
  <si>
    <t>Wilmington, NC</t>
  </si>
  <si>
    <t xml:space="preserve">Charlotte Area Transit System/City of Charlotte-Charlotte Multimodal Station </t>
  </si>
  <si>
    <t xml:space="preserve">Charlotte, NC Construct Charlotte Multimodal Station </t>
  </si>
  <si>
    <t xml:space="preserve">Charlotte, North Carolina-Eastland Community Transit Center </t>
  </si>
  <si>
    <t xml:space="preserve">Charlotte, North Carolina-Multimodal Station </t>
  </si>
  <si>
    <t xml:space="preserve">City of Greenville, NC Expansion Buses and Greenville Intermodal Center </t>
  </si>
  <si>
    <t xml:space="preserve">Elon, North Carolina-Piedmont Authority for Regional Transportation buses and bus facilities </t>
  </si>
  <si>
    <t xml:space="preserve">Greensboro, North Carolina-Piedmont Authority for Regional Transportation Multimodal Transportation Center </t>
  </si>
  <si>
    <t xml:space="preserve">Greensboro, North Carolina-Replacement buses </t>
  </si>
  <si>
    <t>High Point, NC-Intermodal Facility</t>
  </si>
  <si>
    <t>High Point, North Carolina-Bus Terminal</t>
  </si>
  <si>
    <t xml:space="preserve">North Carolina Department of Transportation-North Carolina Statewide Bus and Bus Facilities </t>
  </si>
  <si>
    <t xml:space="preserve">Raleigh, NC Purchase eighteen replacement buses to replace buses that have reached their useful life according to Federal Transit Administration regulations </t>
  </si>
  <si>
    <t xml:space="preserve">Town of Chapel Hill, NC Park and Ride Lot </t>
  </si>
  <si>
    <t>Wilmington, NC Build Intermodal Center</t>
  </si>
  <si>
    <t>Piedmont Authority Regional Transportation East-West Corridor Study</t>
  </si>
  <si>
    <t>Bismarck, ND</t>
  </si>
  <si>
    <t>North Dakota Department of Transportation/Statewide Bus</t>
  </si>
  <si>
    <t>Small Urban and Rural Transit Center-North Dakota State University</t>
  </si>
  <si>
    <t>Cleveland, OH</t>
  </si>
  <si>
    <t>Columbus, OH</t>
  </si>
  <si>
    <t>Akron, OH</t>
  </si>
  <si>
    <t>Canton, OH</t>
  </si>
  <si>
    <t>Dayton, OH</t>
  </si>
  <si>
    <t>Youngstown, OH--PA</t>
  </si>
  <si>
    <t>Lima, OH</t>
  </si>
  <si>
    <t>Lorain--Elyria, OH</t>
  </si>
  <si>
    <t>Mansfield, OH</t>
  </si>
  <si>
    <t>Middletown, OH</t>
  </si>
  <si>
    <t>Newark, OH</t>
  </si>
  <si>
    <t>Parkersburg, WV--OH</t>
  </si>
  <si>
    <t>Sandusky, OH</t>
  </si>
  <si>
    <t>Springfield, OH</t>
  </si>
  <si>
    <t>Weirton, WV--Steubenville, OH--PA</t>
  </si>
  <si>
    <t>Wheeling, WV--OH</t>
  </si>
  <si>
    <t>Southwest Ohio Regional Transit Authority-Bus Replacement</t>
  </si>
  <si>
    <t>Pensacola, FL--AL</t>
  </si>
  <si>
    <t>Columbus, GA--AL</t>
  </si>
  <si>
    <t>FEDERAL TRANSIT ADMINISTRATION</t>
  </si>
  <si>
    <t>Urbanized Area Formula Program - 1m and over</t>
  </si>
  <si>
    <t>Urbanized Area Formula Program - less than 200k</t>
  </si>
  <si>
    <t>Capital Investment Program - Fixed Guideway</t>
  </si>
  <si>
    <t>Nonurbanized Area Formula Program</t>
  </si>
  <si>
    <t>Rural Transit Assistant Program</t>
  </si>
  <si>
    <t>5311(b)(3)</t>
  </si>
  <si>
    <t>Special Needs for Elderly Individuals and Individuals with Disabilities</t>
  </si>
  <si>
    <t>Clean Fuels Program</t>
  </si>
  <si>
    <t>Bus and Bus Facility Program</t>
  </si>
  <si>
    <t>Total Funding</t>
  </si>
  <si>
    <t>Governor Small Urbanized Areas</t>
  </si>
  <si>
    <t>Governor Nonurbanized Areas</t>
  </si>
  <si>
    <t>Metropolitan Transportation Planning Program</t>
  </si>
  <si>
    <t>Statewide Transportation Planning Program</t>
  </si>
  <si>
    <t>New Starts Program</t>
  </si>
  <si>
    <t>Job Access and Reverse Commute Program</t>
  </si>
  <si>
    <t>New Freedom Program</t>
  </si>
  <si>
    <t>Anniston, AL</t>
  </si>
  <si>
    <t>Auburn, AL</t>
  </si>
  <si>
    <t xml:space="preserve">Maine Department of Transportation-Acadia Intermodal Facility </t>
  </si>
  <si>
    <t>Maine State Ferry Service, Rockland</t>
  </si>
  <si>
    <t>Swans Island, Maine Ferry Service</t>
  </si>
  <si>
    <t>Baltimore, MD</t>
  </si>
  <si>
    <t>Philedelphia, PA--NJ--DE--MD</t>
  </si>
  <si>
    <t>Aberdeen--Havre de Grace--Bel Air, MD</t>
  </si>
  <si>
    <t>Cumberland, MD-WV-PA</t>
  </si>
  <si>
    <t>Frederick, MD</t>
  </si>
  <si>
    <t>Hagerstown, MD--WV--PA</t>
  </si>
  <si>
    <t>Salisbury, MD--DE</t>
  </si>
  <si>
    <t>St. Charles, MD</t>
  </si>
  <si>
    <t>Westminister, MD</t>
  </si>
  <si>
    <t>Baltimore Commuter Rail</t>
  </si>
  <si>
    <t>Baltimore, MD Construct Intercity Bus Intermodal Terminal</t>
  </si>
  <si>
    <t xml:space="preserve">Howard County, MD Construct Central Maryland Transit Operations and Maintenance Facility </t>
  </si>
  <si>
    <t xml:space="preserve">MARC Intermodal Odenton and Edgewood Station Improvements </t>
  </si>
  <si>
    <t xml:space="preserve">Maryland Statewide Bus Facilities and Buses </t>
  </si>
  <si>
    <t xml:space="preserve">Montgomery County, MD Wheaton CBD Intermodal Access Program </t>
  </si>
  <si>
    <t xml:space="preserve">Mount Rainier, MD Intermodal and Pedestrian Project </t>
  </si>
  <si>
    <t xml:space="preserve">Silver Spring, Maryland, Transit Center </t>
  </si>
  <si>
    <t>Silver Spring, MD Construct Silver Spring Transit Center in downtown Silver Spring</t>
  </si>
  <si>
    <t>Southern Maryland Commuter Initiative</t>
  </si>
  <si>
    <t>Baltimore Central Light Rail Double Track Project</t>
  </si>
  <si>
    <t>Wasjhington, DC--VA--MD</t>
  </si>
  <si>
    <t>Transit Career Ladder Training Program</t>
  </si>
  <si>
    <t>Baltimore Red Line/Green Line Transit Project Study</t>
  </si>
  <si>
    <t>Boston, MA--NH--RI</t>
  </si>
  <si>
    <t>Providence, RI--MA</t>
  </si>
  <si>
    <t xml:space="preserve"> Barnstable Town, MA</t>
  </si>
  <si>
    <t>Leominster--Fitchburg, MA</t>
  </si>
  <si>
    <t>Nashua, NH--MA</t>
  </si>
  <si>
    <t>New Bedford, MA</t>
  </si>
  <si>
    <t>Pittsfield, MA</t>
  </si>
  <si>
    <t>Boston, MA</t>
  </si>
  <si>
    <t>Worcester, MA</t>
  </si>
  <si>
    <t xml:space="preserve">Attleboro, MA Construction, engineering and site improvements at the Attleboro Intermodal Center </t>
  </si>
  <si>
    <t xml:space="preserve">Berkshire, MA, Berkshire Regional Transit Authority Bus Maintenance Facility </t>
  </si>
  <si>
    <t>Beverly, MA Design and Construct Beverly Deport Intermodal Transportation Center</t>
  </si>
  <si>
    <t xml:space="preserve">Boston, MA Harbor Park Pavilion &amp; Inter-modal Station </t>
  </si>
  <si>
    <t>Brockton, MA Bus replacement for the Brockton Area Transit Authority</t>
  </si>
  <si>
    <t xml:space="preserve">Framingham, MA Local Intra-Framingham Transit System enhancements </t>
  </si>
  <si>
    <t>Haverhill, MA Design and Construct Inter-modal Transit Parking Improvements</t>
  </si>
  <si>
    <t>Hingham, MA Higham Marine Intermodal Center Improvements: Enhance public transportation infrastructure/parking</t>
  </si>
  <si>
    <t>Lawrence, MA, Gateway Intermodal and Quadant Area Reuse Project</t>
  </si>
  <si>
    <t>Lowell, MA Implementation of LRTA bus replacement plan</t>
  </si>
  <si>
    <t>Lowell, MA, Lowell Regional Transit</t>
  </si>
  <si>
    <t>Medford, MA Downtown revitalization featuring construction of a 200 space Park and Ride Facility</t>
  </si>
  <si>
    <t>Newburyport, MA Design and Construct Intermodal Facility</t>
  </si>
  <si>
    <t xml:space="preserve">Quincy, MA MBTA Purchase high speed catamaran ferry for Quincy Harbor Express Service </t>
  </si>
  <si>
    <t>Revere, MA Inter-modal transit improvements in the Wonderland station (MBTA) area</t>
  </si>
  <si>
    <t>Rockport, MA Rockport Commuter Rail Station Improvements</t>
  </si>
  <si>
    <t>Salem, MA Design and Construct Salem Intermodal Transportation Center</t>
  </si>
  <si>
    <t xml:space="preserve">Woburn, MA Construction of an 89 space park and ride facility to be located on Magazine Hill, in the Heart of Woburn Square </t>
  </si>
  <si>
    <t>Massachusetts Bay Transportation Authority Ferry System</t>
  </si>
  <si>
    <t>Barnstable Town, MA</t>
  </si>
  <si>
    <t>Detroit, MI</t>
  </si>
  <si>
    <t>Ann Arbor, MI</t>
  </si>
  <si>
    <t>Flint, MI</t>
  </si>
  <si>
    <t>Grand Rapids, MI</t>
  </si>
  <si>
    <t>Lansing, MI</t>
  </si>
  <si>
    <t>Battle Creek, MI</t>
  </si>
  <si>
    <t>Bay City, MI</t>
  </si>
  <si>
    <t>Benton Harbor--St. Joseph, MI</t>
  </si>
  <si>
    <t>Holland, MI</t>
  </si>
  <si>
    <t>Jackson, MI</t>
  </si>
  <si>
    <t>Kalamazoo, MI</t>
  </si>
  <si>
    <t>Monroe, MI</t>
  </si>
  <si>
    <t>Muskegon, MI</t>
  </si>
  <si>
    <t>Port Huron, MI</t>
  </si>
  <si>
    <t>Saginaw, MI</t>
  </si>
  <si>
    <t xml:space="preserve">Bozeman, Montana-Vehicular Parking Facility </t>
  </si>
  <si>
    <t xml:space="preserve">Bozeman, MT, Intermodal and parking facility </t>
  </si>
  <si>
    <t xml:space="preserve">Montana Department of Transportation-Statewide Bus Facilities and Buses </t>
  </si>
  <si>
    <t>Saipan, MP</t>
  </si>
  <si>
    <t>Lincoln, NE</t>
  </si>
  <si>
    <t xml:space="preserve">City of Omaha-Creighton University Intermodal Facility </t>
  </si>
  <si>
    <t xml:space="preserve">Kearney, Nebraska-RYDE Transit Bus Maintenance and Storage Facility </t>
  </si>
  <si>
    <t xml:space="preserve">Nebraska Department of Roads-Bus Maintenance and Storage Facility for RYDE in Kearney, NE </t>
  </si>
  <si>
    <t xml:space="preserve">Nebraska Department of Roads-Statewide Vehicles, Facilities, and Related Equipment Purchases </t>
  </si>
  <si>
    <t xml:space="preserve">Nebraska-statewide transit vehicles, facilities, and related equipment </t>
  </si>
  <si>
    <t xml:space="preserve">Omaha, NE, Buses and Fare boxes </t>
  </si>
  <si>
    <t>Las Vegas, NV</t>
  </si>
  <si>
    <t>Reno, NV</t>
  </si>
  <si>
    <t>Carson City, NV</t>
  </si>
  <si>
    <t>Lake Tahoe, NV MPO Bus replacement</t>
  </si>
  <si>
    <t xml:space="preserve">Las Vegas, NV Construct Boulder Highway BRT system and purchase vehicles and related equipment </t>
  </si>
  <si>
    <t>Las Vegas, NV Construct Central City Inter-modal Transportation Terminal</t>
  </si>
  <si>
    <t xml:space="preserve">Las Vegas, NV Construct Las Vegas West Care Intermodal Facility </t>
  </si>
  <si>
    <t xml:space="preserve">Regional Transportation Commission of Southern Nevada-Central City Intermodal Transportation Terminal </t>
  </si>
  <si>
    <t>Reno-Sparks, Nevada-Intermodal Transportation Terminals and Related Development</t>
  </si>
  <si>
    <t xml:space="preserve">Southern Nevada Transit Coalition, Public Transit Building Acquisition </t>
  </si>
  <si>
    <t>Washoe County, NV Bus and Bus Facilities</t>
  </si>
  <si>
    <t>Mancheste, NH</t>
  </si>
  <si>
    <t>Windham, New Hampshire--Construction of Park and Ride Bus facility at Exit 3</t>
  </si>
  <si>
    <t>Boston, MA--NH</t>
  </si>
  <si>
    <t>Allentown--Bethlehem, PA--NJ</t>
  </si>
  <si>
    <t>Atlantic City, NJ</t>
  </si>
  <si>
    <t>Trenton, NJ</t>
  </si>
  <si>
    <t>Highstown, NJ</t>
  </si>
  <si>
    <t>Vineland, NJ</t>
  </si>
  <si>
    <t>Wildwood--North Wildwood--Cape May, NJ</t>
  </si>
  <si>
    <t>Northeastern New Jersey</t>
  </si>
  <si>
    <t xml:space="preserve">Atlantic City, NJ Jitney </t>
  </si>
  <si>
    <t xml:space="preserve">Burlington County, NJ-BurLink and Burlington County Transportation System vehicles and equipment </t>
  </si>
  <si>
    <t>Camden, NJ Construction of the Camden County Intermodal Facility in Cramer Hill</t>
  </si>
  <si>
    <t>Hoboken, NJ Rehabilitation of Hoboken Inter-modal Terminal</t>
  </si>
  <si>
    <t xml:space="preserve">Jersey City, NJ Construct West Entrance to Pavonia-Newport PATH Station </t>
  </si>
  <si>
    <t xml:space="preserve">Lakewood, NJ-Ocean County Bus service and parking facilities </t>
  </si>
  <si>
    <t>Long Branch, NJ Design and construct facilities for ferry service from Long Branch, NJ to New York City and other destinations</t>
  </si>
  <si>
    <t>Monmouth County, NJ Construction of main bus facility for Freehold Township, including a terminal and repair shop</t>
  </si>
  <si>
    <t>Morristown, New Jersey-Intermodal Historic Station</t>
  </si>
  <si>
    <t>National Park Service Design and construct 2.1-mile segment to complete Sandy Hook multiuse pathway in Sandy Hook, NJ</t>
  </si>
  <si>
    <t xml:space="preserve">New Jersey Inter-modal Facilities and Bus Rolling Stock </t>
  </si>
  <si>
    <t xml:space="preserve">New Jersey Transit Community Shuttle Buses </t>
  </si>
  <si>
    <t>Newark, NJ Penn Station Intermodal Improvements including the rehabilitation of boarding areas</t>
  </si>
  <si>
    <t>Sandy Hook, NJ National Park Service Construct year-round ferry dock at Sandy Hook Unit of Gateway National Recreation Area</t>
  </si>
  <si>
    <t xml:space="preserve">South Amboy, NJ Construction of improvements to facilities at South Amboy Station under S Amboy, NJ Regional Intermodal Initiative </t>
  </si>
  <si>
    <t>South Brunswick, NJ Transit System</t>
  </si>
  <si>
    <t xml:space="preserve">Trenton Intermodal Station </t>
  </si>
  <si>
    <t>Trenton, New Jersey-Trenton Train Station Rehabilitation</t>
  </si>
  <si>
    <t xml:space="preserve">Trenton, NJ Development of Trenton Trolley System </t>
  </si>
  <si>
    <t>Trenton, NJ Reconstruction and rehabilitation of the Trenton Train Station</t>
  </si>
  <si>
    <t>Camden, New Jersey Ferry System</t>
  </si>
  <si>
    <t>Cleveland, Ohio-University Circle Intermodal facility</t>
  </si>
  <si>
    <t xml:space="preserve">Columbiana County, OH Construct Inter-modal Facility </t>
  </si>
  <si>
    <t>Columbus, OH-Central Ohio Transit Authority Paratransit Facility</t>
  </si>
  <si>
    <t>Cuyahoga County, Ohio-Ohio Department of Transportation transit improvements</t>
  </si>
  <si>
    <t xml:space="preserve">Dayton Airport Inter-modal Rail Feasibility Study </t>
  </si>
  <si>
    <t xml:space="preserve">Dayton-Wright Stop Plaza </t>
  </si>
  <si>
    <t xml:space="preserve">Eastlake, Ohio-Eastlake Stadium transit intermodal facility </t>
  </si>
  <si>
    <t xml:space="preserve">Elyria, OH Construct the New York Central Train Station into an intermodal transportation hub </t>
  </si>
  <si>
    <t>Victorville--Hesperia--Apple Valley, CA</t>
  </si>
  <si>
    <t>Atascadero--El Paso de Robles (Paso Robles), CA</t>
  </si>
  <si>
    <t>Camarillo, CA</t>
  </si>
  <si>
    <t>Chico, CA</t>
  </si>
  <si>
    <t>Davis, CA</t>
  </si>
  <si>
    <t>El Centro, CA</t>
  </si>
  <si>
    <t>Fairfield, CA</t>
  </si>
  <si>
    <t>Gilroy--Morgan Hill, CA</t>
  </si>
  <si>
    <t>Hanford, CA</t>
  </si>
  <si>
    <t>Hemet, CA</t>
  </si>
  <si>
    <t>Livermore, CA</t>
  </si>
  <si>
    <t>Lodi, CA</t>
  </si>
  <si>
    <t>Lompoc, CA</t>
  </si>
  <si>
    <t>Madera, CA</t>
  </si>
  <si>
    <t>Manteca, CA</t>
  </si>
  <si>
    <t>Merced, CA</t>
  </si>
  <si>
    <t>Napa, CA</t>
  </si>
  <si>
    <t>Petaluma, CA</t>
  </si>
  <si>
    <t>Porterville, CA</t>
  </si>
  <si>
    <t>Redding, CA</t>
  </si>
  <si>
    <t>Salinas, CA</t>
  </si>
  <si>
    <t>San Luis Obispo, CA</t>
  </si>
  <si>
    <t>Santa Barbara, CA</t>
  </si>
  <si>
    <t>Santa Clarita, CA</t>
  </si>
  <si>
    <t>Santa Cruz, CA</t>
  </si>
  <si>
    <t>Santa Maria, CA</t>
  </si>
  <si>
    <t>Seaside--Monterey--Marina, CA</t>
  </si>
  <si>
    <t>Simi Valley, CA</t>
  </si>
  <si>
    <t>Tracy, CA</t>
  </si>
  <si>
    <t>Turlock, CA</t>
  </si>
  <si>
    <t>Vacaville, CA</t>
  </si>
  <si>
    <t>Vallejo, CA</t>
  </si>
  <si>
    <t>Visalia, CA</t>
  </si>
  <si>
    <t>Watsonville, CA</t>
  </si>
  <si>
    <t>Yuba City, CA</t>
  </si>
  <si>
    <t>Yuma, AZ--CA</t>
  </si>
  <si>
    <t>San Joaquin Region Transit District, California. Hybrid Diesel-Electric Replacement Buses</t>
  </si>
  <si>
    <t xml:space="preserve">Alameda County, CA AC Transit Bus Rapid Transit Corridor Project </t>
  </si>
  <si>
    <t xml:space="preserve">Amador County, California-Regional Transit Center </t>
  </si>
  <si>
    <t>Baldwin Park, CA Construct vehicle and bicycle parking lot and pedestrian rest area at transit center</t>
  </si>
  <si>
    <t xml:space="preserve">Berkeley, CA Construct Ed Roberts Campus Intermodal Transit Disability Center </t>
  </si>
  <si>
    <t xml:space="preserve">Burbank, CA CNG Transit Vehicles Purchase for Local Transit Network Expansion </t>
  </si>
  <si>
    <t xml:space="preserve">Burbank, CA Construction of Empire Area Transit Center near Burbank Airport </t>
  </si>
  <si>
    <t xml:space="preserve">Calexico, CA Purchase new buses for the Calexico Transit System </t>
  </si>
  <si>
    <t>FISCAL YEAR 2007 FUNDING BY FTA PROGRAM FOR MISSISSIPPI STATE</t>
  </si>
  <si>
    <t>FISCAL YEAR 2007 FUNDING BY FTA PROGRAM FOR MISSOURI STATE</t>
  </si>
  <si>
    <t>FISCAL YEAR 2007 FUNDING BY FTA PROGRAM FOR MONTANA STATE</t>
  </si>
  <si>
    <t>FISCAL YEAR 2007 FUNDING BY FTA PROGRAM FOR N. MARIANA ISLANDS</t>
  </si>
  <si>
    <t>FISCAL YEAR 2007 FUNDING BY FTA PROGRAM FOR NEBRASKA STATE</t>
  </si>
  <si>
    <t>FISCAL YEAR 2007 FUNDING BY FTA PROGRAM FOR NEVADA STATE</t>
  </si>
  <si>
    <t>FISCAL YEAR 2007 FUNDING BY FTA PROGRAM FOR NEW HAMPSHIRE STATE</t>
  </si>
  <si>
    <t>FISCAL YEAR 2007 FUNDING BY FTA PROGRAM FOR NEW JERSEY STATE</t>
  </si>
  <si>
    <t>Hudson-Bergen MOS-2</t>
  </si>
  <si>
    <t>Center for Advanced Transportation Initiatives - Rutgers Center for Advanced Transportation Initiatives</t>
  </si>
  <si>
    <t>Institute of Technology's Transportation, Economic, and Land Use System -- NJ TELUS</t>
  </si>
  <si>
    <t>National Transit Institute</t>
  </si>
  <si>
    <t>FISCAL YEAR 2007 FUNDING BY FTA PROGRAM FOR NEW MEXICO STATE</t>
  </si>
  <si>
    <t xml:space="preserve">Santa Fe, NM, Trails Bus and Bus Facilities </t>
  </si>
  <si>
    <t>FISCAL YEAR 2007 FUNDING BY FTA PROGRAM FOR NEW YORK STATE</t>
  </si>
  <si>
    <t xml:space="preserve">Long Island Rail Road Eastside Access </t>
  </si>
  <si>
    <t>FISCAL YEAR 2007 FUNDING BY FTA PROGRAM FOR NORTH CAROLINA STATE</t>
  </si>
  <si>
    <t>FISCAL YEAR 2007 FUNDING BY FTA PROGRAM FOR NORTH DAKOTA STATE</t>
  </si>
  <si>
    <t>South Corridor LRT</t>
  </si>
  <si>
    <t>FISCAL YEAR 2007 FUNDING BY FTA PROGRAM FOR OHIO STATE</t>
  </si>
  <si>
    <t>Euclid Corridor Transportation Project</t>
  </si>
  <si>
    <t>Intelligent Transportation System Pilot Project -- Ohio State University</t>
  </si>
  <si>
    <t>FISCAL YEAR 2007 FUNDING BY FTA PROGRAM FOR OKLAHOMA STATE</t>
  </si>
  <si>
    <t>FISCAL YEAR 2007 FUNDING BY FTA PROGRAM FOR OREGON STATE</t>
  </si>
  <si>
    <t>Interstate MAX LRT Extension</t>
  </si>
  <si>
    <t>South Corridor I-205/Portland Mall LRT</t>
  </si>
  <si>
    <t>Wilsonville to Beaverton</t>
  </si>
  <si>
    <t>Portland, Oregon Streetcar Prototype Purchase and Deployment - TriMet</t>
  </si>
  <si>
    <t>2000 Census - Population:4,465,430      Rank:22            Pct of US population: 1.55%</t>
  </si>
  <si>
    <t>FY 2001 - Rank:29            Pct of total  0.71%</t>
  </si>
  <si>
    <t>FY 2002 - Rank:23           Pct of total  1.09%</t>
  </si>
  <si>
    <t>FY 2003 - Rank:22           Pct of total  1.27%</t>
  </si>
  <si>
    <t>FY 2004 - Rank:24          Pct of total  1.01%</t>
  </si>
  <si>
    <t>FY 2005 - Rank:29          Pct of total  0.63%</t>
  </si>
  <si>
    <t>1990 Census - Population:1,274,923      Rank:41            Pct of US population: 0.45%</t>
  </si>
  <si>
    <t>2000 Census - Population:1,286,670      Rank:41            Pct of US population: 0.45%</t>
  </si>
  <si>
    <t>FY 2001 - Rank:45            Pct of total  0.23%</t>
  </si>
  <si>
    <t>FY 2002 - Rank:47           Pct of total  0.14%</t>
  </si>
  <si>
    <t>FY 2003 - Rank:47           Pct of total  0.09%</t>
  </si>
  <si>
    <t>FY 2004 - Rank:47          Pct of total  0.17%</t>
  </si>
  <si>
    <t>FY 2005 - Rank:47          Pct of total  0.10%</t>
  </si>
  <si>
    <t>FY 2006 - Rank:49          Pct of total: 0.11%</t>
  </si>
  <si>
    <t>1990 Census - Population:5,296,486      Rank:19            Pct of US population: 1.86%</t>
  </si>
  <si>
    <t>2000 Census - Population:5,375,156      Rank:19            Pct of US population: 1.86%</t>
  </si>
  <si>
    <t>FY 2002 - Rank:9           Pct of total  2.89%</t>
  </si>
  <si>
    <t>FY 2003 - Rank:9           Pct of total  3.06%</t>
  </si>
  <si>
    <t>FY 2005 - Rank:6           Pct of total  5.56%</t>
  </si>
  <si>
    <t>FY 2004 - Rank:8           Pct of total  3.74%</t>
  </si>
  <si>
    <t>FY 2001 - Rank:12          Pct of total  2.21%</t>
  </si>
  <si>
    <t>1990 Census - Population: 6,349,097      Rank:13            Pct of US population: 2.23%</t>
  </si>
  <si>
    <t>2000 Census - Population: 6,379,304      Rank:13            Pct of US population: 2.21%</t>
  </si>
  <si>
    <t>FY 2001 - Rank:7           Pct of total  3.75%</t>
  </si>
  <si>
    <t>FY 2002 - Rank:8           Pct of total  3.50%</t>
  </si>
  <si>
    <t>FY 2003 - Rank:8           Pct of total  3.45%</t>
  </si>
  <si>
    <t>FY 2005 - Rank:13         Pct of total  2.37%</t>
  </si>
  <si>
    <t>FY 2004 - Rank:12         Pct of total  2.10%</t>
  </si>
  <si>
    <t>FY 2006 - Rank:12         Pct of total: 2.63%</t>
  </si>
  <si>
    <t>1990 Census - Population: 9,938,444      Rank:8            Pct of US population: 3.48%</t>
  </si>
  <si>
    <t>2000 Census - Population: 9,990,817      Rank:8            Pct of US population: 3.46%</t>
  </si>
  <si>
    <t>FY 2004 - Rank:19          Pct of total  1.73%</t>
  </si>
  <si>
    <t>FY 2005 - Rank:21          Pct of total  1.23%</t>
  </si>
  <si>
    <t>FY 2006 - Rank:21          Pct of total: 1.32%</t>
  </si>
  <si>
    <t>FY 2003 - Rank:20          Pct of total  1.38%</t>
  </si>
  <si>
    <t>FY 2002 - Rank:18          Pct of total  1.69%</t>
  </si>
  <si>
    <t>FY 2001 - Rank:18           Pct of total  1.57%</t>
  </si>
  <si>
    <t>1990 Census - Population: 4,919,479      Rank:21            Pct of US population: 1.72%</t>
  </si>
  <si>
    <t xml:space="preserve">Denver Regional Transit District-Denver Union Station Multimodal Renovations </t>
  </si>
  <si>
    <t xml:space="preserve">Denver Regional Transit District-US 36 Corridor BRT </t>
  </si>
  <si>
    <t xml:space="preserve">Denver, CO Denver Union Station Inter-modal Center </t>
  </si>
  <si>
    <t xml:space="preserve">Denver, Colorado-Regional Transportation District Bus Replacement </t>
  </si>
  <si>
    <t xml:space="preserve">Grand Valley Transit, CO Bus and Bus Facilities </t>
  </si>
  <si>
    <t>Mountain Express, Crested Butte, CO Bus and Bus Facilities</t>
  </si>
  <si>
    <t xml:space="preserve">Pueblo Transit, CO Bus and Bus Facilities </t>
  </si>
  <si>
    <t xml:space="preserve">Roaring Fork Transit Authority, CO Bus and Bus Facilities </t>
  </si>
  <si>
    <t xml:space="preserve">Steamboat Springs, CO Bus and Bus Facilities </t>
  </si>
  <si>
    <t xml:space="preserve">Town of Snowmass Village, CO Bus and Bus Facilities </t>
  </si>
  <si>
    <t xml:space="preserve">Town of Telluride, CO Bus and Bus Facilities </t>
  </si>
  <si>
    <t>West Corridor Light Rail</t>
  </si>
  <si>
    <t>National Research</t>
  </si>
  <si>
    <t>Bridgeport--Stamford, CT--NJ</t>
  </si>
  <si>
    <t>Hartford, CT</t>
  </si>
  <si>
    <t>New Haven, CT</t>
  </si>
  <si>
    <t>Springfield, MA--CT</t>
  </si>
  <si>
    <t>Worcester, MA--CT</t>
  </si>
  <si>
    <t>Danbury, CT--NY</t>
  </si>
  <si>
    <t>Norwich--New London, CT</t>
  </si>
  <si>
    <t>Waterbury, CT</t>
  </si>
  <si>
    <t>Southwestern Connecticut</t>
  </si>
  <si>
    <t>Bridgeport, Connecticut-Greater Bridgeport Transit Authority Bus Facility</t>
  </si>
  <si>
    <t xml:space="preserve">Bridgeport, CT Facility Expansion/Improvement </t>
  </si>
  <si>
    <t>Buses and bus related facilities throughout the State of Connecticut</t>
  </si>
  <si>
    <t xml:space="preserve">Downtown Middletown, CT, Transportation Infrastructure Improvement Project </t>
  </si>
  <si>
    <t xml:space="preserve">Enfield, Connecticut-intermodal station </t>
  </si>
  <si>
    <t xml:space="preserve">Hartford, CT Buses and bus-related facilities </t>
  </si>
  <si>
    <t xml:space="preserve">Middletown, CT Construct intermodal center </t>
  </si>
  <si>
    <t xml:space="preserve">New Haven, CT Bus Maintenance Facility </t>
  </si>
  <si>
    <t xml:space="preserve">New London, Connecticut-Intermodal Transportation Center and Streetscapes </t>
  </si>
  <si>
    <t>Norwalk, Connecticut-Pulse Point Joint Development inter-modal facility</t>
  </si>
  <si>
    <t xml:space="preserve">Stonington and Mystic, Connecticut-Intermodal Center parking facility and Streetscape </t>
  </si>
  <si>
    <t>Torrington, CT Construct bus-related facility (Northwestern Connecticut Central Transit District)</t>
  </si>
  <si>
    <t xml:space="preserve">Vernon, Connecticut-Intermodal Center, Parking and Streetscapes </t>
  </si>
  <si>
    <t xml:space="preserve">Waterbury, CT Bus Maintenance Facility </t>
  </si>
  <si>
    <t>Bridgeport-Stamford, CT--NY</t>
  </si>
  <si>
    <t>New York-Newark, NY--NJ--CT</t>
  </si>
  <si>
    <t>Worchester, MA--CT</t>
  </si>
  <si>
    <t>Advanced Technology Bus and Rapid Transit project--Southeastern CT Adavanced Technology BRT Project</t>
  </si>
  <si>
    <t>Greater New Haven Transit District Fuel Cell-Powered Bus Research</t>
  </si>
  <si>
    <t>Philadelphia, PA--NJ--DE--MD</t>
  </si>
  <si>
    <t>Dover, DE</t>
  </si>
  <si>
    <t>Salisbury, MD-DE</t>
  </si>
  <si>
    <t>Philadelphia, PA-NJ-DE-MD</t>
  </si>
  <si>
    <t>Delaware Statewide Bus and Bus Replacement (with Clean Fuel (hybrid) vehicles)</t>
  </si>
  <si>
    <t>University of Delaware Fuel Cell Bus Program</t>
  </si>
  <si>
    <t>Delaware-University of Delware Fuel Cell Bus Deployment</t>
  </si>
  <si>
    <t>Washington, DC--VA--MD</t>
  </si>
  <si>
    <t>Project ACTION</t>
  </si>
  <si>
    <t>Laredo-North Laredo Transit Hub-Bus Maintenance Facility</t>
  </si>
  <si>
    <t>Roma, TX Bus Facility</t>
  </si>
  <si>
    <t xml:space="preserve">San Angelo, TX Street Railroad Company-Transit Fleet Replacement </t>
  </si>
  <si>
    <t xml:space="preserve">San Antonio, TX Improve VIA bus facility and purchase new buses </t>
  </si>
  <si>
    <t xml:space="preserve">VIA Metropolitan Transit Authority, TX-Bus &amp; Bus Facility Improvements </t>
  </si>
  <si>
    <t>Zapata, Texas Purchase Bus vehicles</t>
  </si>
  <si>
    <t>Ogden-Layton, UT</t>
  </si>
  <si>
    <t>Provo-Orem, UT</t>
  </si>
  <si>
    <t>Salt Lake City, UT</t>
  </si>
  <si>
    <t>Logan, UT</t>
  </si>
  <si>
    <t>St. George, UT</t>
  </si>
  <si>
    <t>Sandy City, UT Construct transit hub station and TRAX station at 9400 South</t>
  </si>
  <si>
    <t>Utah Statewide Bus and Bus Facilities</t>
  </si>
  <si>
    <t>Provo Orem BRT Study</t>
  </si>
  <si>
    <t>Burlington, VT</t>
  </si>
  <si>
    <t xml:space="preserve">Brattleborough, VT, Intermodal Center </t>
  </si>
  <si>
    <t xml:space="preserve">CCTA, VT, Bus, Facilities and Equipment </t>
  </si>
  <si>
    <t xml:space="preserve">State of Vermont Buses, Facilities and Equipment </t>
  </si>
  <si>
    <t>Virginia Beach, VA</t>
  </si>
  <si>
    <t>Richmond, VA</t>
  </si>
  <si>
    <t>Blacksburg, VA</t>
  </si>
  <si>
    <t>Charlottesville, VA</t>
  </si>
  <si>
    <t>Danville, VA</t>
  </si>
  <si>
    <t>Fredericksburg, VA</t>
  </si>
  <si>
    <t>Harrisonburg, VA</t>
  </si>
  <si>
    <t>Lynchburg, VA</t>
  </si>
  <si>
    <t>Roanoke, VA</t>
  </si>
  <si>
    <t>Winchester, VA</t>
  </si>
  <si>
    <t xml:space="preserve">Alexandria, VA Eisenhower Avenue Inter-modal Station improvements, including purchase of buses and construction of bus shelters </t>
  </si>
  <si>
    <t xml:space="preserve">Alexandria, VA Royal Street Bus Garage Replacement </t>
  </si>
  <si>
    <t>Arlington County, VA Columbia Pike Bus Improvements</t>
  </si>
  <si>
    <t xml:space="preserve">Arlington County, VA Crystal City-Potomac Yard Busway, including construction of bus shelters </t>
  </si>
  <si>
    <t>Arlington County, VA Pentagon City Multimodal Improvements</t>
  </si>
  <si>
    <t xml:space="preserve">Bealeton, Virginia-Intermodal Station Depot Refurbishment </t>
  </si>
  <si>
    <t>City of Alexandria, VA-City-Wide Transit Improvements</t>
  </si>
  <si>
    <t>City of Alexandria, VA-Potomac Yard Transit Improvements</t>
  </si>
  <si>
    <t xml:space="preserve">City of Alexandria, VA-Replace Royal Street Bus Garage </t>
  </si>
  <si>
    <t xml:space="preserve">City of Alexandria, VA-Valley Pedestrian &amp; Transit </t>
  </si>
  <si>
    <t xml:space="preserve">Commonwealth of Virginia-Statewide Bus Capital Program </t>
  </si>
  <si>
    <t>Fairfax County, VA Richmond Highway (U.S. Route1) Public Transportation Improvements</t>
  </si>
  <si>
    <t xml:space="preserve">Fairfax County, Virginia-Richmond Highway Initiative </t>
  </si>
  <si>
    <t>Falls Church, VA Falls Church Intermodal Transportation Center</t>
  </si>
  <si>
    <t xml:space="preserve">Fredericksburg, Virginia-Improve and repair Fredericksburg Station </t>
  </si>
  <si>
    <t xml:space="preserve">Greater Richmond Transit, VA-Bus Operations/Maintenance Facility </t>
  </si>
  <si>
    <t xml:space="preserve">Hampton Roads Transit, VA-Southside Bus Facility </t>
  </si>
  <si>
    <t xml:space="preserve">Hampton Roads, VA Final design and construction for a Hampton Roads Transit Southside Bus Facility </t>
  </si>
  <si>
    <t xml:space="preserve">Norfolk, Virginia-Final Design and Construction Southside Bus Facility </t>
  </si>
  <si>
    <t>Northern Neck and Middle Peninsula, Virginia-Bay Transit Multimodal Facilities</t>
  </si>
  <si>
    <t>Public Transportation National Security Study-National Academy of Sciences</t>
  </si>
  <si>
    <t>Miami, FL</t>
  </si>
  <si>
    <t>Orlando, FL</t>
  </si>
  <si>
    <t>Tampa--St. Petersburg, FL</t>
  </si>
  <si>
    <t>Bonita Springs--Naples, FL</t>
  </si>
  <si>
    <t>Cape Coral, FL</t>
  </si>
  <si>
    <t>Daytona Beach--Port Orange, FL</t>
  </si>
  <si>
    <t>Jacksonville, FL</t>
  </si>
  <si>
    <t>Palm Bay--Melbourne, FL</t>
  </si>
  <si>
    <t>Port St. Lucie, FL</t>
  </si>
  <si>
    <t>Sarasota--Bradenton, FL</t>
  </si>
  <si>
    <t>Tallahassee, FL</t>
  </si>
  <si>
    <t>Brooksville, FL</t>
  </si>
  <si>
    <t>Deltona, FL</t>
  </si>
  <si>
    <t>Fort Walton Beach, FL</t>
  </si>
  <si>
    <t>Gainesville, FL</t>
  </si>
  <si>
    <t>Kissimmee, FL</t>
  </si>
  <si>
    <t>Lady Lake, FL</t>
  </si>
  <si>
    <t>Lakeland, FL</t>
  </si>
  <si>
    <t>Leesburg--Eustis, FL</t>
  </si>
  <si>
    <t>North Port--Punta Gorda, FL</t>
  </si>
  <si>
    <t>Ocala, FL</t>
  </si>
  <si>
    <t>Panama City, FL</t>
  </si>
  <si>
    <t>St. Augustine, FL</t>
  </si>
  <si>
    <t>Titusville, FL</t>
  </si>
  <si>
    <t>Vero Beach--Sebastian, FL</t>
  </si>
  <si>
    <t>Winter Haven, FL</t>
  </si>
  <si>
    <t>Zephyrhills, FL</t>
  </si>
  <si>
    <t xml:space="preserve">Bay County, FL - Transit Facility </t>
  </si>
  <si>
    <t xml:space="preserve">Broward County, FL - Purchase Buses and construct bus facilities </t>
  </si>
  <si>
    <t>Broward County, FL Buses &amp; Bus Facilities</t>
  </si>
  <si>
    <t xml:space="preserve">Broward County-Bus and Bus Facilities </t>
  </si>
  <si>
    <t xml:space="preserve">Broward, FL Purchase new articulated buses and bus stop improvements on State Road 7. (SR 7) between Golden Glades Interchange and Glades Road </t>
  </si>
  <si>
    <t xml:space="preserve">Central Florida Commuter Rail intermodal facilities </t>
  </si>
  <si>
    <t xml:space="preserve">Central Florida Commuter Rail Intermodal Facilities </t>
  </si>
  <si>
    <t xml:space="preserve">Central Florida Regional Transportation Authority-LYNX Bus Fleet Expansion Program </t>
  </si>
  <si>
    <t xml:space="preserve">City of Gainesville Regional Transit System-Facility Expansion  </t>
  </si>
  <si>
    <t xml:space="preserve">Collier County Transit-Transit Facility </t>
  </si>
  <si>
    <t>Construct intermodal transportation &amp; parking facility, City of Winter Park, Florida</t>
  </si>
  <si>
    <t>2000 Census - Population:4,972,294      Rank:21            Pct of US population: 1.72%</t>
  </si>
  <si>
    <t>FY 2001 - Rank:15            Pct of total  1.96%</t>
  </si>
  <si>
    <t>FY 2002 - Rank:13           Pct of total  2.05%</t>
  </si>
  <si>
    <t>FY 2003 - Rank:14           Pct of total  1.94%</t>
  </si>
  <si>
    <t>FY 2004 - Rank:13          Pct of total  2.10%</t>
  </si>
  <si>
    <t>FY 2005 - Rank:24          Pct of total  1.08%</t>
  </si>
  <si>
    <t>1990 Census - Population:2,844,658      Rank:32            Pct of US population: 1.00%</t>
  </si>
  <si>
    <t>2000 Census - Population:2,858,029      Rank:32            Pct of US population: 0.99%</t>
  </si>
  <si>
    <t>FY 2004 - Rank:42          Pct of total  0.31%</t>
  </si>
  <si>
    <t>FY 2005 - Rank:42          Pct of total  0.27%</t>
  </si>
  <si>
    <t>FY 2006 - Rank:42          Pct of total: 0.29%</t>
  </si>
  <si>
    <t>FY 2003 - Rank:39          Pct of total  0.19%</t>
  </si>
  <si>
    <t>FY 2002 - Rank:39          Pct of total  0.33%</t>
  </si>
  <si>
    <t>FY 2001 - Rank:39           Pct of total  0.34%</t>
  </si>
  <si>
    <t>2000 Census - Population:5,629,707      Rank: 17           Pct of US population: 1.95%</t>
  </si>
  <si>
    <t>1990 Census - Population: 5,595,211      Rank:17            Pct of US population: 1.96%</t>
  </si>
  <si>
    <t>FY 2001 - Rank:14            Pct of total  2.03%</t>
  </si>
  <si>
    <t>FY 2002 - Rank:20           Pct of total  1.49%</t>
  </si>
  <si>
    <t>FY 2003 - Rank:24           Pct of total  0.89%</t>
  </si>
  <si>
    <t>FY 2004 - Rank:29          Pct of total  0.83%</t>
  </si>
  <si>
    <t>FY 2005 - Rank:27          Pct of total  0.76%</t>
  </si>
  <si>
    <t>1990 Census - Population:902,195      Rank:45            Pct of US population: 0.32%</t>
  </si>
  <si>
    <t>2000 Census - Population:904,433      Rank:45            Pct of US population: 0.31%</t>
  </si>
  <si>
    <t>FY 2001 - Rank:46            Pct of total  0.18%</t>
  </si>
  <si>
    <t>FY 2002 - Rank:48           Pct of total  0.14 %</t>
  </si>
  <si>
    <t>FY 2003 - Rank:48           Pct of total  0.08%</t>
  </si>
  <si>
    <t>FY 2004 - Rank:51          Pct of total  0.12%</t>
  </si>
  <si>
    <t>FY 2005 - Rank:48          Pct of total  0.09%</t>
  </si>
  <si>
    <t>1990 Census - Population:1,711,263      Rank:39            Pct of US population: 0.60%</t>
  </si>
  <si>
    <t>2000 Census - Population:1,713,235      Rank:39            Pct of US population: 0.59%</t>
  </si>
  <si>
    <t>FY 2006 - Rank: 46           Pct of total: 0.178%</t>
  </si>
  <si>
    <t>FY 2003 - Rank: 40           Pct of total  0.19%</t>
  </si>
  <si>
    <t>FY 2005 - Rank: 44           Pct of total  0.17%</t>
  </si>
  <si>
    <t>FY 2004 - Rank: 46           Pct of total  0.18%</t>
  </si>
  <si>
    <t>FY 2002 - Rank: 44           Pct of total  0.18%</t>
  </si>
  <si>
    <t>FY 2001 - Rank: 43           Pct of total  0.24%</t>
  </si>
  <si>
    <t>FY 2006 - Rank: 37           Pct of total: 0.38%</t>
  </si>
  <si>
    <t>2000 Census - Population: 2,106,074      Rank:36            Pct of US population: 0.73%</t>
  </si>
  <si>
    <t>Monrovia, California-Transit Village Project</t>
  </si>
  <si>
    <t xml:space="preserve">Montebello, CA Bus Lines Bus Fleet Replacement Project </t>
  </si>
  <si>
    <t xml:space="preserve">Monterey Park, CA Catch Basins at Transit Stop Installation </t>
  </si>
  <si>
    <t xml:space="preserve">Cheltenham, PA Glenside Rail Station Parking Garage project involving the construction of a 300-400 space parking lot at Easton Road and Glenside Avenue </t>
  </si>
  <si>
    <t xml:space="preserve">City of Hazleton, PA-Hazleton Intermodal Center </t>
  </si>
  <si>
    <t xml:space="preserve">County of Lackawanna Transit System-Scranton Intermodal Transportation Center </t>
  </si>
  <si>
    <t>San Francisco, CA Implement ITS on Muni Transit System</t>
  </si>
  <si>
    <t>San Francisco, CA Implement Transbay Terminal-Caltrain Downtown Extension Project</t>
  </si>
  <si>
    <t xml:space="preserve">San Francisco, CA Redesign and renovate intermodal facility at Glen Park Community </t>
  </si>
  <si>
    <t xml:space="preserve">San Gabriel Valley, CA-Foothill Transit Park and Rides </t>
  </si>
  <si>
    <t>San Joaquin, California Regional Rail-Altamont Commuter Express Corridor inter-modal centers</t>
  </si>
  <si>
    <t xml:space="preserve">San Luis Ray, California-Transit Center Project </t>
  </si>
  <si>
    <t>Santa Ana, CA Improve Santa Ana transit terminal</t>
  </si>
  <si>
    <t xml:space="preserve">Santa Barbara, CA-Expansion of Regional Intermodal Transit Center </t>
  </si>
  <si>
    <t xml:space="preserve">Santa Monica, CA Construct intermodal park-and-ride facility at Santa Monica College campus on South Bundy Drive near Airport Avenue </t>
  </si>
  <si>
    <t xml:space="preserve">Santa Monica, CA Purchase and service LNG buses for Santa Monica's Big Blue Bus to meet increased ridership needs and reduce emissions </t>
  </si>
  <si>
    <t xml:space="preserve">Solana Beach, CA-Construct Intermodal Facility </t>
  </si>
  <si>
    <t>Sonoma County, CA Purchase of CNG buses</t>
  </si>
  <si>
    <t xml:space="preserve">South Pasadena, CA Silent Night Grade Crossing Project </t>
  </si>
  <si>
    <t xml:space="preserve">South San Francisco, CA Construction of Ferry Terminal at Oyster Point in South San Francisco to the San Francisco Bay Water Transit Authority </t>
  </si>
  <si>
    <t xml:space="preserve">Sylmar, CA Los Angeles Mission College Transit Center construction </t>
  </si>
  <si>
    <t xml:space="preserve">Temecula, California-Intermodal Transit Facility </t>
  </si>
  <si>
    <t xml:space="preserve">Torrance Transit System, CA Acquisition of EPA and CARB-certified low emission replacement buses </t>
  </si>
  <si>
    <t xml:space="preserve">Transbay Terminal/ Caltrain Downtown Extension Project </t>
  </si>
  <si>
    <t>Union City, CA Inter-modal Station, Phase 1: Modify BART station</t>
  </si>
  <si>
    <t xml:space="preserve">Woodland Hills, CA Los Angeles Pierce College Bus Rapid Transit Station Extension </t>
  </si>
  <si>
    <t>Augusta-Richmond County, GA--SC</t>
  </si>
  <si>
    <t>Charleston-North Charleston, GA--SC</t>
  </si>
  <si>
    <t>Columbia, SC</t>
  </si>
  <si>
    <t>Greenville, SC</t>
  </si>
  <si>
    <t>Anderson, SC</t>
  </si>
  <si>
    <t>Florence, SC</t>
  </si>
  <si>
    <t>Mauldin--Simpsonville, SC</t>
  </si>
  <si>
    <t>Myrtle Beach, SC</t>
  </si>
  <si>
    <t>Rock Hill, SC</t>
  </si>
  <si>
    <t>Spartanburg, SC</t>
  </si>
  <si>
    <t>Sumter, SC</t>
  </si>
  <si>
    <t xml:space="preserve">Greensville, SC Transit Authority-City of Greenville Multimodal Transportation Center Improvements </t>
  </si>
  <si>
    <t xml:space="preserve">South Carolina Department of Transportation-Transit Facilities Construction Program </t>
  </si>
  <si>
    <t xml:space="preserve">South Carolina Department of Transportation-Vehicle Acquisition Program </t>
  </si>
  <si>
    <t>FISCAL YEAR 2006 FUNDING BY FTA PROGRAM FOR SOUTH DAKOTA STATE</t>
  </si>
  <si>
    <t>Rapid City, SD</t>
  </si>
  <si>
    <t>Sioux Falls, SD</t>
  </si>
  <si>
    <t xml:space="preserve">South Dakota Department of Transportation-Statewide Buses and Bus Facilities </t>
  </si>
  <si>
    <t>FISCAL YEAR 2006 FUNDING BY FTA PROGRAM FOR TENNESSEE STATE</t>
  </si>
  <si>
    <t>Knoxville, TN</t>
  </si>
  <si>
    <t>Nashville-Davidson, TN</t>
  </si>
  <si>
    <t>Bristol, TN--Bristol, VA</t>
  </si>
  <si>
    <t>Cleveland, TN</t>
  </si>
  <si>
    <t>Jackson, TN</t>
  </si>
  <si>
    <t>Johnson City, TN</t>
  </si>
  <si>
    <t>Kingsport, TN--VA</t>
  </si>
  <si>
    <t>Morristown, TN</t>
  </si>
  <si>
    <t>Murfreesboro, TN</t>
  </si>
  <si>
    <t xml:space="preserve">Knoxville, Tennessee-Central Station Transit Center </t>
  </si>
  <si>
    <t>Knoxville, TN-Central Station</t>
  </si>
  <si>
    <t xml:space="preserve">Lipscomb University, TN-Intermodal Parking Garage </t>
  </si>
  <si>
    <t xml:space="preserve">Metropolitan Transit Authority-Nashville Downtown Transit Transfer Facility </t>
  </si>
  <si>
    <t>Nashville, TN Construct a parking garage on the campus of Lipscomb University, Nashville</t>
  </si>
  <si>
    <t xml:space="preserve">Nashville, TN Construct Downtown Nashville Transit Transfer Facility </t>
  </si>
  <si>
    <t>Sevier County, Tennessee-U.S. 441 bus rapid transit</t>
  </si>
  <si>
    <t xml:space="preserve">Tennessee Department of Transportation-Statewide Tennessee Transit ITS and Bus Replacement Project </t>
  </si>
  <si>
    <t>University of Memphis-Pedestrian Bridge</t>
  </si>
  <si>
    <t>Sevierville County Transportation Board, Sevier County BRT Study</t>
  </si>
  <si>
    <t>Dallas-Forth Worth-Arlington, TX</t>
  </si>
  <si>
    <t>Houston, TX</t>
  </si>
  <si>
    <t>San Antonio, TX</t>
  </si>
  <si>
    <t>Austin, TX</t>
  </si>
  <si>
    <t>Corpus Christi, TX</t>
  </si>
  <si>
    <t>Denton-Lewisville, TX</t>
  </si>
  <si>
    <t>Lubbock, TX</t>
  </si>
  <si>
    <t>McAllen, TX</t>
  </si>
  <si>
    <t>Abilene, TX</t>
  </si>
  <si>
    <t>Amarillo, TX</t>
  </si>
  <si>
    <t>Beaumont, TX</t>
  </si>
  <si>
    <t>Brownsville, TX</t>
  </si>
  <si>
    <t>College Station--Bryan, TX</t>
  </si>
  <si>
    <t>Galveston, TX</t>
  </si>
  <si>
    <t>Harlingen, TX</t>
  </si>
  <si>
    <t>Killeen, TX</t>
  </si>
  <si>
    <t>Lake Jackson--Angleton, TX</t>
  </si>
  <si>
    <t>Laredo, TX</t>
  </si>
  <si>
    <t>Longview, TX</t>
  </si>
  <si>
    <t>McKinney, TX</t>
  </si>
  <si>
    <t>Midland, TX</t>
  </si>
  <si>
    <t>Odessa, TX</t>
  </si>
  <si>
    <t>Port Arthur, TX</t>
  </si>
  <si>
    <t>San Angelo, TX</t>
  </si>
  <si>
    <t>Sherman, TX</t>
  </si>
  <si>
    <t>Temple, TX</t>
  </si>
  <si>
    <t>Texas City, TX</t>
  </si>
  <si>
    <t>The Woodlands, TX</t>
  </si>
  <si>
    <t>Tyler, TX</t>
  </si>
  <si>
    <t>Victoria, TX</t>
  </si>
  <si>
    <t>Waco, TX</t>
  </si>
  <si>
    <t>Wichita Falls, TX</t>
  </si>
  <si>
    <t>Dallas-Forth Woth-Arlington, TX</t>
  </si>
  <si>
    <t>METRO of Harris County-Discretionary Bus Program</t>
  </si>
  <si>
    <t xml:space="preserve">Abilene, TX Vehicle replacement and facility improvements for transit system </t>
  </si>
  <si>
    <t xml:space="preserve">Brownsville Urban System, TX--City-Wide Transit Improvement Project </t>
  </si>
  <si>
    <t xml:space="preserve">Brownsville, TX Brownsville Urban System City-Wide Transit Improvement Project </t>
  </si>
  <si>
    <t xml:space="preserve">Bryan, TX The District-Bryan Intermodal Transit Terminal and Parking Facility </t>
  </si>
  <si>
    <t xml:space="preserve">Capital Metropolitan Transportation Authority, TX-Bus Replacements </t>
  </si>
  <si>
    <t>Carrollton, Texas Downtown Regional Multimodal Transit Hub</t>
  </si>
  <si>
    <t xml:space="preserve">City of Round Rock, TX-Downtown Intermodal Transportation Terminal </t>
  </si>
  <si>
    <t>Construct West Houston and Fort Bend County, Texas-bus transit corridor</t>
  </si>
  <si>
    <t xml:space="preserve">Corpus Christi, TX Corpus Regional Transit Authority for maintenance facility improvements </t>
  </si>
  <si>
    <t xml:space="preserve">Dallas Area Rapid Transit-Bus passenger Facilities </t>
  </si>
  <si>
    <t>Dallas, TX Bus Passenger Facilities</t>
  </si>
  <si>
    <t xml:space="preserve">Design Downtown Carrollton, Texas Regional Multi-Modal Transit Hub Station </t>
  </si>
  <si>
    <t>Galveston, Texas-Intermodal center and parking facility, The Strand</t>
  </si>
  <si>
    <t xml:space="preserve">Harris County-West Houston-Fort Bend Bus Transit Corridor: Uptown Westpark Terminal </t>
  </si>
  <si>
    <t>Woodland, CA Yolobus operations, maintenance, administration facility expansion and improvements to increase bus service with alternative fuel buses</t>
  </si>
  <si>
    <t>San Francisco Water Transit Authority</t>
  </si>
  <si>
    <t xml:space="preserve">Mission Valley East </t>
  </si>
  <si>
    <t>Oceanside Escondido Rail Project</t>
  </si>
  <si>
    <t>Regional Transit Training Consortium Pilot Program-Southern CA Regional Transit Training Consortium</t>
  </si>
  <si>
    <t xml:space="preserve">Alternative Analysis </t>
  </si>
  <si>
    <t>San Gabriel Valley-Gold Line Foothill Extension Corridor Study</t>
  </si>
  <si>
    <t>Denver--Aurora, CO</t>
  </si>
  <si>
    <t>Colorado Springs, CO</t>
  </si>
  <si>
    <t>Fort Collins, CO</t>
  </si>
  <si>
    <t>Boulder, CO</t>
  </si>
  <si>
    <t>Grand Junction, CO</t>
  </si>
  <si>
    <t>Greeley, CO</t>
  </si>
  <si>
    <t>Lafayette--Louisville, CO</t>
  </si>
  <si>
    <t>Longmont, CO</t>
  </si>
  <si>
    <t>Pueblo, CO</t>
  </si>
  <si>
    <t>Denver Regional Transit District-Bus Replacement</t>
  </si>
  <si>
    <t xml:space="preserve">City of Aspen, CO Bus and Bus Facilities </t>
  </si>
  <si>
    <t xml:space="preserve">City of Durango, CO Bus and Bus Facilities </t>
  </si>
  <si>
    <t xml:space="preserve">Colorado Association of Transit Agencies/Colorado Transit Coalition-Colorado Statewide Buses and Bus Facilities </t>
  </si>
  <si>
    <t xml:space="preserve">Denver Regional Transit District-Bus Maintenance Facility </t>
  </si>
  <si>
    <t>FY 2005 - Rank:4            Pct of total  7.62%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</si>
</sst>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4" fillId="0" borderId="0" xfId="22" applyFont="1" applyFill="1" applyBorder="1">
      <alignment/>
      <protection/>
    </xf>
    <xf numFmtId="3" fontId="2" fillId="0" borderId="0" xfId="22" applyNumberFormat="1" applyFont="1" applyFill="1" applyBorder="1">
      <alignment/>
      <protection/>
    </xf>
    <xf numFmtId="0" fontId="0" fillId="0" borderId="0" xfId="0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2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indent="2"/>
      <protection/>
    </xf>
    <xf numFmtId="3" fontId="2" fillId="0" borderId="0" xfId="0" applyNumberFormat="1" applyFont="1" applyBorder="1" applyAlignment="1" applyProtection="1">
      <alignment horizontal="right"/>
      <protection/>
    </xf>
    <xf numFmtId="0" fontId="4" fillId="0" borderId="0" xfId="22" applyFont="1" applyFill="1">
      <alignment/>
      <protection/>
    </xf>
    <xf numFmtId="3" fontId="2" fillId="0" borderId="0" xfId="22" applyNumberFormat="1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7" fillId="0" borderId="0" xfId="22" applyFont="1" applyFill="1" applyBorder="1">
      <alignment/>
      <protection/>
    </xf>
    <xf numFmtId="3" fontId="0" fillId="0" borderId="0" xfId="22" applyNumberFormat="1" applyFont="1" applyFill="1" applyBorder="1">
      <alignment/>
      <protection/>
    </xf>
    <xf numFmtId="49" fontId="2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0" xfId="20" applyAlignment="1">
      <alignment horizontal="left"/>
    </xf>
    <xf numFmtId="3" fontId="2" fillId="0" borderId="5" xfId="0" applyNumberFormat="1" applyFont="1" applyBorder="1" applyAlignment="1">
      <alignment horizontal="left" vertical="center"/>
    </xf>
    <xf numFmtId="3" fontId="0" fillId="0" borderId="5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left"/>
    </xf>
    <xf numFmtId="164" fontId="2" fillId="0" borderId="5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5" fillId="0" borderId="5" xfId="0" applyFont="1" applyBorder="1" applyAlignment="1">
      <alignment horizontal="left"/>
    </xf>
    <xf numFmtId="0" fontId="13" fillId="0" borderId="5" xfId="20" applyBorder="1" applyAlignment="1">
      <alignment horizontal="left"/>
    </xf>
    <xf numFmtId="37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 vertical="center" indent="1"/>
    </xf>
    <xf numFmtId="3" fontId="0" fillId="0" borderId="0" xfId="21" applyNumberFormat="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 indent="1"/>
      <protection/>
    </xf>
    <xf numFmtId="3" fontId="2" fillId="0" borderId="0" xfId="0" applyNumberFormat="1" applyFont="1" applyAlignment="1">
      <alignment/>
    </xf>
    <xf numFmtId="5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1" xfId="21"/>
    <cellStyle name="Normal_Table 7 - 2003 Fixed Guidewa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tabSelected="1" workbookViewId="0" topLeftCell="A1">
      <pane ySplit="5" topLeftCell="BM6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4.57421875" style="0" customWidth="1"/>
    <col min="2" max="2" width="34.00390625" style="83" customWidth="1"/>
    <col min="3" max="3" width="25.28125" style="83" customWidth="1"/>
    <col min="5" max="5" width="14.7109375" style="113" customWidth="1"/>
  </cols>
  <sheetData>
    <row r="1" spans="2:3" ht="12.75">
      <c r="B1" s="115" t="s">
        <v>623</v>
      </c>
      <c r="C1" s="115"/>
    </row>
    <row r="2" spans="2:3" ht="12.75">
      <c r="B2" s="115"/>
      <c r="C2" s="115"/>
    </row>
    <row r="3" spans="2:3" ht="12.75">
      <c r="B3" s="115"/>
      <c r="C3" s="115"/>
    </row>
    <row r="5" spans="2:5" ht="12.75">
      <c r="B5" s="84" t="s">
        <v>1035</v>
      </c>
      <c r="C5" s="84" t="s">
        <v>1036</v>
      </c>
      <c r="D5" t="s">
        <v>197</v>
      </c>
      <c r="E5" s="113" t="s">
        <v>198</v>
      </c>
    </row>
    <row r="6" spans="2:5" ht="12.75">
      <c r="B6" s="85" t="s">
        <v>873</v>
      </c>
      <c r="C6" s="86">
        <v>60849340</v>
      </c>
      <c r="D6">
        <f>RANK(C6,C$6:C$61,0)</f>
        <v>31</v>
      </c>
      <c r="E6" s="113">
        <f>(C6/C$62)*100</f>
        <v>0.5651584346800649</v>
      </c>
    </row>
    <row r="7" spans="2:5" ht="12.75">
      <c r="B7" s="94" t="s">
        <v>874</v>
      </c>
      <c r="C7" s="87">
        <v>79461284</v>
      </c>
      <c r="D7">
        <f aca="true" t="shared" si="0" ref="D7:D61">RANK(C7,C$6:C$61,0)</f>
        <v>27</v>
      </c>
      <c r="E7" s="113">
        <f>(C7/C$62)*100</f>
        <v>0.738023039906564</v>
      </c>
    </row>
    <row r="8" spans="2:5" ht="12.75">
      <c r="B8" s="94" t="s">
        <v>875</v>
      </c>
      <c r="C8" s="87">
        <v>369907</v>
      </c>
      <c r="D8">
        <f t="shared" si="0"/>
        <v>56</v>
      </c>
      <c r="E8" s="113">
        <f>(C8/C$62)*100</f>
        <v>0.0034356339953267984</v>
      </c>
    </row>
    <row r="9" spans="2:5" ht="12.75">
      <c r="B9" s="94" t="s">
        <v>876</v>
      </c>
      <c r="C9" s="87">
        <v>168349884</v>
      </c>
      <c r="D9">
        <f t="shared" si="0"/>
        <v>18</v>
      </c>
      <c r="E9" s="113">
        <f>(C9/C$62)*100</f>
        <v>1.5636054050875572</v>
      </c>
    </row>
    <row r="10" spans="2:5" ht="12.75">
      <c r="B10" s="94" t="s">
        <v>877</v>
      </c>
      <c r="C10" s="87">
        <v>35341639</v>
      </c>
      <c r="D10">
        <f t="shared" si="0"/>
        <v>39</v>
      </c>
      <c r="E10" s="113">
        <f aca="true" t="shared" si="1" ref="E10:E61">(C10/C$62)*100</f>
        <v>0.32824719834706395</v>
      </c>
    </row>
    <row r="11" spans="2:5" ht="12.75">
      <c r="B11" s="94" t="s">
        <v>878</v>
      </c>
      <c r="C11" s="86">
        <v>1063506038</v>
      </c>
      <c r="D11">
        <f t="shared" si="0"/>
        <v>2</v>
      </c>
      <c r="E11" s="113">
        <f t="shared" si="1"/>
        <v>9.877665192570332</v>
      </c>
    </row>
    <row r="12" spans="2:5" ht="12.75">
      <c r="B12" s="94" t="s">
        <v>879</v>
      </c>
      <c r="C12" s="87">
        <v>199217007</v>
      </c>
      <c r="D12">
        <f t="shared" si="0"/>
        <v>15</v>
      </c>
      <c r="E12" s="113">
        <f t="shared" si="1"/>
        <v>1.8502940514682251</v>
      </c>
    </row>
    <row r="13" spans="2:5" ht="12.75">
      <c r="B13" s="94" t="s">
        <v>880</v>
      </c>
      <c r="C13" s="87">
        <v>949261953</v>
      </c>
      <c r="D13">
        <f t="shared" si="0"/>
        <v>4</v>
      </c>
      <c r="E13" s="113">
        <f t="shared" si="1"/>
        <v>8.816585347660654</v>
      </c>
    </row>
    <row r="14" spans="2:5" ht="12.75">
      <c r="B14" s="94" t="s">
        <v>882</v>
      </c>
      <c r="C14" s="87">
        <v>287195696</v>
      </c>
      <c r="D14">
        <f t="shared" si="0"/>
        <v>11</v>
      </c>
      <c r="E14" s="113">
        <f t="shared" si="1"/>
        <v>2.667425316333945</v>
      </c>
    </row>
    <row r="15" spans="2:5" ht="12.75">
      <c r="B15" s="94" t="s">
        <v>881</v>
      </c>
      <c r="C15" s="87">
        <v>9597029</v>
      </c>
      <c r="D15">
        <f t="shared" si="0"/>
        <v>50</v>
      </c>
      <c r="E15" s="113">
        <f t="shared" si="1"/>
        <v>0.08913559107164003</v>
      </c>
    </row>
    <row r="16" spans="2:5" ht="12.75">
      <c r="B16" s="94" t="s">
        <v>883</v>
      </c>
      <c r="C16" s="87">
        <v>286659660</v>
      </c>
      <c r="D16">
        <f t="shared" si="0"/>
        <v>12</v>
      </c>
      <c r="E16" s="113">
        <f t="shared" si="1"/>
        <v>2.6624467041305557</v>
      </c>
    </row>
    <row r="17" spans="2:5" ht="12.75">
      <c r="B17" s="94" t="s">
        <v>884</v>
      </c>
      <c r="C17" s="87">
        <v>142986061</v>
      </c>
      <c r="D17">
        <f t="shared" si="0"/>
        <v>21</v>
      </c>
      <c r="E17" s="113">
        <f t="shared" si="1"/>
        <v>1.328030483417376</v>
      </c>
    </row>
    <row r="18" spans="2:5" ht="12.75">
      <c r="B18" s="94" t="s">
        <v>885</v>
      </c>
      <c r="C18" s="86">
        <v>833438</v>
      </c>
      <c r="D18">
        <f t="shared" si="0"/>
        <v>55</v>
      </c>
      <c r="E18" s="113">
        <f t="shared" si="1"/>
        <v>0.007740831954510663</v>
      </c>
    </row>
    <row r="19" spans="2:5" ht="12.75">
      <c r="B19" s="94" t="s">
        <v>886</v>
      </c>
      <c r="C19" s="86">
        <v>47758870</v>
      </c>
      <c r="D19">
        <f t="shared" si="0"/>
        <v>35</v>
      </c>
      <c r="E19" s="113">
        <f t="shared" si="1"/>
        <v>0.44357635121907174</v>
      </c>
    </row>
    <row r="20" spans="2:5" ht="12.75">
      <c r="B20" s="94" t="s">
        <v>887</v>
      </c>
      <c r="C20" s="88">
        <v>22871078</v>
      </c>
      <c r="D20">
        <f t="shared" si="0"/>
        <v>44</v>
      </c>
      <c r="E20" s="113">
        <f t="shared" si="1"/>
        <v>0.2124227254054961</v>
      </c>
    </row>
    <row r="21" spans="2:5" ht="12.75">
      <c r="B21" s="94" t="s">
        <v>888</v>
      </c>
      <c r="C21" s="88">
        <v>516927503</v>
      </c>
      <c r="D21">
        <f t="shared" si="0"/>
        <v>5</v>
      </c>
      <c r="E21" s="113">
        <f t="shared" si="1"/>
        <v>4.801135697421772</v>
      </c>
    </row>
    <row r="22" spans="2:5" ht="12.75">
      <c r="B22" s="94" t="s">
        <v>889</v>
      </c>
      <c r="C22" s="88">
        <v>315492682</v>
      </c>
      <c r="D22">
        <f t="shared" si="0"/>
        <v>8</v>
      </c>
      <c r="E22" s="113">
        <f t="shared" si="1"/>
        <v>2.9302429625717465</v>
      </c>
    </row>
    <row r="23" spans="2:5" ht="12.75">
      <c r="B23" s="94" t="s">
        <v>890</v>
      </c>
      <c r="C23" s="86">
        <v>39993018</v>
      </c>
      <c r="D23">
        <f t="shared" si="0"/>
        <v>36</v>
      </c>
      <c r="E23" s="113">
        <f t="shared" si="1"/>
        <v>0.3714484241079962</v>
      </c>
    </row>
    <row r="24" spans="2:5" ht="12.75">
      <c r="B24" s="94" t="s">
        <v>891</v>
      </c>
      <c r="C24" s="88">
        <v>38227765</v>
      </c>
      <c r="D24">
        <f t="shared" si="0"/>
        <v>38</v>
      </c>
      <c r="E24" s="113">
        <f t="shared" si="1"/>
        <v>0.3550530511706022</v>
      </c>
    </row>
    <row r="25" spans="2:5" ht="12.75">
      <c r="B25" s="94" t="s">
        <v>892</v>
      </c>
      <c r="C25" s="88">
        <v>56462744</v>
      </c>
      <c r="D25">
        <f t="shared" si="0"/>
        <v>32</v>
      </c>
      <c r="E25" s="113">
        <f t="shared" si="1"/>
        <v>0.5244164688849744</v>
      </c>
    </row>
    <row r="26" spans="2:5" ht="12.75">
      <c r="B26" s="94" t="s">
        <v>893</v>
      </c>
      <c r="C26" s="88">
        <v>55276250</v>
      </c>
      <c r="D26">
        <f t="shared" si="0"/>
        <v>33</v>
      </c>
      <c r="E26" s="113">
        <f t="shared" si="1"/>
        <v>0.5133965121886932</v>
      </c>
    </row>
    <row r="27" spans="2:5" ht="12.75">
      <c r="B27" s="94" t="s">
        <v>894</v>
      </c>
      <c r="C27" s="88">
        <v>13033686</v>
      </c>
      <c r="D27">
        <f t="shared" si="0"/>
        <v>46</v>
      </c>
      <c r="E27" s="113">
        <f t="shared" si="1"/>
        <v>0.12105468322041746</v>
      </c>
    </row>
    <row r="28" spans="2:5" ht="12.75">
      <c r="B28" s="94" t="s">
        <v>895</v>
      </c>
      <c r="C28" s="88">
        <v>306242073</v>
      </c>
      <c r="D28">
        <f t="shared" si="0"/>
        <v>9</v>
      </c>
      <c r="E28" s="113">
        <f t="shared" si="1"/>
        <v>2.844324862190094</v>
      </c>
    </row>
    <row r="29" spans="2:5" ht="12.75">
      <c r="B29" s="94" t="s">
        <v>896</v>
      </c>
      <c r="C29" s="88">
        <v>296985222</v>
      </c>
      <c r="D29">
        <f t="shared" si="0"/>
        <v>10</v>
      </c>
      <c r="E29" s="113">
        <f t="shared" si="1"/>
        <v>2.7583487871623844</v>
      </c>
    </row>
    <row r="30" spans="2:5" ht="12.75">
      <c r="B30" s="94" t="s">
        <v>897</v>
      </c>
      <c r="C30" s="88">
        <v>134323358</v>
      </c>
      <c r="D30">
        <f t="shared" si="0"/>
        <v>23</v>
      </c>
      <c r="E30" s="113">
        <f t="shared" si="1"/>
        <v>1.2475727550742535</v>
      </c>
    </row>
    <row r="31" spans="2:5" ht="12.75">
      <c r="B31" s="94" t="s">
        <v>898</v>
      </c>
      <c r="C31" s="88">
        <v>80974204</v>
      </c>
      <c r="D31">
        <f t="shared" si="0"/>
        <v>26</v>
      </c>
      <c r="E31" s="113">
        <f t="shared" si="1"/>
        <v>0.7520747863839484</v>
      </c>
    </row>
    <row r="32" spans="2:5" ht="12.75">
      <c r="B32" s="94" t="s">
        <v>899</v>
      </c>
      <c r="C32" s="86">
        <v>33868154</v>
      </c>
      <c r="D32">
        <f t="shared" si="0"/>
        <v>40</v>
      </c>
      <c r="E32" s="113">
        <f t="shared" si="1"/>
        <v>0.3145617175164657</v>
      </c>
    </row>
    <row r="33" spans="2:5" ht="12.75">
      <c r="B33" s="94" t="s">
        <v>900</v>
      </c>
      <c r="C33" s="88">
        <v>83027791</v>
      </c>
      <c r="D33">
        <f t="shared" si="0"/>
        <v>25</v>
      </c>
      <c r="E33" s="113">
        <f t="shared" si="1"/>
        <v>0.7711481570137586</v>
      </c>
    </row>
    <row r="34" spans="2:5" ht="12.75">
      <c r="B34" s="94" t="s">
        <v>901</v>
      </c>
      <c r="C34" s="88">
        <v>12795935</v>
      </c>
      <c r="D34">
        <f t="shared" si="0"/>
        <v>47</v>
      </c>
      <c r="E34" s="113">
        <f t="shared" si="1"/>
        <v>0.11884649192362409</v>
      </c>
    </row>
    <row r="35" spans="2:5" ht="12.75">
      <c r="B35" s="94" t="s">
        <v>902</v>
      </c>
      <c r="C35" s="88">
        <v>962130</v>
      </c>
      <c r="D35">
        <f t="shared" si="0"/>
        <v>54</v>
      </c>
      <c r="E35" s="113">
        <f t="shared" si="1"/>
        <v>0.008936101603710587</v>
      </c>
    </row>
    <row r="36" spans="2:5" ht="12.75">
      <c r="B36" s="94" t="s">
        <v>903</v>
      </c>
      <c r="C36" s="88">
        <v>21141837</v>
      </c>
      <c r="D36">
        <f t="shared" si="0"/>
        <v>45</v>
      </c>
      <c r="E36" s="113">
        <f t="shared" si="1"/>
        <v>0.1963618258666582</v>
      </c>
    </row>
    <row r="37" spans="2:5" ht="12.75">
      <c r="B37" s="94" t="s">
        <v>904</v>
      </c>
      <c r="C37" s="88">
        <v>39990110</v>
      </c>
      <c r="D37">
        <f t="shared" si="0"/>
        <v>37</v>
      </c>
      <c r="E37" s="113">
        <f t="shared" si="1"/>
        <v>0.37142141509314003</v>
      </c>
    </row>
    <row r="38" spans="2:5" ht="12.75">
      <c r="B38" s="94" t="s">
        <v>905</v>
      </c>
      <c r="C38" s="88">
        <v>141232685</v>
      </c>
      <c r="D38">
        <f t="shared" si="0"/>
        <v>22</v>
      </c>
      <c r="E38" s="113">
        <f t="shared" si="1"/>
        <v>1.311745422058196</v>
      </c>
    </row>
    <row r="39" spans="2:5" ht="12.75">
      <c r="B39" s="94" t="s">
        <v>906</v>
      </c>
      <c r="C39" s="88">
        <v>1061568224</v>
      </c>
      <c r="D39">
        <f t="shared" si="0"/>
        <v>3</v>
      </c>
      <c r="E39" s="113">
        <f t="shared" si="1"/>
        <v>9.859667102090778</v>
      </c>
    </row>
    <row r="40" spans="2:5" ht="12.75">
      <c r="B40" s="94" t="s">
        <v>907</v>
      </c>
      <c r="C40" s="89">
        <v>33437697</v>
      </c>
      <c r="D40">
        <f t="shared" si="0"/>
        <v>41</v>
      </c>
      <c r="E40" s="113">
        <f t="shared" si="1"/>
        <v>0.31056370530602795</v>
      </c>
    </row>
    <row r="41" spans="2:5" ht="12.75">
      <c r="B41" s="94" t="s">
        <v>943</v>
      </c>
      <c r="C41" s="88">
        <v>1660064469</v>
      </c>
      <c r="D41">
        <f t="shared" si="0"/>
        <v>1</v>
      </c>
      <c r="E41" s="113">
        <f t="shared" si="1"/>
        <v>15.418399554835485</v>
      </c>
    </row>
    <row r="42" spans="2:5" ht="12.75">
      <c r="B42" s="94" t="s">
        <v>908</v>
      </c>
      <c r="C42" s="88">
        <v>152579462</v>
      </c>
      <c r="D42">
        <f t="shared" si="0"/>
        <v>20</v>
      </c>
      <c r="E42" s="113">
        <f t="shared" si="1"/>
        <v>1.4171323782352685</v>
      </c>
    </row>
    <row r="43" spans="2:5" ht="12.75">
      <c r="B43" s="94" t="s">
        <v>909</v>
      </c>
      <c r="C43" s="88">
        <v>10259263</v>
      </c>
      <c r="D43">
        <f t="shared" si="0"/>
        <v>49</v>
      </c>
      <c r="E43" s="113">
        <f t="shared" si="1"/>
        <v>0.09528630907173531</v>
      </c>
    </row>
    <row r="44" spans="2:5" ht="12.75">
      <c r="B44" s="94" t="s">
        <v>910</v>
      </c>
      <c r="C44" s="88">
        <v>168178365</v>
      </c>
      <c r="D44">
        <f t="shared" si="0"/>
        <v>19</v>
      </c>
      <c r="E44" s="113">
        <f t="shared" si="1"/>
        <v>1.5620123654661267</v>
      </c>
    </row>
    <row r="45" spans="2:5" ht="12.75">
      <c r="B45" s="94" t="s">
        <v>911</v>
      </c>
      <c r="C45" s="88">
        <v>29148458</v>
      </c>
      <c r="D45">
        <f t="shared" si="0"/>
        <v>42</v>
      </c>
      <c r="E45" s="113">
        <f t="shared" si="1"/>
        <v>0.2707259749508806</v>
      </c>
    </row>
    <row r="46" spans="2:5" ht="12.75">
      <c r="B46" s="94" t="s">
        <v>912</v>
      </c>
      <c r="C46" s="88">
        <v>180711789</v>
      </c>
      <c r="D46">
        <f t="shared" si="0"/>
        <v>16</v>
      </c>
      <c r="E46" s="113">
        <f t="shared" si="1"/>
        <v>1.6784206993777446</v>
      </c>
    </row>
    <row r="47" spans="2:5" ht="12.75">
      <c r="B47" s="94" t="s">
        <v>913</v>
      </c>
      <c r="C47" s="88">
        <v>443174698</v>
      </c>
      <c r="D47">
        <f t="shared" si="0"/>
        <v>6</v>
      </c>
      <c r="E47" s="113">
        <f t="shared" si="1"/>
        <v>4.1161320502653025</v>
      </c>
    </row>
    <row r="48" spans="2:5" ht="12.75">
      <c r="B48" s="94" t="s">
        <v>914</v>
      </c>
      <c r="C48" s="88">
        <v>70068741</v>
      </c>
      <c r="D48">
        <f t="shared" si="0"/>
        <v>29</v>
      </c>
      <c r="E48" s="113">
        <f t="shared" si="1"/>
        <v>0.6507866804070986</v>
      </c>
    </row>
    <row r="49" spans="2:5" ht="12.75">
      <c r="B49" s="94" t="s">
        <v>915</v>
      </c>
      <c r="C49" s="88">
        <v>174405758</v>
      </c>
      <c r="D49">
        <f t="shared" si="0"/>
        <v>17</v>
      </c>
      <c r="E49" s="113">
        <f t="shared" si="1"/>
        <v>1.6198513441636377</v>
      </c>
    </row>
    <row r="50" spans="2:5" ht="12.75">
      <c r="B50" s="94" t="s">
        <v>916</v>
      </c>
      <c r="C50" s="88">
        <v>50421074</v>
      </c>
      <c r="D50">
        <f t="shared" si="0"/>
        <v>34</v>
      </c>
      <c r="E50" s="113">
        <f t="shared" si="1"/>
        <v>0.46830245417169225</v>
      </c>
    </row>
    <row r="51" spans="2:5" ht="12.75">
      <c r="B51" s="94" t="s">
        <v>917</v>
      </c>
      <c r="C51" s="88">
        <v>11851954</v>
      </c>
      <c r="D51">
        <f t="shared" si="0"/>
        <v>48</v>
      </c>
      <c r="E51" s="113">
        <f t="shared" si="1"/>
        <v>0.11007895517913809</v>
      </c>
    </row>
    <row r="52" spans="2:5" ht="12.75">
      <c r="B52" s="94" t="s">
        <v>918</v>
      </c>
      <c r="C52" s="88">
        <v>65017289</v>
      </c>
      <c r="D52">
        <f t="shared" si="0"/>
        <v>30</v>
      </c>
      <c r="E52" s="113">
        <f t="shared" si="1"/>
        <v>0.6038696439169496</v>
      </c>
    </row>
    <row r="53" spans="2:5" ht="12.75">
      <c r="B53" s="94" t="s">
        <v>919</v>
      </c>
      <c r="C53" s="88">
        <v>388636795</v>
      </c>
      <c r="D53">
        <f t="shared" si="0"/>
        <v>7</v>
      </c>
      <c r="E53" s="113">
        <f t="shared" si="1"/>
        <v>3.6095931808180213</v>
      </c>
    </row>
    <row r="54" spans="2:5" ht="12.75">
      <c r="B54" s="94" t="s">
        <v>920</v>
      </c>
      <c r="C54" s="88">
        <v>127147283</v>
      </c>
      <c r="D54">
        <f t="shared" si="0"/>
        <v>24</v>
      </c>
      <c r="E54" s="113">
        <f t="shared" si="1"/>
        <v>1.180922577534994</v>
      </c>
    </row>
    <row r="55" spans="2:5" ht="12.75">
      <c r="B55" s="94" t="s">
        <v>921</v>
      </c>
      <c r="C55" s="88">
        <v>5940230</v>
      </c>
      <c r="D55">
        <f t="shared" si="0"/>
        <v>52</v>
      </c>
      <c r="E55" s="113">
        <f t="shared" si="1"/>
        <v>0.055171857056125206</v>
      </c>
    </row>
    <row r="56" spans="2:5" ht="12.75">
      <c r="B56" s="94" t="s">
        <v>927</v>
      </c>
      <c r="C56" s="90">
        <v>1105454</v>
      </c>
      <c r="D56">
        <f t="shared" si="0"/>
        <v>53</v>
      </c>
      <c r="E56" s="113">
        <f t="shared" si="1"/>
        <v>0.010267270807716508</v>
      </c>
    </row>
    <row r="57" spans="2:5" ht="12.75">
      <c r="B57" s="94" t="s">
        <v>922</v>
      </c>
      <c r="C57" s="88">
        <v>211301209</v>
      </c>
      <c r="D57">
        <f t="shared" si="0"/>
        <v>14</v>
      </c>
      <c r="E57" s="113">
        <f t="shared" si="1"/>
        <v>1.9625300870057956</v>
      </c>
    </row>
    <row r="58" spans="2:5" ht="12.75">
      <c r="B58" s="94" t="s">
        <v>923</v>
      </c>
      <c r="C58" s="88">
        <v>271206414</v>
      </c>
      <c r="D58">
        <f t="shared" si="0"/>
        <v>13</v>
      </c>
      <c r="E58" s="113">
        <f t="shared" si="1"/>
        <v>2.5189195546152785</v>
      </c>
    </row>
    <row r="59" spans="2:5" ht="12.75">
      <c r="B59" s="94" t="s">
        <v>924</v>
      </c>
      <c r="C59" s="88">
        <v>27548570</v>
      </c>
      <c r="D59">
        <f t="shared" si="0"/>
        <v>43</v>
      </c>
      <c r="E59" s="113">
        <f t="shared" si="1"/>
        <v>0.25586648431805825</v>
      </c>
    </row>
    <row r="60" spans="2:5" ht="12.75">
      <c r="B60" s="94" t="s">
        <v>925</v>
      </c>
      <c r="C60" s="88">
        <v>74352656</v>
      </c>
      <c r="D60">
        <f t="shared" si="0"/>
        <v>28</v>
      </c>
      <c r="E60" s="113">
        <f t="shared" si="1"/>
        <v>0.6905749623457762</v>
      </c>
    </row>
    <row r="61" spans="2:5" ht="12.75">
      <c r="B61" s="94" t="s">
        <v>926</v>
      </c>
      <c r="C61" s="88">
        <v>7433638</v>
      </c>
      <c r="D61">
        <f t="shared" si="0"/>
        <v>51</v>
      </c>
      <c r="E61" s="113">
        <f t="shared" si="1"/>
        <v>0.06904237935955013</v>
      </c>
    </row>
    <row r="62" spans="2:5" ht="12.75">
      <c r="B62" s="93" t="s">
        <v>1037</v>
      </c>
      <c r="C62" s="91">
        <f>SUM(C6:C61)</f>
        <v>10766775521</v>
      </c>
      <c r="E62" s="114">
        <f>SUM(E6:E61)</f>
        <v>99.99999999999999</v>
      </c>
    </row>
    <row r="63" ht="12.75">
      <c r="C63" s="92"/>
    </row>
  </sheetData>
  <autoFilter ref="B5:E62"/>
  <mergeCells count="1">
    <mergeCell ref="B1:C3"/>
  </mergeCells>
  <hyperlinks>
    <hyperlink ref="B6" location="AL!A1" display="Alabama"/>
    <hyperlink ref="B7" location="AK!A1" display="Alaska"/>
    <hyperlink ref="B8" location="'A. SAMOA'!A1" display="American Samoa"/>
    <hyperlink ref="B9" location="AZ!A1" display="Arizona"/>
    <hyperlink ref="B10" location="AR!A1" display="Arkansas"/>
    <hyperlink ref="B11" location="CA!A1" display="California"/>
    <hyperlink ref="B12" location="CO!A1" display="Colorado"/>
    <hyperlink ref="B13" location="CT!A1" display="Connecticut"/>
    <hyperlink ref="B14" location="DC!A1" display="DC"/>
    <hyperlink ref="B15" location="DE!A1" display="Delaware"/>
    <hyperlink ref="B16" location="FL!A1" display="Florida"/>
    <hyperlink ref="B17" location="GA!A1" display="Georgia"/>
    <hyperlink ref="B18" location="GUAM!A1" display="Guam"/>
    <hyperlink ref="B19" location="HI!A1" display="Hawaii"/>
    <hyperlink ref="B20" location="ID!A1" display="Idaho"/>
    <hyperlink ref="B21" location="IL!A1" display="Illinois"/>
    <hyperlink ref="B22" location="IN!A1" display="Indiana"/>
    <hyperlink ref="B23" location="IA!A1" display="Iowa"/>
    <hyperlink ref="B24" location="KS!A1" display="Kansas"/>
    <hyperlink ref="B25" location="KY!A1" display="Kentucky"/>
    <hyperlink ref="B26" location="LA!A1" display="Louisiana"/>
    <hyperlink ref="B27" location="ME!A1" display="Maine"/>
    <hyperlink ref="B28" location="MD!A1" display="Maryland"/>
    <hyperlink ref="B29" location="MA!A1" display="Massachusetts"/>
    <hyperlink ref="B30" location="MI!A1" display="Michigan"/>
    <hyperlink ref="B31" location="MN!A1" display="Minnesota"/>
    <hyperlink ref="B32" location="MS!A1" display="Mississippi"/>
    <hyperlink ref="B33" location="MO!A1" display="Missouri"/>
    <hyperlink ref="B34" location="MT!A1" display="Montana"/>
    <hyperlink ref="B35" location="N.MARIANA!A1" display="N.Mariana"/>
    <hyperlink ref="B36" location="NE!A1" display="Nebraska"/>
    <hyperlink ref="B37" location="NV!A1" display="Nevada"/>
    <hyperlink ref="B38" location="NH!A1" display="New Hampshire"/>
    <hyperlink ref="B39" location="NJ!A1" display="New Jersey"/>
    <hyperlink ref="B40" location="NM!A1" display="New Mexico"/>
    <hyperlink ref="B41" location="NY!A1" display="New York"/>
    <hyperlink ref="B42" location="NC!A1" display="North Carolina"/>
    <hyperlink ref="B43" location="ND!A1" display="North Dakota"/>
    <hyperlink ref="B44" location="OH!A1" display="Ohio"/>
    <hyperlink ref="B45" location="OK!A1" display="Oklahoma"/>
    <hyperlink ref="B46" location="OR!A1" display="Oregon"/>
    <hyperlink ref="B47" location="PA!A1" display="Pennsylvania"/>
    <hyperlink ref="B48" location="PUERTORICO!A1" display="Puerto Rico"/>
    <hyperlink ref="B49" location="RI!A1" display="Rhode Island"/>
    <hyperlink ref="B50" location="SC!A1" display="South Carolina"/>
    <hyperlink ref="B51" location="SD!A1" display="South Dakota"/>
    <hyperlink ref="B52" location="TN!A1" display="Tennessee"/>
    <hyperlink ref="B53" location="TX!A1" display="Texas"/>
    <hyperlink ref="B54" location="UT!A1" display="Utah"/>
    <hyperlink ref="B55" location="VT!A1" display="Vermont"/>
    <hyperlink ref="B56" location="'VIRGIN ISLAND'!A1" display="Virgin Islands"/>
    <hyperlink ref="B57" location="VA!A1" display="Virginia"/>
    <hyperlink ref="B58" location="WA!A1" display="Washington"/>
    <hyperlink ref="B59" location="WV!A1" display="West Virginia"/>
    <hyperlink ref="B60" location="WI!A1" display="Wisconsin"/>
    <hyperlink ref="B61" location="WY!A1" display="Wyoming"/>
  </hyperlink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78.710937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865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SUM(C19,C24,C27,C30,C33,C36,C39,C44,C48,C54)</f>
        <v>9597029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638</v>
      </c>
      <c r="C6" s="62"/>
    </row>
    <row r="7" spans="1:3" s="60" customFormat="1" ht="16.5" customHeight="1">
      <c r="A7" s="61"/>
      <c r="B7" s="64" t="s">
        <v>796</v>
      </c>
      <c r="C7" s="62"/>
    </row>
    <row r="8" spans="1:6" s="60" customFormat="1" ht="16.5" customHeight="1">
      <c r="A8" s="61"/>
      <c r="B8" s="65" t="s">
        <v>808</v>
      </c>
      <c r="C8" s="65"/>
      <c r="D8" s="66"/>
      <c r="E8" s="65"/>
      <c r="F8" s="67"/>
    </row>
    <row r="9" spans="1:3" s="60" customFormat="1" ht="18.75" customHeight="1">
      <c r="A9" s="61"/>
      <c r="B9" s="65" t="s">
        <v>807</v>
      </c>
      <c r="C9" s="62"/>
    </row>
    <row r="10" spans="1:3" s="60" customFormat="1" ht="18.75" customHeight="1">
      <c r="A10" s="61"/>
      <c r="B10" s="65" t="s">
        <v>806</v>
      </c>
      <c r="C10" s="62"/>
    </row>
    <row r="11" spans="1:3" s="60" customFormat="1" ht="18.75" customHeight="1">
      <c r="A11" s="61"/>
      <c r="B11" s="65" t="s">
        <v>805</v>
      </c>
      <c r="C11" s="62"/>
    </row>
    <row r="12" spans="1:3" s="15" customFormat="1" ht="18.75" customHeight="1">
      <c r="A12" s="17"/>
      <c r="B12" s="65" t="s">
        <v>804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809</v>
      </c>
      <c r="C15" s="18"/>
    </row>
    <row r="16" spans="1:3" s="15" customFormat="1" ht="18.75" customHeight="1">
      <c r="A16" s="17"/>
      <c r="B16" s="65" t="s">
        <v>617</v>
      </c>
      <c r="C16" s="18"/>
    </row>
    <row r="17" ht="18.75" customHeight="1"/>
    <row r="18" ht="18.75" customHeight="1"/>
    <row r="19" spans="1:3" s="71" customFormat="1" ht="13.5" thickBot="1">
      <c r="A19" s="53">
        <v>5307</v>
      </c>
      <c r="B19" s="54" t="s">
        <v>1315</v>
      </c>
      <c r="C19" s="55">
        <f>SUM(C20:C21)</f>
        <v>1317343</v>
      </c>
    </row>
    <row r="20" spans="1:3" ht="13.5" thickTop="1">
      <c r="A20" s="5"/>
      <c r="B20" s="1" t="s">
        <v>1616</v>
      </c>
      <c r="C20" s="2">
        <v>1288816</v>
      </c>
    </row>
    <row r="21" spans="1:3" ht="12.75">
      <c r="A21" s="5"/>
      <c r="B21" s="1" t="s">
        <v>1617</v>
      </c>
      <c r="C21" s="2">
        <v>28527</v>
      </c>
    </row>
    <row r="22" spans="1:2" ht="12.75">
      <c r="A22" s="5"/>
      <c r="B22" s="1"/>
    </row>
    <row r="24" spans="1:3" s="71" customFormat="1" ht="13.5" thickBot="1">
      <c r="A24" s="53">
        <v>5311</v>
      </c>
      <c r="B24" s="54" t="s">
        <v>1317</v>
      </c>
      <c r="C24" s="55">
        <v>1108746</v>
      </c>
    </row>
    <row r="25" ht="13.5" thickTop="1"/>
    <row r="27" spans="1:3" s="71" customFormat="1" ht="13.5" thickBot="1">
      <c r="A27" s="53" t="s">
        <v>1319</v>
      </c>
      <c r="B27" s="54" t="s">
        <v>1318</v>
      </c>
      <c r="C27" s="55">
        <v>76216</v>
      </c>
    </row>
    <row r="28" ht="13.5" thickTop="1"/>
    <row r="30" spans="1:3" s="71" customFormat="1" ht="13.5" thickBot="1">
      <c r="A30" s="53">
        <v>5310</v>
      </c>
      <c r="B30" s="54" t="s">
        <v>1320</v>
      </c>
      <c r="C30" s="55">
        <v>423747</v>
      </c>
    </row>
    <row r="31" ht="13.5" thickTop="1"/>
    <row r="33" spans="1:3" s="71" customFormat="1" ht="13.5" thickBot="1">
      <c r="A33" s="53">
        <v>5303</v>
      </c>
      <c r="B33" s="54" t="s">
        <v>1326</v>
      </c>
      <c r="C33" s="55">
        <v>329495</v>
      </c>
    </row>
    <row r="34" ht="13.5" thickTop="1"/>
    <row r="36" spans="1:3" s="71" customFormat="1" ht="13.5" thickBot="1">
      <c r="A36" s="53">
        <v>5304</v>
      </c>
      <c r="B36" s="54" t="s">
        <v>1327</v>
      </c>
      <c r="C36" s="55">
        <v>86263</v>
      </c>
    </row>
    <row r="37" ht="13.5" thickTop="1"/>
    <row r="39" spans="1:3" s="71" customFormat="1" ht="13.5" thickBot="1">
      <c r="A39" s="53">
        <v>5308</v>
      </c>
      <c r="B39" s="54" t="s">
        <v>1321</v>
      </c>
      <c r="C39" s="55">
        <f>SUM(C40:C41)</f>
        <v>2165000</v>
      </c>
    </row>
    <row r="40" spans="1:3" ht="13.5" thickTop="1">
      <c r="A40" s="4"/>
      <c r="B40" s="11" t="s">
        <v>1619</v>
      </c>
      <c r="C40" s="2">
        <v>2000000</v>
      </c>
    </row>
    <row r="41" spans="2:3" ht="12.75">
      <c r="B41" s="3" t="s">
        <v>1620</v>
      </c>
      <c r="C41" s="2">
        <v>165000</v>
      </c>
    </row>
    <row r="44" spans="1:3" s="71" customFormat="1" ht="13.5" thickBot="1">
      <c r="A44" s="53">
        <v>5309</v>
      </c>
      <c r="B44" s="54" t="s">
        <v>1322</v>
      </c>
      <c r="C44" s="55">
        <f>SUM(C45)</f>
        <v>100320</v>
      </c>
    </row>
    <row r="45" spans="1:3" ht="13.5" thickTop="1">
      <c r="A45" s="12"/>
      <c r="B45" s="39" t="s">
        <v>1621</v>
      </c>
      <c r="C45" s="25">
        <v>100320</v>
      </c>
    </row>
    <row r="46" spans="1:3" ht="12.75">
      <c r="A46" s="12"/>
      <c r="B46" s="39"/>
      <c r="C46" s="25"/>
    </row>
    <row r="48" spans="1:3" s="71" customFormat="1" ht="13.5" thickBot="1">
      <c r="A48" s="53">
        <v>5316</v>
      </c>
      <c r="B48" s="54" t="s">
        <v>1329</v>
      </c>
      <c r="C48" s="55">
        <f>SUM(C49:C51)</f>
        <v>2408668</v>
      </c>
    </row>
    <row r="49" spans="2:3" ht="13.5" thickTop="1">
      <c r="B49" s="3" t="s">
        <v>1618</v>
      </c>
      <c r="C49" s="102">
        <v>2295088</v>
      </c>
    </row>
    <row r="50" spans="1:3" ht="12.75">
      <c r="A50" s="6"/>
      <c r="B50" s="1" t="s">
        <v>1324</v>
      </c>
      <c r="C50" s="102">
        <v>49569</v>
      </c>
    </row>
    <row r="51" spans="1:3" ht="12.75">
      <c r="A51" s="6"/>
      <c r="B51" s="1" t="s">
        <v>1325</v>
      </c>
      <c r="C51" s="102">
        <v>64011</v>
      </c>
    </row>
    <row r="54" spans="1:3" s="71" customFormat="1" ht="13.5" thickBot="1">
      <c r="A54" s="53">
        <v>5317</v>
      </c>
      <c r="B54" s="54" t="s">
        <v>1330</v>
      </c>
      <c r="C54" s="55">
        <f>SUM(C55:C57)</f>
        <v>1581231</v>
      </c>
    </row>
    <row r="55" spans="2:3" ht="13.5" thickTop="1">
      <c r="B55" s="3" t="s">
        <v>1618</v>
      </c>
      <c r="C55" s="102">
        <v>1501297</v>
      </c>
    </row>
    <row r="56" spans="1:3" ht="12.75">
      <c r="A56" s="6"/>
      <c r="B56" s="1" t="s">
        <v>1324</v>
      </c>
      <c r="C56" s="102">
        <v>32717</v>
      </c>
    </row>
    <row r="57" spans="1:3" ht="12.75">
      <c r="A57" s="6"/>
      <c r="B57" s="1" t="s">
        <v>1325</v>
      </c>
      <c r="C57" s="102">
        <v>47217</v>
      </c>
    </row>
    <row r="58" spans="1:2" ht="12.75">
      <c r="A58" s="6"/>
      <c r="B58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0" sqref="B10"/>
    </sheetView>
  </sheetViews>
  <sheetFormatPr defaultColWidth="9.140625" defaultRowHeight="12.75"/>
  <cols>
    <col min="1" max="1" width="10.8515625" style="9" customWidth="1"/>
    <col min="2" max="2" width="76.42187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596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SUM(C19,C23,C26,C30,C33,C36,C39,C43,C47)</f>
        <v>287195696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639</v>
      </c>
      <c r="C6" s="62"/>
    </row>
    <row r="7" spans="1:3" s="60" customFormat="1" ht="16.5" customHeight="1">
      <c r="A7" s="61"/>
      <c r="B7" s="64" t="s">
        <v>817</v>
      </c>
      <c r="C7" s="62"/>
    </row>
    <row r="8" spans="1:6" s="60" customFormat="1" ht="16.5" customHeight="1">
      <c r="A8" s="61"/>
      <c r="B8" s="65" t="s">
        <v>816</v>
      </c>
      <c r="C8" s="65"/>
      <c r="D8" s="66"/>
      <c r="E8" s="65"/>
      <c r="F8" s="67"/>
    </row>
    <row r="9" spans="1:3" s="60" customFormat="1" ht="18.75" customHeight="1">
      <c r="A9" s="61"/>
      <c r="B9" s="65" t="s">
        <v>815</v>
      </c>
      <c r="C9" s="62"/>
    </row>
    <row r="10" spans="1:3" s="60" customFormat="1" ht="18.75" customHeight="1">
      <c r="A10" s="61"/>
      <c r="B10" s="65" t="s">
        <v>814</v>
      </c>
      <c r="C10" s="62"/>
    </row>
    <row r="11" spans="1:3" s="60" customFormat="1" ht="18.75" customHeight="1">
      <c r="A11" s="61"/>
      <c r="B11" s="65" t="s">
        <v>813</v>
      </c>
      <c r="C11" s="62"/>
    </row>
    <row r="12" spans="1:3" s="15" customFormat="1" ht="18.75" customHeight="1">
      <c r="A12" s="17"/>
      <c r="B12" s="65" t="s">
        <v>812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810</v>
      </c>
      <c r="C15" s="18"/>
    </row>
    <row r="16" spans="1:3" s="15" customFormat="1" ht="18.75" customHeight="1">
      <c r="A16" s="17"/>
      <c r="B16" s="65" t="s">
        <v>811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140887831</v>
      </c>
    </row>
    <row r="20" spans="1:3" ht="13.5" thickTop="1">
      <c r="A20" s="5"/>
      <c r="B20" s="1" t="s">
        <v>1622</v>
      </c>
      <c r="C20" s="2">
        <v>140887831</v>
      </c>
    </row>
    <row r="21" spans="1:2" ht="12.75">
      <c r="A21" s="5"/>
      <c r="B21" s="1"/>
    </row>
    <row r="22" spans="1:2" ht="12" customHeight="1">
      <c r="A22" s="5"/>
      <c r="B22" s="1"/>
    </row>
    <row r="23" spans="1:3" s="71" customFormat="1" ht="13.5" thickBot="1">
      <c r="A23" s="53">
        <v>5309</v>
      </c>
      <c r="B23" s="54" t="s">
        <v>1316</v>
      </c>
      <c r="C23" s="55">
        <f>SUM(C24)</f>
        <v>88798182</v>
      </c>
    </row>
    <row r="24" spans="1:3" ht="13.5" thickTop="1">
      <c r="A24" s="6"/>
      <c r="B24" s="7" t="s">
        <v>1622</v>
      </c>
      <c r="C24" s="8">
        <v>88798182</v>
      </c>
    </row>
    <row r="26" spans="1:3" s="71" customFormat="1" ht="13.5" thickBot="1">
      <c r="A26" s="53">
        <v>5309</v>
      </c>
      <c r="B26" s="54" t="s">
        <v>1328</v>
      </c>
      <c r="C26" s="55">
        <f>SUM(C27)</f>
        <v>35000000</v>
      </c>
    </row>
    <row r="27" spans="2:3" ht="13.5" thickTop="1">
      <c r="B27" s="24" t="s">
        <v>624</v>
      </c>
      <c r="C27" s="2">
        <v>35000000</v>
      </c>
    </row>
    <row r="30" spans="1:3" s="71" customFormat="1" ht="13.5" thickBot="1">
      <c r="A30" s="53">
        <v>5310</v>
      </c>
      <c r="B30" s="54" t="s">
        <v>1320</v>
      </c>
      <c r="C30" s="55">
        <v>366156</v>
      </c>
    </row>
    <row r="31" ht="13.5" thickTop="1"/>
    <row r="33" spans="1:3" s="71" customFormat="1" ht="13.5" thickBot="1">
      <c r="A33" s="53">
        <v>5303</v>
      </c>
      <c r="B33" s="54" t="s">
        <v>1326</v>
      </c>
      <c r="C33" s="55">
        <v>329495</v>
      </c>
    </row>
    <row r="34" ht="13.5" thickTop="1"/>
    <row r="36" spans="1:3" s="71" customFormat="1" ht="13.5" thickBot="1">
      <c r="A36" s="53">
        <v>5304</v>
      </c>
      <c r="B36" s="54" t="s">
        <v>1327</v>
      </c>
      <c r="C36" s="55">
        <v>86263</v>
      </c>
    </row>
    <row r="37" ht="13.5" thickTop="1"/>
    <row r="39" spans="1:3" s="71" customFormat="1" ht="13.5" thickBot="1">
      <c r="A39" s="53">
        <v>5316</v>
      </c>
      <c r="B39" s="54" t="s">
        <v>1329</v>
      </c>
      <c r="C39" s="55">
        <f>SUM(C40)</f>
        <v>1256532</v>
      </c>
    </row>
    <row r="40" spans="1:3" ht="13.5" thickTop="1">
      <c r="A40" s="6"/>
      <c r="B40" s="1" t="s">
        <v>1622</v>
      </c>
      <c r="C40" s="2">
        <v>1256532</v>
      </c>
    </row>
    <row r="41" spans="1:2" ht="12.75">
      <c r="A41" s="6"/>
      <c r="B41" s="1"/>
    </row>
    <row r="43" spans="1:3" s="71" customFormat="1" ht="13.5" thickBot="1">
      <c r="A43" s="53">
        <v>5317</v>
      </c>
      <c r="B43" s="54" t="s">
        <v>1330</v>
      </c>
      <c r="C43" s="55">
        <f>SUM(C44)</f>
        <v>921237</v>
      </c>
    </row>
    <row r="44" spans="1:3" ht="13.5" thickTop="1">
      <c r="A44" s="6"/>
      <c r="B44" s="1" t="s">
        <v>1622</v>
      </c>
      <c r="C44" s="2">
        <v>921237</v>
      </c>
    </row>
    <row r="45" spans="1:2" ht="12.75">
      <c r="A45" s="6"/>
      <c r="B45" s="1"/>
    </row>
    <row r="47" spans="1:3" s="71" customFormat="1" ht="13.5" thickBot="1">
      <c r="A47" s="53">
        <v>5314</v>
      </c>
      <c r="B47" s="54" t="s">
        <v>362</v>
      </c>
      <c r="C47" s="55">
        <f>SUM(C48:C51)</f>
        <v>19550000</v>
      </c>
    </row>
    <row r="48" spans="2:3" ht="13.5" thickTop="1">
      <c r="B48" s="24" t="s">
        <v>1623</v>
      </c>
      <c r="C48" s="2">
        <v>3000000</v>
      </c>
    </row>
    <row r="49" spans="2:3" ht="12.75">
      <c r="B49" s="24" t="s">
        <v>1672</v>
      </c>
      <c r="C49" s="2">
        <v>250000</v>
      </c>
    </row>
    <row r="50" spans="2:3" ht="12.75">
      <c r="B50" s="24" t="s">
        <v>597</v>
      </c>
      <c r="C50" s="2">
        <v>9300000</v>
      </c>
    </row>
    <row r="51" spans="2:3" ht="12.75">
      <c r="B51" s="24" t="s">
        <v>598</v>
      </c>
      <c r="C51" s="2">
        <v>7000000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9" customWidth="1"/>
    <col min="2" max="2" width="62.8515625" style="3" customWidth="1"/>
    <col min="3" max="3" width="15.851562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599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SUM(C19,C25,C37,C56,C63,C66,C69,C72,C75,C78,C128,C145,C162)</f>
        <v>286659660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640</v>
      </c>
      <c r="C6" s="62"/>
    </row>
    <row r="7" spans="1:3" s="60" customFormat="1" ht="16.5" customHeight="1">
      <c r="A7" s="61"/>
      <c r="B7" s="64" t="s">
        <v>529</v>
      </c>
      <c r="C7" s="62"/>
    </row>
    <row r="8" spans="1:6" s="60" customFormat="1" ht="16.5" customHeight="1">
      <c r="A8" s="61"/>
      <c r="B8" s="65" t="s">
        <v>528</v>
      </c>
      <c r="C8" s="65"/>
      <c r="D8" s="66"/>
      <c r="E8" s="65"/>
      <c r="F8" s="67"/>
    </row>
    <row r="9" spans="1:3" s="60" customFormat="1" ht="18.75" customHeight="1">
      <c r="A9" s="61"/>
      <c r="B9" s="65" t="s">
        <v>527</v>
      </c>
      <c r="C9" s="62"/>
    </row>
    <row r="10" spans="1:3" s="60" customFormat="1" ht="18.75" customHeight="1">
      <c r="A10" s="61"/>
      <c r="B10" s="65" t="s">
        <v>526</v>
      </c>
      <c r="C10" s="62"/>
    </row>
    <row r="11" spans="1:3" s="60" customFormat="1" ht="18.75" customHeight="1">
      <c r="A11" s="61"/>
      <c r="B11" s="65" t="s">
        <v>525</v>
      </c>
      <c r="C11" s="62"/>
    </row>
    <row r="12" spans="1:3" s="15" customFormat="1" ht="18.75" customHeight="1">
      <c r="A12" s="17"/>
      <c r="B12" s="65" t="s">
        <v>524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523</v>
      </c>
      <c r="C15" s="18"/>
    </row>
    <row r="16" spans="1:3" s="15" customFormat="1" ht="18.75" customHeight="1">
      <c r="A16" s="17"/>
      <c r="B16" s="65" t="s">
        <v>522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SUM(C20:C22)</f>
        <v>129351711</v>
      </c>
    </row>
    <row r="20" spans="1:3" ht="13.5" thickTop="1">
      <c r="A20" s="5"/>
      <c r="B20" s="1" t="s">
        <v>1673</v>
      </c>
      <c r="C20" s="2">
        <v>90748583</v>
      </c>
    </row>
    <row r="21" spans="1:3" ht="12.75">
      <c r="A21" s="5"/>
      <c r="B21" s="1" t="s">
        <v>1674</v>
      </c>
      <c r="C21" s="2">
        <v>17277382</v>
      </c>
    </row>
    <row r="22" spans="1:3" ht="12.75">
      <c r="A22" s="5"/>
      <c r="B22" s="1" t="s">
        <v>1675</v>
      </c>
      <c r="C22" s="2">
        <v>21325746</v>
      </c>
    </row>
    <row r="23" spans="1:2" ht="12.75">
      <c r="A23" s="5"/>
      <c r="B23" s="1"/>
    </row>
    <row r="24" spans="1:2" ht="12.75">
      <c r="A24" s="5"/>
      <c r="B24" s="1"/>
    </row>
    <row r="25" spans="1:3" s="71" customFormat="1" ht="13.5" thickBot="1">
      <c r="A25" s="53">
        <v>5307</v>
      </c>
      <c r="B25" s="54" t="s">
        <v>364</v>
      </c>
      <c r="C25" s="55">
        <f>SUM(C26:C34)</f>
        <v>41637829</v>
      </c>
    </row>
    <row r="26" spans="1:3" ht="13.5" thickTop="1">
      <c r="A26" s="5"/>
      <c r="B26" s="1" t="s">
        <v>1676</v>
      </c>
      <c r="C26" s="2">
        <v>2379398</v>
      </c>
    </row>
    <row r="27" spans="1:3" ht="12.75">
      <c r="A27" s="5"/>
      <c r="B27" s="1" t="s">
        <v>1677</v>
      </c>
      <c r="C27" s="2">
        <v>3793233</v>
      </c>
    </row>
    <row r="28" spans="1:3" ht="12.75">
      <c r="A28" s="5"/>
      <c r="B28" s="1" t="s">
        <v>1678</v>
      </c>
      <c r="C28" s="2">
        <v>4045922</v>
      </c>
    </row>
    <row r="29" spans="1:3" ht="12.75">
      <c r="A29" s="5"/>
      <c r="B29" s="1" t="s">
        <v>1679</v>
      </c>
      <c r="C29" s="2">
        <v>14212171</v>
      </c>
    </row>
    <row r="30" spans="1:3" ht="12.75">
      <c r="A30" s="5"/>
      <c r="B30" s="1" t="s">
        <v>1680</v>
      </c>
      <c r="C30" s="2">
        <v>4152721</v>
      </c>
    </row>
    <row r="31" spans="1:3" ht="12.75">
      <c r="A31" s="5"/>
      <c r="B31" s="1" t="s">
        <v>1311</v>
      </c>
      <c r="C31" s="2">
        <v>2688166</v>
      </c>
    </row>
    <row r="32" spans="1:3" ht="12.75">
      <c r="A32" s="5"/>
      <c r="B32" s="1" t="s">
        <v>1681</v>
      </c>
      <c r="C32" s="2">
        <v>2108150</v>
      </c>
    </row>
    <row r="33" spans="1:3" ht="12.75">
      <c r="A33" s="5"/>
      <c r="B33" s="1" t="s">
        <v>1682</v>
      </c>
      <c r="C33" s="2">
        <v>5903675</v>
      </c>
    </row>
    <row r="34" spans="1:3" ht="12.75">
      <c r="A34" s="5"/>
      <c r="B34" s="1" t="s">
        <v>1683</v>
      </c>
      <c r="C34" s="2">
        <v>2354393</v>
      </c>
    </row>
    <row r="35" spans="1:2" ht="12.75">
      <c r="A35" s="5"/>
      <c r="B35" s="1"/>
    </row>
    <row r="36" spans="1:2" ht="12.75">
      <c r="A36" s="5"/>
      <c r="B36" s="1"/>
    </row>
    <row r="37" spans="1:3" s="71" customFormat="1" ht="13.5" thickBot="1">
      <c r="A37" s="53">
        <v>5307</v>
      </c>
      <c r="B37" s="54" t="s">
        <v>1315</v>
      </c>
      <c r="C37" s="55">
        <f>SUM(C38:C53)</f>
        <v>21357992</v>
      </c>
    </row>
    <row r="38" spans="1:3" ht="13.5" thickTop="1">
      <c r="A38" s="5"/>
      <c r="B38" s="31" t="s">
        <v>1684</v>
      </c>
      <c r="C38" s="32">
        <v>993287</v>
      </c>
    </row>
    <row r="39" spans="1:3" ht="12.75">
      <c r="A39" s="5"/>
      <c r="B39" s="31" t="s">
        <v>1685</v>
      </c>
      <c r="C39" s="32">
        <v>1610174</v>
      </c>
    </row>
    <row r="40" spans="1:3" ht="12.75">
      <c r="A40" s="5"/>
      <c r="B40" s="31" t="s">
        <v>1686</v>
      </c>
      <c r="C40" s="32">
        <v>1636390</v>
      </c>
    </row>
    <row r="41" spans="1:3" ht="12.75">
      <c r="A41" s="5"/>
      <c r="B41" s="31" t="s">
        <v>1687</v>
      </c>
      <c r="C41" s="32">
        <v>2641987</v>
      </c>
    </row>
    <row r="42" spans="1:3" ht="12.75">
      <c r="A42" s="5"/>
      <c r="B42" s="31" t="s">
        <v>1688</v>
      </c>
      <c r="C42" s="32">
        <v>2102630</v>
      </c>
    </row>
    <row r="43" spans="1:3" ht="12.75">
      <c r="A43" s="5"/>
      <c r="B43" s="31" t="s">
        <v>1689</v>
      </c>
      <c r="C43" s="32">
        <v>464231</v>
      </c>
    </row>
    <row r="44" spans="1:3" ht="12.75">
      <c r="A44" s="5"/>
      <c r="B44" s="31" t="s">
        <v>1690</v>
      </c>
      <c r="C44" s="32">
        <v>2417959</v>
      </c>
    </row>
    <row r="45" spans="1:3" ht="12.75">
      <c r="A45" s="5"/>
      <c r="B45" s="31" t="s">
        <v>1691</v>
      </c>
      <c r="C45" s="32">
        <v>988439</v>
      </c>
    </row>
    <row r="46" spans="1:3" ht="12.75">
      <c r="A46" s="5"/>
      <c r="B46" s="31" t="s">
        <v>1692</v>
      </c>
      <c r="C46" s="32">
        <v>1240112</v>
      </c>
    </row>
    <row r="47" spans="1:3" ht="12.75">
      <c r="A47" s="5"/>
      <c r="B47" s="31" t="s">
        <v>1693</v>
      </c>
      <c r="C47" s="32">
        <v>1028813</v>
      </c>
    </row>
    <row r="48" spans="1:3" ht="12.75">
      <c r="A48" s="5"/>
      <c r="B48" s="31" t="s">
        <v>1694</v>
      </c>
      <c r="C48" s="32">
        <v>1316602</v>
      </c>
    </row>
    <row r="49" spans="1:3" ht="12.75">
      <c r="A49" s="5"/>
      <c r="B49" s="31" t="s">
        <v>1695</v>
      </c>
      <c r="C49" s="32">
        <v>568072</v>
      </c>
    </row>
    <row r="50" spans="1:3" ht="12.75">
      <c r="A50" s="5"/>
      <c r="B50" s="31" t="s">
        <v>1696</v>
      </c>
      <c r="C50" s="32">
        <v>942936</v>
      </c>
    </row>
    <row r="51" spans="1:3" ht="12.75">
      <c r="A51" s="5"/>
      <c r="B51" s="31" t="s">
        <v>1697</v>
      </c>
      <c r="C51" s="32">
        <v>1263626</v>
      </c>
    </row>
    <row r="52" spans="1:3" ht="12.75">
      <c r="A52" s="5"/>
      <c r="B52" s="31" t="s">
        <v>1698</v>
      </c>
      <c r="C52" s="32">
        <v>1604997</v>
      </c>
    </row>
    <row r="53" spans="1:3" ht="12.75">
      <c r="A53" s="5"/>
      <c r="B53" s="31" t="s">
        <v>1699</v>
      </c>
      <c r="C53" s="32">
        <v>537737</v>
      </c>
    </row>
    <row r="54" spans="1:3" ht="12.75">
      <c r="A54" s="5"/>
      <c r="B54" s="31"/>
      <c r="C54" s="32"/>
    </row>
    <row r="55" ht="12.75">
      <c r="B55" s="1"/>
    </row>
    <row r="56" spans="1:3" s="71" customFormat="1" ht="13.5" thickBot="1">
      <c r="A56" s="53">
        <v>5309</v>
      </c>
      <c r="B56" s="54" t="s">
        <v>1316</v>
      </c>
      <c r="C56" s="55">
        <f>SUM(C57:C60)</f>
        <v>24478288</v>
      </c>
    </row>
    <row r="57" spans="1:3" ht="13.5" thickTop="1">
      <c r="A57" s="6"/>
      <c r="B57" s="7" t="s">
        <v>1679</v>
      </c>
      <c r="C57" s="8">
        <v>339321</v>
      </c>
    </row>
    <row r="58" spans="1:3" ht="12.75">
      <c r="A58" s="6"/>
      <c r="B58" s="7" t="s">
        <v>1673</v>
      </c>
      <c r="C58" s="8">
        <v>23791654</v>
      </c>
    </row>
    <row r="59" spans="1:3" ht="12.75">
      <c r="A59" s="6"/>
      <c r="B59" s="7" t="s">
        <v>1674</v>
      </c>
      <c r="C59" s="8">
        <v>194236</v>
      </c>
    </row>
    <row r="60" spans="1:3" ht="12.75">
      <c r="A60" s="6"/>
      <c r="B60" s="7" t="s">
        <v>1675</v>
      </c>
      <c r="C60" s="8">
        <v>153077</v>
      </c>
    </row>
    <row r="61" spans="1:3" ht="12.75">
      <c r="A61" s="6"/>
      <c r="B61" s="7"/>
      <c r="C61" s="8"/>
    </row>
    <row r="63" spans="1:3" s="71" customFormat="1" ht="13.5" thickBot="1">
      <c r="A63" s="53">
        <v>5311</v>
      </c>
      <c r="B63" s="54" t="s">
        <v>1317</v>
      </c>
      <c r="C63" s="55">
        <v>12017749</v>
      </c>
    </row>
    <row r="64" ht="13.5" thickTop="1"/>
    <row r="66" spans="1:3" s="71" customFormat="1" ht="13.5" thickBot="1">
      <c r="A66" s="53" t="s">
        <v>1319</v>
      </c>
      <c r="B66" s="54" t="s">
        <v>1318</v>
      </c>
      <c r="C66" s="55">
        <v>176561</v>
      </c>
    </row>
    <row r="67" ht="13.5" thickTop="1"/>
    <row r="69" spans="1:3" s="71" customFormat="1" ht="13.5" thickBot="1">
      <c r="A69" s="53">
        <v>5310</v>
      </c>
      <c r="B69" s="54" t="s">
        <v>1320</v>
      </c>
      <c r="C69" s="55">
        <v>7908221</v>
      </c>
    </row>
    <row r="70" ht="13.5" thickTop="1"/>
    <row r="72" spans="1:3" s="71" customFormat="1" ht="13.5" thickBot="1">
      <c r="A72" s="53">
        <v>5303</v>
      </c>
      <c r="B72" s="54" t="s">
        <v>1326</v>
      </c>
      <c r="C72" s="55">
        <v>5383172</v>
      </c>
    </row>
    <row r="73" ht="13.5" thickTop="1"/>
    <row r="75" spans="1:3" s="71" customFormat="1" ht="13.5" thickBot="1">
      <c r="A75" s="53">
        <v>5304</v>
      </c>
      <c r="B75" s="54" t="s">
        <v>1327</v>
      </c>
      <c r="C75" s="55">
        <v>1132759</v>
      </c>
    </row>
    <row r="76" ht="13.5" thickTop="1"/>
    <row r="78" spans="1:3" s="71" customFormat="1" ht="13.5" thickBot="1">
      <c r="A78" s="53">
        <v>5309</v>
      </c>
      <c r="B78" s="54" t="s">
        <v>1322</v>
      </c>
      <c r="C78" s="55">
        <f>SUM(C79:C125)</f>
        <v>27026826</v>
      </c>
    </row>
    <row r="79" spans="1:3" ht="13.5" thickTop="1">
      <c r="A79" s="12"/>
      <c r="B79" s="50" t="s">
        <v>1700</v>
      </c>
      <c r="C79" s="95">
        <v>476000</v>
      </c>
    </row>
    <row r="80" spans="1:3" ht="12.75">
      <c r="A80" s="12"/>
      <c r="B80" s="50" t="s">
        <v>1701</v>
      </c>
      <c r="C80" s="95">
        <v>401280</v>
      </c>
    </row>
    <row r="81" spans="1:3" ht="12.75">
      <c r="A81" s="12"/>
      <c r="B81" s="50" t="s">
        <v>1702</v>
      </c>
      <c r="C81" s="95">
        <v>1304160</v>
      </c>
    </row>
    <row r="82" spans="1:3" ht="12.75">
      <c r="A82" s="12"/>
      <c r="B82" s="96" t="s">
        <v>1703</v>
      </c>
      <c r="C82" s="97">
        <v>476000</v>
      </c>
    </row>
    <row r="83" spans="1:3" ht="24">
      <c r="A83" s="12"/>
      <c r="B83" s="19" t="s">
        <v>1704</v>
      </c>
      <c r="C83" s="98">
        <v>100320</v>
      </c>
    </row>
    <row r="84" spans="1:3" ht="12.75">
      <c r="A84" s="12"/>
      <c r="B84" s="50" t="s">
        <v>1705</v>
      </c>
      <c r="C84" s="95">
        <v>1003200</v>
      </c>
    </row>
    <row r="85" spans="1:3" ht="12.75">
      <c r="A85" s="12"/>
      <c r="B85" s="50" t="s">
        <v>1706</v>
      </c>
      <c r="C85" s="95">
        <v>720000</v>
      </c>
    </row>
    <row r="86" spans="1:3" ht="12.75">
      <c r="A86" s="12"/>
      <c r="B86" s="50" t="s">
        <v>1707</v>
      </c>
      <c r="C86" s="95">
        <v>1190000</v>
      </c>
    </row>
    <row r="87" spans="1:3" ht="12.75">
      <c r="A87" s="12"/>
      <c r="B87" s="50" t="s">
        <v>1708</v>
      </c>
      <c r="C87" s="95">
        <v>238000</v>
      </c>
    </row>
    <row r="88" spans="1:3" ht="12.75">
      <c r="A88" s="12"/>
      <c r="B88" s="50" t="s">
        <v>1709</v>
      </c>
      <c r="C88" s="95">
        <v>238000</v>
      </c>
    </row>
    <row r="89" spans="1:3" ht="12.75">
      <c r="A89" s="12"/>
      <c r="B89" s="50" t="s">
        <v>1710</v>
      </c>
      <c r="C89" s="95">
        <v>100320</v>
      </c>
    </row>
    <row r="90" spans="1:3" ht="12.75">
      <c r="A90" s="12"/>
      <c r="B90" s="50" t="s">
        <v>619</v>
      </c>
      <c r="C90" s="95">
        <v>120384</v>
      </c>
    </row>
    <row r="91" spans="1:3" ht="12.75">
      <c r="A91" s="12"/>
      <c r="B91" s="50" t="s">
        <v>620</v>
      </c>
      <c r="C91" s="95">
        <v>238000</v>
      </c>
    </row>
    <row r="92" spans="1:3" ht="12.75">
      <c r="A92" s="12"/>
      <c r="B92" s="50" t="s">
        <v>621</v>
      </c>
      <c r="C92" s="95">
        <v>802560</v>
      </c>
    </row>
    <row r="93" spans="1:3" ht="12.75">
      <c r="A93" s="12"/>
      <c r="B93" s="50" t="s">
        <v>622</v>
      </c>
      <c r="C93" s="95">
        <v>100320</v>
      </c>
    </row>
    <row r="94" spans="1:3" ht="12.75">
      <c r="A94" s="12"/>
      <c r="B94" s="50" t="s">
        <v>743</v>
      </c>
      <c r="C94" s="95">
        <v>802560</v>
      </c>
    </row>
    <row r="95" spans="1:3" ht="12.75">
      <c r="A95" s="12"/>
      <c r="B95" s="50" t="s">
        <v>744</v>
      </c>
      <c r="C95" s="95">
        <v>476000</v>
      </c>
    </row>
    <row r="96" spans="1:3" ht="12.75">
      <c r="A96" s="12"/>
      <c r="B96" s="50" t="s">
        <v>745</v>
      </c>
      <c r="C96" s="95">
        <v>1000000</v>
      </c>
    </row>
    <row r="97" spans="1:3" ht="12.75">
      <c r="A97" s="12"/>
      <c r="B97" s="50" t="s">
        <v>746</v>
      </c>
      <c r="C97" s="95">
        <v>1190000</v>
      </c>
    </row>
    <row r="98" spans="1:3" ht="12.75">
      <c r="A98" s="12"/>
      <c r="B98" s="50" t="s">
        <v>747</v>
      </c>
      <c r="C98" s="95">
        <v>1404480</v>
      </c>
    </row>
    <row r="99" spans="1:3" ht="12.75">
      <c r="A99" s="12"/>
      <c r="B99" s="50" t="s">
        <v>748</v>
      </c>
      <c r="C99" s="95">
        <v>902880</v>
      </c>
    </row>
    <row r="100" spans="1:3" ht="12.75">
      <c r="A100" s="12"/>
      <c r="B100" s="50" t="s">
        <v>749</v>
      </c>
      <c r="C100" s="95">
        <v>0</v>
      </c>
    </row>
    <row r="101" spans="1:3" ht="12.75">
      <c r="A101" s="12"/>
      <c r="B101" s="50" t="s">
        <v>750</v>
      </c>
      <c r="C101" s="95">
        <v>476000</v>
      </c>
    </row>
    <row r="102" spans="1:3" ht="12.75">
      <c r="A102" s="12"/>
      <c r="B102" s="50" t="s">
        <v>751</v>
      </c>
      <c r="C102" s="95">
        <v>60192</v>
      </c>
    </row>
    <row r="103" spans="1:3" ht="12.75">
      <c r="A103" s="12"/>
      <c r="B103" s="50" t="s">
        <v>752</v>
      </c>
      <c r="C103" s="95">
        <v>100320</v>
      </c>
    </row>
    <row r="104" spans="1:3" ht="12.75">
      <c r="A104" s="12"/>
      <c r="B104" s="50" t="s">
        <v>753</v>
      </c>
      <c r="C104" s="95">
        <v>601920</v>
      </c>
    </row>
    <row r="105" spans="1:3" ht="12.75">
      <c r="A105" s="12"/>
      <c r="B105" s="50" t="s">
        <v>754</v>
      </c>
      <c r="C105" s="95">
        <v>1203840</v>
      </c>
    </row>
    <row r="106" spans="1:3" ht="12.75">
      <c r="A106" s="12"/>
      <c r="B106" s="50" t="s">
        <v>754</v>
      </c>
      <c r="C106" s="95">
        <v>802560</v>
      </c>
    </row>
    <row r="107" spans="1:3" ht="12.75">
      <c r="A107" s="12"/>
      <c r="B107" s="50" t="s">
        <v>755</v>
      </c>
      <c r="C107" s="95">
        <v>599914</v>
      </c>
    </row>
    <row r="108" spans="1:3" ht="12.75">
      <c r="A108" s="12"/>
      <c r="B108" s="50" t="s">
        <v>756</v>
      </c>
      <c r="C108" s="95">
        <v>238000</v>
      </c>
    </row>
    <row r="109" spans="1:3" ht="12.75">
      <c r="A109" s="12"/>
      <c r="B109" s="50" t="s">
        <v>757</v>
      </c>
      <c r="C109" s="95">
        <v>480000</v>
      </c>
    </row>
    <row r="110" spans="1:3" ht="12.75">
      <c r="A110" s="12"/>
      <c r="B110" s="50" t="s">
        <v>758</v>
      </c>
      <c r="C110" s="95">
        <v>601920</v>
      </c>
    </row>
    <row r="111" spans="1:3" ht="12.75">
      <c r="A111" s="12"/>
      <c r="B111" s="50" t="s">
        <v>759</v>
      </c>
      <c r="C111" s="95">
        <v>802560</v>
      </c>
    </row>
    <row r="112" spans="1:3" ht="12.75">
      <c r="A112" s="12"/>
      <c r="B112" s="50" t="s">
        <v>760</v>
      </c>
      <c r="C112" s="95">
        <v>180576</v>
      </c>
    </row>
    <row r="113" spans="1:3" ht="12.75">
      <c r="A113" s="12"/>
      <c r="B113" s="50" t="s">
        <v>761</v>
      </c>
      <c r="C113" s="95">
        <v>702240</v>
      </c>
    </row>
    <row r="114" spans="1:3" ht="12.75">
      <c r="A114" s="12"/>
      <c r="B114" s="50" t="s">
        <v>762</v>
      </c>
      <c r="C114" s="95">
        <v>300960</v>
      </c>
    </row>
    <row r="115" spans="1:3" ht="12.75">
      <c r="A115" s="12"/>
      <c r="B115" s="50" t="s">
        <v>763</v>
      </c>
      <c r="C115" s="95">
        <v>50160</v>
      </c>
    </row>
    <row r="116" spans="1:3" ht="12.75">
      <c r="A116" s="12"/>
      <c r="B116" s="50" t="s">
        <v>764</v>
      </c>
      <c r="C116" s="95">
        <v>238000</v>
      </c>
    </row>
    <row r="117" spans="1:3" ht="12.75">
      <c r="A117" s="12"/>
      <c r="B117" s="50" t="s">
        <v>765</v>
      </c>
      <c r="C117" s="95">
        <v>451440</v>
      </c>
    </row>
    <row r="118" spans="1:3" ht="12.75">
      <c r="A118" s="12"/>
      <c r="B118" s="50" t="s">
        <v>765</v>
      </c>
      <c r="C118" s="95">
        <v>401280</v>
      </c>
    </row>
    <row r="119" spans="1:3" ht="12.75">
      <c r="A119" s="12"/>
      <c r="B119" s="50" t="s">
        <v>766</v>
      </c>
      <c r="C119" s="95">
        <v>401280</v>
      </c>
    </row>
    <row r="120" spans="1:3" ht="12.75">
      <c r="A120" s="12"/>
      <c r="B120" s="96" t="s">
        <v>767</v>
      </c>
      <c r="C120" s="97">
        <v>476000</v>
      </c>
    </row>
    <row r="121" spans="1:3" ht="24">
      <c r="A121" s="12"/>
      <c r="B121" s="19" t="s">
        <v>768</v>
      </c>
      <c r="C121" s="98">
        <v>3570000</v>
      </c>
    </row>
    <row r="122" spans="1:3" ht="24">
      <c r="A122" s="12"/>
      <c r="B122" s="19" t="s">
        <v>769</v>
      </c>
      <c r="C122" s="98">
        <v>200640</v>
      </c>
    </row>
    <row r="123" spans="1:3" ht="12.75">
      <c r="A123" s="12"/>
      <c r="B123" s="50" t="s">
        <v>770</v>
      </c>
      <c r="C123" s="95">
        <v>200640</v>
      </c>
    </row>
    <row r="124" spans="1:3" ht="12.75">
      <c r="A124" s="12"/>
      <c r="B124" s="50" t="s">
        <v>771</v>
      </c>
      <c r="C124" s="95">
        <v>150480</v>
      </c>
    </row>
    <row r="125" spans="1:3" ht="12.75">
      <c r="A125" s="12"/>
      <c r="B125" s="50" t="s">
        <v>772</v>
      </c>
      <c r="C125" s="95">
        <v>451440</v>
      </c>
    </row>
    <row r="126" spans="1:3" ht="12.75">
      <c r="A126" s="12"/>
      <c r="B126" s="21"/>
      <c r="C126" s="22"/>
    </row>
    <row r="128" spans="1:3" s="71" customFormat="1" ht="13.5" thickBot="1">
      <c r="A128" s="53">
        <v>5316</v>
      </c>
      <c r="B128" s="54" t="s">
        <v>1329</v>
      </c>
      <c r="C128" s="55">
        <f>SUM(C129:C142)</f>
        <v>8741329</v>
      </c>
    </row>
    <row r="129" spans="1:3" ht="13.5" thickTop="1">
      <c r="A129" s="6"/>
      <c r="B129" s="1" t="s">
        <v>1676</v>
      </c>
      <c r="C129" s="102">
        <v>77282</v>
      </c>
    </row>
    <row r="130" spans="1:3" ht="12.75">
      <c r="A130" s="6"/>
      <c r="B130" s="1" t="s">
        <v>1677</v>
      </c>
      <c r="C130" s="102">
        <v>155494</v>
      </c>
    </row>
    <row r="131" spans="1:3" ht="12.75">
      <c r="A131" s="6"/>
      <c r="B131" s="1" t="s">
        <v>1678</v>
      </c>
      <c r="C131" s="102">
        <v>143926</v>
      </c>
    </row>
    <row r="132" spans="1:3" ht="12.75">
      <c r="A132" s="6"/>
      <c r="B132" s="1" t="s">
        <v>1679</v>
      </c>
      <c r="C132" s="102">
        <v>417039</v>
      </c>
    </row>
    <row r="133" spans="1:3" ht="12.75">
      <c r="A133" s="6"/>
      <c r="B133" s="1" t="s">
        <v>1673</v>
      </c>
      <c r="C133" s="102">
        <v>2950084</v>
      </c>
    </row>
    <row r="134" spans="1:3" ht="12.75">
      <c r="A134" s="6"/>
      <c r="B134" s="1" t="s">
        <v>1674</v>
      </c>
      <c r="C134" s="102">
        <v>579092</v>
      </c>
    </row>
    <row r="135" spans="1:3" ht="12.75">
      <c r="A135" s="6"/>
      <c r="B135" s="1" t="s">
        <v>1680</v>
      </c>
      <c r="C135" s="102">
        <v>171388</v>
      </c>
    </row>
    <row r="136" spans="1:3" ht="12.75">
      <c r="A136" s="6"/>
      <c r="B136" s="1" t="s">
        <v>1311</v>
      </c>
      <c r="C136" s="102">
        <v>187713</v>
      </c>
    </row>
    <row r="137" spans="1:3" ht="12.75">
      <c r="A137" s="6"/>
      <c r="B137" s="1" t="s">
        <v>1681</v>
      </c>
      <c r="C137" s="102">
        <v>141358</v>
      </c>
    </row>
    <row r="138" spans="1:3" ht="12.75">
      <c r="A138" s="6"/>
      <c r="B138" s="1" t="s">
        <v>1682</v>
      </c>
      <c r="C138" s="102">
        <v>236321</v>
      </c>
    </row>
    <row r="139" spans="1:3" ht="12.75">
      <c r="A139" s="6"/>
      <c r="B139" s="1" t="s">
        <v>1683</v>
      </c>
      <c r="C139" s="102">
        <v>139757</v>
      </c>
    </row>
    <row r="140" spans="1:3" ht="12.75">
      <c r="A140" s="6"/>
      <c r="B140" s="1" t="s">
        <v>1675</v>
      </c>
      <c r="C140" s="102">
        <v>1030946</v>
      </c>
    </row>
    <row r="141" spans="1:3" ht="12.75">
      <c r="A141" s="6"/>
      <c r="B141" s="1" t="s">
        <v>1324</v>
      </c>
      <c r="C141" s="102">
        <v>1678878</v>
      </c>
    </row>
    <row r="142" spans="2:3" ht="12.75">
      <c r="B142" s="1" t="s">
        <v>1325</v>
      </c>
      <c r="C142" s="102">
        <v>832051</v>
      </c>
    </row>
    <row r="143" ht="12.75">
      <c r="B143" s="1"/>
    </row>
    <row r="145" spans="1:3" s="71" customFormat="1" ht="13.5" thickBot="1">
      <c r="A145" s="53">
        <v>5317</v>
      </c>
      <c r="B145" s="54" t="s">
        <v>1330</v>
      </c>
      <c r="C145" s="55">
        <f>SUM(C146:C159)</f>
        <v>5697223</v>
      </c>
    </row>
    <row r="146" spans="1:3" ht="13.5" thickTop="1">
      <c r="A146" s="6"/>
      <c r="B146" s="1" t="s">
        <v>1676</v>
      </c>
      <c r="C146" s="102">
        <v>73189</v>
      </c>
    </row>
    <row r="147" spans="1:3" ht="12.75">
      <c r="A147" s="6"/>
      <c r="B147" s="1" t="s">
        <v>1677</v>
      </c>
      <c r="C147" s="102">
        <v>117307</v>
      </c>
    </row>
    <row r="148" spans="1:3" ht="12.75">
      <c r="A148" s="6"/>
      <c r="B148" s="1" t="s">
        <v>1678</v>
      </c>
      <c r="C148" s="102">
        <v>96642</v>
      </c>
    </row>
    <row r="149" spans="1:3" ht="12.75">
      <c r="A149" s="6"/>
      <c r="B149" s="1" t="s">
        <v>1679</v>
      </c>
      <c r="C149" s="102">
        <v>273094</v>
      </c>
    </row>
    <row r="150" spans="1:3" ht="12.75">
      <c r="A150" s="6"/>
      <c r="B150" s="1" t="s">
        <v>1673</v>
      </c>
      <c r="C150" s="102">
        <v>1677667</v>
      </c>
    </row>
    <row r="151" spans="1:3" ht="12.75">
      <c r="A151" s="6"/>
      <c r="B151" s="1" t="s">
        <v>1674</v>
      </c>
      <c r="C151" s="102">
        <v>351306</v>
      </c>
    </row>
    <row r="152" spans="1:3" ht="12.75">
      <c r="A152" s="6"/>
      <c r="B152" s="1" t="s">
        <v>1680</v>
      </c>
      <c r="C152" s="102">
        <v>133980</v>
      </c>
    </row>
    <row r="153" spans="1:3" ht="12.75">
      <c r="A153" s="6"/>
      <c r="B153" s="1" t="s">
        <v>1311</v>
      </c>
      <c r="C153" s="102">
        <v>104064</v>
      </c>
    </row>
    <row r="154" spans="1:3" ht="12.75">
      <c r="A154" s="6"/>
      <c r="B154" s="1" t="s">
        <v>1681</v>
      </c>
      <c r="C154" s="102">
        <v>102434</v>
      </c>
    </row>
    <row r="155" spans="2:3" ht="12.75">
      <c r="B155" s="1" t="s">
        <v>1682</v>
      </c>
      <c r="C155" s="102">
        <v>201463</v>
      </c>
    </row>
    <row r="156" spans="2:3" ht="12.75">
      <c r="B156" s="1" t="s">
        <v>1683</v>
      </c>
      <c r="C156" s="102">
        <v>42761</v>
      </c>
    </row>
    <row r="157" spans="2:3" ht="12.75">
      <c r="B157" s="1" t="s">
        <v>1675</v>
      </c>
      <c r="C157" s="102">
        <v>750519</v>
      </c>
    </row>
    <row r="158" spans="2:3" ht="12.75">
      <c r="B158" s="1" t="s">
        <v>1324</v>
      </c>
      <c r="C158" s="102">
        <v>1243752</v>
      </c>
    </row>
    <row r="159" spans="2:3" ht="12.75">
      <c r="B159" s="1" t="s">
        <v>1325</v>
      </c>
      <c r="C159" s="102">
        <v>529045</v>
      </c>
    </row>
    <row r="160" ht="12.75">
      <c r="B160" s="1"/>
    </row>
    <row r="162" spans="1:3" s="71" customFormat="1" ht="13.5" thickBot="1">
      <c r="A162" s="53">
        <v>5314</v>
      </c>
      <c r="B162" s="54" t="s">
        <v>1586</v>
      </c>
      <c r="C162" s="55">
        <f>SUM(C163)</f>
        <v>1750000</v>
      </c>
    </row>
    <row r="163" spans="2:3" ht="13.5" thickTop="1">
      <c r="B163" s="24" t="s">
        <v>827</v>
      </c>
      <c r="C163" s="2">
        <v>1750000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9" customWidth="1"/>
    <col min="2" max="2" width="68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602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SUM(C19,C23,C30,C43,C47,C50,C53,C56,C59,C62,C66,C89,C99)</f>
        <v>142986061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641</v>
      </c>
      <c r="C6" s="62"/>
    </row>
    <row r="7" spans="1:3" s="60" customFormat="1" ht="16.5" customHeight="1">
      <c r="A7" s="61"/>
      <c r="B7" s="64" t="s">
        <v>537</v>
      </c>
      <c r="C7" s="62"/>
    </row>
    <row r="8" spans="1:6" s="60" customFormat="1" ht="16.5" customHeight="1">
      <c r="A8" s="61"/>
      <c r="B8" s="65" t="s">
        <v>536</v>
      </c>
      <c r="C8" s="65"/>
      <c r="D8" s="66"/>
      <c r="E8" s="65"/>
      <c r="F8" s="67"/>
    </row>
    <row r="9" spans="1:3" s="60" customFormat="1" ht="18.75" customHeight="1">
      <c r="A9" s="61"/>
      <c r="B9" s="65" t="s">
        <v>535</v>
      </c>
      <c r="C9" s="62"/>
    </row>
    <row r="10" spans="1:3" s="60" customFormat="1" ht="18.75" customHeight="1">
      <c r="A10" s="61"/>
      <c r="B10" s="65" t="s">
        <v>534</v>
      </c>
      <c r="C10" s="62"/>
    </row>
    <row r="11" spans="1:3" s="60" customFormat="1" ht="18.75" customHeight="1">
      <c r="A11" s="61"/>
      <c r="B11" s="65" t="s">
        <v>533</v>
      </c>
      <c r="C11" s="62"/>
    </row>
    <row r="12" spans="1:3" s="15" customFormat="1" ht="18.75" customHeight="1">
      <c r="A12" s="17"/>
      <c r="B12" s="65" t="s">
        <v>532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531</v>
      </c>
      <c r="C15" s="18"/>
    </row>
    <row r="16" spans="1:3" s="15" customFormat="1" ht="18.75" customHeight="1">
      <c r="A16" s="17"/>
      <c r="B16" s="65" t="s">
        <v>530</v>
      </c>
      <c r="C16" s="18"/>
    </row>
    <row r="19" spans="1:3" s="71" customFormat="1" ht="13.5" thickBot="1">
      <c r="A19" s="53">
        <v>5307</v>
      </c>
      <c r="B19" s="54" t="s">
        <v>1314</v>
      </c>
      <c r="C19" s="72">
        <f>SUM(C20)</f>
        <v>55761620</v>
      </c>
    </row>
    <row r="20" spans="1:3" ht="13.5" thickTop="1">
      <c r="A20" s="5"/>
      <c r="B20" s="1" t="s">
        <v>828</v>
      </c>
      <c r="C20" s="2">
        <v>55761620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SUM(C24:C27)</f>
        <v>10051467</v>
      </c>
    </row>
    <row r="24" spans="1:3" ht="13.5" thickTop="1">
      <c r="A24" s="5"/>
      <c r="B24" s="1" t="s">
        <v>829</v>
      </c>
      <c r="C24" s="2">
        <v>2235714</v>
      </c>
    </row>
    <row r="25" spans="1:3" ht="12.75">
      <c r="A25" s="5"/>
      <c r="B25" s="1" t="s">
        <v>840</v>
      </c>
      <c r="C25" s="2">
        <v>2944537</v>
      </c>
    </row>
    <row r="26" spans="1:3" ht="12.75">
      <c r="A26" s="5"/>
      <c r="B26" s="1" t="s">
        <v>1312</v>
      </c>
      <c r="C26" s="2">
        <v>1993783</v>
      </c>
    </row>
    <row r="27" spans="1:3" ht="12.75">
      <c r="A27" s="5"/>
      <c r="B27" s="1" t="s">
        <v>830</v>
      </c>
      <c r="C27" s="2">
        <v>2877433</v>
      </c>
    </row>
    <row r="28" spans="1:2" ht="12.75">
      <c r="A28" s="5"/>
      <c r="B28" s="1"/>
    </row>
    <row r="29" spans="1:2" ht="12.75">
      <c r="A29" s="5"/>
      <c r="B29" s="1"/>
    </row>
    <row r="30" spans="1:3" s="71" customFormat="1" ht="13.5" thickBot="1">
      <c r="A30" s="53">
        <v>5307</v>
      </c>
      <c r="B30" s="54" t="s">
        <v>1315</v>
      </c>
      <c r="C30" s="55">
        <f>SUM(C31:C40)</f>
        <v>8760015</v>
      </c>
    </row>
    <row r="31" spans="1:3" ht="13.5" thickTop="1">
      <c r="A31" s="5"/>
      <c r="B31" s="1" t="s">
        <v>831</v>
      </c>
      <c r="C31" s="2">
        <v>989427</v>
      </c>
    </row>
    <row r="32" spans="1:3" ht="12.75">
      <c r="A32" s="5"/>
      <c r="B32" s="1" t="s">
        <v>832</v>
      </c>
      <c r="C32" s="2">
        <v>1312463</v>
      </c>
    </row>
    <row r="33" spans="1:3" ht="12.75">
      <c r="A33" s="5"/>
      <c r="B33" s="1" t="s">
        <v>833</v>
      </c>
      <c r="C33" s="2">
        <v>500167</v>
      </c>
    </row>
    <row r="34" spans="1:3" ht="12.75">
      <c r="A34" s="5"/>
      <c r="B34" s="1" t="s">
        <v>834</v>
      </c>
      <c r="C34" s="2">
        <v>536009</v>
      </c>
    </row>
    <row r="35" spans="1:3" ht="12.75">
      <c r="A35" s="5"/>
      <c r="B35" s="1" t="s">
        <v>835</v>
      </c>
      <c r="C35" s="2">
        <v>805000</v>
      </c>
    </row>
    <row r="36" spans="1:3" ht="12.75">
      <c r="A36" s="5"/>
      <c r="B36" s="1" t="s">
        <v>836</v>
      </c>
      <c r="C36" s="2">
        <v>578175</v>
      </c>
    </row>
    <row r="37" spans="1:3" ht="12.75">
      <c r="A37" s="5"/>
      <c r="B37" s="1" t="s">
        <v>600</v>
      </c>
      <c r="C37" s="2">
        <v>1486745</v>
      </c>
    </row>
    <row r="38" spans="1:3" ht="12.75">
      <c r="A38" s="5"/>
      <c r="B38" s="1" t="s">
        <v>837</v>
      </c>
      <c r="C38" s="2">
        <v>1083099</v>
      </c>
    </row>
    <row r="39" spans="1:3" ht="12.75">
      <c r="A39" s="5"/>
      <c r="B39" s="1" t="s">
        <v>838</v>
      </c>
      <c r="C39" s="2">
        <v>608832</v>
      </c>
    </row>
    <row r="40" spans="1:3" ht="12.75">
      <c r="A40" s="5"/>
      <c r="B40" s="1" t="s">
        <v>839</v>
      </c>
      <c r="C40" s="2">
        <v>860098</v>
      </c>
    </row>
    <row r="41" spans="1:2" ht="12.75">
      <c r="A41" s="5"/>
      <c r="B41" s="1"/>
    </row>
    <row r="43" spans="1:3" s="71" customFormat="1" ht="13.5" thickBot="1">
      <c r="A43" s="53">
        <v>5309</v>
      </c>
      <c r="B43" s="54" t="s">
        <v>1316</v>
      </c>
      <c r="C43" s="55">
        <f>SUM(C44)</f>
        <v>31502427</v>
      </c>
    </row>
    <row r="44" spans="1:3" ht="13.5" thickTop="1">
      <c r="A44" s="6"/>
      <c r="B44" s="7" t="s">
        <v>828</v>
      </c>
      <c r="C44" s="8">
        <v>31502427</v>
      </c>
    </row>
    <row r="45" spans="1:3" ht="12.75">
      <c r="A45" s="6"/>
      <c r="B45" s="7"/>
      <c r="C45" s="8"/>
    </row>
    <row r="47" spans="1:3" s="71" customFormat="1" ht="13.5" thickBot="1">
      <c r="A47" s="53">
        <v>5311</v>
      </c>
      <c r="B47" s="54" t="s">
        <v>1317</v>
      </c>
      <c r="C47" s="55">
        <v>15087041</v>
      </c>
    </row>
    <row r="48" ht="13.5" thickTop="1"/>
    <row r="50" spans="1:3" s="71" customFormat="1" ht="13.5" thickBot="1">
      <c r="A50" s="53" t="s">
        <v>1319</v>
      </c>
      <c r="B50" s="54" t="s">
        <v>1318</v>
      </c>
      <c r="C50" s="55">
        <v>206049</v>
      </c>
    </row>
    <row r="51" ht="13.5" thickTop="1"/>
    <row r="53" spans="1:3" s="71" customFormat="1" ht="13.5" thickBot="1">
      <c r="A53" s="53">
        <v>5310</v>
      </c>
      <c r="B53" s="54" t="s">
        <v>1320</v>
      </c>
      <c r="C53" s="55">
        <v>2969256</v>
      </c>
    </row>
    <row r="54" ht="13.5" thickTop="1"/>
    <row r="56" spans="1:3" s="71" customFormat="1" ht="13.5" thickBot="1">
      <c r="A56" s="53">
        <v>5303</v>
      </c>
      <c r="B56" s="54" t="s">
        <v>1326</v>
      </c>
      <c r="C56" s="55">
        <v>2123217</v>
      </c>
    </row>
    <row r="57" ht="13.5" thickTop="1"/>
    <row r="59" spans="1:3" s="71" customFormat="1" ht="13.5" thickBot="1">
      <c r="A59" s="53">
        <v>5304</v>
      </c>
      <c r="B59" s="54" t="s">
        <v>1327</v>
      </c>
      <c r="C59" s="55">
        <v>421322</v>
      </c>
    </row>
    <row r="60" ht="13.5" thickTop="1"/>
    <row r="62" spans="1:3" s="71" customFormat="1" ht="13.5" thickBot="1">
      <c r="A62" s="53">
        <v>5308</v>
      </c>
      <c r="B62" s="54" t="s">
        <v>1321</v>
      </c>
      <c r="C62" s="55">
        <f>SUM(C63)</f>
        <v>2380000</v>
      </c>
    </row>
    <row r="63" spans="1:3" ht="13.5" thickTop="1">
      <c r="A63" s="4"/>
      <c r="B63" s="11" t="s">
        <v>841</v>
      </c>
      <c r="C63" s="2">
        <v>2380000</v>
      </c>
    </row>
    <row r="66" spans="1:3" s="71" customFormat="1" ht="13.5" thickBot="1">
      <c r="A66" s="53">
        <v>5309</v>
      </c>
      <c r="B66" s="54" t="s">
        <v>1322</v>
      </c>
      <c r="C66" s="55">
        <f>SUM(C67:C86)</f>
        <v>7229737</v>
      </c>
    </row>
    <row r="67" spans="1:3" ht="13.5" thickTop="1">
      <c r="A67" s="12"/>
      <c r="B67" s="50" t="s">
        <v>842</v>
      </c>
      <c r="C67" s="95">
        <v>60192</v>
      </c>
    </row>
    <row r="68" spans="1:3" ht="12.75">
      <c r="A68" s="12"/>
      <c r="B68" s="50" t="s">
        <v>843</v>
      </c>
      <c r="C68" s="95">
        <v>160512</v>
      </c>
    </row>
    <row r="69" spans="1:3" ht="12.75">
      <c r="A69" s="12"/>
      <c r="B69" s="50" t="s">
        <v>844</v>
      </c>
      <c r="C69" s="95">
        <v>284909</v>
      </c>
    </row>
    <row r="70" spans="1:3" ht="12.75">
      <c r="A70" s="12"/>
      <c r="B70" s="50" t="s">
        <v>845</v>
      </c>
      <c r="C70" s="95">
        <v>401280</v>
      </c>
    </row>
    <row r="71" spans="1:3" ht="12.75">
      <c r="A71" s="12"/>
      <c r="B71" s="50" t="s">
        <v>846</v>
      </c>
      <c r="C71" s="95">
        <v>1203840</v>
      </c>
    </row>
    <row r="72" spans="1:3" ht="12.75">
      <c r="A72" s="12"/>
      <c r="B72" s="50" t="s">
        <v>847</v>
      </c>
      <c r="C72" s="95">
        <v>80256</v>
      </c>
    </row>
    <row r="73" spans="1:3" ht="12.75">
      <c r="A73" s="12"/>
      <c r="B73" s="50" t="s">
        <v>848</v>
      </c>
      <c r="C73" s="95">
        <v>200640</v>
      </c>
    </row>
    <row r="74" spans="1:3" ht="12.75">
      <c r="A74" s="12"/>
      <c r="B74" s="50" t="s">
        <v>849</v>
      </c>
      <c r="C74" s="95">
        <v>60192</v>
      </c>
    </row>
    <row r="75" spans="1:3" ht="12.75">
      <c r="A75" s="12"/>
      <c r="B75" s="50" t="s">
        <v>850</v>
      </c>
      <c r="C75" s="95">
        <v>405000</v>
      </c>
    </row>
    <row r="76" spans="1:3" ht="12.75">
      <c r="A76" s="12"/>
      <c r="B76" s="50" t="s">
        <v>1088</v>
      </c>
      <c r="C76" s="95">
        <v>194420</v>
      </c>
    </row>
    <row r="77" spans="1:3" ht="12.75">
      <c r="A77" s="12"/>
      <c r="B77" s="50" t="s">
        <v>1089</v>
      </c>
      <c r="C77" s="95">
        <v>2142000</v>
      </c>
    </row>
    <row r="78" spans="1:3" ht="12.75">
      <c r="A78" s="12"/>
      <c r="B78" s="50" t="s">
        <v>1090</v>
      </c>
      <c r="C78" s="95">
        <v>40128</v>
      </c>
    </row>
    <row r="79" spans="1:3" ht="12.75">
      <c r="A79" s="12"/>
      <c r="B79" s="50" t="s">
        <v>1091</v>
      </c>
      <c r="C79" s="95">
        <v>200640</v>
      </c>
    </row>
    <row r="80" spans="1:3" ht="12.75">
      <c r="A80" s="12"/>
      <c r="B80" s="50" t="s">
        <v>1092</v>
      </c>
      <c r="C80" s="95">
        <v>200640</v>
      </c>
    </row>
    <row r="81" spans="1:3" ht="12.75">
      <c r="A81" s="12"/>
      <c r="B81" s="50" t="s">
        <v>1093</v>
      </c>
      <c r="C81" s="95">
        <v>60192</v>
      </c>
    </row>
    <row r="82" spans="1:3" ht="12.75">
      <c r="A82" s="12"/>
      <c r="B82" s="50" t="s">
        <v>859</v>
      </c>
      <c r="C82" s="95">
        <v>50160</v>
      </c>
    </row>
    <row r="83" spans="1:3" ht="12.75">
      <c r="A83" s="12"/>
      <c r="B83" s="50" t="s">
        <v>860</v>
      </c>
      <c r="C83" s="95">
        <v>1003200</v>
      </c>
    </row>
    <row r="84" spans="1:3" ht="12.75">
      <c r="A84" s="12"/>
      <c r="B84" s="96" t="s">
        <v>861</v>
      </c>
      <c r="C84" s="97">
        <v>401280</v>
      </c>
    </row>
    <row r="85" spans="1:3" ht="12.75">
      <c r="A85" s="12"/>
      <c r="B85" s="50" t="s">
        <v>862</v>
      </c>
      <c r="C85" s="95">
        <v>40128</v>
      </c>
    </row>
    <row r="86" spans="1:3" ht="12.75">
      <c r="A86" s="12"/>
      <c r="B86" s="50" t="s">
        <v>863</v>
      </c>
      <c r="C86" s="95">
        <v>40128</v>
      </c>
    </row>
    <row r="87" spans="1:3" ht="12.75">
      <c r="A87" s="12"/>
      <c r="B87" s="19"/>
      <c r="C87" s="20"/>
    </row>
    <row r="89" spans="1:3" s="71" customFormat="1" ht="13.5" thickBot="1">
      <c r="A89" s="53">
        <v>5316</v>
      </c>
      <c r="B89" s="54" t="s">
        <v>1329</v>
      </c>
      <c r="C89" s="55">
        <f>SUM(C90:C96)</f>
        <v>4155987</v>
      </c>
    </row>
    <row r="90" spans="1:3" ht="13.5" thickTop="1">
      <c r="A90" s="6"/>
      <c r="B90" s="1" t="s">
        <v>828</v>
      </c>
      <c r="C90" s="102">
        <v>1415682</v>
      </c>
    </row>
    <row r="91" spans="1:3" ht="12.75">
      <c r="A91" s="6"/>
      <c r="B91" s="1" t="s">
        <v>864</v>
      </c>
      <c r="C91" s="102">
        <v>201825</v>
      </c>
    </row>
    <row r="92" spans="1:3" ht="12.75">
      <c r="A92" s="6"/>
      <c r="B92" s="1" t="s">
        <v>840</v>
      </c>
      <c r="C92" s="102">
        <v>178019</v>
      </c>
    </row>
    <row r="93" spans="1:3" ht="12.75">
      <c r="A93" s="6"/>
      <c r="B93" s="1" t="s">
        <v>1312</v>
      </c>
      <c r="C93" s="102">
        <v>157239</v>
      </c>
    </row>
    <row r="94" spans="1:3" ht="12.75">
      <c r="A94" s="6"/>
      <c r="B94" s="1" t="s">
        <v>830</v>
      </c>
      <c r="C94" s="102">
        <v>141828</v>
      </c>
    </row>
    <row r="95" spans="1:3" ht="12.75">
      <c r="A95" s="6"/>
      <c r="B95" s="1" t="s">
        <v>1324</v>
      </c>
      <c r="C95" s="102">
        <v>919739</v>
      </c>
    </row>
    <row r="96" spans="1:3" ht="12.75">
      <c r="A96" s="6"/>
      <c r="B96" s="1" t="s">
        <v>1325</v>
      </c>
      <c r="C96" s="102">
        <v>1141655</v>
      </c>
    </row>
    <row r="99" spans="1:3" s="71" customFormat="1" ht="13.5" thickBot="1">
      <c r="A99" s="53">
        <v>5317</v>
      </c>
      <c r="B99" s="54" t="s">
        <v>1330</v>
      </c>
      <c r="C99" s="55">
        <f>SUM(C100:C106)</f>
        <v>2337923</v>
      </c>
    </row>
    <row r="100" spans="1:3" ht="13.5" thickTop="1">
      <c r="A100" s="6"/>
      <c r="B100" s="1" t="s">
        <v>828</v>
      </c>
      <c r="C100" s="102">
        <v>888971</v>
      </c>
    </row>
    <row r="101" spans="1:3" ht="12.75">
      <c r="A101" s="6"/>
      <c r="B101" s="1" t="s">
        <v>864</v>
      </c>
      <c r="C101" s="102">
        <v>108159</v>
      </c>
    </row>
    <row r="102" spans="1:3" ht="12.75">
      <c r="A102" s="6"/>
      <c r="B102" s="1" t="s">
        <v>840</v>
      </c>
      <c r="C102" s="102">
        <v>114462</v>
      </c>
    </row>
    <row r="103" spans="1:3" ht="12.75">
      <c r="A103" s="6"/>
      <c r="B103" s="1" t="s">
        <v>1312</v>
      </c>
      <c r="C103" s="102">
        <v>79731</v>
      </c>
    </row>
    <row r="104" spans="1:3" ht="12.75">
      <c r="A104" s="6"/>
      <c r="B104" s="1" t="s">
        <v>830</v>
      </c>
      <c r="C104" s="102">
        <v>70682</v>
      </c>
    </row>
    <row r="105" spans="1:3" ht="12.75">
      <c r="A105" s="6"/>
      <c r="B105" s="1" t="s">
        <v>1324</v>
      </c>
      <c r="C105" s="102">
        <v>450350</v>
      </c>
    </row>
    <row r="106" spans="1:3" ht="12.75">
      <c r="A106" s="6"/>
      <c r="B106" s="1" t="s">
        <v>1325</v>
      </c>
      <c r="C106" s="102">
        <v>625568</v>
      </c>
    </row>
    <row r="107" spans="1:2" ht="12.75">
      <c r="A107" s="6"/>
      <c r="B107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xSplit="13410" topLeftCell="F1" activePane="topLeft" state="split"/>
      <selection pane="topLeft" activeCell="B9" sqref="B9"/>
      <selection pane="topRight" activeCell="F35" sqref="F35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601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SUM(C31,C28,C25,C22,C19)</f>
        <v>833438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642</v>
      </c>
      <c r="C6" s="62"/>
    </row>
    <row r="7" spans="1:3" s="60" customFormat="1" ht="16.5" customHeight="1">
      <c r="A7" s="61"/>
      <c r="B7" s="64" t="s">
        <v>545</v>
      </c>
      <c r="C7" s="62"/>
    </row>
    <row r="8" spans="1:6" s="60" customFormat="1" ht="16.5" customHeight="1">
      <c r="A8" s="61"/>
      <c r="B8" s="65" t="s">
        <v>544</v>
      </c>
      <c r="C8" s="65"/>
      <c r="D8" s="66"/>
      <c r="E8" s="65"/>
      <c r="F8" s="67"/>
    </row>
    <row r="9" spans="1:3" s="60" customFormat="1" ht="18.75" customHeight="1">
      <c r="A9" s="61"/>
      <c r="B9" s="65" t="s">
        <v>543</v>
      </c>
      <c r="C9" s="62"/>
    </row>
    <row r="10" spans="1:3" s="60" customFormat="1" ht="18.75" customHeight="1">
      <c r="A10" s="61"/>
      <c r="B10" s="65" t="s">
        <v>542</v>
      </c>
      <c r="C10" s="62"/>
    </row>
    <row r="11" spans="1:3" s="60" customFormat="1" ht="18.75" customHeight="1">
      <c r="A11" s="61"/>
      <c r="B11" s="65" t="s">
        <v>541</v>
      </c>
      <c r="C11" s="62"/>
    </row>
    <row r="12" spans="1:3" s="15" customFormat="1" ht="18.75" customHeight="1">
      <c r="A12" s="17"/>
      <c r="B12" s="65" t="s">
        <v>540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539</v>
      </c>
      <c r="C15" s="18"/>
    </row>
    <row r="16" spans="1:3" s="15" customFormat="1" ht="18.75" customHeight="1">
      <c r="A16" s="17"/>
      <c r="B16" s="65" t="s">
        <v>538</v>
      </c>
      <c r="C16" s="18"/>
    </row>
    <row r="19" spans="1:3" s="71" customFormat="1" ht="13.5" thickBot="1">
      <c r="A19" s="53">
        <v>5311</v>
      </c>
      <c r="B19" s="54" t="s">
        <v>1317</v>
      </c>
      <c r="C19" s="55">
        <v>539792</v>
      </c>
    </row>
    <row r="20" ht="13.5" thickTop="1"/>
    <row r="22" spans="1:3" s="71" customFormat="1" ht="13.5" thickBot="1">
      <c r="A22" s="53" t="s">
        <v>1319</v>
      </c>
      <c r="B22" s="54" t="s">
        <v>1318</v>
      </c>
      <c r="C22" s="55">
        <v>16874</v>
      </c>
    </row>
    <row r="23" ht="13.5" thickTop="1"/>
    <row r="25" spans="1:3" s="71" customFormat="1" ht="13.5" thickBot="1">
      <c r="A25" s="53">
        <v>5310</v>
      </c>
      <c r="B25" s="54" t="s">
        <v>1320</v>
      </c>
      <c r="C25" s="55">
        <v>167228</v>
      </c>
    </row>
    <row r="26" ht="13.5" thickTop="1"/>
    <row r="28" spans="1:3" s="71" customFormat="1" ht="13.5" thickBot="1">
      <c r="A28" s="53">
        <v>5316</v>
      </c>
      <c r="B28" s="54" t="s">
        <v>1329</v>
      </c>
      <c r="C28" s="55">
        <f>SUM(C29)</f>
        <v>86742</v>
      </c>
    </row>
    <row r="29" spans="2:3" ht="13.5" thickTop="1">
      <c r="B29" s="1" t="s">
        <v>1325</v>
      </c>
      <c r="C29" s="2">
        <v>86742</v>
      </c>
    </row>
    <row r="30" ht="12.75">
      <c r="B30" s="1"/>
    </row>
    <row r="31" spans="1:3" s="71" customFormat="1" ht="13.5" thickBot="1">
      <c r="A31" s="53">
        <v>5317</v>
      </c>
      <c r="B31" s="54" t="s">
        <v>1330</v>
      </c>
      <c r="C31" s="55">
        <f>SUM(C32)</f>
        <v>22802</v>
      </c>
    </row>
    <row r="32" spans="1:3" ht="13.5" thickTop="1">
      <c r="A32" s="6"/>
      <c r="B32" s="1" t="s">
        <v>1325</v>
      </c>
      <c r="C32" s="2">
        <v>22802</v>
      </c>
    </row>
    <row r="33" spans="1:2" ht="12.75">
      <c r="A33" s="6"/>
      <c r="B33" s="1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B1">
      <selection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603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SUM(C59,C53,C49,C46,C43,C40,C37,C34,C30,C27,C23,C19)</f>
        <v>47758870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643</v>
      </c>
      <c r="C6" s="62"/>
    </row>
    <row r="7" spans="1:3" s="60" customFormat="1" ht="16.5" customHeight="1">
      <c r="A7" s="61"/>
      <c r="B7" s="64" t="s">
        <v>797</v>
      </c>
      <c r="C7" s="62"/>
    </row>
    <row r="8" spans="1:6" s="60" customFormat="1" ht="16.5" customHeight="1">
      <c r="A8" s="61"/>
      <c r="B8" s="65" t="s">
        <v>552</v>
      </c>
      <c r="C8" s="65"/>
      <c r="D8" s="66"/>
      <c r="E8" s="65"/>
      <c r="F8" s="67"/>
    </row>
    <row r="9" spans="1:3" s="60" customFormat="1" ht="18.75" customHeight="1">
      <c r="A9" s="61"/>
      <c r="B9" s="65" t="s">
        <v>551</v>
      </c>
      <c r="C9" s="62"/>
    </row>
    <row r="10" spans="1:3" s="60" customFormat="1" ht="18.75" customHeight="1">
      <c r="A10" s="61"/>
      <c r="B10" s="65" t="s">
        <v>550</v>
      </c>
      <c r="C10" s="62"/>
    </row>
    <row r="11" spans="1:3" s="60" customFormat="1" ht="18.75" customHeight="1">
      <c r="A11" s="61"/>
      <c r="B11" s="65" t="s">
        <v>549</v>
      </c>
      <c r="C11" s="62"/>
    </row>
    <row r="12" spans="1:3" s="15" customFormat="1" ht="18.75" customHeight="1">
      <c r="A12" s="17"/>
      <c r="B12" s="65" t="s">
        <v>548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547</v>
      </c>
      <c r="C15" s="18"/>
    </row>
    <row r="16" spans="1:3" s="15" customFormat="1" ht="18.75" customHeight="1">
      <c r="A16" s="17"/>
      <c r="B16" s="65" t="s">
        <v>546</v>
      </c>
      <c r="C16" s="18"/>
    </row>
    <row r="19" spans="1:3" s="71" customFormat="1" ht="13.5" thickBot="1">
      <c r="A19" s="53">
        <v>5307</v>
      </c>
      <c r="B19" s="54" t="s">
        <v>364</v>
      </c>
      <c r="C19" s="55">
        <f>SUM(C20)</f>
        <v>24359495</v>
      </c>
    </row>
    <row r="20" spans="1:3" ht="13.5" thickTop="1">
      <c r="A20" s="5"/>
      <c r="B20" s="1" t="s">
        <v>54</v>
      </c>
      <c r="C20" s="2">
        <v>24359495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1315</v>
      </c>
      <c r="C23" s="55">
        <f>SUM(C24)</f>
        <v>2026247</v>
      </c>
    </row>
    <row r="24" spans="1:3" ht="13.5" thickTop="1">
      <c r="A24" s="5"/>
      <c r="B24" s="1" t="s">
        <v>55</v>
      </c>
      <c r="C24" s="2">
        <v>2026247</v>
      </c>
    </row>
    <row r="25" spans="1:2" ht="12.75">
      <c r="A25" s="5"/>
      <c r="B25" s="1"/>
    </row>
    <row r="27" spans="1:3" s="71" customFormat="1" ht="13.5" thickBot="1">
      <c r="A27" s="53">
        <v>5309</v>
      </c>
      <c r="B27" s="54" t="s">
        <v>1316</v>
      </c>
      <c r="C27" s="55">
        <f>SUM(C28)</f>
        <v>1469728</v>
      </c>
    </row>
    <row r="28" spans="1:3" ht="13.5" thickTop="1">
      <c r="A28" s="6"/>
      <c r="B28" s="7" t="s">
        <v>54</v>
      </c>
      <c r="C28" s="8">
        <v>1469728</v>
      </c>
    </row>
    <row r="29" spans="1:3" ht="12.75">
      <c r="A29" s="6"/>
      <c r="B29" s="7"/>
      <c r="C29" s="8"/>
    </row>
    <row r="30" spans="1:3" s="71" customFormat="1" ht="13.5" thickBot="1">
      <c r="A30" s="53">
        <v>5309</v>
      </c>
      <c r="B30" s="54" t="s">
        <v>1328</v>
      </c>
      <c r="C30" s="55">
        <f>SUM(C31)</f>
        <v>15000000</v>
      </c>
    </row>
    <row r="31" spans="2:3" ht="13.5" thickTop="1">
      <c r="B31" s="3" t="s">
        <v>625</v>
      </c>
      <c r="C31" s="2">
        <v>15000000</v>
      </c>
    </row>
    <row r="32" spans="1:3" ht="12.75">
      <c r="A32" s="6"/>
      <c r="B32" s="7"/>
      <c r="C32" s="8"/>
    </row>
    <row r="34" spans="1:3" s="71" customFormat="1" ht="13.5" thickBot="1">
      <c r="A34" s="53">
        <v>5311</v>
      </c>
      <c r="B34" s="54" t="s">
        <v>1317</v>
      </c>
      <c r="C34" s="55">
        <v>1729098</v>
      </c>
    </row>
    <row r="35" ht="13.5" thickTop="1"/>
    <row r="37" spans="1:3" s="71" customFormat="1" ht="13.5" thickBot="1">
      <c r="A37" s="53" t="s">
        <v>1319</v>
      </c>
      <c r="B37" s="54" t="s">
        <v>1318</v>
      </c>
      <c r="C37" s="55">
        <v>81680</v>
      </c>
    </row>
    <row r="38" ht="13.5" thickTop="1"/>
    <row r="40" spans="1:3" s="71" customFormat="1" ht="13.5" thickBot="1">
      <c r="A40" s="53">
        <v>5310</v>
      </c>
      <c r="B40" s="54" t="s">
        <v>1320</v>
      </c>
      <c r="C40" s="55">
        <v>585120</v>
      </c>
    </row>
    <row r="41" ht="13.5" thickTop="1"/>
    <row r="43" spans="1:3" s="71" customFormat="1" ht="13.5" thickBot="1">
      <c r="A43" s="53">
        <v>5303</v>
      </c>
      <c r="B43" s="54" t="s">
        <v>1326</v>
      </c>
      <c r="C43" s="55">
        <v>329495</v>
      </c>
    </row>
    <row r="44" ht="13.5" thickTop="1"/>
    <row r="46" spans="1:3" s="71" customFormat="1" ht="13.5" thickBot="1">
      <c r="A46" s="53">
        <v>5304</v>
      </c>
      <c r="B46" s="54" t="s">
        <v>1327</v>
      </c>
      <c r="C46" s="55">
        <v>86263</v>
      </c>
    </row>
    <row r="47" ht="13.5" thickTop="1"/>
    <row r="48" ht="12" customHeight="1"/>
    <row r="49" spans="1:3" s="71" customFormat="1" ht="13.5" thickBot="1">
      <c r="A49" s="53">
        <v>5309</v>
      </c>
      <c r="B49" s="54" t="s">
        <v>1322</v>
      </c>
      <c r="C49" s="55">
        <f>SUM(C50)</f>
        <v>1300000</v>
      </c>
    </row>
    <row r="50" spans="1:3" ht="13.5" thickTop="1">
      <c r="A50" s="12"/>
      <c r="B50" s="19" t="s">
        <v>56</v>
      </c>
      <c r="C50" s="20">
        <v>1300000</v>
      </c>
    </row>
    <row r="51" spans="1:3" ht="12.75">
      <c r="A51" s="12"/>
      <c r="B51" s="21"/>
      <c r="C51" s="22"/>
    </row>
    <row r="53" spans="1:3" s="71" customFormat="1" ht="13.5" thickBot="1">
      <c r="A53" s="53">
        <v>5316</v>
      </c>
      <c r="B53" s="54" t="s">
        <v>1329</v>
      </c>
      <c r="C53" s="55">
        <f>SUM(C54:C56)</f>
        <v>481107</v>
      </c>
    </row>
    <row r="54" spans="1:3" ht="13.5" thickTop="1">
      <c r="A54" s="6"/>
      <c r="B54" s="1" t="s">
        <v>54</v>
      </c>
      <c r="C54" s="102">
        <v>312074</v>
      </c>
    </row>
    <row r="55" spans="1:3" ht="12.75">
      <c r="A55" s="6"/>
      <c r="B55" s="1" t="s">
        <v>1324</v>
      </c>
      <c r="C55" s="102">
        <v>54443</v>
      </c>
    </row>
    <row r="56" spans="1:3" ht="12.75">
      <c r="A56" s="6"/>
      <c r="B56" s="1" t="s">
        <v>1325</v>
      </c>
      <c r="C56" s="102">
        <v>114590</v>
      </c>
    </row>
    <row r="59" spans="1:3" s="71" customFormat="1" ht="13.5" thickBot="1">
      <c r="A59" s="53">
        <v>5317</v>
      </c>
      <c r="B59" s="54" t="s">
        <v>1330</v>
      </c>
      <c r="C59" s="55">
        <f>SUM(C60:C62)</f>
        <v>310637</v>
      </c>
    </row>
    <row r="60" spans="1:3" ht="13.5" thickTop="1">
      <c r="A60" s="6"/>
      <c r="B60" s="1" t="s">
        <v>54</v>
      </c>
      <c r="C60" s="102">
        <v>199316</v>
      </c>
    </row>
    <row r="61" spans="1:3" ht="12.75">
      <c r="A61" s="6"/>
      <c r="B61" s="1" t="s">
        <v>1324</v>
      </c>
      <c r="C61" s="102">
        <v>46626</v>
      </c>
    </row>
    <row r="62" spans="1:3" ht="12.75">
      <c r="A62" s="6"/>
      <c r="B62" s="1" t="s">
        <v>1325</v>
      </c>
      <c r="C62" s="102">
        <v>64695</v>
      </c>
    </row>
    <row r="63" spans="1:2" ht="12.75">
      <c r="A63" s="6"/>
      <c r="B63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604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SUM(C60,C53,C47,C44,C41,C38,C35,C32,C24,C19)</f>
        <v>22871078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1221</v>
      </c>
      <c r="C6" s="62"/>
    </row>
    <row r="7" spans="1:3" s="60" customFormat="1" ht="16.5" customHeight="1">
      <c r="A7" s="61"/>
      <c r="B7" s="64" t="s">
        <v>1222</v>
      </c>
      <c r="C7" s="62"/>
    </row>
    <row r="8" spans="1:6" s="60" customFormat="1" ht="16.5" customHeight="1">
      <c r="A8" s="61"/>
      <c r="B8" s="65" t="s">
        <v>559</v>
      </c>
      <c r="C8" s="65"/>
      <c r="D8" s="66"/>
      <c r="E8" s="65"/>
      <c r="F8" s="67"/>
    </row>
    <row r="9" spans="1:3" s="60" customFormat="1" ht="18.75" customHeight="1">
      <c r="A9" s="61"/>
      <c r="B9" s="65" t="s">
        <v>558</v>
      </c>
      <c r="C9" s="62"/>
    </row>
    <row r="10" spans="1:3" s="60" customFormat="1" ht="18.75" customHeight="1">
      <c r="A10" s="61"/>
      <c r="B10" s="65" t="s">
        <v>557</v>
      </c>
      <c r="C10" s="62"/>
    </row>
    <row r="11" spans="1:3" s="60" customFormat="1" ht="18.75" customHeight="1">
      <c r="A11" s="61"/>
      <c r="B11" s="65" t="s">
        <v>556</v>
      </c>
      <c r="C11" s="62"/>
    </row>
    <row r="12" spans="1:3" s="15" customFormat="1" ht="18.75" customHeight="1">
      <c r="A12" s="17"/>
      <c r="B12" s="65" t="s">
        <v>555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554</v>
      </c>
      <c r="C15" s="18"/>
    </row>
    <row r="16" spans="1:3" s="15" customFormat="1" ht="18.75" customHeight="1">
      <c r="A16" s="17"/>
      <c r="B16" s="65" t="s">
        <v>553</v>
      </c>
      <c r="C16" s="18"/>
    </row>
    <row r="19" spans="1:3" s="54" customFormat="1" ht="13.5" thickBot="1">
      <c r="A19" s="53">
        <v>5307</v>
      </c>
      <c r="B19" s="54" t="s">
        <v>364</v>
      </c>
      <c r="C19" s="55">
        <f>SUM(C20:C21)</f>
        <v>8807742</v>
      </c>
    </row>
    <row r="20" spans="1:3" ht="13.5" thickTop="1">
      <c r="A20" s="5"/>
      <c r="B20" s="1" t="s">
        <v>57</v>
      </c>
      <c r="C20" s="2">
        <v>2373419</v>
      </c>
    </row>
    <row r="21" spans="1:3" ht="12.75">
      <c r="A21" s="5"/>
      <c r="B21" s="1" t="s">
        <v>58</v>
      </c>
      <c r="C21" s="2">
        <v>6434323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1315</v>
      </c>
      <c r="C24" s="55">
        <f>SUM(C25:C29)</f>
        <v>3939639</v>
      </c>
    </row>
    <row r="25" spans="1:3" ht="13.5" thickTop="1">
      <c r="A25" s="5"/>
      <c r="B25" s="1" t="s">
        <v>59</v>
      </c>
      <c r="C25" s="2">
        <v>841280</v>
      </c>
    </row>
    <row r="26" spans="1:3" ht="12.75">
      <c r="A26" s="5"/>
      <c r="B26" s="1" t="s">
        <v>60</v>
      </c>
      <c r="C26" s="2">
        <v>824600</v>
      </c>
    </row>
    <row r="27" spans="1:3" ht="12.75">
      <c r="A27" s="5"/>
      <c r="B27" s="1" t="s">
        <v>61</v>
      </c>
      <c r="C27" s="2">
        <v>356711</v>
      </c>
    </row>
    <row r="28" spans="1:3" ht="12.75">
      <c r="A28" s="5"/>
      <c r="B28" s="1" t="s">
        <v>62</v>
      </c>
      <c r="C28" s="2">
        <v>1160278</v>
      </c>
    </row>
    <row r="29" spans="1:3" ht="12.75">
      <c r="A29" s="5"/>
      <c r="B29" s="1" t="s">
        <v>63</v>
      </c>
      <c r="C29" s="2">
        <v>756770</v>
      </c>
    </row>
    <row r="30" spans="1:2" ht="12.75">
      <c r="A30" s="5"/>
      <c r="B30" s="1"/>
    </row>
    <row r="31" ht="11.25" customHeight="1"/>
    <row r="32" spans="1:3" s="71" customFormat="1" ht="13.5" thickBot="1">
      <c r="A32" s="53">
        <v>5311</v>
      </c>
      <c r="B32" s="54" t="s">
        <v>1317</v>
      </c>
      <c r="C32" s="55">
        <v>5126780</v>
      </c>
    </row>
    <row r="33" ht="13.5" thickTop="1"/>
    <row r="35" spans="1:3" s="71" customFormat="1" ht="13.5" thickBot="1">
      <c r="A35" s="53" t="s">
        <v>1319</v>
      </c>
      <c r="B35" s="54" t="s">
        <v>1318</v>
      </c>
      <c r="C35" s="55">
        <v>95647</v>
      </c>
    </row>
    <row r="36" ht="13.5" thickTop="1"/>
    <row r="38" spans="1:3" s="71" customFormat="1" ht="13.5" thickBot="1">
      <c r="A38" s="53">
        <v>5310</v>
      </c>
      <c r="B38" s="54" t="s">
        <v>1320</v>
      </c>
      <c r="C38" s="55">
        <v>558416</v>
      </c>
    </row>
    <row r="39" ht="13.5" thickTop="1"/>
    <row r="41" spans="1:3" s="71" customFormat="1" ht="13.5" thickBot="1">
      <c r="A41" s="53">
        <v>5303</v>
      </c>
      <c r="B41" s="54" t="s">
        <v>1326</v>
      </c>
      <c r="C41" s="55">
        <v>329495</v>
      </c>
    </row>
    <row r="42" ht="13.5" thickTop="1"/>
    <row r="44" spans="1:3" s="71" customFormat="1" ht="13.5" thickBot="1">
      <c r="A44" s="53">
        <v>5304</v>
      </c>
      <c r="B44" s="54" t="s">
        <v>1327</v>
      </c>
      <c r="C44" s="55">
        <v>86263</v>
      </c>
    </row>
    <row r="45" ht="13.5" thickTop="1"/>
    <row r="47" spans="1:3" s="71" customFormat="1" ht="13.5" thickBot="1">
      <c r="A47" s="53">
        <v>5309</v>
      </c>
      <c r="B47" s="54" t="s">
        <v>1322</v>
      </c>
      <c r="C47" s="55">
        <f>SUM(C48:C50)</f>
        <v>2640880</v>
      </c>
    </row>
    <row r="48" spans="1:3" ht="13.5" thickTop="1">
      <c r="A48" s="12"/>
      <c r="B48" s="19" t="s">
        <v>64</v>
      </c>
      <c r="C48" s="20">
        <v>902880</v>
      </c>
    </row>
    <row r="49" spans="1:3" ht="12.75">
      <c r="A49" s="12"/>
      <c r="B49" s="19" t="s">
        <v>65</v>
      </c>
      <c r="C49" s="20">
        <v>357000</v>
      </c>
    </row>
    <row r="50" spans="1:3" ht="12.75">
      <c r="A50" s="12"/>
      <c r="B50" s="19" t="s">
        <v>66</v>
      </c>
      <c r="C50" s="20">
        <v>1381000</v>
      </c>
    </row>
    <row r="51" spans="1:3" ht="12.75">
      <c r="A51" s="12"/>
      <c r="B51" s="19"/>
      <c r="C51" s="20"/>
    </row>
    <row r="53" spans="1:3" s="71" customFormat="1" ht="13.5" thickBot="1">
      <c r="A53" s="53">
        <v>5316</v>
      </c>
      <c r="B53" s="54" t="s">
        <v>1329</v>
      </c>
      <c r="C53" s="55">
        <f>SUM(C54:C57)</f>
        <v>851389</v>
      </c>
    </row>
    <row r="54" spans="1:3" ht="13.5" thickTop="1">
      <c r="A54" s="6"/>
      <c r="B54" s="1" t="s">
        <v>57</v>
      </c>
      <c r="C54" s="102">
        <v>102516</v>
      </c>
    </row>
    <row r="55" spans="1:3" ht="12.75">
      <c r="A55" s="6"/>
      <c r="B55" s="1" t="s">
        <v>58</v>
      </c>
      <c r="C55" s="102">
        <v>188373</v>
      </c>
    </row>
    <row r="56" spans="1:3" ht="12.75">
      <c r="A56" s="6"/>
      <c r="B56" s="1" t="s">
        <v>1324</v>
      </c>
      <c r="C56" s="102">
        <v>311710</v>
      </c>
    </row>
    <row r="57" spans="1:3" ht="12.75">
      <c r="A57" s="6"/>
      <c r="B57" s="1" t="s">
        <v>1325</v>
      </c>
      <c r="C57" s="102">
        <v>248790</v>
      </c>
    </row>
    <row r="60" spans="1:3" s="71" customFormat="1" ht="13.5" thickBot="1">
      <c r="A60" s="53">
        <v>5317</v>
      </c>
      <c r="B60" s="54" t="s">
        <v>1330</v>
      </c>
      <c r="C60" s="55">
        <f>SUM(C61:C64)</f>
        <v>434827</v>
      </c>
    </row>
    <row r="61" spans="1:3" ht="13.5" thickTop="1">
      <c r="A61" s="6"/>
      <c r="B61" s="1" t="s">
        <v>57</v>
      </c>
      <c r="C61" s="102">
        <v>63948</v>
      </c>
    </row>
    <row r="62" spans="1:3" ht="12.75">
      <c r="A62" s="6"/>
      <c r="B62" s="1" t="s">
        <v>58</v>
      </c>
      <c r="C62" s="102">
        <v>102142</v>
      </c>
    </row>
    <row r="63" spans="1:3" ht="12.75">
      <c r="A63" s="6"/>
      <c r="B63" s="1" t="s">
        <v>1324</v>
      </c>
      <c r="C63" s="102">
        <v>162054</v>
      </c>
    </row>
    <row r="64" spans="1:3" ht="12.75">
      <c r="A64" s="6"/>
      <c r="B64" s="1" t="s">
        <v>1325</v>
      </c>
      <c r="C64" s="102">
        <v>106683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605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SUM(C19,C24,C31,C44,C49,C52,C55,C58,C61,C64,C88,C94,C105,C116)</f>
        <v>516927503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1223</v>
      </c>
      <c r="C6" s="62"/>
    </row>
    <row r="7" spans="1:3" s="60" customFormat="1" ht="16.5" customHeight="1">
      <c r="A7" s="61"/>
      <c r="B7" s="64" t="s">
        <v>798</v>
      </c>
      <c r="C7" s="62"/>
    </row>
    <row r="8" spans="1:6" s="60" customFormat="1" ht="16.5" customHeight="1">
      <c r="A8" s="61"/>
      <c r="B8" s="65" t="s">
        <v>566</v>
      </c>
      <c r="C8" s="65"/>
      <c r="D8" s="66"/>
      <c r="E8" s="65"/>
      <c r="F8" s="67"/>
    </row>
    <row r="9" spans="1:3" s="60" customFormat="1" ht="18.75" customHeight="1">
      <c r="A9" s="61"/>
      <c r="B9" s="65" t="s">
        <v>565</v>
      </c>
      <c r="C9" s="62"/>
    </row>
    <row r="10" spans="1:3" s="60" customFormat="1" ht="18.75" customHeight="1">
      <c r="A10" s="61"/>
      <c r="B10" s="65" t="s">
        <v>564</v>
      </c>
      <c r="C10" s="62"/>
    </row>
    <row r="11" spans="1:3" s="60" customFormat="1" ht="18.75" customHeight="1">
      <c r="A11" s="61"/>
      <c r="B11" s="65" t="s">
        <v>563</v>
      </c>
      <c r="C11" s="62"/>
    </row>
    <row r="12" spans="1:3" s="15" customFormat="1" ht="18.75" customHeight="1">
      <c r="A12" s="17"/>
      <c r="B12" s="65" t="s">
        <v>562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561</v>
      </c>
      <c r="C15" s="18"/>
    </row>
    <row r="16" spans="1:3" s="15" customFormat="1" ht="18.75" customHeight="1">
      <c r="A16" s="17"/>
      <c r="B16" s="65" t="s">
        <v>560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247062828</v>
      </c>
    </row>
    <row r="20" spans="1:3" ht="13.5" thickTop="1">
      <c r="A20" s="5"/>
      <c r="B20" s="1" t="s">
        <v>67</v>
      </c>
      <c r="C20" s="2">
        <v>217715515</v>
      </c>
    </row>
    <row r="21" spans="1:3" ht="12.75">
      <c r="A21" s="5"/>
      <c r="B21" s="1" t="s">
        <v>68</v>
      </c>
      <c r="C21" s="2">
        <v>29347313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364</v>
      </c>
      <c r="C24" s="55">
        <f>SUM(C25:C28)</f>
        <v>12165331</v>
      </c>
    </row>
    <row r="25" spans="1:3" ht="13.5" thickTop="1">
      <c r="A25" s="5"/>
      <c r="B25" s="1" t="s">
        <v>69</v>
      </c>
      <c r="C25" s="2">
        <v>3381015</v>
      </c>
    </row>
    <row r="26" spans="1:3" ht="12.75">
      <c r="A26" s="5"/>
      <c r="B26" s="1" t="s">
        <v>70</v>
      </c>
      <c r="C26" s="2">
        <v>2688082</v>
      </c>
    </row>
    <row r="27" spans="1:3" ht="12.75">
      <c r="A27" s="5"/>
      <c r="B27" s="1" t="s">
        <v>71</v>
      </c>
      <c r="C27" s="2">
        <v>2428345</v>
      </c>
    </row>
    <row r="28" spans="1:3" ht="12.75">
      <c r="A28" s="5"/>
      <c r="B28" s="1" t="s">
        <v>72</v>
      </c>
      <c r="C28" s="2">
        <v>3667889</v>
      </c>
    </row>
    <row r="29" spans="1:2" ht="12.75">
      <c r="A29" s="5"/>
      <c r="B29" s="1"/>
    </row>
    <row r="30" spans="1:2" ht="12.75">
      <c r="A30" s="5"/>
      <c r="B30" s="1"/>
    </row>
    <row r="31" spans="1:3" s="71" customFormat="1" ht="13.5" thickBot="1">
      <c r="A31" s="53">
        <v>5307</v>
      </c>
      <c r="B31" s="54" t="s">
        <v>1315</v>
      </c>
      <c r="C31" s="55">
        <f>SUM(C32:C41)</f>
        <v>10882018</v>
      </c>
    </row>
    <row r="32" spans="1:3" ht="13.5" thickTop="1">
      <c r="A32" s="5"/>
      <c r="B32" s="42" t="s">
        <v>73</v>
      </c>
      <c r="C32" s="32">
        <v>910786</v>
      </c>
    </row>
    <row r="33" spans="1:3" ht="12.75">
      <c r="A33" s="5"/>
      <c r="B33" s="42" t="s">
        <v>74</v>
      </c>
      <c r="C33" s="32">
        <v>141978</v>
      </c>
    </row>
    <row r="34" spans="1:3" ht="12.75">
      <c r="A34" s="5"/>
      <c r="B34" s="42" t="s">
        <v>75</v>
      </c>
      <c r="C34" s="32">
        <v>1874630</v>
      </c>
    </row>
    <row r="35" spans="1:3" ht="12.75">
      <c r="A35" s="5"/>
      <c r="B35" s="42" t="s">
        <v>76</v>
      </c>
      <c r="C35" s="32">
        <v>2523127</v>
      </c>
    </row>
    <row r="36" spans="1:3" ht="12.75">
      <c r="A36" s="5"/>
      <c r="B36" s="42" t="s">
        <v>77</v>
      </c>
      <c r="C36" s="32">
        <v>582432</v>
      </c>
    </row>
    <row r="37" spans="1:3" ht="12.75">
      <c r="A37" s="5"/>
      <c r="B37" s="42" t="s">
        <v>78</v>
      </c>
      <c r="C37" s="32">
        <v>1350371</v>
      </c>
    </row>
    <row r="38" spans="1:3" ht="12.75">
      <c r="A38" s="5"/>
      <c r="B38" s="42" t="s">
        <v>79</v>
      </c>
      <c r="C38" s="32">
        <v>825760</v>
      </c>
    </row>
    <row r="39" spans="1:3" ht="12.75">
      <c r="A39" s="5"/>
      <c r="B39" s="42" t="s">
        <v>80</v>
      </c>
      <c r="C39" s="32">
        <v>28816</v>
      </c>
    </row>
    <row r="40" spans="1:3" ht="12.75">
      <c r="A40" s="5"/>
      <c r="B40" s="42" t="s">
        <v>81</v>
      </c>
      <c r="C40" s="32">
        <v>826220</v>
      </c>
    </row>
    <row r="41" spans="1:3" ht="12.75">
      <c r="A41" s="5"/>
      <c r="B41" s="42" t="s">
        <v>82</v>
      </c>
      <c r="C41" s="32">
        <v>1817898</v>
      </c>
    </row>
    <row r="42" spans="1:3" ht="12.75">
      <c r="A42" s="5"/>
      <c r="B42" s="42"/>
      <c r="C42" s="32"/>
    </row>
    <row r="44" spans="1:3" s="71" customFormat="1" ht="13.5" thickBot="1">
      <c r="A44" s="53">
        <v>5309</v>
      </c>
      <c r="B44" s="54" t="s">
        <v>1316</v>
      </c>
      <c r="C44" s="55">
        <f>SUM(C45:C46)</f>
        <v>160786827</v>
      </c>
    </row>
    <row r="45" spans="1:3" ht="13.5" thickTop="1">
      <c r="A45" s="6"/>
      <c r="B45" s="7" t="s">
        <v>67</v>
      </c>
      <c r="C45" s="8">
        <v>158124928</v>
      </c>
    </row>
    <row r="46" spans="1:3" ht="12.75">
      <c r="A46" s="6"/>
      <c r="B46" s="7" t="s">
        <v>83</v>
      </c>
      <c r="C46" s="8">
        <v>2661899</v>
      </c>
    </row>
    <row r="47" spans="1:3" ht="12.75">
      <c r="A47" s="6"/>
      <c r="B47" s="7"/>
      <c r="C47" s="8"/>
    </row>
    <row r="49" spans="1:3" s="71" customFormat="1" ht="13.5" thickBot="1">
      <c r="A49" s="53">
        <v>5311</v>
      </c>
      <c r="B49" s="54" t="s">
        <v>1317</v>
      </c>
      <c r="C49" s="55">
        <v>12445383</v>
      </c>
    </row>
    <row r="50" ht="13.5" thickTop="1"/>
    <row r="52" spans="1:3" s="71" customFormat="1" ht="13.5" thickBot="1">
      <c r="A52" s="53" t="s">
        <v>1319</v>
      </c>
      <c r="B52" s="54" t="s">
        <v>1318</v>
      </c>
      <c r="C52" s="55">
        <v>184090</v>
      </c>
    </row>
    <row r="53" ht="13.5" thickTop="1"/>
    <row r="55" spans="1:3" s="71" customFormat="1" ht="13.5" thickBot="1">
      <c r="A55" s="53">
        <v>5310</v>
      </c>
      <c r="B55" s="54" t="s">
        <v>1320</v>
      </c>
      <c r="C55" s="55">
        <v>4581777</v>
      </c>
    </row>
    <row r="56" ht="13.5" thickTop="1"/>
    <row r="58" spans="1:3" s="71" customFormat="1" ht="13.5" thickBot="1">
      <c r="A58" s="53">
        <v>5303</v>
      </c>
      <c r="B58" s="54" t="s">
        <v>1326</v>
      </c>
      <c r="C58" s="55">
        <v>4568170</v>
      </c>
    </row>
    <row r="59" ht="13.5" thickTop="1"/>
    <row r="61" spans="1:3" s="71" customFormat="1" ht="13.5" thickBot="1">
      <c r="A61" s="53">
        <v>5304</v>
      </c>
      <c r="B61" s="54" t="s">
        <v>1327</v>
      </c>
      <c r="C61" s="55">
        <v>818866</v>
      </c>
    </row>
    <row r="62" ht="13.5" thickTop="1"/>
    <row r="64" spans="1:3" s="71" customFormat="1" ht="13.5" thickBot="1">
      <c r="A64" s="53">
        <v>5309</v>
      </c>
      <c r="B64" s="54" t="s">
        <v>1322</v>
      </c>
      <c r="C64" s="55">
        <f>SUM(C65:C85)</f>
        <v>8085418</v>
      </c>
    </row>
    <row r="65" spans="1:3" ht="13.5" thickTop="1">
      <c r="A65" s="12"/>
      <c r="B65" s="50" t="s">
        <v>84</v>
      </c>
      <c r="C65" s="95">
        <v>80256</v>
      </c>
    </row>
    <row r="66" spans="1:3" ht="12.75">
      <c r="A66" s="12"/>
      <c r="B66" s="50" t="s">
        <v>85</v>
      </c>
      <c r="C66" s="95">
        <v>300690</v>
      </c>
    </row>
    <row r="67" spans="1:3" ht="12.75">
      <c r="A67" s="12"/>
      <c r="B67" s="50" t="s">
        <v>86</v>
      </c>
      <c r="C67" s="95">
        <v>1003200</v>
      </c>
    </row>
    <row r="68" spans="1:3" ht="12.75">
      <c r="A68" s="12"/>
      <c r="B68" s="50" t="s">
        <v>87</v>
      </c>
      <c r="C68" s="95">
        <v>60192</v>
      </c>
    </row>
    <row r="69" spans="1:3" ht="12.75">
      <c r="A69" s="12"/>
      <c r="B69" s="50" t="s">
        <v>88</v>
      </c>
      <c r="C69" s="95">
        <v>250000</v>
      </c>
    </row>
    <row r="70" spans="1:3" ht="12.75">
      <c r="A70" s="12"/>
      <c r="B70" s="50" t="s">
        <v>89</v>
      </c>
      <c r="C70" s="95">
        <v>200640</v>
      </c>
    </row>
    <row r="71" spans="1:3" ht="12.75">
      <c r="A71" s="12"/>
      <c r="B71" s="96" t="s">
        <v>90</v>
      </c>
      <c r="C71" s="97">
        <v>160512</v>
      </c>
    </row>
    <row r="72" spans="1:3" ht="24">
      <c r="A72" s="12"/>
      <c r="B72" s="19" t="s">
        <v>91</v>
      </c>
      <c r="C72" s="98">
        <v>100320</v>
      </c>
    </row>
    <row r="73" spans="1:3" ht="12.75">
      <c r="A73" s="12"/>
      <c r="B73" s="50" t="s">
        <v>92</v>
      </c>
      <c r="C73" s="95">
        <v>802560</v>
      </c>
    </row>
    <row r="74" spans="1:3" ht="12.75">
      <c r="A74" s="12"/>
      <c r="B74" s="50" t="s">
        <v>93</v>
      </c>
      <c r="C74" s="95">
        <v>576840</v>
      </c>
    </row>
    <row r="75" spans="1:3" ht="12.75">
      <c r="A75" s="12"/>
      <c r="B75" s="50" t="s">
        <v>94</v>
      </c>
      <c r="C75" s="95">
        <v>10032</v>
      </c>
    </row>
    <row r="76" spans="1:3" ht="12.75">
      <c r="A76" s="12"/>
      <c r="B76" s="50" t="s">
        <v>606</v>
      </c>
      <c r="C76" s="95">
        <v>321024</v>
      </c>
    </row>
    <row r="77" spans="1:3" ht="12.75">
      <c r="A77" s="12"/>
      <c r="B77" s="50" t="s">
        <v>825</v>
      </c>
      <c r="C77" s="95">
        <v>401280</v>
      </c>
    </row>
    <row r="78" spans="1:3" ht="12.75">
      <c r="A78" s="12"/>
      <c r="B78" s="50" t="s">
        <v>826</v>
      </c>
      <c r="C78" s="95">
        <v>1003200</v>
      </c>
    </row>
    <row r="79" spans="1:3" ht="12.75">
      <c r="A79" s="12"/>
      <c r="B79" s="50" t="s">
        <v>1094</v>
      </c>
      <c r="C79" s="95">
        <v>100320</v>
      </c>
    </row>
    <row r="80" spans="1:3" ht="12.75">
      <c r="A80" s="12"/>
      <c r="B80" s="50" t="s">
        <v>1095</v>
      </c>
      <c r="C80" s="95">
        <v>100320</v>
      </c>
    </row>
    <row r="81" spans="1:3" ht="12.75">
      <c r="A81" s="12"/>
      <c r="B81" s="50" t="s">
        <v>1096</v>
      </c>
      <c r="C81" s="95">
        <v>250000</v>
      </c>
    </row>
    <row r="82" spans="1:3" ht="12.75">
      <c r="A82" s="12"/>
      <c r="B82" s="50" t="s">
        <v>1097</v>
      </c>
      <c r="C82" s="95">
        <v>1100000</v>
      </c>
    </row>
    <row r="83" spans="1:3" ht="12.75">
      <c r="A83" s="12"/>
      <c r="B83" s="50" t="s">
        <v>1098</v>
      </c>
      <c r="C83" s="95">
        <v>902880</v>
      </c>
    </row>
    <row r="84" spans="1:3" ht="12.75">
      <c r="A84" s="12"/>
      <c r="B84" s="50" t="s">
        <v>1099</v>
      </c>
      <c r="C84" s="95">
        <v>160512</v>
      </c>
    </row>
    <row r="85" spans="1:3" ht="12.75">
      <c r="A85" s="12"/>
      <c r="B85" s="50" t="s">
        <v>1100</v>
      </c>
      <c r="C85" s="95">
        <v>200640</v>
      </c>
    </row>
    <row r="86" spans="1:3" ht="12.75">
      <c r="A86" s="12"/>
      <c r="B86" s="19"/>
      <c r="C86" s="20"/>
    </row>
    <row r="88" spans="1:3" s="71" customFormat="1" ht="13.5" thickBot="1">
      <c r="A88" s="53">
        <v>5309</v>
      </c>
      <c r="B88" s="54" t="s">
        <v>1328</v>
      </c>
      <c r="C88" s="55">
        <f>SUM(C89:C91)</f>
        <v>42829653</v>
      </c>
    </row>
    <row r="89" spans="2:3" ht="13.5" thickTop="1">
      <c r="B89" s="104" t="s">
        <v>607</v>
      </c>
      <c r="C89" s="102">
        <v>1573675</v>
      </c>
    </row>
    <row r="90" spans="2:3" ht="12.75">
      <c r="B90" s="104" t="s">
        <v>608</v>
      </c>
      <c r="C90" s="102">
        <v>40000000</v>
      </c>
    </row>
    <row r="91" spans="1:3" ht="12.75">
      <c r="A91" s="6"/>
      <c r="B91" s="104" t="s">
        <v>609</v>
      </c>
      <c r="C91" s="102">
        <v>1255978</v>
      </c>
    </row>
    <row r="92" ht="12.75">
      <c r="B92" s="24"/>
    </row>
    <row r="93" ht="12.75">
      <c r="B93" s="24"/>
    </row>
    <row r="94" spans="1:3" s="71" customFormat="1" ht="13.5" thickBot="1">
      <c r="A94" s="53">
        <v>5316</v>
      </c>
      <c r="B94" s="54" t="s">
        <v>1329</v>
      </c>
      <c r="C94" s="55">
        <f>SUM(C95:C102)</f>
        <v>6364259</v>
      </c>
    </row>
    <row r="95" spans="1:3" ht="13.5" thickTop="1">
      <c r="A95" s="6"/>
      <c r="B95" s="1" t="s">
        <v>67</v>
      </c>
      <c r="C95" s="102">
        <v>3729369</v>
      </c>
    </row>
    <row r="96" spans="1:3" ht="12.75">
      <c r="A96" s="6"/>
      <c r="B96" s="1" t="s">
        <v>69</v>
      </c>
      <c r="C96" s="102">
        <v>132714</v>
      </c>
    </row>
    <row r="97" spans="1:3" ht="12.75">
      <c r="A97" s="6"/>
      <c r="B97" s="1" t="s">
        <v>70</v>
      </c>
      <c r="C97" s="102">
        <v>125072</v>
      </c>
    </row>
    <row r="98" spans="1:3" ht="12.75">
      <c r="A98" s="6"/>
      <c r="B98" s="1" t="s">
        <v>71</v>
      </c>
      <c r="C98" s="102">
        <v>117454</v>
      </c>
    </row>
    <row r="99" spans="1:3" ht="12.75">
      <c r="A99" s="6"/>
      <c r="B99" s="1" t="s">
        <v>72</v>
      </c>
      <c r="C99" s="102">
        <v>48662</v>
      </c>
    </row>
    <row r="100" spans="1:3" ht="12.75">
      <c r="A100" s="6"/>
      <c r="B100" s="1" t="s">
        <v>68</v>
      </c>
      <c r="C100" s="102">
        <v>899591</v>
      </c>
    </row>
    <row r="101" spans="1:3" ht="12.75">
      <c r="A101" s="6"/>
      <c r="B101" s="1" t="s">
        <v>1324</v>
      </c>
      <c r="C101" s="102">
        <v>662248</v>
      </c>
    </row>
    <row r="102" spans="1:3" ht="12.75">
      <c r="A102" s="6"/>
      <c r="B102" s="1" t="s">
        <v>1325</v>
      </c>
      <c r="C102" s="102">
        <v>649149</v>
      </c>
    </row>
    <row r="103" spans="1:2" ht="12.75">
      <c r="A103" s="6"/>
      <c r="B103" s="1"/>
    </row>
    <row r="105" spans="1:3" s="71" customFormat="1" ht="13.5" thickBot="1">
      <c r="A105" s="53">
        <v>5317</v>
      </c>
      <c r="B105" s="54" t="s">
        <v>1330</v>
      </c>
      <c r="C105" s="55">
        <f>SUM(C106:C113)</f>
        <v>3902883</v>
      </c>
    </row>
    <row r="106" spans="1:3" ht="13.5" thickTop="1">
      <c r="A106" s="6"/>
      <c r="B106" s="1" t="s">
        <v>67</v>
      </c>
      <c r="C106" s="102">
        <v>2281657</v>
      </c>
    </row>
    <row r="107" spans="1:3" ht="12.75">
      <c r="A107" s="6"/>
      <c r="B107" s="1" t="s">
        <v>69</v>
      </c>
      <c r="C107" s="102">
        <v>73714</v>
      </c>
    </row>
    <row r="108" spans="1:3" ht="12.75">
      <c r="A108" s="6"/>
      <c r="B108" s="1" t="s">
        <v>70</v>
      </c>
      <c r="C108" s="102">
        <v>69322</v>
      </c>
    </row>
    <row r="109" spans="1:3" ht="12.75">
      <c r="A109" s="6"/>
      <c r="B109" s="1" t="s">
        <v>71</v>
      </c>
      <c r="C109" s="102">
        <v>77674</v>
      </c>
    </row>
    <row r="110" spans="1:3" ht="12.75">
      <c r="A110" s="6"/>
      <c r="B110" s="1" t="s">
        <v>72</v>
      </c>
      <c r="C110" s="102">
        <v>46333</v>
      </c>
    </row>
    <row r="111" spans="1:3" ht="12.75">
      <c r="A111" s="6"/>
      <c r="B111" s="1" t="s">
        <v>68</v>
      </c>
      <c r="C111" s="102">
        <v>569735</v>
      </c>
    </row>
    <row r="112" spans="1:3" ht="12.75">
      <c r="A112" s="6"/>
      <c r="B112" s="1" t="s">
        <v>1324</v>
      </c>
      <c r="C112" s="102">
        <v>366849</v>
      </c>
    </row>
    <row r="113" spans="1:3" ht="12.75">
      <c r="A113" s="6"/>
      <c r="B113" s="1" t="s">
        <v>1325</v>
      </c>
      <c r="C113" s="102">
        <v>417599</v>
      </c>
    </row>
    <row r="115" ht="12.75">
      <c r="B115" s="24"/>
    </row>
    <row r="116" spans="1:3" s="71" customFormat="1" ht="13.5" thickBot="1">
      <c r="A116" s="53">
        <v>5339</v>
      </c>
      <c r="B116" s="54" t="s">
        <v>386</v>
      </c>
      <c r="C116" s="55">
        <f>SUM(C117:C118)</f>
        <v>2250000</v>
      </c>
    </row>
    <row r="117" spans="2:3" ht="13.5" thickTop="1">
      <c r="B117" s="104" t="s">
        <v>610</v>
      </c>
      <c r="C117" s="102">
        <v>1250000</v>
      </c>
    </row>
    <row r="118" spans="2:3" ht="12.75">
      <c r="B118" s="104" t="s">
        <v>1101</v>
      </c>
      <c r="C118" s="102">
        <v>1000000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611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SUM(C91,C79,C63,C60,C57,C54,C51,C48,C44,C32,C25,C19)</f>
        <v>315492682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1224</v>
      </c>
      <c r="C6" s="62"/>
    </row>
    <row r="7" spans="1:3" s="60" customFormat="1" ht="16.5" customHeight="1">
      <c r="A7" s="61"/>
      <c r="B7" s="64" t="s">
        <v>574</v>
      </c>
      <c r="C7" s="62"/>
    </row>
    <row r="8" spans="1:6" s="60" customFormat="1" ht="16.5" customHeight="1">
      <c r="A8" s="61"/>
      <c r="B8" s="65" t="s">
        <v>573</v>
      </c>
      <c r="C8" s="65"/>
      <c r="D8" s="66"/>
      <c r="E8" s="65"/>
      <c r="F8" s="67"/>
    </row>
    <row r="9" spans="1:3" s="60" customFormat="1" ht="18.75" customHeight="1">
      <c r="A9" s="61"/>
      <c r="B9" s="65" t="s">
        <v>572</v>
      </c>
      <c r="C9" s="62"/>
    </row>
    <row r="10" spans="1:3" s="60" customFormat="1" ht="18.75" customHeight="1">
      <c r="A10" s="61"/>
      <c r="B10" s="65" t="s">
        <v>571</v>
      </c>
      <c r="C10" s="62"/>
    </row>
    <row r="11" spans="1:3" s="60" customFormat="1" ht="18.75" customHeight="1">
      <c r="A11" s="61"/>
      <c r="B11" s="65" t="s">
        <v>570</v>
      </c>
      <c r="C11" s="62"/>
    </row>
    <row r="12" spans="1:3" s="15" customFormat="1" ht="18.75" customHeight="1">
      <c r="A12" s="17"/>
      <c r="B12" s="65" t="s">
        <v>569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568</v>
      </c>
      <c r="C15" s="18"/>
    </row>
    <row r="16" spans="1:3" s="15" customFormat="1" ht="18.75" customHeight="1">
      <c r="A16" s="17"/>
      <c r="B16" s="65" t="s">
        <v>567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SUM(C20:C22)</f>
        <v>244997482</v>
      </c>
    </row>
    <row r="20" spans="1:3" ht="13.5" thickTop="1">
      <c r="A20" s="5"/>
      <c r="B20" s="1" t="s">
        <v>67</v>
      </c>
      <c r="C20" s="2">
        <v>217715515</v>
      </c>
    </row>
    <row r="21" spans="1:3" ht="12.75">
      <c r="A21" s="5"/>
      <c r="B21" s="1" t="s">
        <v>1102</v>
      </c>
      <c r="C21" s="2">
        <v>10248899</v>
      </c>
    </row>
    <row r="22" spans="1:3" ht="12.75">
      <c r="A22" s="5"/>
      <c r="B22" s="1" t="s">
        <v>1103</v>
      </c>
      <c r="C22" s="2">
        <v>17033068</v>
      </c>
    </row>
    <row r="23" spans="1:2" ht="12.75">
      <c r="A23" s="5"/>
      <c r="B23" s="1"/>
    </row>
    <row r="24" spans="1:2" ht="12.75">
      <c r="A24" s="5"/>
      <c r="B24" s="1"/>
    </row>
    <row r="25" spans="1:3" s="71" customFormat="1" ht="13.5" thickBot="1">
      <c r="A25" s="53">
        <v>5307</v>
      </c>
      <c r="B25" s="54" t="s">
        <v>364</v>
      </c>
      <c r="C25" s="55">
        <f>SUM(C26:C29)</f>
        <v>19238514</v>
      </c>
    </row>
    <row r="26" spans="1:3" ht="13.5" thickTop="1">
      <c r="A26" s="5"/>
      <c r="B26" s="1" t="s">
        <v>1104</v>
      </c>
      <c r="C26" s="2">
        <v>1889514</v>
      </c>
    </row>
    <row r="27" spans="1:3" ht="12.75">
      <c r="A27" s="5"/>
      <c r="B27" s="1" t="s">
        <v>1105</v>
      </c>
      <c r="C27" s="2">
        <v>2617543</v>
      </c>
    </row>
    <row r="28" spans="1:3" ht="12.75">
      <c r="A28" s="5"/>
      <c r="B28" s="1" t="s">
        <v>1106</v>
      </c>
      <c r="C28" s="2">
        <v>11007849</v>
      </c>
    </row>
    <row r="29" spans="1:3" ht="12.75">
      <c r="A29" s="5"/>
      <c r="B29" s="1" t="s">
        <v>1107</v>
      </c>
      <c r="C29" s="2">
        <v>3723608</v>
      </c>
    </row>
    <row r="30" spans="1:2" ht="12.75">
      <c r="A30" s="5"/>
      <c r="B30" s="1"/>
    </row>
    <row r="31" spans="1:2" ht="12.75">
      <c r="A31" s="5"/>
      <c r="B31" s="1"/>
    </row>
    <row r="32" spans="1:3" s="71" customFormat="1" ht="13.5" thickBot="1">
      <c r="A32" s="53">
        <v>5307</v>
      </c>
      <c r="B32" s="54" t="s">
        <v>1315</v>
      </c>
      <c r="C32" s="55">
        <f>SUM(C33:C41)</f>
        <v>10733698</v>
      </c>
    </row>
    <row r="33" spans="1:3" ht="13.5" thickTop="1">
      <c r="A33" s="5"/>
      <c r="B33" s="42" t="s">
        <v>1108</v>
      </c>
      <c r="C33" s="32">
        <v>1012189</v>
      </c>
    </row>
    <row r="34" spans="1:3" ht="12.75">
      <c r="A34" s="5"/>
      <c r="B34" s="42" t="s">
        <v>1109</v>
      </c>
      <c r="C34" s="32">
        <v>1483511</v>
      </c>
    </row>
    <row r="35" spans="1:3" ht="12.75">
      <c r="A35" s="5"/>
      <c r="B35" s="42" t="s">
        <v>1110</v>
      </c>
      <c r="C35" s="32">
        <v>580600</v>
      </c>
    </row>
    <row r="36" spans="1:3" ht="12.75">
      <c r="A36" s="5"/>
      <c r="B36" s="42" t="s">
        <v>1111</v>
      </c>
      <c r="C36" s="32">
        <v>1409420</v>
      </c>
    </row>
    <row r="37" spans="1:3" ht="12.75">
      <c r="A37" s="5"/>
      <c r="B37" s="42" t="s">
        <v>1112</v>
      </c>
      <c r="C37" s="32">
        <v>831958</v>
      </c>
    </row>
    <row r="38" spans="1:3" ht="12.75">
      <c r="A38" s="5"/>
      <c r="B38" s="42" t="s">
        <v>1113</v>
      </c>
      <c r="C38" s="32">
        <v>2300689</v>
      </c>
    </row>
    <row r="39" spans="1:3" ht="12.75">
      <c r="A39" s="5"/>
      <c r="B39" s="42" t="s">
        <v>1114</v>
      </c>
      <c r="C39" s="32">
        <v>769298</v>
      </c>
    </row>
    <row r="40" spans="1:3" ht="12.75">
      <c r="A40" s="5"/>
      <c r="B40" s="42" t="s">
        <v>1115</v>
      </c>
      <c r="C40" s="32">
        <v>1451646</v>
      </c>
    </row>
    <row r="41" spans="1:3" ht="12.75">
      <c r="A41" s="5"/>
      <c r="B41" s="42" t="s">
        <v>1116</v>
      </c>
      <c r="C41" s="32">
        <v>894387</v>
      </c>
    </row>
    <row r="42" spans="1:3" ht="12.75">
      <c r="A42" s="5"/>
      <c r="B42" s="42"/>
      <c r="C42" s="32"/>
    </row>
    <row r="44" spans="1:3" s="71" customFormat="1" ht="13.5" thickBot="1">
      <c r="A44" s="53">
        <v>5309</v>
      </c>
      <c r="B44" s="54" t="s">
        <v>1316</v>
      </c>
      <c r="C44" s="55">
        <f>SUM(C45)</f>
        <v>929785</v>
      </c>
    </row>
    <row r="45" spans="1:3" ht="13.5" thickTop="1">
      <c r="A45" s="6"/>
      <c r="B45" s="7" t="s">
        <v>1107</v>
      </c>
      <c r="C45" s="8">
        <v>929785</v>
      </c>
    </row>
    <row r="46" spans="1:3" ht="12.75">
      <c r="A46" s="6"/>
      <c r="B46" s="7"/>
      <c r="C46" s="8"/>
    </row>
    <row r="48" spans="1:3" s="71" customFormat="1" ht="13.5" thickBot="1">
      <c r="A48" s="53">
        <v>5311</v>
      </c>
      <c r="B48" s="54" t="s">
        <v>1317</v>
      </c>
      <c r="C48" s="55">
        <v>11927818</v>
      </c>
    </row>
    <row r="49" ht="13.5" thickTop="1"/>
    <row r="51" spans="1:3" s="71" customFormat="1" ht="13.5" thickBot="1">
      <c r="A51" s="53" t="s">
        <v>1319</v>
      </c>
      <c r="B51" s="54" t="s">
        <v>1318</v>
      </c>
      <c r="C51" s="55">
        <v>183545</v>
      </c>
    </row>
    <row r="52" ht="13.5" thickTop="1"/>
    <row r="54" spans="1:3" s="71" customFormat="1" ht="13.5" thickBot="1">
      <c r="A54" s="53">
        <v>5310</v>
      </c>
      <c r="B54" s="54" t="s">
        <v>1320</v>
      </c>
      <c r="C54" s="55">
        <v>2413518</v>
      </c>
    </row>
    <row r="55" ht="13.5" thickTop="1"/>
    <row r="57" spans="1:3" s="71" customFormat="1" ht="13.5" thickBot="1">
      <c r="A57" s="53">
        <v>5303</v>
      </c>
      <c r="B57" s="54" t="s">
        <v>1326</v>
      </c>
      <c r="C57" s="55">
        <v>1241016</v>
      </c>
    </row>
    <row r="58" ht="13.5" thickTop="1"/>
    <row r="60" spans="1:3" s="71" customFormat="1" ht="13.5" thickBot="1">
      <c r="A60" s="53">
        <v>5304</v>
      </c>
      <c r="B60" s="54" t="s">
        <v>1327</v>
      </c>
      <c r="C60" s="55">
        <v>286840</v>
      </c>
    </row>
    <row r="61" ht="13.5" thickTop="1"/>
    <row r="63" spans="1:3" s="71" customFormat="1" ht="13.5" thickBot="1">
      <c r="A63" s="53">
        <v>5309</v>
      </c>
      <c r="B63" s="54" t="s">
        <v>1322</v>
      </c>
      <c r="C63" s="55">
        <f>SUM(C64:C76)</f>
        <v>12238758</v>
      </c>
    </row>
    <row r="64" spans="1:3" ht="13.5" thickTop="1">
      <c r="A64" s="12"/>
      <c r="B64" s="50" t="s">
        <v>1117</v>
      </c>
      <c r="C64" s="95">
        <v>965078</v>
      </c>
    </row>
    <row r="65" spans="1:3" ht="12.75">
      <c r="A65" s="12"/>
      <c r="B65" s="50" t="s">
        <v>1118</v>
      </c>
      <c r="C65" s="95">
        <v>400000</v>
      </c>
    </row>
    <row r="66" spans="1:3" ht="12.75">
      <c r="A66" s="12"/>
      <c r="B66" s="50" t="s">
        <v>1119</v>
      </c>
      <c r="C66" s="95">
        <v>900000</v>
      </c>
    </row>
    <row r="67" spans="1:3" ht="12.75">
      <c r="A67" s="12"/>
      <c r="B67" s="50" t="s">
        <v>1120</v>
      </c>
      <c r="C67" s="95">
        <v>1003200</v>
      </c>
    </row>
    <row r="68" spans="1:3" ht="12.75">
      <c r="A68" s="12"/>
      <c r="B68" s="50" t="s">
        <v>1121</v>
      </c>
      <c r="C68" s="95">
        <v>2808960</v>
      </c>
    </row>
    <row r="69" spans="1:3" ht="12.75">
      <c r="A69" s="12"/>
      <c r="B69" s="96" t="s">
        <v>1122</v>
      </c>
      <c r="C69" s="97">
        <v>401280</v>
      </c>
    </row>
    <row r="70" spans="1:3" ht="12.75">
      <c r="A70" s="12"/>
      <c r="B70" s="19" t="s">
        <v>1123</v>
      </c>
      <c r="C70" s="98">
        <v>2808960</v>
      </c>
    </row>
    <row r="71" spans="1:3" ht="12.75">
      <c r="A71" s="12"/>
      <c r="B71" s="50" t="s">
        <v>1124</v>
      </c>
      <c r="C71" s="95">
        <v>200640</v>
      </c>
    </row>
    <row r="72" spans="1:3" ht="12.75">
      <c r="A72" s="12"/>
      <c r="B72" s="50" t="s">
        <v>1125</v>
      </c>
      <c r="C72" s="95">
        <v>200000</v>
      </c>
    </row>
    <row r="73" spans="1:3" ht="12.75">
      <c r="A73" s="12"/>
      <c r="B73" s="50" t="s">
        <v>1126</v>
      </c>
      <c r="C73" s="95">
        <v>550000</v>
      </c>
    </row>
    <row r="74" spans="1:3" ht="12.75">
      <c r="A74" s="12"/>
      <c r="B74" s="50" t="s">
        <v>1127</v>
      </c>
      <c r="C74" s="95">
        <v>900000</v>
      </c>
    </row>
    <row r="75" spans="1:3" ht="12.75">
      <c r="A75" s="12"/>
      <c r="B75" s="50" t="s">
        <v>1128</v>
      </c>
      <c r="C75" s="95">
        <v>200640</v>
      </c>
    </row>
    <row r="76" spans="1:3" ht="12.75">
      <c r="A76" s="12"/>
      <c r="B76" s="50" t="s">
        <v>1129</v>
      </c>
      <c r="C76" s="95">
        <v>900000</v>
      </c>
    </row>
    <row r="77" spans="1:3" ht="12.75">
      <c r="A77" s="12"/>
      <c r="B77" s="19"/>
      <c r="C77" s="20"/>
    </row>
    <row r="79" spans="1:3" s="71" customFormat="1" ht="13.5" thickBot="1">
      <c r="A79" s="53">
        <v>5316</v>
      </c>
      <c r="B79" s="54" t="s">
        <v>1329</v>
      </c>
      <c r="C79" s="55">
        <f>SUM(C80:C88)</f>
        <v>6902316</v>
      </c>
    </row>
    <row r="80" spans="1:3" ht="13.5" thickTop="1">
      <c r="A80" s="6"/>
      <c r="B80" s="1" t="s">
        <v>1103</v>
      </c>
      <c r="C80" s="102">
        <v>3729369</v>
      </c>
    </row>
    <row r="81" spans="1:3" ht="12.75">
      <c r="A81" s="6"/>
      <c r="B81" s="1" t="s">
        <v>1104</v>
      </c>
      <c r="C81" s="102">
        <v>610517</v>
      </c>
    </row>
    <row r="82" spans="1:3" ht="12.75">
      <c r="A82" s="6"/>
      <c r="B82" s="1" t="s">
        <v>308</v>
      </c>
      <c r="C82" s="102">
        <v>104713</v>
      </c>
    </row>
    <row r="83" spans="1:3" ht="12.75">
      <c r="A83" s="6"/>
      <c r="B83" s="1" t="s">
        <v>1105</v>
      </c>
      <c r="C83" s="102">
        <v>126707</v>
      </c>
    </row>
    <row r="84" spans="1:3" ht="12.75">
      <c r="A84" s="6"/>
      <c r="B84" s="1" t="s">
        <v>1102</v>
      </c>
      <c r="C84" s="102">
        <v>487963</v>
      </c>
    </row>
    <row r="85" spans="1:3" ht="12.75">
      <c r="A85" s="6"/>
      <c r="B85" s="1" t="s">
        <v>1106</v>
      </c>
      <c r="C85" s="102">
        <v>424761</v>
      </c>
    </row>
    <row r="86" spans="1:3" ht="12.75">
      <c r="A86" s="6"/>
      <c r="B86" s="1" t="s">
        <v>1107</v>
      </c>
      <c r="C86" s="102">
        <v>128602</v>
      </c>
    </row>
    <row r="87" spans="1:3" ht="12.75">
      <c r="A87" s="6"/>
      <c r="B87" s="1" t="s">
        <v>1324</v>
      </c>
      <c r="C87" s="102">
        <v>708815</v>
      </c>
    </row>
    <row r="88" spans="1:3" ht="12.75">
      <c r="A88" s="6"/>
      <c r="B88" s="1" t="s">
        <v>1325</v>
      </c>
      <c r="C88" s="102">
        <v>580869</v>
      </c>
    </row>
    <row r="89" spans="1:2" ht="12.75">
      <c r="A89" s="6"/>
      <c r="B89" s="1"/>
    </row>
    <row r="91" spans="1:3" s="71" customFormat="1" ht="13.5" thickBot="1">
      <c r="A91" s="53">
        <v>5317</v>
      </c>
      <c r="B91" s="54" t="s">
        <v>1330</v>
      </c>
      <c r="C91" s="55">
        <f>SUM(C92:C100)</f>
        <v>4399392</v>
      </c>
    </row>
    <row r="92" spans="1:3" ht="13.5" thickTop="1">
      <c r="A92" s="6"/>
      <c r="B92" s="1" t="s">
        <v>67</v>
      </c>
      <c r="C92" s="102">
        <v>2281657</v>
      </c>
    </row>
    <row r="93" spans="1:3" ht="12.75">
      <c r="A93" s="6"/>
      <c r="B93" s="1" t="s">
        <v>1103</v>
      </c>
      <c r="C93" s="102">
        <v>402647</v>
      </c>
    </row>
    <row r="94" spans="1:3" ht="12.75">
      <c r="A94" s="6"/>
      <c r="B94" s="1" t="s">
        <v>1104</v>
      </c>
      <c r="C94" s="102">
        <v>68566</v>
      </c>
    </row>
    <row r="95" spans="1:3" ht="12.75">
      <c r="A95" s="6"/>
      <c r="B95" s="1" t="s">
        <v>1105</v>
      </c>
      <c r="C95" s="102">
        <v>75827</v>
      </c>
    </row>
    <row r="96" spans="1:3" ht="12.75">
      <c r="A96" s="6"/>
      <c r="B96" s="1" t="s">
        <v>1102</v>
      </c>
      <c r="C96" s="102">
        <v>344829</v>
      </c>
    </row>
    <row r="97" spans="1:3" ht="12.75">
      <c r="A97" s="6"/>
      <c r="B97" s="1" t="s">
        <v>1106</v>
      </c>
      <c r="C97" s="102">
        <v>270486</v>
      </c>
    </row>
    <row r="98" spans="1:3" ht="12.75">
      <c r="A98" s="6"/>
      <c r="B98" s="1" t="s">
        <v>1107</v>
      </c>
      <c r="C98" s="102">
        <v>81200</v>
      </c>
    </row>
    <row r="99" spans="1:3" ht="12.75">
      <c r="A99" s="6"/>
      <c r="B99" s="1" t="s">
        <v>1324</v>
      </c>
      <c r="C99" s="102">
        <v>416387</v>
      </c>
    </row>
    <row r="100" spans="1:3" ht="12.75">
      <c r="A100" s="6"/>
      <c r="B100" s="1" t="s">
        <v>1325</v>
      </c>
      <c r="C100" s="102">
        <v>457793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612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SUM(C19,C25,C34,C37,C40,C43,C46,C49,C56,C64)</f>
        <v>39993018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1225</v>
      </c>
      <c r="C6" s="62"/>
    </row>
    <row r="7" spans="1:3" s="60" customFormat="1" ht="16.5" customHeight="1">
      <c r="A7" s="61"/>
      <c r="B7" s="64" t="s">
        <v>799</v>
      </c>
      <c r="C7" s="62"/>
    </row>
    <row r="8" spans="1:6" s="60" customFormat="1" ht="16.5" customHeight="1">
      <c r="A8" s="61"/>
      <c r="B8" s="65" t="s">
        <v>581</v>
      </c>
      <c r="C8" s="65"/>
      <c r="D8" s="66"/>
      <c r="E8" s="65"/>
      <c r="F8" s="67"/>
    </row>
    <row r="9" spans="1:3" s="60" customFormat="1" ht="18.75" customHeight="1">
      <c r="A9" s="61"/>
      <c r="B9" s="65" t="s">
        <v>580</v>
      </c>
      <c r="C9" s="62"/>
    </row>
    <row r="10" spans="1:3" s="60" customFormat="1" ht="18.75" customHeight="1">
      <c r="A10" s="61"/>
      <c r="B10" s="65" t="s">
        <v>579</v>
      </c>
      <c r="C10" s="62"/>
    </row>
    <row r="11" spans="1:3" s="60" customFormat="1" ht="18.75" customHeight="1">
      <c r="A11" s="61"/>
      <c r="B11" s="65" t="s">
        <v>578</v>
      </c>
      <c r="C11" s="62"/>
    </row>
    <row r="12" spans="1:3" s="15" customFormat="1" ht="18.75" customHeight="1">
      <c r="A12" s="17"/>
      <c r="B12" s="65" t="s">
        <v>577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576</v>
      </c>
      <c r="C15" s="18"/>
    </row>
    <row r="16" spans="1:3" s="15" customFormat="1" ht="18.75" customHeight="1">
      <c r="A16" s="17"/>
      <c r="B16" s="65" t="s">
        <v>575</v>
      </c>
      <c r="C16" s="18"/>
    </row>
    <row r="19" spans="1:3" s="71" customFormat="1" ht="13.5" thickBot="1">
      <c r="A19" s="53">
        <v>5307</v>
      </c>
      <c r="B19" s="54" t="s">
        <v>364</v>
      </c>
      <c r="C19" s="55">
        <f>SUM(C20:C22)</f>
        <v>14804911</v>
      </c>
    </row>
    <row r="20" spans="1:3" ht="13.5" thickTop="1">
      <c r="A20" s="5"/>
      <c r="B20" s="1" t="s">
        <v>69</v>
      </c>
      <c r="C20" s="2">
        <v>3381015</v>
      </c>
    </row>
    <row r="21" spans="1:3" ht="12.75">
      <c r="A21" s="5"/>
      <c r="B21" s="1" t="s">
        <v>1130</v>
      </c>
      <c r="C21" s="2">
        <v>4951610</v>
      </c>
    </row>
    <row r="22" spans="1:3" ht="12.75">
      <c r="A22" s="5"/>
      <c r="B22" s="1" t="s">
        <v>1131</v>
      </c>
      <c r="C22" s="2">
        <v>6472286</v>
      </c>
    </row>
    <row r="23" spans="1:2" ht="12.75">
      <c r="A23" s="5"/>
      <c r="B23" s="1"/>
    </row>
    <row r="24" spans="1:2" ht="12.75">
      <c r="A24" s="5"/>
      <c r="B24" s="1"/>
    </row>
    <row r="25" spans="1:3" s="71" customFormat="1" ht="13.5" thickBot="1">
      <c r="A25" s="53">
        <v>5307</v>
      </c>
      <c r="B25" s="54" t="s">
        <v>1315</v>
      </c>
      <c r="C25" s="55">
        <f>SUM(C26:C31)</f>
        <v>8071720</v>
      </c>
    </row>
    <row r="26" spans="1:3" ht="13.5" thickTop="1">
      <c r="A26" s="5"/>
      <c r="B26" s="42" t="s">
        <v>1132</v>
      </c>
      <c r="C26" s="32">
        <v>1365236</v>
      </c>
    </row>
    <row r="27" spans="1:3" ht="12.75">
      <c r="A27" s="5"/>
      <c r="B27" s="42" t="s">
        <v>1133</v>
      </c>
      <c r="C27" s="32">
        <v>2080013</v>
      </c>
    </row>
    <row r="28" spans="1:3" ht="12.75">
      <c r="A28" s="5"/>
      <c r="B28" s="42" t="s">
        <v>80</v>
      </c>
      <c r="C28" s="32">
        <v>762548</v>
      </c>
    </row>
    <row r="29" spans="1:3" ht="12.75">
      <c r="A29" s="5"/>
      <c r="B29" s="42" t="s">
        <v>1134</v>
      </c>
      <c r="C29" s="32">
        <v>1569025</v>
      </c>
    </row>
    <row r="30" spans="1:3" ht="12.75">
      <c r="A30" s="5"/>
      <c r="B30" s="42" t="s">
        <v>1135</v>
      </c>
      <c r="C30" s="32">
        <v>1013167</v>
      </c>
    </row>
    <row r="31" spans="1:3" ht="12.75">
      <c r="A31" s="5"/>
      <c r="B31" s="42" t="s">
        <v>1136</v>
      </c>
      <c r="C31" s="32">
        <v>1281731</v>
      </c>
    </row>
    <row r="32" spans="1:3" ht="12.75">
      <c r="A32" s="5"/>
      <c r="B32" s="42"/>
      <c r="C32" s="32"/>
    </row>
    <row r="34" spans="1:3" s="71" customFormat="1" ht="13.5" thickBot="1">
      <c r="A34" s="53">
        <v>5311</v>
      </c>
      <c r="B34" s="54" t="s">
        <v>1317</v>
      </c>
      <c r="C34" s="55">
        <v>8889211</v>
      </c>
    </row>
    <row r="35" ht="13.5" thickTop="1"/>
    <row r="37" spans="1:3" s="71" customFormat="1" ht="13.5" thickBot="1">
      <c r="A37" s="53" t="s">
        <v>1319</v>
      </c>
      <c r="B37" s="54" t="s">
        <v>1318</v>
      </c>
      <c r="C37" s="55">
        <v>145443</v>
      </c>
    </row>
    <row r="38" ht="13.5" thickTop="1"/>
    <row r="40" spans="1:3" s="71" customFormat="1" ht="13.5" thickBot="1">
      <c r="A40" s="53">
        <v>5310</v>
      </c>
      <c r="B40" s="54" t="s">
        <v>1320</v>
      </c>
      <c r="C40" s="55">
        <v>1246465</v>
      </c>
    </row>
    <row r="41" ht="13.5" thickTop="1"/>
    <row r="43" spans="1:3" s="71" customFormat="1" ht="13.5" thickBot="1">
      <c r="A43" s="53">
        <v>5303</v>
      </c>
      <c r="B43" s="54" t="s">
        <v>1326</v>
      </c>
      <c r="C43" s="55">
        <v>358083</v>
      </c>
    </row>
    <row r="44" ht="13.5" thickTop="1"/>
    <row r="46" spans="1:3" s="71" customFormat="1" ht="13.5" thickBot="1">
      <c r="A46" s="53">
        <v>5304</v>
      </c>
      <c r="B46" s="54" t="s">
        <v>1327</v>
      </c>
      <c r="C46" s="55">
        <v>93748</v>
      </c>
    </row>
    <row r="47" ht="13.5" thickTop="1"/>
    <row r="49" spans="1:3" s="71" customFormat="1" ht="13.5" thickBot="1">
      <c r="A49" s="53">
        <v>5309</v>
      </c>
      <c r="B49" s="54" t="s">
        <v>1322</v>
      </c>
      <c r="C49" s="55">
        <f>SUM(C50:C53)</f>
        <v>4171920</v>
      </c>
    </row>
    <row r="50" spans="1:3" ht="13.5" thickTop="1">
      <c r="A50" s="12"/>
      <c r="B50" s="50" t="s">
        <v>1137</v>
      </c>
      <c r="C50" s="95">
        <v>401280</v>
      </c>
    </row>
    <row r="51" spans="1:3" ht="12.75">
      <c r="A51" s="12"/>
      <c r="B51" s="50" t="s">
        <v>1138</v>
      </c>
      <c r="C51" s="95">
        <v>714000</v>
      </c>
    </row>
    <row r="52" spans="1:3" ht="12.75">
      <c r="A52" s="12"/>
      <c r="B52" s="50" t="s">
        <v>1139</v>
      </c>
      <c r="C52" s="95">
        <v>200640</v>
      </c>
    </row>
    <row r="53" spans="1:3" ht="12.75">
      <c r="A53" s="12"/>
      <c r="B53" s="50" t="s">
        <v>1140</v>
      </c>
      <c r="C53" s="95">
        <v>2856000</v>
      </c>
    </row>
    <row r="54" spans="1:3" ht="12.75">
      <c r="A54" s="12"/>
      <c r="B54" s="21"/>
      <c r="C54" s="22"/>
    </row>
    <row r="56" spans="1:3" s="71" customFormat="1" ht="13.5" thickBot="1">
      <c r="A56" s="53">
        <v>5316</v>
      </c>
      <c r="B56" s="54" t="s">
        <v>1329</v>
      </c>
      <c r="C56" s="55">
        <f>SUM(C57:C61)</f>
        <v>1379547</v>
      </c>
    </row>
    <row r="57" spans="1:3" ht="13.5" thickTop="1">
      <c r="A57" s="6"/>
      <c r="B57" s="1" t="s">
        <v>69</v>
      </c>
      <c r="C57" s="102">
        <v>132714</v>
      </c>
    </row>
    <row r="58" spans="1:3" ht="12.75">
      <c r="A58" s="6"/>
      <c r="B58" s="1" t="s">
        <v>1130</v>
      </c>
      <c r="C58" s="102">
        <v>134315</v>
      </c>
    </row>
    <row r="59" spans="1:3" ht="12.75">
      <c r="A59" s="6"/>
      <c r="B59" s="1" t="s">
        <v>1131</v>
      </c>
      <c r="C59" s="102">
        <v>271986</v>
      </c>
    </row>
    <row r="60" spans="1:3" ht="12.75">
      <c r="A60" s="6"/>
      <c r="B60" s="1" t="s">
        <v>1324</v>
      </c>
      <c r="C60" s="102">
        <v>426122</v>
      </c>
    </row>
    <row r="61" spans="1:3" ht="12.75">
      <c r="A61" s="6"/>
      <c r="B61" s="1" t="s">
        <v>1325</v>
      </c>
      <c r="C61" s="102">
        <v>414410</v>
      </c>
    </row>
    <row r="62" spans="1:2" ht="12.75">
      <c r="A62" s="6"/>
      <c r="B62" s="1"/>
    </row>
    <row r="64" spans="1:3" s="71" customFormat="1" ht="13.5" thickBot="1">
      <c r="A64" s="53">
        <v>5317</v>
      </c>
      <c r="B64" s="54" t="s">
        <v>1330</v>
      </c>
      <c r="C64" s="55">
        <f>SUM(C65:C69)</f>
        <v>831970</v>
      </c>
    </row>
    <row r="65" spans="1:3" ht="13.5" thickTop="1">
      <c r="A65" s="6"/>
      <c r="B65" s="1" t="s">
        <v>69</v>
      </c>
      <c r="C65" s="102">
        <v>73714</v>
      </c>
    </row>
    <row r="66" spans="1:3" ht="12.75">
      <c r="A66" s="6"/>
      <c r="B66" s="1" t="s">
        <v>1130</v>
      </c>
      <c r="C66" s="102">
        <v>92618</v>
      </c>
    </row>
    <row r="67" spans="1:3" ht="12.75">
      <c r="A67" s="6"/>
      <c r="B67" s="1" t="s">
        <v>1131</v>
      </c>
      <c r="C67" s="102">
        <v>151226</v>
      </c>
    </row>
    <row r="68" spans="1:3" ht="12.75">
      <c r="A68" s="6"/>
      <c r="B68" s="1" t="s">
        <v>1324</v>
      </c>
      <c r="C68" s="102">
        <v>242588</v>
      </c>
    </row>
    <row r="69" spans="1:3" ht="12.75">
      <c r="A69" s="6"/>
      <c r="B69" s="1" t="s">
        <v>1325</v>
      </c>
      <c r="C69" s="102">
        <v>271824</v>
      </c>
    </row>
    <row r="70" spans="1:2" ht="12.75">
      <c r="A70" s="6"/>
      <c r="B70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  <col min="4" max="16384" width="9.140625" style="3" customWidth="1"/>
  </cols>
  <sheetData>
    <row r="1" spans="1:3" ht="25.5" customHeight="1">
      <c r="A1" s="116">
        <v>60849340</v>
      </c>
      <c r="B1" s="116"/>
      <c r="C1" s="116"/>
    </row>
    <row r="2" spans="1:3" ht="25.5" customHeight="1" thickBot="1">
      <c r="A2" s="117" t="s">
        <v>436</v>
      </c>
      <c r="B2" s="117"/>
      <c r="C2" s="117"/>
    </row>
    <row r="3" spans="1:3" s="60" customFormat="1" ht="18.75" customHeight="1" thickBot="1">
      <c r="A3" s="57" t="s">
        <v>1323</v>
      </c>
      <c r="B3" s="58"/>
      <c r="C3" s="59">
        <f>SUM(C20:C24,C28:C35,C38,C41,C44,C47,C50,C54:C71,C74:C80,C84:C90,C94:C96)</f>
        <v>60849340</v>
      </c>
    </row>
    <row r="4" spans="1:3" s="60" customFormat="1" ht="18.75" customHeight="1">
      <c r="A4" s="61"/>
      <c r="B4" s="63"/>
      <c r="C4" s="62"/>
    </row>
    <row r="5" spans="1:3" s="60" customFormat="1" ht="18.75" customHeight="1">
      <c r="A5" s="61"/>
      <c r="B5" s="68" t="s">
        <v>230</v>
      </c>
      <c r="C5" s="62"/>
    </row>
    <row r="6" spans="1:3" s="60" customFormat="1" ht="18.75" customHeight="1">
      <c r="A6" s="61"/>
      <c r="B6" s="64" t="s">
        <v>626</v>
      </c>
      <c r="C6" s="62"/>
    </row>
    <row r="7" spans="1:3" s="60" customFormat="1" ht="18.75" customHeight="1">
      <c r="A7" s="61"/>
      <c r="B7" s="64" t="s">
        <v>518</v>
      </c>
      <c r="C7" s="62"/>
    </row>
    <row r="8" spans="1:6" s="60" customFormat="1" ht="18.75" customHeight="1">
      <c r="A8" s="61"/>
      <c r="B8" s="65" t="s">
        <v>226</v>
      </c>
      <c r="C8" s="65"/>
      <c r="D8" s="66"/>
      <c r="E8" s="65"/>
      <c r="F8" s="67"/>
    </row>
    <row r="9" spans="1:3" s="60" customFormat="1" ht="18.75" customHeight="1">
      <c r="A9" s="61"/>
      <c r="B9" s="65" t="s">
        <v>225</v>
      </c>
      <c r="C9" s="62"/>
    </row>
    <row r="10" spans="1:3" s="60" customFormat="1" ht="18.75" customHeight="1">
      <c r="A10" s="61"/>
      <c r="B10" s="65" t="s">
        <v>227</v>
      </c>
      <c r="C10" s="62"/>
    </row>
    <row r="11" spans="1:3" s="60" customFormat="1" ht="18.75" customHeight="1">
      <c r="A11" s="61"/>
      <c r="B11" s="65" t="s">
        <v>228</v>
      </c>
      <c r="C11" s="62"/>
    </row>
    <row r="12" spans="1:3" s="15" customFormat="1" ht="18.75" customHeight="1">
      <c r="A12" s="17"/>
      <c r="B12" s="65" t="s">
        <v>229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232</v>
      </c>
      <c r="C15" s="18"/>
    </row>
    <row r="16" spans="1:3" s="15" customFormat="1" ht="18.75" customHeight="1">
      <c r="A16" s="17"/>
      <c r="B16" s="65" t="s">
        <v>233</v>
      </c>
      <c r="C16" s="18"/>
    </row>
    <row r="17" spans="1:3" s="15" customFormat="1" ht="12.75" customHeight="1">
      <c r="A17" s="17"/>
      <c r="B17" s="65"/>
      <c r="C17" s="18"/>
    </row>
    <row r="19" spans="1:3" s="56" customFormat="1" ht="13.5" thickBot="1">
      <c r="A19" s="53">
        <v>5307</v>
      </c>
      <c r="B19" s="54" t="s">
        <v>364</v>
      </c>
      <c r="C19" s="55">
        <f>SUM(C20:C24)</f>
        <v>14778757</v>
      </c>
    </row>
    <row r="20" spans="1:3" s="1" customFormat="1" ht="15" customHeight="1" thickTop="1">
      <c r="A20" s="5"/>
      <c r="B20" s="1" t="s">
        <v>223</v>
      </c>
      <c r="C20" s="2">
        <v>5778323</v>
      </c>
    </row>
    <row r="21" spans="1:3" s="1" customFormat="1" ht="15" customHeight="1">
      <c r="A21" s="5"/>
      <c r="B21" s="1" t="s">
        <v>1312</v>
      </c>
      <c r="C21" s="2">
        <v>1993783</v>
      </c>
    </row>
    <row r="22" spans="1:3" s="1" customFormat="1" ht="15" customHeight="1">
      <c r="A22" s="5"/>
      <c r="B22" s="1" t="s">
        <v>361</v>
      </c>
      <c r="C22" s="2">
        <v>1649487</v>
      </c>
    </row>
    <row r="23" spans="1:3" s="1" customFormat="1" ht="15" customHeight="1">
      <c r="A23" s="5"/>
      <c r="B23" s="1" t="s">
        <v>224</v>
      </c>
      <c r="C23" s="2">
        <v>2668998</v>
      </c>
    </row>
    <row r="24" spans="1:3" s="1" customFormat="1" ht="15" customHeight="1">
      <c r="A24" s="5"/>
      <c r="B24" s="1" t="s">
        <v>1311</v>
      </c>
      <c r="C24" s="2">
        <v>2688166</v>
      </c>
    </row>
    <row r="25" spans="1:3" s="1" customFormat="1" ht="15" customHeight="1">
      <c r="A25" s="5"/>
      <c r="C25" s="2"/>
    </row>
    <row r="27" spans="1:3" s="56" customFormat="1" ht="13.5" thickBot="1">
      <c r="A27" s="53">
        <v>5307</v>
      </c>
      <c r="B27" s="54" t="s">
        <v>1315</v>
      </c>
      <c r="C27" s="55">
        <f>SUM(C28:C35)</f>
        <v>7250334</v>
      </c>
    </row>
    <row r="28" spans="1:3" s="1" customFormat="1" ht="15" customHeight="1" thickTop="1">
      <c r="A28" s="5"/>
      <c r="B28" s="1" t="s">
        <v>1331</v>
      </c>
      <c r="C28" s="32">
        <v>673045</v>
      </c>
    </row>
    <row r="29" spans="1:3" s="1" customFormat="1" ht="15" customHeight="1">
      <c r="A29" s="5"/>
      <c r="B29" s="1" t="s">
        <v>1332</v>
      </c>
      <c r="C29" s="32">
        <v>622422</v>
      </c>
    </row>
    <row r="30" spans="1:3" s="1" customFormat="1" ht="15" customHeight="1">
      <c r="A30" s="5"/>
      <c r="B30" s="1" t="s">
        <v>199</v>
      </c>
      <c r="C30" s="32">
        <v>592014</v>
      </c>
    </row>
    <row r="31" spans="1:3" s="1" customFormat="1" ht="15" customHeight="1">
      <c r="A31" s="5"/>
      <c r="B31" s="1" t="s">
        <v>200</v>
      </c>
      <c r="C31" s="32">
        <v>567616</v>
      </c>
    </row>
    <row r="32" spans="1:3" s="1" customFormat="1" ht="15" customHeight="1">
      <c r="A32" s="5"/>
      <c r="B32" s="1" t="s">
        <v>201</v>
      </c>
      <c r="C32" s="32">
        <v>713416</v>
      </c>
    </row>
    <row r="33" spans="1:3" s="1" customFormat="1" ht="15" customHeight="1">
      <c r="A33" s="5"/>
      <c r="B33" s="1" t="s">
        <v>202</v>
      </c>
      <c r="C33" s="32">
        <v>558511</v>
      </c>
    </row>
    <row r="34" spans="1:3" s="1" customFormat="1" ht="15" customHeight="1">
      <c r="A34" s="5"/>
      <c r="B34" s="1" t="s">
        <v>203</v>
      </c>
      <c r="C34" s="32">
        <v>2302892</v>
      </c>
    </row>
    <row r="35" spans="1:3" s="1" customFormat="1" ht="15" customHeight="1">
      <c r="A35" s="5"/>
      <c r="B35" s="1" t="s">
        <v>204</v>
      </c>
      <c r="C35" s="32">
        <v>1220418</v>
      </c>
    </row>
    <row r="36" spans="1:3" s="1" customFormat="1" ht="15" customHeight="1">
      <c r="A36" s="5"/>
      <c r="C36" s="2"/>
    </row>
    <row r="38" spans="1:3" s="56" customFormat="1" ht="13.5" thickBot="1">
      <c r="A38" s="53">
        <v>5311</v>
      </c>
      <c r="B38" s="54" t="s">
        <v>1317</v>
      </c>
      <c r="C38" s="55">
        <v>11637807</v>
      </c>
    </row>
    <row r="39" ht="13.5" thickTop="1"/>
    <row r="41" spans="1:3" s="56" customFormat="1" ht="13.5" thickBot="1">
      <c r="A41" s="53" t="s">
        <v>1319</v>
      </c>
      <c r="B41" s="54" t="s">
        <v>1318</v>
      </c>
      <c r="C41" s="55">
        <v>176277</v>
      </c>
    </row>
    <row r="42" ht="13.5" thickTop="1"/>
    <row r="44" spans="1:3" s="56" customFormat="1" ht="13.5" thickBot="1">
      <c r="A44" s="53">
        <v>5310</v>
      </c>
      <c r="B44" s="54" t="s">
        <v>1320</v>
      </c>
      <c r="C44" s="55">
        <v>2035366</v>
      </c>
    </row>
    <row r="45" ht="13.5" thickTop="1"/>
    <row r="47" spans="1:3" s="56" customFormat="1" ht="13.5" thickBot="1">
      <c r="A47" s="53">
        <v>5303</v>
      </c>
      <c r="B47" s="54" t="s">
        <v>1326</v>
      </c>
      <c r="C47" s="55">
        <v>623537</v>
      </c>
    </row>
    <row r="48" ht="13.5" thickTop="1"/>
    <row r="50" spans="1:3" s="56" customFormat="1" ht="13.5" thickBot="1">
      <c r="A50" s="53">
        <v>5304</v>
      </c>
      <c r="B50" s="54" t="s">
        <v>1327</v>
      </c>
      <c r="C50" s="55">
        <v>163245</v>
      </c>
    </row>
    <row r="51" ht="13.5" thickTop="1"/>
    <row r="53" spans="1:3" s="56" customFormat="1" ht="13.5" thickBot="1">
      <c r="A53" s="53">
        <v>5309</v>
      </c>
      <c r="B53" s="54" t="s">
        <v>1322</v>
      </c>
      <c r="C53" s="55">
        <f>SUM(C54:C71)</f>
        <v>18331536</v>
      </c>
    </row>
    <row r="54" spans="1:3" ht="13.5" thickTop="1">
      <c r="A54" s="12"/>
      <c r="B54" s="50" t="s">
        <v>205</v>
      </c>
      <c r="C54" s="95">
        <v>119000</v>
      </c>
    </row>
    <row r="55" spans="1:3" ht="12.75">
      <c r="A55" s="12"/>
      <c r="B55" s="96" t="s">
        <v>206</v>
      </c>
      <c r="C55" s="97">
        <v>4760000</v>
      </c>
    </row>
    <row r="56" spans="1:3" ht="12.75">
      <c r="A56" s="12"/>
      <c r="B56" s="19" t="s">
        <v>207</v>
      </c>
      <c r="C56" s="98">
        <v>80256</v>
      </c>
    </row>
    <row r="57" spans="1:3" ht="12.75">
      <c r="A57" s="12"/>
      <c r="B57" s="50" t="s">
        <v>208</v>
      </c>
      <c r="C57" s="95">
        <v>952000</v>
      </c>
    </row>
    <row r="58" spans="1:3" ht="12.75">
      <c r="A58" s="12"/>
      <c r="B58" s="50" t="s">
        <v>209</v>
      </c>
      <c r="C58" s="95">
        <v>401280</v>
      </c>
    </row>
    <row r="59" spans="1:3" ht="12.75">
      <c r="A59" s="12"/>
      <c r="B59" s="50" t="s">
        <v>210</v>
      </c>
      <c r="C59" s="95">
        <v>1190000</v>
      </c>
    </row>
    <row r="60" spans="1:3" ht="12.75">
      <c r="A60" s="12"/>
      <c r="B60" s="50" t="s">
        <v>211</v>
      </c>
      <c r="C60" s="95">
        <v>1190000</v>
      </c>
    </row>
    <row r="61" spans="1:3" ht="12.75">
      <c r="A61" s="12"/>
      <c r="B61" s="50" t="s">
        <v>212</v>
      </c>
      <c r="C61" s="95">
        <v>952000</v>
      </c>
    </row>
    <row r="62" spans="1:3" ht="12.75">
      <c r="A62" s="12"/>
      <c r="B62" s="50" t="s">
        <v>213</v>
      </c>
      <c r="C62" s="95">
        <v>952000</v>
      </c>
    </row>
    <row r="63" spans="1:3" ht="12.75">
      <c r="A63" s="12"/>
      <c r="B63" s="50" t="s">
        <v>214</v>
      </c>
      <c r="C63" s="95">
        <v>1428000</v>
      </c>
    </row>
    <row r="64" spans="1:3" ht="12.75">
      <c r="A64" s="12"/>
      <c r="B64" s="50" t="s">
        <v>215</v>
      </c>
      <c r="C64" s="95">
        <v>119000</v>
      </c>
    </row>
    <row r="65" spans="1:3" ht="12.75">
      <c r="A65" s="12"/>
      <c r="B65" s="50" t="s">
        <v>216</v>
      </c>
      <c r="C65" s="95">
        <v>238000</v>
      </c>
    </row>
    <row r="66" spans="1:3" ht="12.75">
      <c r="A66" s="12"/>
      <c r="B66" s="50" t="s">
        <v>217</v>
      </c>
      <c r="C66" s="95">
        <v>119000</v>
      </c>
    </row>
    <row r="67" spans="1:3" ht="12.75">
      <c r="A67" s="12"/>
      <c r="B67" s="50" t="s">
        <v>218</v>
      </c>
      <c r="C67" s="95">
        <v>1666000</v>
      </c>
    </row>
    <row r="68" spans="1:3" ht="12.75">
      <c r="A68" s="12"/>
      <c r="B68" s="50" t="s">
        <v>219</v>
      </c>
      <c r="C68" s="95">
        <v>1428000</v>
      </c>
    </row>
    <row r="69" spans="2:3" ht="12.75">
      <c r="B69" s="50" t="s">
        <v>220</v>
      </c>
      <c r="C69" s="95">
        <v>2142000</v>
      </c>
    </row>
    <row r="70" spans="2:3" ht="12.75">
      <c r="B70" s="50" t="s">
        <v>221</v>
      </c>
      <c r="C70" s="95">
        <v>357000</v>
      </c>
    </row>
    <row r="71" spans="2:3" ht="12.75">
      <c r="B71" s="50" t="s">
        <v>222</v>
      </c>
      <c r="C71" s="95">
        <v>238000</v>
      </c>
    </row>
    <row r="72" spans="2:3" ht="12.75">
      <c r="B72" s="50"/>
      <c r="C72" s="95"/>
    </row>
    <row r="73" spans="1:3" s="56" customFormat="1" ht="13.5" thickBot="1">
      <c r="A73" s="53">
        <v>5316</v>
      </c>
      <c r="B73" s="54" t="s">
        <v>1329</v>
      </c>
      <c r="C73" s="55">
        <f>SUM(C74:C80)</f>
        <v>2829066</v>
      </c>
    </row>
    <row r="74" spans="1:3" s="1" customFormat="1" ht="15" customHeight="1" thickTop="1">
      <c r="A74" s="6"/>
      <c r="B74" s="1" t="s">
        <v>223</v>
      </c>
      <c r="C74" s="2">
        <v>375374</v>
      </c>
    </row>
    <row r="75" spans="1:3" s="1" customFormat="1" ht="15" customHeight="1">
      <c r="A75" s="6"/>
      <c r="B75" s="1" t="s">
        <v>1312</v>
      </c>
      <c r="C75" s="2">
        <v>157239</v>
      </c>
    </row>
    <row r="76" spans="1:3" s="1" customFormat="1" ht="15" customHeight="1">
      <c r="A76" s="6"/>
      <c r="B76" s="1" t="s">
        <v>361</v>
      </c>
      <c r="C76" s="2">
        <v>96032</v>
      </c>
    </row>
    <row r="77" spans="1:3" s="1" customFormat="1" ht="15" customHeight="1">
      <c r="A77" s="6"/>
      <c r="B77" s="1" t="s">
        <v>224</v>
      </c>
      <c r="C77" s="2">
        <v>242851</v>
      </c>
    </row>
    <row r="78" spans="1:3" s="1" customFormat="1" ht="15" customHeight="1">
      <c r="A78" s="6"/>
      <c r="B78" s="1" t="s">
        <v>363</v>
      </c>
      <c r="C78" s="2">
        <v>187713</v>
      </c>
    </row>
    <row r="79" spans="1:3" s="1" customFormat="1" ht="15" customHeight="1">
      <c r="A79" s="6"/>
      <c r="B79" s="1" t="s">
        <v>1324</v>
      </c>
      <c r="C79" s="2">
        <v>805905</v>
      </c>
    </row>
    <row r="80" spans="1:3" s="1" customFormat="1" ht="15" customHeight="1">
      <c r="A80" s="6"/>
      <c r="B80" s="1" t="s">
        <v>1325</v>
      </c>
      <c r="C80" s="2">
        <v>963952</v>
      </c>
    </row>
    <row r="83" spans="1:3" s="56" customFormat="1" ht="13.5" thickBot="1">
      <c r="A83" s="53">
        <v>5317</v>
      </c>
      <c r="B83" s="54" t="s">
        <v>1330</v>
      </c>
      <c r="C83" s="55">
        <f>SUM(C84:C90)</f>
        <v>1549415</v>
      </c>
    </row>
    <row r="84" spans="1:3" s="1" customFormat="1" ht="15" customHeight="1" thickTop="1">
      <c r="A84" s="6"/>
      <c r="B84" s="1" t="s">
        <v>360</v>
      </c>
      <c r="C84" s="2">
        <v>216937</v>
      </c>
    </row>
    <row r="85" spans="1:3" s="1" customFormat="1" ht="15" customHeight="1">
      <c r="A85" s="6"/>
      <c r="B85" s="1" t="s">
        <v>1312</v>
      </c>
      <c r="C85" s="2">
        <v>79731</v>
      </c>
    </row>
    <row r="86" spans="1:3" s="1" customFormat="1" ht="15" customHeight="1">
      <c r="A86" s="6"/>
      <c r="B86" s="1" t="s">
        <v>361</v>
      </c>
      <c r="C86" s="2">
        <v>55983</v>
      </c>
    </row>
    <row r="87" spans="1:3" s="1" customFormat="1" ht="15" customHeight="1">
      <c r="A87" s="6"/>
      <c r="B87" s="1" t="s">
        <v>224</v>
      </c>
      <c r="C87" s="2">
        <v>116538</v>
      </c>
    </row>
    <row r="88" spans="1:3" s="1" customFormat="1" ht="15" customHeight="1">
      <c r="A88" s="6"/>
      <c r="B88" s="1" t="s">
        <v>1311</v>
      </c>
      <c r="C88" s="2">
        <v>104064</v>
      </c>
    </row>
    <row r="89" spans="1:3" s="1" customFormat="1" ht="15" customHeight="1">
      <c r="A89" s="6"/>
      <c r="B89" s="1" t="s">
        <v>1324</v>
      </c>
      <c r="C89" s="2">
        <v>427039</v>
      </c>
    </row>
    <row r="90" spans="1:3" s="1" customFormat="1" ht="15" customHeight="1">
      <c r="A90" s="6"/>
      <c r="B90" s="1" t="s">
        <v>1325</v>
      </c>
      <c r="C90" s="2">
        <v>549123</v>
      </c>
    </row>
    <row r="91" spans="1:3" s="1" customFormat="1" ht="15" customHeight="1">
      <c r="A91" s="6"/>
      <c r="C91" s="2"/>
    </row>
    <row r="93" spans="1:3" s="56" customFormat="1" ht="13.5" thickBot="1">
      <c r="A93" s="53">
        <v>5314</v>
      </c>
      <c r="B93" s="54" t="s">
        <v>362</v>
      </c>
      <c r="C93" s="55">
        <f>SUM(C94:C96)</f>
        <v>1474000</v>
      </c>
    </row>
    <row r="94" spans="2:3" ht="13.5" thickTop="1">
      <c r="B94" s="99" t="s">
        <v>437</v>
      </c>
      <c r="C94" s="100">
        <v>487000</v>
      </c>
    </row>
    <row r="95" spans="2:3" ht="12.75">
      <c r="B95" s="101" t="s">
        <v>438</v>
      </c>
      <c r="C95" s="100">
        <v>487000</v>
      </c>
    </row>
    <row r="96" spans="2:3" ht="12.75">
      <c r="B96" s="99" t="s">
        <v>439</v>
      </c>
      <c r="C96" s="100">
        <v>500000</v>
      </c>
    </row>
  </sheetData>
  <mergeCells count="2">
    <mergeCell ref="A1:C1"/>
    <mergeCell ref="A2:C2"/>
  </mergeCells>
  <printOptions/>
  <pageMargins left="0.75" right="0.25" top="0.5" bottom="0.5" header="0.5" footer="0.5"/>
  <pageSetup horizontalDpi="600" verticalDpi="600" orientation="portrait" scale="75" r:id="rId1"/>
  <headerFooter alignWithMargins="0">
    <oddHeader>&amp;CPage &amp;P</oddHeader>
    <oddFooter>&amp;LNote: The sum of state program may exceed national totals due to dollars being doubly represented in this report for multi-state uzas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613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SUM(C19,C23,C27,C33,C36,C39,C42,C45,C48,C54,C61)</f>
        <v>38227765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1226</v>
      </c>
      <c r="C6" s="62"/>
    </row>
    <row r="7" spans="1:3" s="60" customFormat="1" ht="16.5" customHeight="1">
      <c r="A7" s="61"/>
      <c r="B7" s="64" t="s">
        <v>589</v>
      </c>
      <c r="C7" s="62"/>
    </row>
    <row r="8" spans="1:6" s="60" customFormat="1" ht="16.5" customHeight="1">
      <c r="A8" s="61"/>
      <c r="B8" s="65" t="s">
        <v>588</v>
      </c>
      <c r="C8" s="65"/>
      <c r="D8" s="66"/>
      <c r="E8" s="65"/>
      <c r="F8" s="67"/>
    </row>
    <row r="9" spans="1:3" s="60" customFormat="1" ht="18.75" customHeight="1">
      <c r="A9" s="61"/>
      <c r="B9" s="65" t="s">
        <v>587</v>
      </c>
      <c r="C9" s="62"/>
    </row>
    <row r="10" spans="1:3" s="60" customFormat="1" ht="18.75" customHeight="1">
      <c r="A10" s="61"/>
      <c r="B10" s="65" t="s">
        <v>586</v>
      </c>
      <c r="C10" s="62"/>
    </row>
    <row r="11" spans="1:3" s="60" customFormat="1" ht="18.75" customHeight="1">
      <c r="A11" s="61"/>
      <c r="B11" s="65" t="s">
        <v>585</v>
      </c>
      <c r="C11" s="62"/>
    </row>
    <row r="12" spans="1:3" s="15" customFormat="1" ht="18.75" customHeight="1">
      <c r="A12" s="17"/>
      <c r="B12" s="65" t="s">
        <v>584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583</v>
      </c>
      <c r="C15" s="18"/>
    </row>
    <row r="16" spans="1:3" s="15" customFormat="1" ht="18.75" customHeight="1">
      <c r="A16" s="17"/>
      <c r="B16" s="65" t="s">
        <v>582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12881212</v>
      </c>
    </row>
    <row r="20" spans="1:3" ht="13.5" thickTop="1">
      <c r="A20" s="5"/>
      <c r="B20" s="1" t="s">
        <v>1141</v>
      </c>
      <c r="C20" s="2">
        <v>12881212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SUM(C24)</f>
        <v>4440719</v>
      </c>
    </row>
    <row r="24" spans="1:3" ht="13.5" thickTop="1">
      <c r="A24" s="5"/>
      <c r="B24" s="1" t="s">
        <v>1142</v>
      </c>
      <c r="C24" s="2">
        <v>4440719</v>
      </c>
    </row>
    <row r="25" spans="1:2" ht="12.75">
      <c r="A25" s="5"/>
      <c r="B25" s="1"/>
    </row>
    <row r="26" spans="1:2" ht="12.75">
      <c r="A26" s="5"/>
      <c r="B26" s="1"/>
    </row>
    <row r="27" spans="1:3" s="71" customFormat="1" ht="13.5" thickBot="1">
      <c r="A27" s="53">
        <v>5307</v>
      </c>
      <c r="B27" s="54" t="s">
        <v>1315</v>
      </c>
      <c r="C27" s="55">
        <f>SUM(C28:C30)</f>
        <v>3073575</v>
      </c>
    </row>
    <row r="28" spans="1:3" ht="13.5" thickTop="1">
      <c r="A28" s="5"/>
      <c r="B28" s="42" t="s">
        <v>1143</v>
      </c>
      <c r="C28" s="32">
        <v>1383389</v>
      </c>
    </row>
    <row r="29" spans="1:3" ht="12.75">
      <c r="A29" s="5"/>
      <c r="B29" s="42" t="s">
        <v>1144</v>
      </c>
      <c r="C29" s="32">
        <v>12124</v>
      </c>
    </row>
    <row r="30" spans="1:3" ht="12.75">
      <c r="A30" s="5"/>
      <c r="B30" s="42" t="s">
        <v>1145</v>
      </c>
      <c r="C30" s="32">
        <v>1678062</v>
      </c>
    </row>
    <row r="33" spans="1:3" s="71" customFormat="1" ht="13.5" thickBot="1">
      <c r="A33" s="53">
        <v>5311</v>
      </c>
      <c r="B33" s="54" t="s">
        <v>1317</v>
      </c>
      <c r="C33" s="55">
        <v>8235807</v>
      </c>
    </row>
    <row r="34" ht="13.5" thickTop="1"/>
    <row r="36" spans="1:3" s="71" customFormat="1" ht="13.5" thickBot="1">
      <c r="A36" s="53" t="s">
        <v>1319</v>
      </c>
      <c r="B36" s="54" t="s">
        <v>1318</v>
      </c>
      <c r="C36" s="55">
        <v>130747</v>
      </c>
    </row>
    <row r="37" ht="13.5" thickTop="1"/>
    <row r="39" spans="1:3" s="71" customFormat="1" ht="13.5" thickBot="1">
      <c r="A39" s="53">
        <v>5310</v>
      </c>
      <c r="B39" s="54" t="s">
        <v>1320</v>
      </c>
      <c r="C39" s="55">
        <v>1117777</v>
      </c>
    </row>
    <row r="40" ht="13.5" thickTop="1"/>
    <row r="42" spans="1:3" s="71" customFormat="1" ht="13.5" thickBot="1">
      <c r="A42" s="53">
        <v>5303</v>
      </c>
      <c r="B42" s="54" t="s">
        <v>1326</v>
      </c>
      <c r="C42" s="55">
        <v>418685</v>
      </c>
    </row>
    <row r="43" ht="13.5" thickTop="1"/>
    <row r="45" spans="1:3" s="71" customFormat="1" ht="13.5" thickBot="1">
      <c r="A45" s="53">
        <v>5304</v>
      </c>
      <c r="B45" s="54" t="s">
        <v>1327</v>
      </c>
      <c r="C45" s="55">
        <v>101572</v>
      </c>
    </row>
    <row r="46" ht="13.5" thickTop="1"/>
    <row r="48" spans="1:3" s="71" customFormat="1" ht="13.5" thickBot="1">
      <c r="A48" s="53">
        <v>5309</v>
      </c>
      <c r="B48" s="54" t="s">
        <v>1322</v>
      </c>
      <c r="C48" s="55">
        <f>SUM(C49:C51)</f>
        <v>5637280</v>
      </c>
    </row>
    <row r="49" spans="1:3" ht="13.5" thickTop="1">
      <c r="A49" s="12"/>
      <c r="B49" s="50" t="s">
        <v>114</v>
      </c>
      <c r="C49" s="95">
        <v>401280</v>
      </c>
    </row>
    <row r="50" spans="1:3" ht="12.75">
      <c r="A50" s="12"/>
      <c r="B50" s="50" t="s">
        <v>115</v>
      </c>
      <c r="C50" s="95">
        <v>2380000</v>
      </c>
    </row>
    <row r="51" spans="1:3" ht="12.75">
      <c r="A51" s="12"/>
      <c r="B51" s="50" t="s">
        <v>116</v>
      </c>
      <c r="C51" s="95">
        <v>2856000</v>
      </c>
    </row>
    <row r="53" ht="12.75">
      <c r="B53" s="24"/>
    </row>
    <row r="54" spans="1:3" s="71" customFormat="1" ht="13.5" thickBot="1">
      <c r="A54" s="53">
        <v>5316</v>
      </c>
      <c r="B54" s="54" t="s">
        <v>1329</v>
      </c>
      <c r="C54" s="55">
        <f>SUM(C55:C58)</f>
        <v>1348165</v>
      </c>
    </row>
    <row r="55" spans="1:3" ht="13.5" thickTop="1">
      <c r="A55" s="6"/>
      <c r="B55" s="1" t="s">
        <v>1141</v>
      </c>
      <c r="C55" s="102">
        <v>548699</v>
      </c>
    </row>
    <row r="56" spans="1:3" ht="12.75">
      <c r="A56" s="6"/>
      <c r="B56" s="1" t="s">
        <v>1142</v>
      </c>
      <c r="C56" s="102">
        <v>191748</v>
      </c>
    </row>
    <row r="57" spans="1:3" ht="12.75">
      <c r="A57" s="6"/>
      <c r="B57" s="1" t="s">
        <v>1324</v>
      </c>
      <c r="C57" s="102">
        <v>194919</v>
      </c>
    </row>
    <row r="58" spans="1:3" ht="12.75">
      <c r="A58" s="6"/>
      <c r="B58" s="1" t="s">
        <v>1325</v>
      </c>
      <c r="C58" s="102">
        <v>412799</v>
      </c>
    </row>
    <row r="59" spans="1:2" ht="12.75">
      <c r="A59" s="6"/>
      <c r="B59" s="1"/>
    </row>
    <row r="61" spans="1:3" s="71" customFormat="1" ht="13.5" thickBot="1">
      <c r="A61" s="53">
        <v>5317</v>
      </c>
      <c r="B61" s="54" t="s">
        <v>1330</v>
      </c>
      <c r="C61" s="55">
        <f>SUM(C62:C65)</f>
        <v>842226</v>
      </c>
    </row>
    <row r="62" spans="1:3" ht="13.5" thickTop="1">
      <c r="A62" s="6"/>
      <c r="B62" s="1" t="s">
        <v>1141</v>
      </c>
      <c r="C62" s="102">
        <v>372884</v>
      </c>
    </row>
    <row r="63" spans="1:3" ht="12.75">
      <c r="A63" s="6"/>
      <c r="B63" s="1" t="s">
        <v>1142</v>
      </c>
      <c r="C63" s="102">
        <v>118285</v>
      </c>
    </row>
    <row r="64" spans="1:3" ht="12.75">
      <c r="A64" s="6"/>
      <c r="B64" s="1" t="s">
        <v>1324</v>
      </c>
      <c r="C64" s="102">
        <v>114329</v>
      </c>
    </row>
    <row r="65" spans="1:3" ht="12.75">
      <c r="A65" s="6"/>
      <c r="B65" s="1" t="s">
        <v>1325</v>
      </c>
      <c r="C65" s="102">
        <v>236728</v>
      </c>
    </row>
    <row r="66" ht="12.75">
      <c r="B66" s="24"/>
    </row>
    <row r="68" ht="12.75">
      <c r="B68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614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SUM(C19,C23,C29,C37,C40,C43,C46,C49,C52,C57,C62,C71,C80)</f>
        <v>56462744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1227</v>
      </c>
      <c r="C6" s="62"/>
    </row>
    <row r="7" spans="1:3" s="60" customFormat="1" ht="16.5" customHeight="1">
      <c r="A7" s="61"/>
      <c r="B7" s="64" t="s">
        <v>321</v>
      </c>
      <c r="C7" s="62"/>
    </row>
    <row r="8" spans="1:6" s="60" customFormat="1" ht="16.5" customHeight="1">
      <c r="A8" s="61"/>
      <c r="B8" s="65" t="s">
        <v>320</v>
      </c>
      <c r="C8" s="65"/>
      <c r="D8" s="66"/>
      <c r="E8" s="65"/>
      <c r="F8" s="67"/>
    </row>
    <row r="9" spans="1:3" s="60" customFormat="1" ht="18.75" customHeight="1">
      <c r="A9" s="61"/>
      <c r="B9" s="65" t="s">
        <v>595</v>
      </c>
      <c r="C9" s="62"/>
    </row>
    <row r="10" spans="1:3" s="60" customFormat="1" ht="18.75" customHeight="1">
      <c r="A10" s="61"/>
      <c r="B10" s="65" t="s">
        <v>594</v>
      </c>
      <c r="C10" s="62"/>
    </row>
    <row r="11" spans="1:3" s="60" customFormat="1" ht="18.75" customHeight="1">
      <c r="A11" s="61"/>
      <c r="B11" s="65" t="s">
        <v>593</v>
      </c>
      <c r="C11" s="62"/>
    </row>
    <row r="12" spans="1:3" s="15" customFormat="1" ht="18.75" customHeight="1">
      <c r="A12" s="17"/>
      <c r="B12" s="65" t="s">
        <v>592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591</v>
      </c>
      <c r="C15" s="18"/>
    </row>
    <row r="16" spans="1:3" s="15" customFormat="1" ht="18.75" customHeight="1">
      <c r="A16" s="17"/>
      <c r="B16" s="65" t="s">
        <v>590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17033068</v>
      </c>
    </row>
    <row r="20" spans="1:3" ht="13.5" thickTop="1">
      <c r="A20" s="5"/>
      <c r="B20" s="1" t="s">
        <v>1103</v>
      </c>
      <c r="C20" s="2">
        <v>17033068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SUM(C24:C26)</f>
        <v>15791329</v>
      </c>
    </row>
    <row r="24" spans="1:3" ht="13.5" thickTop="1">
      <c r="A24" s="5"/>
      <c r="B24" s="1" t="s">
        <v>1104</v>
      </c>
      <c r="C24" s="2">
        <v>1889514</v>
      </c>
    </row>
    <row r="25" spans="1:3" ht="12.75">
      <c r="A25" s="5"/>
      <c r="B25" s="1" t="s">
        <v>117</v>
      </c>
      <c r="C25" s="2">
        <v>2893966</v>
      </c>
    </row>
    <row r="26" spans="1:3" ht="12.75">
      <c r="A26" s="5"/>
      <c r="B26" s="1" t="s">
        <v>1106</v>
      </c>
      <c r="C26" s="2">
        <v>11007849</v>
      </c>
    </row>
    <row r="27" spans="1:2" ht="12.75">
      <c r="A27" s="5"/>
      <c r="B27" s="1"/>
    </row>
    <row r="28" spans="1:2" ht="12.75">
      <c r="A28" s="5"/>
      <c r="B28" s="1"/>
    </row>
    <row r="29" spans="1:3" s="71" customFormat="1" ht="13.5" thickBot="1">
      <c r="A29" s="53">
        <v>5307</v>
      </c>
      <c r="B29" s="54" t="s">
        <v>1315</v>
      </c>
      <c r="C29" s="55">
        <f>SUM(C30:C34)</f>
        <v>2857079</v>
      </c>
    </row>
    <row r="30" spans="1:3" ht="13.5" thickTop="1">
      <c r="A30" s="5"/>
      <c r="B30" s="42" t="s">
        <v>118</v>
      </c>
      <c r="C30" s="32">
        <v>619391</v>
      </c>
    </row>
    <row r="31" spans="1:3" ht="12.75">
      <c r="A31" s="5"/>
      <c r="B31" s="42" t="s">
        <v>119</v>
      </c>
      <c r="C31" s="32">
        <v>267824</v>
      </c>
    </row>
    <row r="32" spans="1:3" ht="12.75">
      <c r="A32" s="5"/>
      <c r="B32" s="42" t="s">
        <v>120</v>
      </c>
      <c r="C32" s="32">
        <v>557729</v>
      </c>
    </row>
    <row r="33" spans="1:3" ht="12.75">
      <c r="A33" s="5"/>
      <c r="B33" s="42" t="s">
        <v>121</v>
      </c>
      <c r="C33" s="32">
        <v>747772</v>
      </c>
    </row>
    <row r="34" spans="1:3" ht="12.75">
      <c r="A34" s="5"/>
      <c r="B34" s="42" t="s">
        <v>122</v>
      </c>
      <c r="C34" s="32">
        <v>664363</v>
      </c>
    </row>
    <row r="35" spans="1:3" ht="12.75">
      <c r="A35" s="5"/>
      <c r="B35" s="42"/>
      <c r="C35" s="32"/>
    </row>
    <row r="37" spans="1:3" s="71" customFormat="1" ht="13.5" thickBot="1">
      <c r="A37" s="53">
        <v>5311</v>
      </c>
      <c r="B37" s="54" t="s">
        <v>1317</v>
      </c>
      <c r="C37" s="55">
        <v>11260036</v>
      </c>
    </row>
    <row r="38" ht="13.5" thickTop="1"/>
    <row r="40" spans="1:3" s="71" customFormat="1" ht="13.5" thickBot="1">
      <c r="A40" s="53" t="s">
        <v>1319</v>
      </c>
      <c r="B40" s="54" t="s">
        <v>1318</v>
      </c>
      <c r="C40" s="55">
        <v>174906</v>
      </c>
    </row>
    <row r="41" ht="13.5" thickTop="1"/>
    <row r="43" spans="1:3" s="71" customFormat="1" ht="13.5" thickBot="1">
      <c r="A43" s="53">
        <v>5310</v>
      </c>
      <c r="B43" s="54" t="s">
        <v>1320</v>
      </c>
      <c r="C43" s="55">
        <v>1876704</v>
      </c>
    </row>
    <row r="44" ht="13.5" thickTop="1"/>
    <row r="46" spans="1:3" s="71" customFormat="1" ht="13.5" thickBot="1">
      <c r="A46" s="53">
        <v>5303</v>
      </c>
      <c r="B46" s="54" t="s">
        <v>1326</v>
      </c>
      <c r="C46" s="55">
        <v>522554</v>
      </c>
    </row>
    <row r="47" ht="13.5" thickTop="1"/>
    <row r="49" spans="1:3" s="71" customFormat="1" ht="13.5" thickBot="1">
      <c r="A49" s="53">
        <v>5304</v>
      </c>
      <c r="B49" s="54" t="s">
        <v>1327</v>
      </c>
      <c r="C49" s="55">
        <v>131756</v>
      </c>
    </row>
    <row r="50" ht="13.5" thickTop="1"/>
    <row r="52" spans="1:3" s="71" customFormat="1" ht="13.5" thickBot="1">
      <c r="A52" s="53">
        <v>5308</v>
      </c>
      <c r="B52" s="54" t="s">
        <v>1321</v>
      </c>
      <c r="C52" s="55">
        <f>SUM(C53:C54)</f>
        <v>1190000</v>
      </c>
    </row>
    <row r="53" spans="1:3" ht="13.5" thickTop="1">
      <c r="A53" s="4"/>
      <c r="B53" s="11" t="s">
        <v>123</v>
      </c>
      <c r="C53" s="2">
        <v>476000</v>
      </c>
    </row>
    <row r="54" spans="1:3" ht="12.75">
      <c r="A54" s="4"/>
      <c r="B54" s="11" t="s">
        <v>124</v>
      </c>
      <c r="C54" s="2">
        <v>714000</v>
      </c>
    </row>
    <row r="55" spans="1:2" ht="12.75">
      <c r="A55" s="4"/>
      <c r="B55" s="11"/>
    </row>
    <row r="57" spans="1:3" s="71" customFormat="1" ht="13.5" thickBot="1">
      <c r="A57" s="53">
        <v>5309</v>
      </c>
      <c r="B57" s="54" t="s">
        <v>1322</v>
      </c>
      <c r="C57" s="55">
        <f>SUM(C58:C59)</f>
        <v>1096461</v>
      </c>
    </row>
    <row r="58" spans="1:3" ht="13.5" thickTop="1">
      <c r="A58" s="12"/>
      <c r="B58" s="19" t="s">
        <v>125</v>
      </c>
      <c r="C58" s="20">
        <v>144461</v>
      </c>
    </row>
    <row r="59" spans="1:3" ht="12.75">
      <c r="A59" s="12"/>
      <c r="B59" s="19" t="s">
        <v>126</v>
      </c>
      <c r="C59" s="20">
        <v>952000</v>
      </c>
    </row>
    <row r="60" spans="1:3" ht="12.75">
      <c r="A60" s="12"/>
      <c r="B60" s="19"/>
      <c r="C60" s="20"/>
    </row>
    <row r="62" spans="1:3" s="71" customFormat="1" ht="13.5" thickBot="1">
      <c r="A62" s="53">
        <v>5316</v>
      </c>
      <c r="B62" s="54" t="s">
        <v>1329</v>
      </c>
      <c r="C62" s="55">
        <f>SUM(C63:C68)</f>
        <v>2587279</v>
      </c>
    </row>
    <row r="63" spans="1:3" ht="13.5" thickTop="1">
      <c r="A63" s="6"/>
      <c r="B63" s="1" t="s">
        <v>1103</v>
      </c>
      <c r="C63" s="102">
        <v>610517</v>
      </c>
    </row>
    <row r="64" spans="1:3" ht="12.75">
      <c r="A64" s="6"/>
      <c r="B64" s="1" t="s">
        <v>1104</v>
      </c>
      <c r="C64" s="102">
        <v>104713</v>
      </c>
    </row>
    <row r="65" spans="1:3" ht="12.75">
      <c r="A65" s="6"/>
      <c r="B65" s="1" t="s">
        <v>117</v>
      </c>
      <c r="C65" s="102">
        <v>131848</v>
      </c>
    </row>
    <row r="66" spans="1:3" ht="12.75">
      <c r="A66" s="6"/>
      <c r="B66" s="1" t="s">
        <v>1106</v>
      </c>
      <c r="C66" s="102">
        <v>424761</v>
      </c>
    </row>
    <row r="67" spans="1:3" ht="12.75">
      <c r="A67" s="6"/>
      <c r="B67" s="1" t="s">
        <v>1324</v>
      </c>
      <c r="C67" s="102">
        <v>264981</v>
      </c>
    </row>
    <row r="68" spans="1:3" ht="12.75">
      <c r="A68" s="6"/>
      <c r="B68" s="1" t="s">
        <v>1325</v>
      </c>
      <c r="C68" s="102">
        <v>1050459</v>
      </c>
    </row>
    <row r="69" spans="1:2" ht="12.75">
      <c r="A69" s="6"/>
      <c r="B69" s="1"/>
    </row>
    <row r="71" spans="1:3" s="71" customFormat="1" ht="13.5" thickBot="1">
      <c r="A71" s="53">
        <v>5317</v>
      </c>
      <c r="B71" s="54" t="s">
        <v>1330</v>
      </c>
      <c r="C71" s="55">
        <f>SUM(C72:C77)</f>
        <v>1541572</v>
      </c>
    </row>
    <row r="72" spans="1:3" ht="13.5" thickTop="1">
      <c r="A72" s="6"/>
      <c r="B72" s="1" t="s">
        <v>1103</v>
      </c>
      <c r="C72" s="102">
        <v>402647</v>
      </c>
    </row>
    <row r="73" spans="1:3" ht="12.75">
      <c r="A73" s="6"/>
      <c r="B73" s="1" t="s">
        <v>1104</v>
      </c>
      <c r="C73" s="102">
        <v>68566</v>
      </c>
    </row>
    <row r="74" spans="1:3" ht="12.75">
      <c r="A74" s="6"/>
      <c r="B74" s="1" t="s">
        <v>117</v>
      </c>
      <c r="C74" s="102">
        <v>69302</v>
      </c>
    </row>
    <row r="75" spans="1:3" ht="12.75">
      <c r="A75" s="6"/>
      <c r="B75" s="1" t="s">
        <v>1106</v>
      </c>
      <c r="C75" s="102">
        <v>270486</v>
      </c>
    </row>
    <row r="76" spans="1:3" ht="12.75">
      <c r="A76" s="6"/>
      <c r="B76" s="1" t="s">
        <v>1324</v>
      </c>
      <c r="C76" s="102">
        <v>156206</v>
      </c>
    </row>
    <row r="77" spans="1:3" ht="12.75">
      <c r="A77" s="6"/>
      <c r="B77" s="1" t="s">
        <v>1325</v>
      </c>
      <c r="C77" s="102">
        <v>574365</v>
      </c>
    </row>
    <row r="78" spans="1:2" ht="12.75">
      <c r="A78" s="6"/>
      <c r="B78" s="1"/>
    </row>
    <row r="80" spans="1:3" s="71" customFormat="1" ht="13.5" thickBot="1">
      <c r="A80" s="53">
        <v>5314</v>
      </c>
      <c r="B80" s="54" t="s">
        <v>362</v>
      </c>
      <c r="C80" s="55">
        <f>SUM(C81)</f>
        <v>400000</v>
      </c>
    </row>
    <row r="81" spans="2:3" ht="13.5" thickTop="1">
      <c r="B81" s="24" t="s">
        <v>127</v>
      </c>
      <c r="C81" s="2">
        <v>400000</v>
      </c>
    </row>
    <row r="82" ht="12.75">
      <c r="B82" s="24"/>
    </row>
    <row r="84" ht="12.75">
      <c r="B84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615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SUM(C19,C23,C28,C38,C42,C45,C48,C51,C54,C57,C75,C83)</f>
        <v>55276250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1228</v>
      </c>
      <c r="C6" s="62"/>
    </row>
    <row r="7" spans="1:3" s="60" customFormat="1" ht="16.5" customHeight="1">
      <c r="A7" s="61"/>
      <c r="B7" s="64" t="s">
        <v>800</v>
      </c>
      <c r="C7" s="62"/>
    </row>
    <row r="8" spans="1:6" s="60" customFormat="1" ht="16.5" customHeight="1">
      <c r="A8" s="61"/>
      <c r="B8" s="65" t="s">
        <v>1541</v>
      </c>
      <c r="C8" s="65"/>
      <c r="D8" s="66"/>
      <c r="E8" s="65"/>
      <c r="F8" s="67"/>
    </row>
    <row r="9" spans="1:3" s="60" customFormat="1" ht="18.75" customHeight="1">
      <c r="A9" s="61"/>
      <c r="B9" s="65" t="s">
        <v>1540</v>
      </c>
      <c r="C9" s="62"/>
    </row>
    <row r="10" spans="1:3" s="60" customFormat="1" ht="18.75" customHeight="1">
      <c r="A10" s="61"/>
      <c r="B10" s="65" t="s">
        <v>1539</v>
      </c>
      <c r="C10" s="62"/>
    </row>
    <row r="11" spans="1:3" s="60" customFormat="1" ht="18.75" customHeight="1">
      <c r="A11" s="61"/>
      <c r="B11" s="65" t="s">
        <v>1538</v>
      </c>
      <c r="C11" s="62"/>
    </row>
    <row r="12" spans="1:3" s="15" customFormat="1" ht="18.75" customHeight="1">
      <c r="A12" s="17"/>
      <c r="B12" s="65" t="s">
        <v>1537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1536</v>
      </c>
      <c r="C15" s="18"/>
    </row>
    <row r="16" spans="1:3" s="15" customFormat="1" ht="18.75" customHeight="1">
      <c r="A16" s="17"/>
      <c r="B16" s="65" t="s">
        <v>322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15985953</v>
      </c>
    </row>
    <row r="20" spans="1:3" ht="13.5" thickTop="1">
      <c r="A20" s="5"/>
      <c r="B20" s="1" t="s">
        <v>128</v>
      </c>
      <c r="C20" s="2">
        <v>15985953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SUM(C24:C25)</f>
        <v>7227741</v>
      </c>
    </row>
    <row r="24" spans="1:3" ht="13.5" thickTop="1">
      <c r="A24" s="5"/>
      <c r="B24" s="1" t="s">
        <v>129</v>
      </c>
      <c r="C24" s="2">
        <v>4313787</v>
      </c>
    </row>
    <row r="25" spans="1:3" ht="12.75">
      <c r="A25" s="5"/>
      <c r="B25" s="1" t="s">
        <v>130</v>
      </c>
      <c r="C25" s="2">
        <v>2913954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55">
        <f>SUM(C29:C35)</f>
        <v>8036529</v>
      </c>
    </row>
    <row r="29" spans="1:3" ht="13.5" thickTop="1">
      <c r="A29" s="5"/>
      <c r="B29" s="42" t="s">
        <v>131</v>
      </c>
      <c r="C29" s="32">
        <v>769069</v>
      </c>
    </row>
    <row r="30" spans="1:3" ht="12.75">
      <c r="A30" s="5"/>
      <c r="B30" s="42" t="s">
        <v>132</v>
      </c>
      <c r="C30" s="32">
        <v>1334550</v>
      </c>
    </row>
    <row r="31" spans="1:3" ht="12.75">
      <c r="A31" s="5"/>
      <c r="B31" s="42" t="s">
        <v>133</v>
      </c>
      <c r="C31" s="32">
        <v>2026465</v>
      </c>
    </row>
    <row r="32" spans="1:3" ht="12.75">
      <c r="A32" s="5"/>
      <c r="B32" s="42" t="s">
        <v>134</v>
      </c>
      <c r="C32" s="32">
        <v>1341153</v>
      </c>
    </row>
    <row r="33" spans="1:3" ht="12.75">
      <c r="A33" s="5"/>
      <c r="B33" s="42" t="s">
        <v>135</v>
      </c>
      <c r="C33" s="32">
        <v>617428</v>
      </c>
    </row>
    <row r="34" spans="1:3" ht="12.75">
      <c r="A34" s="5"/>
      <c r="B34" s="42" t="s">
        <v>136</v>
      </c>
      <c r="C34" s="32">
        <v>1147923</v>
      </c>
    </row>
    <row r="35" spans="1:3" ht="12.75">
      <c r="A35" s="5"/>
      <c r="B35" s="42" t="s">
        <v>137</v>
      </c>
      <c r="C35" s="32">
        <v>799941</v>
      </c>
    </row>
    <row r="36" spans="1:3" ht="12.75">
      <c r="A36" s="5"/>
      <c r="B36" s="42"/>
      <c r="C36" s="32"/>
    </row>
    <row r="38" spans="1:3" s="71" customFormat="1" ht="13.5" thickBot="1">
      <c r="A38" s="53">
        <v>5309</v>
      </c>
      <c r="B38" s="54" t="s">
        <v>1316</v>
      </c>
      <c r="C38" s="55">
        <f>SUM(C39)</f>
        <v>3344890</v>
      </c>
    </row>
    <row r="39" spans="1:3" ht="13.5" thickTop="1">
      <c r="A39" s="6"/>
      <c r="B39" s="7" t="s">
        <v>128</v>
      </c>
      <c r="C39" s="8">
        <v>3344890</v>
      </c>
    </row>
    <row r="40" spans="1:3" ht="12.75">
      <c r="A40" s="6"/>
      <c r="B40" s="7"/>
      <c r="C40" s="8"/>
    </row>
    <row r="42" spans="1:3" s="71" customFormat="1" ht="13.5" thickBot="1">
      <c r="A42" s="53">
        <v>5311</v>
      </c>
      <c r="B42" s="54" t="s">
        <v>1317</v>
      </c>
      <c r="C42" s="55">
        <v>8866858</v>
      </c>
    </row>
    <row r="43" ht="13.5" thickTop="1"/>
    <row r="45" spans="1:3" s="71" customFormat="1" ht="13.5" thickBot="1">
      <c r="A45" s="53" t="s">
        <v>1319</v>
      </c>
      <c r="B45" s="54" t="s">
        <v>1318</v>
      </c>
      <c r="C45" s="55">
        <v>150853</v>
      </c>
    </row>
    <row r="46" ht="13.5" thickTop="1"/>
    <row r="48" spans="1:3" s="71" customFormat="1" ht="13.5" thickBot="1">
      <c r="A48" s="53">
        <v>5310</v>
      </c>
      <c r="B48" s="54" t="s">
        <v>1320</v>
      </c>
      <c r="C48" s="55">
        <v>1868467</v>
      </c>
    </row>
    <row r="49" ht="13.5" thickTop="1"/>
    <row r="51" spans="1:3" s="71" customFormat="1" ht="13.5" thickBot="1">
      <c r="A51" s="53">
        <v>5303</v>
      </c>
      <c r="B51" s="54" t="s">
        <v>1326</v>
      </c>
      <c r="C51" s="55">
        <v>816375</v>
      </c>
    </row>
    <row r="52" ht="13.5" thickTop="1"/>
    <row r="54" spans="1:3" s="71" customFormat="1" ht="13.5" thickBot="1">
      <c r="A54" s="53">
        <v>5304</v>
      </c>
      <c r="B54" s="54" t="s">
        <v>1327</v>
      </c>
      <c r="C54" s="55">
        <v>213231</v>
      </c>
    </row>
    <row r="55" ht="13.5" thickTop="1"/>
    <row r="57" spans="1:3" s="71" customFormat="1" ht="13.5" thickBot="1">
      <c r="A57" s="53">
        <v>5309</v>
      </c>
      <c r="B57" s="54" t="s">
        <v>1322</v>
      </c>
      <c r="C57" s="55">
        <f>SUM(C58:C72)</f>
        <v>4320968</v>
      </c>
    </row>
    <row r="58" spans="1:3" ht="13.5" thickTop="1">
      <c r="A58" s="12"/>
      <c r="B58" s="50" t="s">
        <v>138</v>
      </c>
      <c r="C58" s="95">
        <v>714000</v>
      </c>
    </row>
    <row r="59" spans="1:3" ht="12.75">
      <c r="A59" s="12"/>
      <c r="B59" s="50" t="s">
        <v>95</v>
      </c>
      <c r="C59" s="95">
        <v>40128</v>
      </c>
    </row>
    <row r="60" spans="1:3" ht="12.75">
      <c r="A60" s="12"/>
      <c r="B60" s="50" t="s">
        <v>96</v>
      </c>
      <c r="C60" s="95">
        <v>238000</v>
      </c>
    </row>
    <row r="61" spans="1:3" ht="12.75">
      <c r="A61" s="12"/>
      <c r="B61" s="50" t="s">
        <v>97</v>
      </c>
      <c r="C61" s="95">
        <v>180576</v>
      </c>
    </row>
    <row r="62" spans="1:3" ht="12.75">
      <c r="A62" s="12"/>
      <c r="B62" s="50" t="s">
        <v>98</v>
      </c>
      <c r="C62" s="95">
        <v>601920</v>
      </c>
    </row>
    <row r="63" spans="1:3" ht="12.75">
      <c r="A63" s="12"/>
      <c r="B63" s="96" t="s">
        <v>99</v>
      </c>
      <c r="C63" s="97">
        <v>238000</v>
      </c>
    </row>
    <row r="64" spans="1:3" ht="12.75">
      <c r="A64" s="12"/>
      <c r="B64" s="19" t="s">
        <v>100</v>
      </c>
      <c r="C64" s="98">
        <v>203640</v>
      </c>
    </row>
    <row r="65" spans="1:3" ht="12.75">
      <c r="A65" s="12"/>
      <c r="B65" s="50" t="s">
        <v>101</v>
      </c>
      <c r="C65" s="95">
        <v>100320</v>
      </c>
    </row>
    <row r="66" spans="1:3" ht="12.75">
      <c r="A66" s="12"/>
      <c r="B66" s="50" t="s">
        <v>102</v>
      </c>
      <c r="C66" s="95">
        <v>200640</v>
      </c>
    </row>
    <row r="67" spans="1:3" ht="12.75">
      <c r="A67" s="12"/>
      <c r="B67" s="50" t="s">
        <v>103</v>
      </c>
      <c r="C67" s="95">
        <v>100320</v>
      </c>
    </row>
    <row r="68" spans="1:3" ht="12.75">
      <c r="A68" s="12"/>
      <c r="B68" s="50" t="s">
        <v>104</v>
      </c>
      <c r="C68" s="95">
        <v>200640</v>
      </c>
    </row>
    <row r="69" spans="1:3" ht="12.75">
      <c r="A69" s="12"/>
      <c r="B69" s="50" t="s">
        <v>105</v>
      </c>
      <c r="C69" s="95">
        <v>180000</v>
      </c>
    </row>
    <row r="70" spans="1:3" ht="12.75">
      <c r="A70" s="12"/>
      <c r="B70" s="50" t="s">
        <v>106</v>
      </c>
      <c r="C70" s="95">
        <v>672144</v>
      </c>
    </row>
    <row r="71" spans="1:3" ht="12.75">
      <c r="A71" s="12"/>
      <c r="B71" s="50" t="s">
        <v>107</v>
      </c>
      <c r="C71" s="95">
        <v>450000</v>
      </c>
    </row>
    <row r="72" spans="1:3" ht="12.75">
      <c r="A72" s="12"/>
      <c r="B72" s="50" t="s">
        <v>108</v>
      </c>
      <c r="C72" s="95">
        <v>200640</v>
      </c>
    </row>
    <row r="74" ht="12.75">
      <c r="B74" s="24"/>
    </row>
    <row r="75" spans="1:3" s="71" customFormat="1" ht="13.5" thickBot="1">
      <c r="A75" s="53">
        <v>5316</v>
      </c>
      <c r="B75" s="54" t="s">
        <v>1329</v>
      </c>
      <c r="C75" s="55">
        <f>SUM(C76:C80)</f>
        <v>3044725</v>
      </c>
    </row>
    <row r="76" spans="1:3" ht="13.5" thickTop="1">
      <c r="A76" s="6"/>
      <c r="B76" s="1" t="s">
        <v>129</v>
      </c>
      <c r="C76" s="102">
        <v>310627</v>
      </c>
    </row>
    <row r="77" spans="1:3" ht="12.75">
      <c r="A77" s="6"/>
      <c r="B77" s="1" t="s">
        <v>128</v>
      </c>
      <c r="C77" s="102">
        <v>787518</v>
      </c>
    </row>
    <row r="78" spans="1:3" ht="12.75">
      <c r="A78" s="6"/>
      <c r="B78" s="1" t="s">
        <v>130</v>
      </c>
      <c r="C78" s="102">
        <v>210674</v>
      </c>
    </row>
    <row r="79" spans="1:3" ht="12.75">
      <c r="A79" s="6"/>
      <c r="B79" s="1" t="s">
        <v>1324</v>
      </c>
      <c r="C79" s="102">
        <v>836620</v>
      </c>
    </row>
    <row r="80" spans="1:3" ht="12.75">
      <c r="A80" s="6"/>
      <c r="B80" s="1" t="s">
        <v>1325</v>
      </c>
      <c r="C80" s="102">
        <v>899286</v>
      </c>
    </row>
    <row r="81" spans="1:2" ht="12.75">
      <c r="A81" s="6"/>
      <c r="B81" s="1"/>
    </row>
    <row r="83" spans="1:3" s="71" customFormat="1" ht="13.5" thickBot="1">
      <c r="A83" s="53">
        <v>5317</v>
      </c>
      <c r="B83" s="54" t="s">
        <v>1330</v>
      </c>
      <c r="C83" s="55">
        <f>SUM(C84:C88)</f>
        <v>1399660</v>
      </c>
    </row>
    <row r="84" spans="1:3" ht="13.5" thickTop="1">
      <c r="A84" s="6"/>
      <c r="B84" s="1" t="s">
        <v>129</v>
      </c>
      <c r="C84" s="102">
        <v>140317</v>
      </c>
    </row>
    <row r="85" spans="1:3" ht="12.75">
      <c r="A85" s="6"/>
      <c r="B85" s="1" t="s">
        <v>128</v>
      </c>
      <c r="C85" s="102">
        <v>346048</v>
      </c>
    </row>
    <row r="86" spans="1:3" ht="12.75">
      <c r="A86" s="6"/>
      <c r="B86" s="1" t="s">
        <v>130</v>
      </c>
      <c r="C86" s="102">
        <v>89205</v>
      </c>
    </row>
    <row r="87" spans="1:3" ht="12.75">
      <c r="A87" s="6"/>
      <c r="B87" s="1" t="s">
        <v>1324</v>
      </c>
      <c r="C87" s="102">
        <v>439286</v>
      </c>
    </row>
    <row r="88" spans="1:3" ht="12.75">
      <c r="A88" s="6"/>
      <c r="B88" s="1" t="s">
        <v>1325</v>
      </c>
      <c r="C88" s="102">
        <v>384804</v>
      </c>
    </row>
    <row r="89" spans="1:2" ht="12.75">
      <c r="A89" s="6"/>
      <c r="B89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616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SUM(C56,C51,C43,C40,C37,C34,C31,C28,C20)</f>
        <v>13033686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1229</v>
      </c>
      <c r="C6" s="62"/>
    </row>
    <row r="7" spans="1:3" s="60" customFormat="1" ht="16.5" customHeight="1">
      <c r="A7" s="61"/>
      <c r="B7" s="64" t="s">
        <v>1549</v>
      </c>
      <c r="C7" s="62"/>
    </row>
    <row r="8" spans="1:6" s="60" customFormat="1" ht="16.5" customHeight="1">
      <c r="A8" s="61"/>
      <c r="B8" s="65" t="s">
        <v>1548</v>
      </c>
      <c r="C8" s="65"/>
      <c r="D8" s="66"/>
      <c r="E8" s="65"/>
      <c r="F8" s="67"/>
    </row>
    <row r="9" spans="1:3" s="60" customFormat="1" ht="18.75" customHeight="1">
      <c r="A9" s="61"/>
      <c r="B9" s="65" t="s">
        <v>1547</v>
      </c>
      <c r="C9" s="62"/>
    </row>
    <row r="10" spans="1:3" s="60" customFormat="1" ht="18.75" customHeight="1">
      <c r="A10" s="61"/>
      <c r="B10" s="65" t="s">
        <v>1546</v>
      </c>
      <c r="C10" s="62"/>
    </row>
    <row r="11" spans="1:3" s="60" customFormat="1" ht="18.75" customHeight="1">
      <c r="A11" s="61"/>
      <c r="B11" s="65" t="s">
        <v>1545</v>
      </c>
      <c r="C11" s="62"/>
    </row>
    <row r="12" spans="1:3" s="15" customFormat="1" ht="18.75" customHeight="1">
      <c r="A12" s="17"/>
      <c r="B12" s="65" t="s">
        <v>1544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1543</v>
      </c>
      <c r="C15" s="18"/>
    </row>
    <row r="16" spans="1:3" s="15" customFormat="1" ht="18.75" customHeight="1">
      <c r="A16" s="17"/>
      <c r="B16" s="65" t="s">
        <v>1542</v>
      </c>
      <c r="C16" s="18"/>
    </row>
    <row r="19" spans="1:2" ht="12.75">
      <c r="A19" s="5"/>
      <c r="B19" s="1"/>
    </row>
    <row r="20" spans="1:3" s="71" customFormat="1" ht="13.5" thickBot="1">
      <c r="A20" s="53">
        <v>5307</v>
      </c>
      <c r="B20" s="54" t="s">
        <v>1315</v>
      </c>
      <c r="C20" s="55">
        <f>SUM(C21:C25)</f>
        <v>4381796</v>
      </c>
    </row>
    <row r="21" spans="1:3" ht="13.5" thickTop="1">
      <c r="A21" s="5"/>
      <c r="B21" s="42" t="s">
        <v>109</v>
      </c>
      <c r="C21" s="32">
        <v>613623</v>
      </c>
    </row>
    <row r="22" spans="1:3" ht="12.75">
      <c r="A22" s="5"/>
      <c r="B22" s="42" t="s">
        <v>110</v>
      </c>
      <c r="C22" s="32">
        <v>109513</v>
      </c>
    </row>
    <row r="23" spans="1:3" ht="12.75">
      <c r="A23" s="5"/>
      <c r="B23" s="42" t="s">
        <v>111</v>
      </c>
      <c r="C23" s="32">
        <v>896326</v>
      </c>
    </row>
    <row r="24" spans="1:3" ht="12.75">
      <c r="A24" s="5"/>
      <c r="B24" s="42" t="s">
        <v>112</v>
      </c>
      <c r="C24" s="32">
        <v>2678244</v>
      </c>
    </row>
    <row r="25" spans="1:3" ht="12.75">
      <c r="A25" s="5"/>
      <c r="B25" s="42" t="s">
        <v>113</v>
      </c>
      <c r="C25" s="32">
        <v>84090</v>
      </c>
    </row>
    <row r="26" spans="1:3" ht="12.75">
      <c r="A26" s="5"/>
      <c r="B26" s="42"/>
      <c r="C26" s="32"/>
    </row>
    <row r="28" spans="1:3" s="71" customFormat="1" ht="13.5" thickBot="1">
      <c r="A28" s="53">
        <v>5311</v>
      </c>
      <c r="B28" s="54" t="s">
        <v>1317</v>
      </c>
      <c r="C28" s="55">
        <v>4775042</v>
      </c>
    </row>
    <row r="29" ht="13.5" thickTop="1"/>
    <row r="31" spans="1:3" s="71" customFormat="1" ht="13.5" thickBot="1">
      <c r="A31" s="53" t="s">
        <v>1319</v>
      </c>
      <c r="B31" s="54" t="s">
        <v>1318</v>
      </c>
      <c r="C31" s="55">
        <v>107673</v>
      </c>
    </row>
    <row r="32" ht="13.5" thickTop="1"/>
    <row r="34" spans="1:3" s="71" customFormat="1" ht="13.5" thickBot="1">
      <c r="A34" s="53">
        <v>5310</v>
      </c>
      <c r="B34" s="54" t="s">
        <v>1320</v>
      </c>
      <c r="C34" s="55">
        <v>659726</v>
      </c>
    </row>
    <row r="35" ht="13.5" thickTop="1"/>
    <row r="37" spans="1:3" s="71" customFormat="1" ht="13.5" thickBot="1">
      <c r="A37" s="53">
        <v>5303</v>
      </c>
      <c r="B37" s="54" t="s">
        <v>1326</v>
      </c>
      <c r="C37" s="55">
        <v>329495</v>
      </c>
    </row>
    <row r="38" ht="13.5" thickTop="1"/>
    <row r="40" spans="1:3" s="71" customFormat="1" ht="13.5" thickBot="1">
      <c r="A40" s="53">
        <v>5304</v>
      </c>
      <c r="B40" s="54" t="s">
        <v>1327</v>
      </c>
      <c r="C40" s="55">
        <v>86263</v>
      </c>
    </row>
    <row r="41" ht="13.5" thickTop="1"/>
    <row r="43" spans="1:3" s="71" customFormat="1" ht="13.5" thickBot="1">
      <c r="A43" s="53">
        <v>5309</v>
      </c>
      <c r="B43" s="54" t="s">
        <v>1322</v>
      </c>
      <c r="C43" s="55">
        <f>SUM(C44:C48)</f>
        <v>1808192</v>
      </c>
    </row>
    <row r="44" spans="1:3" ht="13.5" thickTop="1">
      <c r="A44" s="12"/>
      <c r="B44" s="50" t="s">
        <v>946</v>
      </c>
      <c r="C44" s="95">
        <v>60192</v>
      </c>
    </row>
    <row r="45" spans="1:3" ht="12.75">
      <c r="A45" s="12"/>
      <c r="B45" s="50" t="s">
        <v>947</v>
      </c>
      <c r="C45" s="95">
        <v>34000</v>
      </c>
    </row>
    <row r="46" spans="1:3" ht="12.75">
      <c r="A46" s="12"/>
      <c r="B46" s="50" t="s">
        <v>1333</v>
      </c>
      <c r="C46" s="95">
        <v>714000</v>
      </c>
    </row>
    <row r="47" spans="1:3" ht="12.75">
      <c r="A47" s="12"/>
      <c r="B47" s="104" t="s">
        <v>1334</v>
      </c>
      <c r="C47" s="102">
        <v>650000</v>
      </c>
    </row>
    <row r="48" spans="2:3" ht="12.75">
      <c r="B48" s="104" t="s">
        <v>1335</v>
      </c>
      <c r="C48" s="102">
        <v>350000</v>
      </c>
    </row>
    <row r="49" spans="2:3" ht="12.75">
      <c r="B49" s="104"/>
      <c r="C49" s="102"/>
    </row>
    <row r="50" spans="2:3" ht="12.75">
      <c r="B50" s="104"/>
      <c r="C50" s="102"/>
    </row>
    <row r="51" spans="1:3" s="71" customFormat="1" ht="13.5" thickBot="1">
      <c r="A51" s="53">
        <v>5316</v>
      </c>
      <c r="B51" s="54" t="s">
        <v>1329</v>
      </c>
      <c r="C51" s="55">
        <f>SUM(C52:C53)</f>
        <v>532242</v>
      </c>
    </row>
    <row r="52" spans="1:3" ht="13.5" thickTop="1">
      <c r="A52" s="6"/>
      <c r="B52" s="1" t="s">
        <v>1324</v>
      </c>
      <c r="C52" s="102">
        <v>254427</v>
      </c>
    </row>
    <row r="53" spans="1:3" ht="12.75">
      <c r="A53" s="6"/>
      <c r="B53" s="1" t="s">
        <v>1325</v>
      </c>
      <c r="C53" s="102">
        <v>277815</v>
      </c>
    </row>
    <row r="54" spans="1:2" ht="12.75">
      <c r="A54" s="6"/>
      <c r="B54" s="1"/>
    </row>
    <row r="56" spans="1:3" s="71" customFormat="1" ht="13.5" thickBot="1">
      <c r="A56" s="53">
        <v>5317</v>
      </c>
      <c r="B56" s="54" t="s">
        <v>1330</v>
      </c>
      <c r="C56" s="55">
        <f>SUM(C57:C58)</f>
        <v>353257</v>
      </c>
    </row>
    <row r="57" spans="1:3" ht="13.5" thickTop="1">
      <c r="A57" s="6"/>
      <c r="B57" s="1" t="s">
        <v>1324</v>
      </c>
      <c r="C57" s="102">
        <v>178554</v>
      </c>
    </row>
    <row r="58" spans="1:3" ht="12.75">
      <c r="A58" s="6"/>
      <c r="B58" s="1" t="s">
        <v>1325</v>
      </c>
      <c r="C58" s="102">
        <v>174703</v>
      </c>
    </row>
    <row r="59" spans="1:2" ht="12.75">
      <c r="A59" s="6"/>
      <c r="B59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0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SUM(C91,C87,C79,C71,C67,C54,C51,C48,C45,C42,C39,C34,C24,C19)</f>
        <v>306242073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1230</v>
      </c>
      <c r="C6" s="62"/>
    </row>
    <row r="7" spans="1:3" s="60" customFormat="1" ht="16.5" customHeight="1">
      <c r="A7" s="61"/>
      <c r="B7" s="64" t="s">
        <v>801</v>
      </c>
      <c r="C7" s="62"/>
    </row>
    <row r="8" spans="1:6" s="60" customFormat="1" ht="16.5" customHeight="1">
      <c r="A8" s="61"/>
      <c r="B8" s="65" t="s">
        <v>1554</v>
      </c>
      <c r="C8" s="65"/>
      <c r="D8" s="66"/>
      <c r="E8" s="65"/>
      <c r="F8" s="67"/>
    </row>
    <row r="9" spans="1:3" s="60" customFormat="1" ht="18.75" customHeight="1">
      <c r="A9" s="61"/>
      <c r="B9" s="65" t="s">
        <v>1555</v>
      </c>
      <c r="C9" s="62"/>
    </row>
    <row r="10" spans="1:3" s="60" customFormat="1" ht="18.75" customHeight="1">
      <c r="A10" s="61"/>
      <c r="B10" s="65" t="s">
        <v>1553</v>
      </c>
      <c r="C10" s="62"/>
    </row>
    <row r="11" spans="1:3" s="60" customFormat="1" ht="18.75" customHeight="1">
      <c r="A11" s="61"/>
      <c r="B11" s="65" t="s">
        <v>1552</v>
      </c>
      <c r="C11" s="62"/>
    </row>
    <row r="12" spans="1:3" s="15" customFormat="1" ht="18.75" customHeight="1">
      <c r="A12" s="17"/>
      <c r="B12" s="65" t="s">
        <v>1556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1551</v>
      </c>
      <c r="C15" s="18"/>
    </row>
    <row r="16" spans="1:3" s="15" customFormat="1" ht="18.75" customHeight="1">
      <c r="A16" s="17"/>
      <c r="B16" s="65" t="s">
        <v>1550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189977389</v>
      </c>
    </row>
    <row r="20" spans="1:3" ht="13.5" thickTop="1">
      <c r="A20" s="5"/>
      <c r="B20" s="1" t="s">
        <v>1336</v>
      </c>
      <c r="C20" s="2">
        <v>49089558</v>
      </c>
    </row>
    <row r="21" spans="1:3" ht="12.75">
      <c r="A21" s="5"/>
      <c r="B21" s="1" t="s">
        <v>1622</v>
      </c>
      <c r="C21" s="2">
        <v>140887831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1315</v>
      </c>
      <c r="C24" s="55">
        <f>SUM(C25:C31)</f>
        <v>10670642</v>
      </c>
    </row>
    <row r="25" spans="1:3" ht="13.5" thickTop="1">
      <c r="A25" s="5"/>
      <c r="B25" s="42" t="s">
        <v>1338</v>
      </c>
      <c r="C25" s="102">
        <v>2900711</v>
      </c>
    </row>
    <row r="26" spans="1:3" ht="12.75">
      <c r="A26" s="5"/>
      <c r="B26" s="42" t="s">
        <v>1339</v>
      </c>
      <c r="C26" s="32">
        <v>810873</v>
      </c>
    </row>
    <row r="27" spans="1:3" ht="12.75">
      <c r="A27" s="5"/>
      <c r="B27" s="42" t="s">
        <v>1340</v>
      </c>
      <c r="C27" s="32">
        <v>1915132</v>
      </c>
    </row>
    <row r="28" spans="1:3" ht="12.75">
      <c r="A28" s="5"/>
      <c r="B28" s="42" t="s">
        <v>1341</v>
      </c>
      <c r="C28" s="32">
        <v>1441127</v>
      </c>
    </row>
    <row r="29" spans="1:3" ht="12.75">
      <c r="A29" s="5"/>
      <c r="B29" s="42" t="s">
        <v>1342</v>
      </c>
      <c r="C29" s="32">
        <v>905376</v>
      </c>
    </row>
    <row r="30" spans="1:3" ht="12.75">
      <c r="A30" s="5"/>
      <c r="B30" s="42" t="s">
        <v>1343</v>
      </c>
      <c r="C30" s="32">
        <v>1464195</v>
      </c>
    </row>
    <row r="31" spans="1:3" ht="12.75">
      <c r="A31" s="5"/>
      <c r="B31" s="42" t="s">
        <v>1344</v>
      </c>
      <c r="C31" s="32">
        <v>1233228</v>
      </c>
    </row>
    <row r="32" spans="1:3" ht="12.75">
      <c r="A32" s="5"/>
      <c r="B32" s="42"/>
      <c r="C32" s="32"/>
    </row>
    <row r="34" spans="1:3" s="71" customFormat="1" ht="13.5" thickBot="1">
      <c r="A34" s="53">
        <v>5309</v>
      </c>
      <c r="B34" s="54" t="s">
        <v>1316</v>
      </c>
      <c r="C34" s="55">
        <f>SUM(C35:C36)</f>
        <v>32390486</v>
      </c>
    </row>
    <row r="35" spans="1:3" ht="13.5" thickTop="1">
      <c r="A35" s="6"/>
      <c r="B35" s="7" t="s">
        <v>1345</v>
      </c>
      <c r="C35" s="8">
        <v>21514734</v>
      </c>
    </row>
    <row r="36" spans="1:3" ht="12.75">
      <c r="A36" s="6"/>
      <c r="B36" s="7" t="s">
        <v>1336</v>
      </c>
      <c r="C36" s="8">
        <v>10875752</v>
      </c>
    </row>
    <row r="37" spans="1:3" ht="12.75">
      <c r="A37" s="6"/>
      <c r="B37" s="7"/>
      <c r="C37" s="8"/>
    </row>
    <row r="39" spans="1:3" s="71" customFormat="1" ht="13.5" thickBot="1">
      <c r="A39" s="53">
        <v>5311</v>
      </c>
      <c r="B39" s="54" t="s">
        <v>1317</v>
      </c>
      <c r="C39" s="55">
        <v>4376645</v>
      </c>
    </row>
    <row r="40" ht="13.5" thickTop="1"/>
    <row r="42" spans="1:3" s="71" customFormat="1" ht="13.5" thickBot="1">
      <c r="A42" s="53" t="s">
        <v>1319</v>
      </c>
      <c r="B42" s="54" t="s">
        <v>1318</v>
      </c>
      <c r="C42" s="55">
        <v>109363</v>
      </c>
    </row>
    <row r="43" ht="13.5" thickTop="1"/>
    <row r="45" spans="1:3" s="71" customFormat="1" ht="13.5" thickBot="1">
      <c r="A45" s="53">
        <v>5310</v>
      </c>
      <c r="B45" s="54" t="s">
        <v>1320</v>
      </c>
      <c r="C45" s="55">
        <v>1986299</v>
      </c>
    </row>
    <row r="46" ht="13.5" thickTop="1"/>
    <row r="48" spans="1:3" s="71" customFormat="1" ht="13.5" thickBot="1">
      <c r="A48" s="53">
        <v>5303</v>
      </c>
      <c r="B48" s="54" t="s">
        <v>1326</v>
      </c>
      <c r="C48" s="55">
        <v>1846450</v>
      </c>
    </row>
    <row r="49" ht="13.5" thickTop="1"/>
    <row r="51" spans="1:3" s="71" customFormat="1" ht="13.5" thickBot="1">
      <c r="A51" s="53">
        <v>5304</v>
      </c>
      <c r="B51" s="54" t="s">
        <v>1327</v>
      </c>
      <c r="C51" s="55">
        <v>361392</v>
      </c>
    </row>
    <row r="52" ht="13.5" thickTop="1"/>
    <row r="54" spans="1:3" s="71" customFormat="1" ht="13.5" thickBot="1">
      <c r="A54" s="53">
        <v>5309</v>
      </c>
      <c r="B54" s="54" t="s">
        <v>1322</v>
      </c>
      <c r="C54" s="55">
        <f>SUM(C55:C64)</f>
        <v>18079344</v>
      </c>
    </row>
    <row r="55" spans="1:3" ht="13.5" thickTop="1">
      <c r="A55" s="12"/>
      <c r="B55" s="50" t="s">
        <v>1346</v>
      </c>
      <c r="C55" s="95">
        <v>1003200</v>
      </c>
    </row>
    <row r="56" spans="1:3" ht="12.75">
      <c r="A56" s="12"/>
      <c r="B56" s="50" t="s">
        <v>1347</v>
      </c>
      <c r="C56" s="95">
        <v>1003200</v>
      </c>
    </row>
    <row r="57" spans="1:3" ht="12.75">
      <c r="A57" s="12"/>
      <c r="B57" s="50" t="s">
        <v>1347</v>
      </c>
      <c r="C57" s="95">
        <v>220000</v>
      </c>
    </row>
    <row r="58" spans="1:3" ht="12.75">
      <c r="A58" s="12"/>
      <c r="B58" s="50" t="s">
        <v>1348</v>
      </c>
      <c r="C58" s="95">
        <v>380000</v>
      </c>
    </row>
    <row r="59" spans="1:3" ht="12.75">
      <c r="A59" s="12"/>
      <c r="B59" s="50" t="s">
        <v>1349</v>
      </c>
      <c r="C59" s="95">
        <v>5750000</v>
      </c>
    </row>
    <row r="60" spans="1:3" ht="12.75">
      <c r="A60" s="12"/>
      <c r="B60" s="50" t="s">
        <v>1350</v>
      </c>
      <c r="C60" s="95">
        <v>100320</v>
      </c>
    </row>
    <row r="61" spans="1:3" ht="12.75">
      <c r="A61" s="12"/>
      <c r="B61" s="105" t="s">
        <v>1351</v>
      </c>
      <c r="C61" s="95">
        <v>90288</v>
      </c>
    </row>
    <row r="62" spans="1:3" ht="12.75">
      <c r="A62" s="12"/>
      <c r="B62" s="50" t="s">
        <v>1352</v>
      </c>
      <c r="C62" s="95">
        <v>6000000</v>
      </c>
    </row>
    <row r="63" spans="1:3" ht="12.75">
      <c r="A63" s="12"/>
      <c r="B63" s="50" t="s">
        <v>1353</v>
      </c>
      <c r="C63" s="95">
        <v>732336</v>
      </c>
    </row>
    <row r="64" spans="1:3" ht="12.75">
      <c r="A64" s="12"/>
      <c r="B64" s="50" t="s">
        <v>1354</v>
      </c>
      <c r="C64" s="95">
        <v>2800000</v>
      </c>
    </row>
    <row r="65" spans="1:3" ht="12.75">
      <c r="A65" s="12"/>
      <c r="B65" s="19"/>
      <c r="C65" s="20"/>
    </row>
    <row r="67" spans="1:3" s="71" customFormat="1" ht="13.5" thickBot="1">
      <c r="A67" s="53">
        <v>5309</v>
      </c>
      <c r="B67" s="54" t="s">
        <v>1328</v>
      </c>
      <c r="C67" s="55">
        <f>SUM(C68:C69)</f>
        <v>35482822</v>
      </c>
    </row>
    <row r="68" spans="2:3" ht="13.5" thickTop="1">
      <c r="B68" s="24" t="s">
        <v>1355</v>
      </c>
      <c r="C68" s="2">
        <v>482822</v>
      </c>
    </row>
    <row r="69" spans="2:3" ht="12.75">
      <c r="B69" s="24" t="s">
        <v>624</v>
      </c>
      <c r="C69" s="2">
        <v>35000000</v>
      </c>
    </row>
    <row r="70" ht="12.75">
      <c r="B70" s="24"/>
    </row>
    <row r="71" spans="1:3" s="71" customFormat="1" ht="13.5" thickBot="1">
      <c r="A71" s="53">
        <v>5316</v>
      </c>
      <c r="B71" s="54" t="s">
        <v>1329</v>
      </c>
      <c r="C71" s="55">
        <f>SUM(C72:C76)</f>
        <v>4965401</v>
      </c>
    </row>
    <row r="72" spans="1:3" ht="13.5" thickTop="1">
      <c r="A72" s="6"/>
      <c r="B72" s="1" t="s">
        <v>1336</v>
      </c>
      <c r="C72" s="102">
        <v>918141</v>
      </c>
    </row>
    <row r="73" spans="1:3" ht="12.75">
      <c r="A73" s="6"/>
      <c r="B73" s="1" t="s">
        <v>1337</v>
      </c>
      <c r="C73" s="102">
        <v>2295088</v>
      </c>
    </row>
    <row r="74" spans="1:3" ht="12.75">
      <c r="A74" s="6"/>
      <c r="B74" s="1" t="s">
        <v>1356</v>
      </c>
      <c r="C74" s="102">
        <v>1256532</v>
      </c>
    </row>
    <row r="75" spans="1:3" ht="12.75">
      <c r="A75" s="6"/>
      <c r="B75" s="1" t="s">
        <v>1324</v>
      </c>
      <c r="C75" s="102">
        <v>316406</v>
      </c>
    </row>
    <row r="76" spans="1:3" ht="12.75">
      <c r="A76" s="6"/>
      <c r="B76" s="1" t="s">
        <v>1325</v>
      </c>
      <c r="C76" s="102">
        <v>179234</v>
      </c>
    </row>
    <row r="77" spans="1:2" ht="12.75">
      <c r="A77" s="6"/>
      <c r="B77" s="1"/>
    </row>
    <row r="79" spans="1:3" s="71" customFormat="1" ht="13.5" thickBot="1">
      <c r="A79" s="53">
        <v>5317</v>
      </c>
      <c r="B79" s="54" t="s">
        <v>1330</v>
      </c>
      <c r="C79" s="55">
        <f>SUM(C80:C84)</f>
        <v>3495840</v>
      </c>
    </row>
    <row r="80" spans="1:3" ht="13.5" thickTop="1">
      <c r="A80" s="6"/>
      <c r="B80" s="1" t="s">
        <v>1336</v>
      </c>
      <c r="C80" s="102">
        <v>635438</v>
      </c>
    </row>
    <row r="81" spans="1:3" ht="12.75">
      <c r="A81" s="6"/>
      <c r="B81" s="1" t="s">
        <v>1337</v>
      </c>
      <c r="C81" s="102">
        <v>1501297</v>
      </c>
    </row>
    <row r="82" spans="1:3" ht="12.75">
      <c r="A82" s="6"/>
      <c r="B82" s="1" t="s">
        <v>1356</v>
      </c>
      <c r="C82" s="102">
        <v>921237</v>
      </c>
    </row>
    <row r="83" spans="1:3" ht="12.75">
      <c r="A83" s="6"/>
      <c r="B83" s="1" t="s">
        <v>1324</v>
      </c>
      <c r="C83" s="102">
        <v>283609</v>
      </c>
    </row>
    <row r="84" spans="1:3" ht="12.75">
      <c r="A84" s="6"/>
      <c r="B84" s="1" t="s">
        <v>1325</v>
      </c>
      <c r="C84" s="102">
        <v>154259</v>
      </c>
    </row>
    <row r="85" spans="1:2" ht="12.75">
      <c r="A85" s="6"/>
      <c r="B85" s="1"/>
    </row>
    <row r="87" spans="1:3" s="71" customFormat="1" ht="13.5" thickBot="1">
      <c r="A87" s="53">
        <v>5314</v>
      </c>
      <c r="B87" s="54" t="s">
        <v>362</v>
      </c>
      <c r="C87" s="55">
        <f>SUM(C88)</f>
        <v>1000000</v>
      </c>
    </row>
    <row r="88" spans="2:3" ht="13.5" thickTop="1">
      <c r="B88" s="24" t="s">
        <v>1357</v>
      </c>
      <c r="C88" s="2">
        <v>1000000</v>
      </c>
    </row>
    <row r="89" ht="12.75">
      <c r="B89" s="24"/>
    </row>
    <row r="90" ht="12.75">
      <c r="B90" s="24"/>
    </row>
    <row r="91" spans="1:3" s="71" customFormat="1" ht="13.5" thickBot="1">
      <c r="A91" s="53">
        <v>5339</v>
      </c>
      <c r="B91" s="54" t="s">
        <v>386</v>
      </c>
      <c r="C91" s="55">
        <f>SUM(C92)</f>
        <v>1500000</v>
      </c>
    </row>
    <row r="92" spans="2:3" ht="13.5" thickTop="1">
      <c r="B92" s="3" t="s">
        <v>1358</v>
      </c>
      <c r="C92" s="2">
        <v>1500000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SUM(C19,C24,C30,C37,C42,C45,C48,C51,C54,C57,C79,C89)</f>
        <v>296985222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1231</v>
      </c>
      <c r="C6" s="62"/>
    </row>
    <row r="7" spans="1:3" s="60" customFormat="1" ht="16.5" customHeight="1">
      <c r="A7" s="61"/>
      <c r="B7" s="64" t="s">
        <v>1564</v>
      </c>
      <c r="C7" s="62"/>
    </row>
    <row r="8" spans="1:6" s="60" customFormat="1" ht="16.5" customHeight="1">
      <c r="A8" s="61"/>
      <c r="B8" s="65" t="s">
        <v>1562</v>
      </c>
      <c r="C8" s="65"/>
      <c r="D8" s="66"/>
      <c r="E8" s="65"/>
      <c r="F8" s="67"/>
    </row>
    <row r="9" spans="1:3" s="60" customFormat="1" ht="18.75" customHeight="1">
      <c r="A9" s="61"/>
      <c r="B9" s="65" t="s">
        <v>1563</v>
      </c>
      <c r="C9" s="62"/>
    </row>
    <row r="10" spans="1:3" s="60" customFormat="1" ht="18.75" customHeight="1">
      <c r="A10" s="61"/>
      <c r="B10" s="65" t="s">
        <v>1561</v>
      </c>
      <c r="C10" s="62"/>
    </row>
    <row r="11" spans="1:3" s="60" customFormat="1" ht="18.75" customHeight="1">
      <c r="A11" s="61"/>
      <c r="B11" s="65" t="s">
        <v>1560</v>
      </c>
      <c r="C11" s="62"/>
    </row>
    <row r="12" spans="1:3" s="15" customFormat="1" ht="18.75" customHeight="1">
      <c r="A12" s="17"/>
      <c r="B12" s="65" t="s">
        <v>1559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1558</v>
      </c>
      <c r="C15" s="18"/>
    </row>
    <row r="16" spans="1:3" s="15" customFormat="1" ht="18.75" customHeight="1">
      <c r="A16" s="17"/>
      <c r="B16" s="65" t="s">
        <v>1557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157039096</v>
      </c>
    </row>
    <row r="20" spans="1:3" ht="13.5" thickTop="1">
      <c r="A20" s="5"/>
      <c r="B20" s="1" t="s">
        <v>1359</v>
      </c>
      <c r="C20" s="2">
        <v>127815567</v>
      </c>
    </row>
    <row r="21" spans="1:3" ht="12.75">
      <c r="A21" s="5"/>
      <c r="B21" s="1" t="s">
        <v>1360</v>
      </c>
      <c r="C21" s="2">
        <v>29223529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364</v>
      </c>
      <c r="C24" s="55">
        <f>SUM(C25:C27)</f>
        <v>23865245</v>
      </c>
    </row>
    <row r="25" spans="1:3" ht="13.5" thickTop="1">
      <c r="A25" s="5"/>
      <c r="B25" s="1" t="s">
        <v>1361</v>
      </c>
      <c r="C25" s="2">
        <v>4652919</v>
      </c>
    </row>
    <row r="26" spans="1:3" ht="12.75">
      <c r="A26" s="5"/>
      <c r="B26" s="1" t="s">
        <v>1590</v>
      </c>
      <c r="C26" s="2">
        <v>11353845</v>
      </c>
    </row>
    <row r="27" spans="1:3" ht="12.75">
      <c r="A27" s="5"/>
      <c r="B27" s="1" t="s">
        <v>1591</v>
      </c>
      <c r="C27" s="2">
        <v>7858481</v>
      </c>
    </row>
    <row r="28" spans="1:2" ht="12.75">
      <c r="A28" s="5"/>
      <c r="B28" s="1"/>
    </row>
    <row r="29" spans="1:2" ht="12.75">
      <c r="A29" s="5"/>
      <c r="B29" s="1"/>
    </row>
    <row r="30" spans="1:3" s="71" customFormat="1" ht="13.5" thickBot="1">
      <c r="A30" s="53">
        <v>5307</v>
      </c>
      <c r="B30" s="54" t="s">
        <v>1315</v>
      </c>
      <c r="C30" s="55">
        <f>SUM(C31:C34)</f>
        <v>6662936</v>
      </c>
    </row>
    <row r="31" spans="1:3" ht="13.5" thickTop="1">
      <c r="A31" s="5"/>
      <c r="B31" s="42" t="s">
        <v>1362</v>
      </c>
      <c r="C31" s="32">
        <v>2398315</v>
      </c>
    </row>
    <row r="32" spans="1:3" ht="12.75">
      <c r="A32" s="5"/>
      <c r="B32" s="42" t="s">
        <v>1363</v>
      </c>
      <c r="C32" s="32">
        <v>504</v>
      </c>
    </row>
    <row r="33" spans="1:3" ht="12.75">
      <c r="A33" s="5"/>
      <c r="B33" s="42" t="s">
        <v>1364</v>
      </c>
      <c r="C33" s="32">
        <v>3106662</v>
      </c>
    </row>
    <row r="34" spans="1:3" ht="12.75">
      <c r="A34" s="5"/>
      <c r="B34" s="42" t="s">
        <v>1365</v>
      </c>
      <c r="C34" s="32">
        <v>1157455</v>
      </c>
    </row>
    <row r="35" spans="1:3" ht="12.75">
      <c r="A35" s="5"/>
      <c r="B35" s="42"/>
      <c r="C35" s="32"/>
    </row>
    <row r="37" spans="1:3" s="71" customFormat="1" ht="13.5" thickBot="1">
      <c r="A37" s="53">
        <v>5309</v>
      </c>
      <c r="B37" s="54" t="s">
        <v>1316</v>
      </c>
      <c r="C37" s="55">
        <f>SUM(C38:C39)</f>
        <v>83703763</v>
      </c>
    </row>
    <row r="38" spans="1:3" ht="13.5" thickTop="1">
      <c r="A38" s="6"/>
      <c r="B38" s="7" t="s">
        <v>1366</v>
      </c>
      <c r="C38" s="8">
        <v>82507419</v>
      </c>
    </row>
    <row r="39" spans="1:3" ht="12.75">
      <c r="A39" s="6"/>
      <c r="B39" s="7" t="s">
        <v>1367</v>
      </c>
      <c r="C39" s="8">
        <v>1196344</v>
      </c>
    </row>
    <row r="40" spans="1:3" ht="12.75">
      <c r="A40" s="6"/>
      <c r="B40" s="7"/>
      <c r="C40" s="8"/>
    </row>
    <row r="42" spans="1:3" s="71" customFormat="1" ht="13.5" thickBot="1">
      <c r="A42" s="53">
        <v>5311</v>
      </c>
      <c r="B42" s="54" t="s">
        <v>1317</v>
      </c>
      <c r="C42" s="55">
        <v>3058310</v>
      </c>
    </row>
    <row r="43" ht="13.5" thickTop="1"/>
    <row r="45" spans="1:3" s="71" customFormat="1" ht="13.5" thickBot="1">
      <c r="A45" s="53" t="s">
        <v>1319</v>
      </c>
      <c r="B45" s="54" t="s">
        <v>1318</v>
      </c>
      <c r="C45" s="55">
        <v>96705</v>
      </c>
    </row>
    <row r="46" ht="13.5" thickTop="1"/>
    <row r="48" spans="1:3" s="71" customFormat="1" ht="13.5" thickBot="1">
      <c r="A48" s="53">
        <v>5310</v>
      </c>
      <c r="B48" s="54" t="s">
        <v>1320</v>
      </c>
      <c r="C48" s="55">
        <v>2636140</v>
      </c>
    </row>
    <row r="49" ht="13.5" thickTop="1"/>
    <row r="51" spans="1:3" s="71" customFormat="1" ht="13.5" thickBot="1">
      <c r="A51" s="53">
        <v>5303</v>
      </c>
      <c r="B51" s="54" t="s">
        <v>1326</v>
      </c>
      <c r="C51" s="55">
        <v>2426009</v>
      </c>
    </row>
    <row r="52" ht="13.5" thickTop="1"/>
    <row r="54" spans="1:3" s="71" customFormat="1" ht="13.5" thickBot="1">
      <c r="A54" s="53">
        <v>5304</v>
      </c>
      <c r="B54" s="54" t="s">
        <v>1327</v>
      </c>
      <c r="C54" s="55">
        <v>473882</v>
      </c>
    </row>
    <row r="55" ht="13.5" thickTop="1"/>
    <row r="57" spans="1:3" s="71" customFormat="1" ht="13.5" thickBot="1">
      <c r="A57" s="53">
        <v>5309</v>
      </c>
      <c r="B57" s="54" t="s">
        <v>1322</v>
      </c>
      <c r="C57" s="55">
        <f>SUM(C58:C76)</f>
        <v>11854640</v>
      </c>
    </row>
    <row r="58" spans="1:3" ht="13.5" thickTop="1">
      <c r="A58" s="12"/>
      <c r="B58" s="50" t="s">
        <v>1368</v>
      </c>
      <c r="C58" s="95">
        <v>401280</v>
      </c>
    </row>
    <row r="59" spans="1:3" ht="12.75">
      <c r="A59" s="12"/>
      <c r="B59" s="50" t="s">
        <v>1369</v>
      </c>
      <c r="C59" s="95">
        <v>30000</v>
      </c>
    </row>
    <row r="60" spans="1:3" ht="12.75">
      <c r="A60" s="12"/>
      <c r="B60" s="50" t="s">
        <v>1370</v>
      </c>
      <c r="C60" s="95">
        <v>401280</v>
      </c>
    </row>
    <row r="61" spans="1:3" ht="12.75">
      <c r="A61" s="12"/>
      <c r="B61" s="50" t="s">
        <v>1371</v>
      </c>
      <c r="C61" s="95">
        <v>250800</v>
      </c>
    </row>
    <row r="62" spans="1:3" ht="12.75">
      <c r="A62" s="12"/>
      <c r="B62" s="50" t="s">
        <v>1372</v>
      </c>
      <c r="C62" s="95">
        <v>300960</v>
      </c>
    </row>
    <row r="63" spans="1:3" ht="12.75">
      <c r="A63" s="12"/>
      <c r="B63" s="50" t="s">
        <v>1373</v>
      </c>
      <c r="C63" s="95">
        <v>361152</v>
      </c>
    </row>
    <row r="64" spans="1:3" ht="12.75">
      <c r="A64" s="12"/>
      <c r="B64" s="96" t="s">
        <v>1374</v>
      </c>
      <c r="C64" s="97">
        <v>1123584</v>
      </c>
    </row>
    <row r="65" spans="1:3" ht="12.75">
      <c r="A65" s="12"/>
      <c r="B65" s="19" t="s">
        <v>1375</v>
      </c>
      <c r="C65" s="98">
        <v>1805760</v>
      </c>
    </row>
    <row r="66" spans="1:3" ht="12.75">
      <c r="A66" s="12"/>
      <c r="B66" s="50" t="s">
        <v>1376</v>
      </c>
      <c r="C66" s="95">
        <v>800000</v>
      </c>
    </row>
    <row r="67" spans="1:3" ht="12.75">
      <c r="A67" s="12"/>
      <c r="B67" s="50" t="s">
        <v>1377</v>
      </c>
      <c r="C67" s="95">
        <v>200640</v>
      </c>
    </row>
    <row r="68" spans="1:3" ht="12.75">
      <c r="A68" s="12"/>
      <c r="B68" s="50" t="s">
        <v>1378</v>
      </c>
      <c r="C68" s="95">
        <v>800000</v>
      </c>
    </row>
    <row r="69" spans="1:3" ht="12.75">
      <c r="A69" s="12"/>
      <c r="B69" s="50" t="s">
        <v>1379</v>
      </c>
      <c r="C69" s="95">
        <v>401280</v>
      </c>
    </row>
    <row r="70" spans="1:3" ht="12.75">
      <c r="A70" s="12"/>
      <c r="B70" s="50" t="s">
        <v>1380</v>
      </c>
      <c r="C70" s="95">
        <v>401280</v>
      </c>
    </row>
    <row r="71" spans="1:3" ht="12.75">
      <c r="A71" s="12"/>
      <c r="B71" s="50" t="s">
        <v>1381</v>
      </c>
      <c r="C71" s="95">
        <v>401280</v>
      </c>
    </row>
    <row r="72" spans="1:3" ht="12.75">
      <c r="A72" s="12"/>
      <c r="B72" s="50" t="s">
        <v>1382</v>
      </c>
      <c r="C72" s="95">
        <v>361152</v>
      </c>
    </row>
    <row r="73" spans="1:3" ht="12.75">
      <c r="A73" s="12"/>
      <c r="B73" s="50" t="s">
        <v>1383</v>
      </c>
      <c r="C73" s="95">
        <v>551760</v>
      </c>
    </row>
    <row r="74" spans="1:3" ht="12.75">
      <c r="A74" s="12"/>
      <c r="B74" s="96" t="s">
        <v>1384</v>
      </c>
      <c r="C74" s="97">
        <v>401280</v>
      </c>
    </row>
    <row r="75" spans="1:3" ht="24">
      <c r="A75" s="12"/>
      <c r="B75" s="19" t="s">
        <v>1385</v>
      </c>
      <c r="C75" s="98">
        <v>361152</v>
      </c>
    </row>
    <row r="76" spans="1:3" ht="12.75">
      <c r="A76" s="12"/>
      <c r="B76" s="104" t="s">
        <v>1386</v>
      </c>
      <c r="C76" s="102">
        <v>2500000</v>
      </c>
    </row>
    <row r="77" spans="1:3" ht="12.75">
      <c r="A77" s="12"/>
      <c r="B77" s="104"/>
      <c r="C77" s="102"/>
    </row>
    <row r="79" spans="1:3" s="71" customFormat="1" ht="13.5" thickBot="1">
      <c r="A79" s="53">
        <v>5316</v>
      </c>
      <c r="B79" s="54" t="s">
        <v>1329</v>
      </c>
      <c r="C79" s="55">
        <f>SUM(C80:C86)</f>
        <v>2969999</v>
      </c>
    </row>
    <row r="80" spans="1:3" ht="13.5" thickTop="1">
      <c r="A80" s="6"/>
      <c r="B80" s="1" t="s">
        <v>1387</v>
      </c>
      <c r="C80" s="102">
        <v>79179</v>
      </c>
    </row>
    <row r="81" spans="1:3" ht="12.75">
      <c r="A81" s="6"/>
      <c r="B81" s="1" t="s">
        <v>1359</v>
      </c>
      <c r="C81" s="102">
        <v>1448238</v>
      </c>
    </row>
    <row r="82" spans="1:3" ht="12.75">
      <c r="A82" s="6"/>
      <c r="B82" s="1" t="s">
        <v>1360</v>
      </c>
      <c r="C82" s="102">
        <v>580123</v>
      </c>
    </row>
    <row r="83" spans="1:3" ht="12.75">
      <c r="A83" s="6"/>
      <c r="B83" s="1" t="s">
        <v>1590</v>
      </c>
      <c r="C83" s="102">
        <v>291029</v>
      </c>
    </row>
    <row r="84" spans="1:3" ht="12.75">
      <c r="A84" s="6"/>
      <c r="B84" s="1" t="s">
        <v>1591</v>
      </c>
      <c r="C84" s="102">
        <v>189020</v>
      </c>
    </row>
    <row r="85" spans="1:3" ht="12.75">
      <c r="A85" s="6"/>
      <c r="B85" s="1" t="s">
        <v>1324</v>
      </c>
      <c r="C85" s="102">
        <v>270424</v>
      </c>
    </row>
    <row r="86" spans="1:3" ht="12.75">
      <c r="A86" s="6"/>
      <c r="B86" s="1" t="s">
        <v>1325</v>
      </c>
      <c r="C86" s="102">
        <v>111986</v>
      </c>
    </row>
    <row r="87" spans="1:2" ht="12.75">
      <c r="A87" s="6"/>
      <c r="B87" s="1"/>
    </row>
    <row r="89" spans="1:3" s="71" customFormat="1" ht="13.5" thickBot="1">
      <c r="A89" s="53">
        <v>5317</v>
      </c>
      <c r="B89" s="54" t="s">
        <v>1330</v>
      </c>
      <c r="C89" s="55">
        <f>SUM(C90:C96)</f>
        <v>2198497</v>
      </c>
    </row>
    <row r="90" spans="1:3" ht="13.5" thickTop="1">
      <c r="A90" s="6"/>
      <c r="B90" s="1" t="s">
        <v>1387</v>
      </c>
      <c r="C90" s="102">
        <v>78928</v>
      </c>
    </row>
    <row r="91" spans="1:3" ht="12.75">
      <c r="A91" s="6"/>
      <c r="B91" s="1" t="s">
        <v>1359</v>
      </c>
      <c r="C91" s="102">
        <v>1123648</v>
      </c>
    </row>
    <row r="92" spans="1:3" ht="12.75">
      <c r="A92" s="6"/>
      <c r="B92" s="1" t="s">
        <v>1360</v>
      </c>
      <c r="C92" s="102">
        <v>381175</v>
      </c>
    </row>
    <row r="93" spans="1:3" ht="12.75">
      <c r="A93" s="6"/>
      <c r="B93" s="1" t="s">
        <v>1590</v>
      </c>
      <c r="C93" s="102">
        <v>190613</v>
      </c>
    </row>
    <row r="94" spans="1:3" ht="12.75">
      <c r="A94" s="6"/>
      <c r="B94" s="1" t="s">
        <v>1591</v>
      </c>
      <c r="C94" s="102">
        <v>134039</v>
      </c>
    </row>
    <row r="95" spans="1:3" ht="12.75">
      <c r="A95" s="6"/>
      <c r="B95" s="1" t="s">
        <v>1324</v>
      </c>
      <c r="C95" s="102">
        <v>192974</v>
      </c>
    </row>
    <row r="96" spans="1:3" ht="12.75">
      <c r="A96" s="6"/>
      <c r="B96" s="1" t="s">
        <v>1325</v>
      </c>
      <c r="C96" s="102">
        <v>97120</v>
      </c>
    </row>
    <row r="97" spans="1:2" ht="12.75">
      <c r="A97" s="6"/>
      <c r="B97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1">
      <selection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SUM(C19,C23,C32,C48,C52,C55,C58,C61,C64,C67,C90,C102)</f>
        <v>134323358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1232</v>
      </c>
      <c r="C6" s="62"/>
    </row>
    <row r="7" spans="1:3" s="60" customFormat="1" ht="16.5" customHeight="1">
      <c r="A7" s="61"/>
      <c r="B7" s="64" t="s">
        <v>1569</v>
      </c>
      <c r="C7" s="62"/>
    </row>
    <row r="8" spans="1:6" s="60" customFormat="1" ht="16.5" customHeight="1">
      <c r="A8" s="61"/>
      <c r="B8" s="65" t="s">
        <v>1568</v>
      </c>
      <c r="C8" s="65"/>
      <c r="D8" s="66"/>
      <c r="E8" s="65"/>
      <c r="F8" s="67"/>
    </row>
    <row r="9" spans="1:3" s="60" customFormat="1" ht="18.75" customHeight="1">
      <c r="A9" s="61"/>
      <c r="B9" s="65" t="s">
        <v>1567</v>
      </c>
      <c r="C9" s="62"/>
    </row>
    <row r="10" spans="1:3" s="60" customFormat="1" ht="18.75" customHeight="1">
      <c r="A10" s="61"/>
      <c r="B10" s="65" t="s">
        <v>1570</v>
      </c>
      <c r="C10" s="62"/>
    </row>
    <row r="11" spans="1:3" s="60" customFormat="1" ht="18.75" customHeight="1">
      <c r="A11" s="61"/>
      <c r="B11" s="65" t="s">
        <v>1571</v>
      </c>
      <c r="C11" s="62"/>
    </row>
    <row r="12" spans="1:3" s="15" customFormat="1" ht="18.75" customHeight="1">
      <c r="A12" s="17"/>
      <c r="B12" s="65" t="s">
        <v>1572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1566</v>
      </c>
      <c r="C15" s="18"/>
    </row>
    <row r="16" spans="1:3" s="15" customFormat="1" ht="18.75" customHeight="1">
      <c r="A16" s="17"/>
      <c r="B16" s="65" t="s">
        <v>1565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38094061</v>
      </c>
    </row>
    <row r="20" spans="1:3" ht="13.5" thickTop="1">
      <c r="A20" s="5"/>
      <c r="B20" s="1" t="s">
        <v>1388</v>
      </c>
      <c r="C20" s="2">
        <v>38094061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SUM(C24:C29)</f>
        <v>30307470</v>
      </c>
    </row>
    <row r="24" spans="1:3" ht="13.5" thickTop="1">
      <c r="A24" s="5"/>
      <c r="B24" s="1" t="s">
        <v>1389</v>
      </c>
      <c r="C24" s="2">
        <v>4224205</v>
      </c>
    </row>
    <row r="25" spans="1:3" ht="12.75">
      <c r="A25" s="5"/>
      <c r="B25" s="1" t="s">
        <v>1390</v>
      </c>
      <c r="C25" s="2">
        <v>5533594</v>
      </c>
    </row>
    <row r="26" spans="1:3" ht="12.75">
      <c r="A26" s="5"/>
      <c r="B26" s="1" t="s">
        <v>1391</v>
      </c>
      <c r="C26" s="2">
        <v>6374744</v>
      </c>
    </row>
    <row r="27" spans="1:3" ht="12.75">
      <c r="A27" s="5"/>
      <c r="B27" s="1" t="s">
        <v>1392</v>
      </c>
      <c r="C27" s="2">
        <v>4609169</v>
      </c>
    </row>
    <row r="28" spans="1:3" ht="12.75">
      <c r="A28" s="5"/>
      <c r="B28" s="1" t="s">
        <v>1107</v>
      </c>
      <c r="C28" s="2">
        <v>3723608</v>
      </c>
    </row>
    <row r="29" spans="1:3" ht="12.75">
      <c r="A29" s="5"/>
      <c r="B29" s="1" t="s">
        <v>160</v>
      </c>
      <c r="C29" s="2">
        <v>5842150</v>
      </c>
    </row>
    <row r="30" spans="1:2" ht="12.75">
      <c r="A30" s="5"/>
      <c r="B30" s="1"/>
    </row>
    <row r="31" spans="1:2" ht="12.75">
      <c r="A31" s="5"/>
      <c r="B31" s="1"/>
    </row>
    <row r="32" spans="1:3" s="71" customFormat="1" ht="13.5" thickBot="1">
      <c r="A32" s="53">
        <v>5307</v>
      </c>
      <c r="B32" s="54" t="s">
        <v>1315</v>
      </c>
      <c r="C32" s="55">
        <f>SUM(C33:C45)</f>
        <v>13046789</v>
      </c>
    </row>
    <row r="33" spans="1:3" ht="13.5" thickTop="1">
      <c r="A33" s="5"/>
      <c r="B33" s="51" t="s">
        <v>1393</v>
      </c>
      <c r="C33" s="28">
        <v>825952</v>
      </c>
    </row>
    <row r="34" spans="1:3" ht="12.75">
      <c r="A34" s="5"/>
      <c r="B34" s="51" t="s">
        <v>1394</v>
      </c>
      <c r="C34" s="28">
        <v>1078081</v>
      </c>
    </row>
    <row r="35" spans="1:3" ht="12.75">
      <c r="A35" s="5"/>
      <c r="B35" s="51" t="s">
        <v>1395</v>
      </c>
      <c r="C35" s="28">
        <v>612662</v>
      </c>
    </row>
    <row r="36" spans="1:3" ht="12.75">
      <c r="A36" s="5"/>
      <c r="B36" s="51" t="s">
        <v>1111</v>
      </c>
      <c r="C36" s="28">
        <v>17527</v>
      </c>
    </row>
    <row r="37" spans="1:3" ht="12.75">
      <c r="A37" s="5"/>
      <c r="B37" s="51" t="s">
        <v>1396</v>
      </c>
      <c r="C37" s="28">
        <v>1053030</v>
      </c>
    </row>
    <row r="38" spans="1:3" ht="12.75">
      <c r="A38" s="5"/>
      <c r="B38" s="51" t="s">
        <v>1397</v>
      </c>
      <c r="C38" s="28">
        <v>1198756</v>
      </c>
    </row>
    <row r="39" spans="1:3" ht="12.75">
      <c r="A39" s="5"/>
      <c r="B39" s="51" t="s">
        <v>1398</v>
      </c>
      <c r="C39" s="28">
        <v>2305463</v>
      </c>
    </row>
    <row r="40" spans="1:3" ht="12.75">
      <c r="A40" s="5"/>
      <c r="B40" s="51" t="s">
        <v>1114</v>
      </c>
      <c r="C40" s="28">
        <v>5021</v>
      </c>
    </row>
    <row r="41" spans="1:3" ht="12.75">
      <c r="A41" s="5"/>
      <c r="B41" s="51" t="s">
        <v>1399</v>
      </c>
      <c r="C41" s="28">
        <v>591206</v>
      </c>
    </row>
    <row r="42" spans="1:3" ht="12.75">
      <c r="A42" s="5"/>
      <c r="B42" s="51" t="s">
        <v>1400</v>
      </c>
      <c r="C42" s="28">
        <v>1617501</v>
      </c>
    </row>
    <row r="43" spans="1:3" ht="12.75">
      <c r="A43" s="5"/>
      <c r="B43" s="51" t="s">
        <v>1401</v>
      </c>
      <c r="C43" s="28">
        <v>1146273</v>
      </c>
    </row>
    <row r="44" spans="1:3" ht="12.75">
      <c r="A44" s="5"/>
      <c r="B44" s="51" t="s">
        <v>1402</v>
      </c>
      <c r="C44" s="28">
        <v>1613157</v>
      </c>
    </row>
    <row r="45" spans="1:3" ht="12.75">
      <c r="A45" s="5"/>
      <c r="B45" s="51" t="s">
        <v>139</v>
      </c>
      <c r="C45" s="28">
        <v>982160</v>
      </c>
    </row>
    <row r="46" spans="1:3" ht="12.75">
      <c r="A46" s="5"/>
      <c r="B46" s="51"/>
      <c r="C46" s="28"/>
    </row>
    <row r="48" spans="1:3" s="71" customFormat="1" ht="13.5" thickBot="1">
      <c r="A48" s="53">
        <v>5309</v>
      </c>
      <c r="B48" s="54" t="s">
        <v>1316</v>
      </c>
      <c r="C48" s="55">
        <f>SUM(C49:C49)</f>
        <v>633165</v>
      </c>
    </row>
    <row r="49" spans="1:3" ht="13.5" thickTop="1">
      <c r="A49" s="6"/>
      <c r="B49" s="7" t="s">
        <v>1388</v>
      </c>
      <c r="C49" s="8">
        <v>633165</v>
      </c>
    </row>
    <row r="50" spans="1:3" ht="12.75">
      <c r="A50" s="6"/>
      <c r="B50" s="7"/>
      <c r="C50" s="8"/>
    </row>
    <row r="52" spans="1:3" s="71" customFormat="1" ht="13.5" thickBot="1">
      <c r="A52" s="53">
        <v>5311</v>
      </c>
      <c r="B52" s="54" t="s">
        <v>1317</v>
      </c>
      <c r="C52" s="55">
        <v>15184764</v>
      </c>
    </row>
    <row r="53" ht="13.5" thickTop="1"/>
    <row r="55" spans="1:3" s="71" customFormat="1" ht="13.5" thickBot="1">
      <c r="A55" s="53" t="s">
        <v>1319</v>
      </c>
      <c r="B55" s="54" t="s">
        <v>1318</v>
      </c>
      <c r="C55" s="55">
        <v>214199</v>
      </c>
    </row>
    <row r="56" ht="13.5" thickTop="1"/>
    <row r="58" spans="1:3" s="71" customFormat="1" ht="13.5" thickBot="1">
      <c r="A58" s="53">
        <v>5310</v>
      </c>
      <c r="B58" s="54" t="s">
        <v>1320</v>
      </c>
      <c r="C58" s="55">
        <v>3812077</v>
      </c>
    </row>
    <row r="59" ht="13.5" thickTop="1"/>
    <row r="61" spans="1:3" s="71" customFormat="1" ht="13.5" thickBot="1">
      <c r="A61" s="53">
        <v>5303</v>
      </c>
      <c r="B61" s="54" t="s">
        <v>1326</v>
      </c>
      <c r="C61" s="55">
        <v>2709982</v>
      </c>
    </row>
    <row r="62" ht="13.5" thickTop="1"/>
    <row r="64" spans="1:3" s="71" customFormat="1" ht="13.5" thickBot="1">
      <c r="A64" s="53">
        <v>5304</v>
      </c>
      <c r="B64" s="54" t="s">
        <v>1327</v>
      </c>
      <c r="C64" s="55">
        <v>553221</v>
      </c>
    </row>
    <row r="65" ht="13.5" thickTop="1"/>
    <row r="67" spans="1:3" s="71" customFormat="1" ht="13.5" thickBot="1">
      <c r="A67" s="53">
        <v>5309</v>
      </c>
      <c r="B67" s="54" t="s">
        <v>1322</v>
      </c>
      <c r="C67" s="55">
        <f>SUM(C68:C87)</f>
        <v>22232640</v>
      </c>
    </row>
    <row r="68" spans="1:3" ht="13.5" thickTop="1">
      <c r="A68" s="12"/>
      <c r="B68" s="50" t="s">
        <v>140</v>
      </c>
      <c r="C68" s="95">
        <v>30096</v>
      </c>
    </row>
    <row r="69" spans="1:3" ht="12.75">
      <c r="A69" s="12"/>
      <c r="B69" s="50" t="s">
        <v>141</v>
      </c>
      <c r="C69" s="95">
        <v>674150</v>
      </c>
    </row>
    <row r="70" spans="1:3" ht="12.75">
      <c r="A70" s="12"/>
      <c r="B70" s="50" t="s">
        <v>142</v>
      </c>
      <c r="C70" s="95">
        <v>1800000</v>
      </c>
    </row>
    <row r="71" spans="1:3" ht="12.75">
      <c r="A71" s="12"/>
      <c r="B71" s="50" t="s">
        <v>143</v>
      </c>
      <c r="C71" s="95">
        <v>1805760</v>
      </c>
    </row>
    <row r="72" spans="1:3" ht="12.75">
      <c r="A72" s="12"/>
      <c r="B72" s="50" t="s">
        <v>144</v>
      </c>
      <c r="C72" s="95">
        <v>2100000</v>
      </c>
    </row>
    <row r="73" spans="1:3" ht="12.75">
      <c r="A73" s="12"/>
      <c r="B73" s="105" t="s">
        <v>145</v>
      </c>
      <c r="C73" s="95">
        <v>802560</v>
      </c>
    </row>
    <row r="74" spans="1:3" ht="12.75">
      <c r="A74" s="12"/>
      <c r="B74" s="50" t="s">
        <v>146</v>
      </c>
      <c r="C74" s="95">
        <v>1003200</v>
      </c>
    </row>
    <row r="75" spans="1:3" ht="12.75">
      <c r="A75" s="12"/>
      <c r="B75" s="50" t="s">
        <v>147</v>
      </c>
      <c r="C75" s="95">
        <v>1504800</v>
      </c>
    </row>
    <row r="76" spans="1:3" ht="12.75">
      <c r="A76" s="12"/>
      <c r="B76" s="50" t="s">
        <v>148</v>
      </c>
      <c r="C76" s="95">
        <v>902880</v>
      </c>
    </row>
    <row r="77" spans="1:3" ht="12.75">
      <c r="A77" s="12"/>
      <c r="B77" s="50" t="s">
        <v>149</v>
      </c>
      <c r="C77" s="95">
        <v>50160</v>
      </c>
    </row>
    <row r="78" spans="1:3" ht="12.75">
      <c r="A78" s="12"/>
      <c r="B78" s="50" t="s">
        <v>150</v>
      </c>
      <c r="C78" s="95">
        <v>650000</v>
      </c>
    </row>
    <row r="79" spans="1:3" ht="12.75">
      <c r="A79" s="12"/>
      <c r="B79" s="50" t="s">
        <v>151</v>
      </c>
      <c r="C79" s="95">
        <v>1100000</v>
      </c>
    </row>
    <row r="80" spans="1:3" ht="12.75">
      <c r="A80" s="12"/>
      <c r="B80" s="50" t="s">
        <v>152</v>
      </c>
      <c r="C80" s="95">
        <v>2939376</v>
      </c>
    </row>
    <row r="81" spans="1:3" ht="12.75">
      <c r="A81" s="12"/>
      <c r="B81" s="50" t="s">
        <v>153</v>
      </c>
      <c r="C81" s="95">
        <v>118378</v>
      </c>
    </row>
    <row r="82" spans="1:3" ht="12.75">
      <c r="A82" s="12"/>
      <c r="B82" s="50" t="s">
        <v>154</v>
      </c>
      <c r="C82" s="95">
        <v>850000</v>
      </c>
    </row>
    <row r="83" spans="1:3" ht="12.75">
      <c r="A83" s="12"/>
      <c r="B83" s="50" t="s">
        <v>155</v>
      </c>
      <c r="C83" s="95">
        <v>300000</v>
      </c>
    </row>
    <row r="84" spans="1:3" ht="12.75">
      <c r="A84" s="12"/>
      <c r="B84" s="50" t="s">
        <v>156</v>
      </c>
      <c r="C84" s="95">
        <v>2200000</v>
      </c>
    </row>
    <row r="85" spans="1:3" ht="12.75">
      <c r="A85" s="12"/>
      <c r="B85" s="50" t="s">
        <v>157</v>
      </c>
      <c r="C85" s="95">
        <v>401280</v>
      </c>
    </row>
    <row r="86" spans="1:3" ht="12.75">
      <c r="A86" s="12"/>
      <c r="B86" s="50" t="s">
        <v>158</v>
      </c>
      <c r="C86" s="95">
        <v>1250000</v>
      </c>
    </row>
    <row r="87" spans="1:3" ht="12.75">
      <c r="A87" s="12"/>
      <c r="B87" s="50" t="s">
        <v>159</v>
      </c>
      <c r="C87" s="95">
        <v>1750000</v>
      </c>
    </row>
    <row r="88" spans="1:3" ht="12.75">
      <c r="A88" s="12"/>
      <c r="B88" s="21"/>
      <c r="C88" s="22"/>
    </row>
    <row r="90" spans="1:3" s="71" customFormat="1" ht="13.5" thickBot="1">
      <c r="A90" s="53">
        <v>5316</v>
      </c>
      <c r="B90" s="54" t="s">
        <v>1329</v>
      </c>
      <c r="C90" s="55">
        <f>SUM(C91:C99)</f>
        <v>4564322</v>
      </c>
    </row>
    <row r="91" spans="1:3" ht="13.5" thickTop="1">
      <c r="A91" s="6"/>
      <c r="B91" s="1" t="s">
        <v>1389</v>
      </c>
      <c r="C91" s="102">
        <v>127800</v>
      </c>
    </row>
    <row r="92" spans="1:3" ht="12.75">
      <c r="A92" s="6"/>
      <c r="B92" s="1" t="s">
        <v>1388</v>
      </c>
      <c r="C92" s="102">
        <v>1776059</v>
      </c>
    </row>
    <row r="93" spans="1:3" ht="12.75">
      <c r="A93" s="6"/>
      <c r="B93" s="1" t="s">
        <v>1390</v>
      </c>
      <c r="C93" s="102">
        <v>218413</v>
      </c>
    </row>
    <row r="94" spans="1:3" ht="12.75">
      <c r="A94" s="6"/>
      <c r="B94" s="1" t="s">
        <v>1391</v>
      </c>
      <c r="C94" s="102">
        <v>218475</v>
      </c>
    </row>
    <row r="95" spans="1:3" ht="12.75">
      <c r="A95" s="6"/>
      <c r="B95" s="1" t="s">
        <v>1392</v>
      </c>
      <c r="C95" s="102">
        <v>158895</v>
      </c>
    </row>
    <row r="96" spans="1:3" ht="12.75">
      <c r="A96" s="6"/>
      <c r="B96" s="1" t="s">
        <v>1107</v>
      </c>
      <c r="C96" s="102">
        <v>128602</v>
      </c>
    </row>
    <row r="97" spans="1:3" ht="12.75">
      <c r="A97" s="6"/>
      <c r="B97" s="1" t="s">
        <v>160</v>
      </c>
      <c r="C97" s="102">
        <v>265835</v>
      </c>
    </row>
    <row r="98" spans="1:3" ht="12.75">
      <c r="A98" s="6"/>
      <c r="B98" s="1" t="s">
        <v>1324</v>
      </c>
      <c r="C98" s="102">
        <v>897332</v>
      </c>
    </row>
    <row r="99" spans="1:3" ht="12.75">
      <c r="A99" s="6"/>
      <c r="B99" s="1" t="s">
        <v>1325</v>
      </c>
      <c r="C99" s="102">
        <v>772911</v>
      </c>
    </row>
    <row r="100" spans="1:2" ht="12.75">
      <c r="A100" s="6"/>
      <c r="B100" s="1"/>
    </row>
    <row r="102" spans="1:3" s="71" customFormat="1" ht="13.5" thickBot="1">
      <c r="A102" s="53">
        <v>5317</v>
      </c>
      <c r="B102" s="54" t="s">
        <v>1330</v>
      </c>
      <c r="C102" s="55">
        <f>SUM(C103:C111)</f>
        <v>2970668</v>
      </c>
    </row>
    <row r="103" spans="1:3" ht="13.5" thickTop="1">
      <c r="A103" s="6"/>
      <c r="B103" s="1" t="s">
        <v>1389</v>
      </c>
      <c r="C103" s="102">
        <v>61401</v>
      </c>
    </row>
    <row r="104" spans="1:3" ht="12.75">
      <c r="A104" s="6"/>
      <c r="B104" s="1" t="s">
        <v>1388</v>
      </c>
      <c r="C104" s="102">
        <v>1191993</v>
      </c>
    </row>
    <row r="105" spans="1:3" ht="12.75">
      <c r="A105" s="6"/>
      <c r="B105" s="1" t="s">
        <v>1390</v>
      </c>
      <c r="C105" s="102">
        <v>121282</v>
      </c>
    </row>
    <row r="106" spans="1:3" ht="12.75">
      <c r="A106" s="6"/>
      <c r="B106" s="1" t="s">
        <v>1392</v>
      </c>
      <c r="C106" s="102">
        <v>134163</v>
      </c>
    </row>
    <row r="107" spans="1:3" ht="12.75">
      <c r="A107" s="6"/>
      <c r="B107" s="1" t="s">
        <v>1391</v>
      </c>
      <c r="C107" s="102">
        <v>78317</v>
      </c>
    </row>
    <row r="108" spans="1:3" ht="12.75">
      <c r="A108" s="6"/>
      <c r="B108" s="1" t="s">
        <v>1107</v>
      </c>
      <c r="C108" s="102">
        <v>81200</v>
      </c>
    </row>
    <row r="109" spans="1:3" ht="12.75">
      <c r="A109" s="6"/>
      <c r="B109" s="1" t="s">
        <v>160</v>
      </c>
      <c r="C109" s="102">
        <v>153366</v>
      </c>
    </row>
    <row r="110" spans="1:3" ht="12.75">
      <c r="A110" s="6"/>
      <c r="B110" s="1" t="s">
        <v>1324</v>
      </c>
      <c r="C110" s="102">
        <v>600838</v>
      </c>
    </row>
    <row r="111" spans="1:3" ht="12.75">
      <c r="A111" s="6"/>
      <c r="B111" s="1" t="s">
        <v>1325</v>
      </c>
      <c r="C111" s="102">
        <v>548108</v>
      </c>
    </row>
    <row r="112" spans="1:2" ht="12.75">
      <c r="A112" s="6"/>
      <c r="B112" s="1"/>
    </row>
    <row r="113" ht="12.75">
      <c r="B113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3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SUM(C71,C65,C59,C51,C48,C45,C42,C39,C36,C32,C23,C19)</f>
        <v>80974204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1233</v>
      </c>
      <c r="C6" s="62"/>
    </row>
    <row r="7" spans="1:3" s="60" customFormat="1" ht="16.5" customHeight="1">
      <c r="A7" s="61"/>
      <c r="B7" s="64" t="s">
        <v>1234</v>
      </c>
      <c r="C7" s="62"/>
    </row>
    <row r="8" spans="1:6" s="60" customFormat="1" ht="16.5" customHeight="1">
      <c r="A8" s="61"/>
      <c r="B8" s="65" t="s">
        <v>1716</v>
      </c>
      <c r="C8" s="65"/>
      <c r="D8" s="66"/>
      <c r="E8" s="65"/>
      <c r="F8" s="67"/>
    </row>
    <row r="9" spans="1:3" s="60" customFormat="1" ht="18.75" customHeight="1">
      <c r="A9" s="61"/>
      <c r="B9" s="65" t="s">
        <v>1715</v>
      </c>
      <c r="C9" s="62"/>
    </row>
    <row r="10" spans="1:3" s="60" customFormat="1" ht="18.75" customHeight="1">
      <c r="A10" s="61"/>
      <c r="B10" s="65" t="s">
        <v>1714</v>
      </c>
      <c r="C10" s="62"/>
    </row>
    <row r="11" spans="1:3" s="60" customFormat="1" ht="18.75" customHeight="1">
      <c r="A11" s="61"/>
      <c r="B11" s="65" t="s">
        <v>1713</v>
      </c>
      <c r="C11" s="62"/>
    </row>
    <row r="12" spans="1:3" s="15" customFormat="1" ht="18.75" customHeight="1">
      <c r="A12" s="17"/>
      <c r="B12" s="65" t="s">
        <v>1712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1711</v>
      </c>
      <c r="C15" s="18"/>
    </row>
    <row r="16" spans="1:3" s="15" customFormat="1" ht="18.75" customHeight="1">
      <c r="A16" s="17"/>
      <c r="B16" s="65" t="s">
        <v>1573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44372728</v>
      </c>
    </row>
    <row r="20" spans="1:3" ht="13.5" thickTop="1">
      <c r="A20" s="5"/>
      <c r="B20" s="1" t="s">
        <v>161</v>
      </c>
      <c r="C20" s="2">
        <v>44372728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1315</v>
      </c>
      <c r="C23" s="55">
        <f>SUM(C24:C29)</f>
        <v>5052284</v>
      </c>
    </row>
    <row r="24" spans="1:3" ht="13.5" thickTop="1">
      <c r="A24" s="5"/>
      <c r="B24" s="51" t="s">
        <v>162</v>
      </c>
      <c r="C24" s="28">
        <v>1369705</v>
      </c>
    </row>
    <row r="25" spans="1:3" ht="12.75">
      <c r="A25" s="5"/>
      <c r="B25" s="51" t="s">
        <v>163</v>
      </c>
      <c r="C25" s="28">
        <v>489703</v>
      </c>
    </row>
    <row r="26" spans="1:3" ht="12.75">
      <c r="A26" s="5"/>
      <c r="B26" s="51" t="s">
        <v>164</v>
      </c>
      <c r="C26" s="28">
        <v>104502</v>
      </c>
    </row>
    <row r="27" spans="1:3" ht="12.75">
      <c r="A27" s="5"/>
      <c r="B27" s="51" t="s">
        <v>165</v>
      </c>
      <c r="C27" s="28">
        <v>75927</v>
      </c>
    </row>
    <row r="28" spans="1:3" ht="12.75">
      <c r="A28" s="5"/>
      <c r="B28" s="51" t="s">
        <v>166</v>
      </c>
      <c r="C28" s="28">
        <v>1500230</v>
      </c>
    </row>
    <row r="29" spans="1:3" ht="12.75">
      <c r="A29" s="5"/>
      <c r="B29" s="51" t="s">
        <v>167</v>
      </c>
      <c r="C29" s="28">
        <v>1512217</v>
      </c>
    </row>
    <row r="30" spans="1:3" ht="12.75">
      <c r="A30" s="5"/>
      <c r="B30" s="51"/>
      <c r="C30" s="28"/>
    </row>
    <row r="32" spans="1:3" s="71" customFormat="1" ht="13.5" thickBot="1">
      <c r="A32" s="53">
        <v>5309</v>
      </c>
      <c r="B32" s="54" t="s">
        <v>1316</v>
      </c>
      <c r="C32" s="55">
        <f>SUM(C33)</f>
        <v>9206554</v>
      </c>
    </row>
    <row r="33" spans="1:3" ht="13.5" thickTop="1">
      <c r="A33" s="6"/>
      <c r="B33" s="7" t="s">
        <v>161</v>
      </c>
      <c r="C33" s="8">
        <v>9206554</v>
      </c>
    </row>
    <row r="34" spans="1:3" ht="12.75">
      <c r="A34" s="6"/>
      <c r="B34" s="7"/>
      <c r="C34" s="8"/>
    </row>
    <row r="36" spans="1:3" s="71" customFormat="1" ht="13.5" thickBot="1">
      <c r="A36" s="53">
        <v>5311</v>
      </c>
      <c r="B36" s="54" t="s">
        <v>1317</v>
      </c>
      <c r="C36" s="55">
        <v>11178461</v>
      </c>
    </row>
    <row r="37" ht="13.5" thickTop="1"/>
    <row r="39" spans="1:3" s="71" customFormat="1" ht="13.5" thickBot="1">
      <c r="A39" s="53" t="s">
        <v>1319</v>
      </c>
      <c r="B39" s="54" t="s">
        <v>1318</v>
      </c>
      <c r="C39" s="55">
        <v>163037</v>
      </c>
    </row>
    <row r="40" ht="13.5" thickTop="1"/>
    <row r="42" spans="1:3" s="71" customFormat="1" ht="13.5" thickBot="1">
      <c r="A42" s="53">
        <v>5310</v>
      </c>
      <c r="B42" s="54" t="s">
        <v>1320</v>
      </c>
      <c r="C42" s="55">
        <v>1751132</v>
      </c>
    </row>
    <row r="43" ht="13.5" thickTop="1"/>
    <row r="45" spans="1:3" s="71" customFormat="1" ht="13.5" thickBot="1">
      <c r="A45" s="53">
        <v>5303</v>
      </c>
      <c r="B45" s="54" t="s">
        <v>1326</v>
      </c>
      <c r="C45" s="55">
        <v>1156508</v>
      </c>
    </row>
    <row r="46" ht="13.5" thickTop="1"/>
    <row r="47" ht="12" customHeight="1"/>
    <row r="48" spans="1:3" s="71" customFormat="1" ht="13.5" thickBot="1">
      <c r="A48" s="53">
        <v>5304</v>
      </c>
      <c r="B48" s="54" t="s">
        <v>1327</v>
      </c>
      <c r="C48" s="55">
        <v>228043</v>
      </c>
    </row>
    <row r="49" ht="13.5" thickTop="1"/>
    <row r="51" spans="1:3" s="71" customFormat="1" ht="13.5" thickBot="1">
      <c r="A51" s="53">
        <v>5309</v>
      </c>
      <c r="B51" s="54" t="s">
        <v>1322</v>
      </c>
      <c r="C51" s="55">
        <f>SUM(C52:C56)</f>
        <v>3394616</v>
      </c>
    </row>
    <row r="52" spans="1:3" ht="13.5" thickTop="1">
      <c r="A52" s="12"/>
      <c r="B52" s="50" t="s">
        <v>168</v>
      </c>
      <c r="C52" s="95">
        <v>401280</v>
      </c>
    </row>
    <row r="53" spans="1:3" ht="12.75">
      <c r="A53" s="12"/>
      <c r="B53" s="50" t="s">
        <v>169</v>
      </c>
      <c r="C53" s="95">
        <v>30096</v>
      </c>
    </row>
    <row r="54" spans="1:3" ht="12.75">
      <c r="A54" s="12"/>
      <c r="B54" s="50" t="s">
        <v>170</v>
      </c>
      <c r="C54" s="95">
        <v>2261000</v>
      </c>
    </row>
    <row r="55" spans="1:3" ht="12.75">
      <c r="A55" s="12"/>
      <c r="B55" s="50" t="s">
        <v>171</v>
      </c>
      <c r="C55" s="95">
        <v>300960</v>
      </c>
    </row>
    <row r="56" spans="1:3" ht="12.75">
      <c r="A56" s="12"/>
      <c r="B56" s="50" t="s">
        <v>948</v>
      </c>
      <c r="C56" s="95">
        <v>401280</v>
      </c>
    </row>
    <row r="57" spans="1:3" ht="12.75">
      <c r="A57" s="12"/>
      <c r="B57" s="21"/>
      <c r="C57" s="22"/>
    </row>
    <row r="59" spans="1:3" s="71" customFormat="1" ht="13.5" thickBot="1">
      <c r="A59" s="53">
        <v>5316</v>
      </c>
      <c r="B59" s="54" t="s">
        <v>1329</v>
      </c>
      <c r="C59" s="55">
        <f>SUM(C60:C62)</f>
        <v>1490642</v>
      </c>
    </row>
    <row r="60" spans="1:3" ht="13.5" thickTop="1">
      <c r="A60" s="6"/>
      <c r="B60" s="1" t="s">
        <v>161</v>
      </c>
      <c r="C60" s="102">
        <v>752458</v>
      </c>
    </row>
    <row r="61" spans="1:3" ht="12.75">
      <c r="A61" s="6"/>
      <c r="B61" s="1" t="s">
        <v>1324</v>
      </c>
      <c r="C61" s="102">
        <v>243496</v>
      </c>
    </row>
    <row r="62" spans="1:3" ht="12.75">
      <c r="A62" s="6"/>
      <c r="B62" s="1" t="s">
        <v>1325</v>
      </c>
      <c r="C62" s="102">
        <v>494688</v>
      </c>
    </row>
    <row r="63" spans="1:2" ht="12.75">
      <c r="A63" s="6"/>
      <c r="B63" s="1"/>
    </row>
    <row r="65" spans="1:3" s="71" customFormat="1" ht="13.5" thickBot="1">
      <c r="A65" s="53">
        <v>5317</v>
      </c>
      <c r="B65" s="54" t="s">
        <v>1330</v>
      </c>
      <c r="C65" s="55">
        <f>SUM(C66:C68)</f>
        <v>980199</v>
      </c>
    </row>
    <row r="66" spans="1:3" ht="13.5" thickTop="1">
      <c r="A66" s="6"/>
      <c r="B66" s="1" t="s">
        <v>161</v>
      </c>
      <c r="C66" s="102">
        <v>524419</v>
      </c>
    </row>
    <row r="67" spans="1:3" ht="12.75">
      <c r="A67" s="6"/>
      <c r="B67" s="1" t="s">
        <v>1324</v>
      </c>
      <c r="C67" s="102">
        <v>142564</v>
      </c>
    </row>
    <row r="68" spans="1:3" ht="12.75">
      <c r="A68" s="6"/>
      <c r="B68" s="1" t="s">
        <v>1325</v>
      </c>
      <c r="C68" s="102">
        <v>313216</v>
      </c>
    </row>
    <row r="69" spans="1:2" ht="12.75">
      <c r="A69" s="6"/>
      <c r="B69" s="1"/>
    </row>
    <row r="71" spans="1:3" s="71" customFormat="1" ht="13.5" thickBot="1">
      <c r="A71" s="53">
        <v>5339</v>
      </c>
      <c r="B71" s="54" t="s">
        <v>386</v>
      </c>
      <c r="C71" s="55">
        <f>SUM(C72)</f>
        <v>2000000</v>
      </c>
    </row>
    <row r="72" spans="2:3" ht="13.5" thickTop="1">
      <c r="B72" s="3" t="s">
        <v>949</v>
      </c>
      <c r="C72" s="2">
        <v>2000000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6.140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1508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SUM(C20,C26,C31,C34,C37,C40,C43,C46,C51,C59,C67)</f>
        <v>33868154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1235</v>
      </c>
      <c r="C6" s="62"/>
    </row>
    <row r="7" spans="1:3" s="60" customFormat="1" ht="16.5" customHeight="1">
      <c r="A7" s="61"/>
      <c r="B7" s="64" t="s">
        <v>1721</v>
      </c>
      <c r="C7" s="62"/>
    </row>
    <row r="8" spans="1:6" s="60" customFormat="1" ht="16.5" customHeight="1">
      <c r="A8" s="61"/>
      <c r="B8" s="65" t="s">
        <v>1720</v>
      </c>
      <c r="C8" s="65"/>
      <c r="D8" s="66"/>
      <c r="E8" s="65"/>
      <c r="F8" s="67"/>
    </row>
    <row r="9" spans="1:3" s="60" customFormat="1" ht="18.75" customHeight="1">
      <c r="A9" s="61"/>
      <c r="B9" s="65" t="s">
        <v>1719</v>
      </c>
      <c r="C9" s="62"/>
    </row>
    <row r="10" spans="1:3" s="60" customFormat="1" ht="18.75" customHeight="1">
      <c r="A10" s="61"/>
      <c r="B10" s="65" t="s">
        <v>1722</v>
      </c>
      <c r="C10" s="62"/>
    </row>
    <row r="11" spans="1:3" s="60" customFormat="1" ht="18.75" customHeight="1">
      <c r="A11" s="61"/>
      <c r="B11" s="65" t="s">
        <v>1723</v>
      </c>
      <c r="C11" s="62"/>
    </row>
    <row r="12" spans="1:3" s="15" customFormat="1" ht="18.75" customHeight="1">
      <c r="A12" s="17"/>
      <c r="B12" s="65" t="s">
        <v>1724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1718</v>
      </c>
      <c r="C15" s="18"/>
    </row>
    <row r="16" spans="1:3" s="15" customFormat="1" ht="18.75" customHeight="1">
      <c r="A16" s="17"/>
      <c r="B16" s="65" t="s">
        <v>1717</v>
      </c>
      <c r="C16" s="18"/>
    </row>
    <row r="19" spans="1:2" ht="12.75">
      <c r="A19" s="5"/>
      <c r="B19" s="1"/>
    </row>
    <row r="20" spans="1:3" s="71" customFormat="1" ht="13.5" thickBot="1">
      <c r="A20" s="53">
        <v>5307</v>
      </c>
      <c r="B20" s="54" t="s">
        <v>364</v>
      </c>
      <c r="C20" s="55">
        <f>SUM(C21:C23)</f>
        <v>15940090</v>
      </c>
    </row>
    <row r="21" spans="1:3" ht="13.5" thickTop="1">
      <c r="A21" s="5"/>
      <c r="B21" s="1" t="s">
        <v>950</v>
      </c>
      <c r="C21" s="2">
        <v>1682238</v>
      </c>
    </row>
    <row r="22" spans="1:3" ht="12.75">
      <c r="A22" s="5"/>
      <c r="B22" s="1" t="s">
        <v>951</v>
      </c>
      <c r="C22" s="2">
        <v>2277259</v>
      </c>
    </row>
    <row r="23" spans="1:3" ht="12.75">
      <c r="A23" s="5"/>
      <c r="B23" s="1" t="s">
        <v>409</v>
      </c>
      <c r="C23" s="2">
        <v>11980593</v>
      </c>
    </row>
    <row r="24" spans="1:2" ht="12.75">
      <c r="A24" s="5"/>
      <c r="B24" s="1"/>
    </row>
    <row r="25" spans="1:2" ht="12.75">
      <c r="A25" s="5"/>
      <c r="B25" s="1"/>
    </row>
    <row r="26" spans="1:3" s="71" customFormat="1" ht="13.5" thickBot="1">
      <c r="A26" s="53">
        <v>5307</v>
      </c>
      <c r="B26" s="54" t="s">
        <v>1315</v>
      </c>
      <c r="C26" s="55">
        <f>SUM(C27:C28)</f>
        <v>1220077</v>
      </c>
    </row>
    <row r="27" spans="1:3" ht="13.5" thickTop="1">
      <c r="A27" s="5"/>
      <c r="B27" s="51" t="s">
        <v>952</v>
      </c>
      <c r="C27" s="28">
        <v>647302</v>
      </c>
    </row>
    <row r="28" spans="1:3" ht="12.75">
      <c r="A28" s="5"/>
      <c r="B28" s="51" t="s">
        <v>953</v>
      </c>
      <c r="C28" s="28">
        <v>572775</v>
      </c>
    </row>
    <row r="29" spans="1:3" ht="12.75">
      <c r="A29" s="5"/>
      <c r="B29" s="51"/>
      <c r="C29" s="28"/>
    </row>
    <row r="31" spans="1:3" s="71" customFormat="1" ht="13.5" thickBot="1">
      <c r="A31" s="53">
        <v>5311</v>
      </c>
      <c r="B31" s="54" t="s">
        <v>1317</v>
      </c>
      <c r="C31" s="55">
        <v>10115947</v>
      </c>
    </row>
    <row r="32" ht="13.5" thickTop="1"/>
    <row r="34" spans="1:3" s="71" customFormat="1" ht="13.5" thickBot="1">
      <c r="A34" s="53" t="s">
        <v>1319</v>
      </c>
      <c r="B34" s="54" t="s">
        <v>1318</v>
      </c>
      <c r="C34" s="55">
        <v>161128</v>
      </c>
    </row>
    <row r="35" ht="13.5" thickTop="1"/>
    <row r="37" spans="1:3" s="71" customFormat="1" ht="13.5" thickBot="1">
      <c r="A37" s="53">
        <v>5310</v>
      </c>
      <c r="B37" s="54" t="s">
        <v>1320</v>
      </c>
      <c r="C37" s="55">
        <v>1314415</v>
      </c>
    </row>
    <row r="38" ht="13.5" thickTop="1"/>
    <row r="40" spans="1:3" s="71" customFormat="1" ht="13.5" thickBot="1">
      <c r="A40" s="53">
        <v>5303</v>
      </c>
      <c r="B40" s="54" t="s">
        <v>1326</v>
      </c>
      <c r="C40" s="55">
        <v>329495</v>
      </c>
    </row>
    <row r="41" ht="13.5" thickTop="1"/>
    <row r="43" spans="1:3" s="71" customFormat="1" ht="13.5" thickBot="1">
      <c r="A43" s="53">
        <v>5304</v>
      </c>
      <c r="B43" s="54" t="s">
        <v>1327</v>
      </c>
      <c r="C43" s="55">
        <v>86263</v>
      </c>
    </row>
    <row r="44" ht="13.5" thickTop="1"/>
    <row r="46" spans="1:3" s="71" customFormat="1" ht="13.5" thickBot="1">
      <c r="A46" s="53">
        <v>5309</v>
      </c>
      <c r="B46" s="54" t="s">
        <v>1322</v>
      </c>
      <c r="C46" s="55">
        <f>SUM(C47:C48)</f>
        <v>1220096</v>
      </c>
    </row>
    <row r="47" spans="1:3" ht="24.75" thickTop="1">
      <c r="A47" s="12"/>
      <c r="B47" s="19" t="s">
        <v>954</v>
      </c>
      <c r="C47" s="98">
        <v>30096</v>
      </c>
    </row>
    <row r="48" spans="1:3" ht="12.75">
      <c r="A48" s="12"/>
      <c r="B48" s="50" t="s">
        <v>955</v>
      </c>
      <c r="C48" s="95">
        <v>1190000</v>
      </c>
    </row>
    <row r="50" ht="12.75">
      <c r="B50" s="24"/>
    </row>
    <row r="51" spans="1:3" s="71" customFormat="1" ht="13.5" thickBot="1">
      <c r="A51" s="53">
        <v>5316</v>
      </c>
      <c r="B51" s="54" t="s">
        <v>1329</v>
      </c>
      <c r="C51" s="55">
        <f>SUM(C52:C56)</f>
        <v>2127413</v>
      </c>
    </row>
    <row r="52" spans="2:3" ht="13.5" thickTop="1">
      <c r="B52" s="3" t="s">
        <v>950</v>
      </c>
      <c r="C52" s="2">
        <v>123033</v>
      </c>
    </row>
    <row r="53" spans="1:3" ht="12.75">
      <c r="A53" s="6"/>
      <c r="B53" s="1" t="s">
        <v>951</v>
      </c>
      <c r="C53" s="2">
        <v>198363</v>
      </c>
    </row>
    <row r="54" spans="1:3" ht="12.75">
      <c r="A54" s="6"/>
      <c r="B54" s="1" t="s">
        <v>409</v>
      </c>
      <c r="C54" s="2">
        <v>613956</v>
      </c>
    </row>
    <row r="55" spans="1:3" ht="12.75">
      <c r="A55" s="6"/>
      <c r="B55" s="1" t="s">
        <v>1324</v>
      </c>
      <c r="C55" s="2">
        <v>150126</v>
      </c>
    </row>
    <row r="56" spans="1:3" ht="12.75">
      <c r="A56" s="6"/>
      <c r="B56" s="1" t="s">
        <v>1325</v>
      </c>
      <c r="C56" s="2">
        <v>1041935</v>
      </c>
    </row>
    <row r="57" spans="1:2" ht="12.75">
      <c r="A57" s="6"/>
      <c r="B57" s="1"/>
    </row>
    <row r="59" spans="1:3" s="71" customFormat="1" ht="13.5" thickBot="1">
      <c r="A59" s="53">
        <v>5317</v>
      </c>
      <c r="B59" s="54" t="s">
        <v>1330</v>
      </c>
      <c r="C59" s="55">
        <f>SUM(C60:C64)</f>
        <v>1003230</v>
      </c>
    </row>
    <row r="60" spans="2:3" ht="13.5" thickTop="1">
      <c r="B60" s="3" t="s">
        <v>950</v>
      </c>
      <c r="C60" s="2">
        <v>73167</v>
      </c>
    </row>
    <row r="61" spans="2:3" ht="12.75">
      <c r="B61" s="1" t="s">
        <v>951</v>
      </c>
      <c r="C61" s="2">
        <v>88265</v>
      </c>
    </row>
    <row r="62" spans="1:3" ht="12.75">
      <c r="A62" s="6"/>
      <c r="B62" s="1" t="s">
        <v>409</v>
      </c>
      <c r="C62" s="2">
        <v>306107</v>
      </c>
    </row>
    <row r="63" spans="1:3" ht="12.75">
      <c r="A63" s="6"/>
      <c r="B63" s="1" t="s">
        <v>1324</v>
      </c>
      <c r="C63" s="2">
        <v>69215</v>
      </c>
    </row>
    <row r="64" spans="1:3" ht="12.75">
      <c r="A64" s="6"/>
      <c r="B64" s="1" t="s">
        <v>1325</v>
      </c>
      <c r="C64" s="2">
        <v>466476</v>
      </c>
    </row>
    <row r="65" spans="1:2" ht="12.75">
      <c r="A65" s="6"/>
      <c r="B65" s="1"/>
    </row>
    <row r="67" spans="1:3" s="71" customFormat="1" ht="13.5" thickBot="1">
      <c r="A67" s="53">
        <v>5339</v>
      </c>
      <c r="B67" s="54" t="s">
        <v>386</v>
      </c>
      <c r="C67" s="55">
        <f>SUM(C68)</f>
        <v>350000</v>
      </c>
    </row>
    <row r="68" spans="2:3" ht="13.5" thickTop="1">
      <c r="B68" s="3" t="s">
        <v>956</v>
      </c>
      <c r="C68" s="2">
        <v>350000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1509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SUM(C72,C64,C56,C53,C50,C47,C44,C41,C36,C28,C24,C19)</f>
        <v>83027791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1236</v>
      </c>
      <c r="C6" s="62"/>
    </row>
    <row r="7" spans="1:3" s="60" customFormat="1" ht="16.5" customHeight="1">
      <c r="A7" s="61"/>
      <c r="B7" s="64" t="s">
        <v>1237</v>
      </c>
      <c r="C7" s="62"/>
    </row>
    <row r="8" spans="1:6" s="60" customFormat="1" ht="16.5" customHeight="1">
      <c r="A8" s="61"/>
      <c r="B8" s="65" t="s">
        <v>1731</v>
      </c>
      <c r="C8" s="65"/>
      <c r="D8" s="66"/>
      <c r="E8" s="65"/>
      <c r="F8" s="67"/>
    </row>
    <row r="9" spans="1:3" s="60" customFormat="1" ht="18.75" customHeight="1">
      <c r="A9" s="61"/>
      <c r="B9" s="65" t="s">
        <v>1730</v>
      </c>
      <c r="C9" s="62"/>
    </row>
    <row r="10" spans="1:3" s="60" customFormat="1" ht="18.75" customHeight="1">
      <c r="A10" s="61"/>
      <c r="B10" s="65" t="s">
        <v>1729</v>
      </c>
      <c r="C10" s="62"/>
    </row>
    <row r="11" spans="1:3" s="60" customFormat="1" ht="18.75" customHeight="1">
      <c r="A11" s="61"/>
      <c r="B11" s="65" t="s">
        <v>1728</v>
      </c>
      <c r="C11" s="62"/>
    </row>
    <row r="12" spans="1:3" s="15" customFormat="1" ht="18.75" customHeight="1">
      <c r="A12" s="17"/>
      <c r="B12" s="65" t="s">
        <v>1727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1725</v>
      </c>
      <c r="C15" s="18"/>
    </row>
    <row r="16" spans="1:3" s="15" customFormat="1" ht="18.75" customHeight="1">
      <c r="A16" s="17"/>
      <c r="B16" s="65" t="s">
        <v>1726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42228525</v>
      </c>
    </row>
    <row r="20" spans="1:3" ht="13.5" thickTop="1">
      <c r="A20" s="5"/>
      <c r="B20" s="1" t="s">
        <v>1141</v>
      </c>
      <c r="C20" s="2">
        <v>12881212</v>
      </c>
    </row>
    <row r="21" spans="1:3" ht="12.75">
      <c r="A21" s="5"/>
      <c r="B21" s="1" t="s">
        <v>68</v>
      </c>
      <c r="C21" s="2">
        <v>29347313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364</v>
      </c>
      <c r="C24" s="55">
        <f>SUM(C25)</f>
        <v>1966333</v>
      </c>
    </row>
    <row r="25" spans="1:3" ht="13.5" thickTop="1">
      <c r="A25" s="5"/>
      <c r="B25" s="1" t="s">
        <v>957</v>
      </c>
      <c r="C25" s="2">
        <v>1966333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55">
        <f>SUM(C29:C33)</f>
        <v>4104533</v>
      </c>
    </row>
    <row r="29" spans="1:3" ht="13.5" thickTop="1">
      <c r="A29" s="5"/>
      <c r="B29" s="51" t="s">
        <v>958</v>
      </c>
      <c r="C29" s="28">
        <v>1135945</v>
      </c>
    </row>
    <row r="30" spans="1:3" ht="12.75">
      <c r="A30" s="5"/>
      <c r="B30" s="51" t="s">
        <v>959</v>
      </c>
      <c r="C30" s="28">
        <v>542439</v>
      </c>
    </row>
    <row r="31" spans="1:3" ht="12.75">
      <c r="A31" s="5"/>
      <c r="B31" s="51" t="s">
        <v>960</v>
      </c>
      <c r="C31" s="28">
        <v>698235</v>
      </c>
    </row>
    <row r="32" spans="1:3" ht="12.75">
      <c r="A32" s="5"/>
      <c r="B32" s="51" t="s">
        <v>961</v>
      </c>
      <c r="C32" s="28">
        <v>714301</v>
      </c>
    </row>
    <row r="33" spans="1:3" ht="12.75">
      <c r="A33" s="5"/>
      <c r="B33" s="51" t="s">
        <v>1144</v>
      </c>
      <c r="C33" s="28">
        <v>1013613</v>
      </c>
    </row>
    <row r="34" spans="1:3" ht="12.75">
      <c r="A34" s="5"/>
      <c r="B34" s="51"/>
      <c r="C34" s="28"/>
    </row>
    <row r="36" spans="1:3" s="71" customFormat="1" ht="13.5" thickBot="1">
      <c r="A36" s="53">
        <v>5309</v>
      </c>
      <c r="B36" s="54" t="s">
        <v>1316</v>
      </c>
      <c r="C36" s="55">
        <f>SUM(C37:C38)</f>
        <v>4547937</v>
      </c>
    </row>
    <row r="37" spans="1:3" ht="13.5" thickTop="1">
      <c r="A37" s="6"/>
      <c r="B37" s="7" t="s">
        <v>1141</v>
      </c>
      <c r="C37" s="8">
        <v>36707</v>
      </c>
    </row>
    <row r="38" spans="1:3" ht="12.75">
      <c r="A38" s="6"/>
      <c r="B38" s="7" t="s">
        <v>68</v>
      </c>
      <c r="C38" s="8">
        <v>4511230</v>
      </c>
    </row>
    <row r="39" spans="1:3" ht="12.75">
      <c r="A39" s="6"/>
      <c r="B39" s="7"/>
      <c r="C39" s="8"/>
    </row>
    <row r="41" spans="1:3" s="71" customFormat="1" ht="13.5" thickBot="1">
      <c r="A41" s="53">
        <v>5311</v>
      </c>
      <c r="B41" s="54" t="s">
        <v>1317</v>
      </c>
      <c r="C41" s="55">
        <v>12150008</v>
      </c>
    </row>
    <row r="42" ht="13.5" thickTop="1"/>
    <row r="44" spans="1:3" s="71" customFormat="1" ht="13.5" thickBot="1">
      <c r="A44" s="53" t="s">
        <v>1319</v>
      </c>
      <c r="B44" s="54" t="s">
        <v>1318</v>
      </c>
      <c r="C44" s="55">
        <v>176218</v>
      </c>
    </row>
    <row r="45" ht="13.5" thickTop="1"/>
    <row r="47" spans="1:3" s="71" customFormat="1" ht="13.5" thickBot="1">
      <c r="A47" s="53">
        <v>5310</v>
      </c>
      <c r="B47" s="54" t="s">
        <v>1320</v>
      </c>
      <c r="C47" s="55">
        <v>2305142</v>
      </c>
    </row>
    <row r="48" ht="13.5" thickTop="1"/>
    <row r="50" spans="1:3" s="71" customFormat="1" ht="13.5" thickBot="1">
      <c r="A50" s="53">
        <v>5303</v>
      </c>
      <c r="B50" s="54" t="s">
        <v>1326</v>
      </c>
      <c r="C50" s="55">
        <v>1219834</v>
      </c>
    </row>
    <row r="51" ht="13.5" thickTop="1"/>
    <row r="53" spans="1:3" s="71" customFormat="1" ht="13.5" thickBot="1">
      <c r="A53" s="53">
        <v>5304</v>
      </c>
      <c r="B53" s="54" t="s">
        <v>1327</v>
      </c>
      <c r="C53" s="55">
        <v>259906</v>
      </c>
    </row>
    <row r="54" ht="13.5" thickTop="1"/>
    <row r="56" spans="1:3" s="71" customFormat="1" ht="13.5" thickBot="1">
      <c r="A56" s="53">
        <v>5309</v>
      </c>
      <c r="B56" s="54" t="s">
        <v>1322</v>
      </c>
      <c r="C56" s="55">
        <f>SUM(C57:C61)</f>
        <v>9720640</v>
      </c>
    </row>
    <row r="57" spans="1:3" ht="13.5" thickTop="1">
      <c r="A57" s="12"/>
      <c r="B57" s="19" t="s">
        <v>962</v>
      </c>
      <c r="C57" s="98">
        <v>1190000</v>
      </c>
    </row>
    <row r="58" spans="1:3" ht="12.75">
      <c r="A58" s="12"/>
      <c r="B58" s="50" t="s">
        <v>866</v>
      </c>
      <c r="C58" s="95">
        <v>3808000</v>
      </c>
    </row>
    <row r="59" spans="1:3" ht="12.75">
      <c r="A59" s="12"/>
      <c r="B59" s="50" t="s">
        <v>867</v>
      </c>
      <c r="C59" s="95">
        <v>200640</v>
      </c>
    </row>
    <row r="60" spans="1:3" ht="12.75">
      <c r="A60" s="12"/>
      <c r="B60" s="50" t="s">
        <v>868</v>
      </c>
      <c r="C60" s="95">
        <v>4046000</v>
      </c>
    </row>
    <row r="61" spans="1:3" ht="12.75">
      <c r="A61" s="12"/>
      <c r="B61" s="96" t="s">
        <v>869</v>
      </c>
      <c r="C61" s="97">
        <v>476000</v>
      </c>
    </row>
    <row r="62" spans="2:3" ht="12.75">
      <c r="B62" s="21"/>
      <c r="C62" s="22"/>
    </row>
    <row r="63" ht="12.75">
      <c r="B63" s="24"/>
    </row>
    <row r="64" spans="1:3" s="71" customFormat="1" ht="13.5" thickBot="1">
      <c r="A64" s="53">
        <v>5316</v>
      </c>
      <c r="B64" s="54" t="s">
        <v>1329</v>
      </c>
      <c r="C64" s="55">
        <f>SUM(C65:C69)</f>
        <v>2721134</v>
      </c>
    </row>
    <row r="65" spans="2:3" ht="13.5" thickTop="1">
      <c r="B65" s="3" t="s">
        <v>1141</v>
      </c>
      <c r="C65" s="102">
        <v>548699</v>
      </c>
    </row>
    <row r="66" spans="1:3" ht="12.75">
      <c r="A66" s="6"/>
      <c r="B66" s="1" t="s">
        <v>957</v>
      </c>
      <c r="C66" s="102">
        <v>125052</v>
      </c>
    </row>
    <row r="67" spans="1:3" ht="12.75">
      <c r="A67" s="6"/>
      <c r="B67" s="1" t="s">
        <v>68</v>
      </c>
      <c r="C67" s="102">
        <v>899591</v>
      </c>
    </row>
    <row r="68" spans="1:3" ht="12.75">
      <c r="A68" s="6"/>
      <c r="B68" s="1" t="s">
        <v>1324</v>
      </c>
      <c r="C68" s="102">
        <v>300193</v>
      </c>
    </row>
    <row r="69" spans="1:3" ht="12.75">
      <c r="A69" s="6"/>
      <c r="B69" s="1" t="s">
        <v>1325</v>
      </c>
      <c r="C69" s="102">
        <v>847599</v>
      </c>
    </row>
    <row r="70" spans="1:2" ht="12.75">
      <c r="A70" s="6"/>
      <c r="B70" s="1"/>
    </row>
    <row r="72" spans="1:3" s="71" customFormat="1" ht="13.5" thickBot="1">
      <c r="A72" s="53">
        <v>5317</v>
      </c>
      <c r="B72" s="54" t="s">
        <v>1330</v>
      </c>
      <c r="C72" s="55">
        <f>SUM(C73:C77)</f>
        <v>1627581</v>
      </c>
    </row>
    <row r="73" spans="2:3" ht="13.5" thickTop="1">
      <c r="B73" s="3" t="s">
        <v>1141</v>
      </c>
      <c r="C73" s="102">
        <v>372884</v>
      </c>
    </row>
    <row r="74" spans="2:3" ht="12.75">
      <c r="B74" s="1" t="s">
        <v>957</v>
      </c>
      <c r="C74" s="102">
        <v>61769</v>
      </c>
    </row>
    <row r="75" spans="1:3" ht="12.75">
      <c r="A75" s="6"/>
      <c r="B75" s="1" t="s">
        <v>68</v>
      </c>
      <c r="C75" s="102">
        <v>569735</v>
      </c>
    </row>
    <row r="76" spans="1:3" ht="12.75">
      <c r="A76" s="6"/>
      <c r="B76" s="1" t="s">
        <v>1324</v>
      </c>
      <c r="C76" s="102">
        <v>169381</v>
      </c>
    </row>
    <row r="77" spans="1:3" ht="12.75">
      <c r="A77" s="6"/>
      <c r="B77" s="1" t="s">
        <v>1325</v>
      </c>
      <c r="C77" s="102">
        <v>453812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B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ht="18">
      <c r="A1" s="116" t="s">
        <v>1313</v>
      </c>
      <c r="B1" s="116"/>
      <c r="C1" s="116"/>
    </row>
    <row r="2" spans="1:3" ht="13.5" thickBot="1">
      <c r="A2" s="117" t="s">
        <v>440</v>
      </c>
      <c r="B2" s="117"/>
      <c r="C2" s="117"/>
    </row>
    <row r="3" spans="1:3" s="71" customFormat="1" ht="16.5" thickBot="1">
      <c r="A3" s="57" t="s">
        <v>1323</v>
      </c>
      <c r="B3" s="73"/>
      <c r="C3" s="16">
        <f>SUM(C19,C23,C27,C31,C34,C37,C40,C43,C47:C62,C65,C71:C73,C77:C79)</f>
        <v>79461284</v>
      </c>
    </row>
    <row r="4" spans="1:3" ht="12.75">
      <c r="A4" s="17"/>
      <c r="B4" s="15"/>
      <c r="C4" s="18"/>
    </row>
    <row r="5" spans="1:3" s="60" customFormat="1" ht="18.75" customHeight="1">
      <c r="A5" s="61"/>
      <c r="B5" s="68" t="s">
        <v>230</v>
      </c>
      <c r="C5" s="62"/>
    </row>
    <row r="6" spans="1:3" s="60" customFormat="1" ht="18.75" customHeight="1">
      <c r="A6" s="61"/>
      <c r="B6" s="64" t="s">
        <v>627</v>
      </c>
      <c r="C6" s="62"/>
    </row>
    <row r="7" spans="1:3" s="60" customFormat="1" ht="18.75" customHeight="1">
      <c r="A7" s="61"/>
      <c r="B7" s="64" t="s">
        <v>519</v>
      </c>
      <c r="C7" s="62"/>
    </row>
    <row r="8" spans="1:6" s="60" customFormat="1" ht="18.75" customHeight="1">
      <c r="A8" s="61"/>
      <c r="B8" s="65" t="s">
        <v>489</v>
      </c>
      <c r="C8" s="65"/>
      <c r="D8" s="66"/>
      <c r="E8" s="65"/>
      <c r="F8" s="67"/>
    </row>
    <row r="9" spans="1:3" s="60" customFormat="1" ht="18.75" customHeight="1">
      <c r="A9" s="61"/>
      <c r="B9" s="65" t="s">
        <v>490</v>
      </c>
      <c r="C9" s="62"/>
    </row>
    <row r="10" spans="1:3" s="60" customFormat="1" ht="18.75" customHeight="1">
      <c r="A10" s="61"/>
      <c r="B10" s="65" t="s">
        <v>491</v>
      </c>
      <c r="C10" s="62"/>
    </row>
    <row r="11" spans="1:3" s="60" customFormat="1" ht="18.75" customHeight="1">
      <c r="A11" s="61"/>
      <c r="B11" s="65" t="s">
        <v>492</v>
      </c>
      <c r="C11" s="62"/>
    </row>
    <row r="12" spans="1:3" s="15" customFormat="1" ht="18.75" customHeight="1">
      <c r="A12" s="17"/>
      <c r="B12" s="65" t="s">
        <v>493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507</v>
      </c>
      <c r="C15" s="18"/>
    </row>
    <row r="16" spans="1:3" s="15" customFormat="1" ht="18.75" customHeight="1">
      <c r="A16" s="17"/>
      <c r="B16" s="65" t="s">
        <v>508</v>
      </c>
      <c r="C16" s="18"/>
    </row>
    <row r="17" spans="1:3" ht="12.75">
      <c r="A17" s="17"/>
      <c r="B17" s="15"/>
      <c r="C17" s="18"/>
    </row>
    <row r="18" spans="1:3" ht="14.25" customHeight="1">
      <c r="A18" s="17"/>
      <c r="B18" s="15"/>
      <c r="C18" s="18"/>
    </row>
    <row r="19" spans="1:3" s="71" customFormat="1" ht="13.5" thickBot="1">
      <c r="A19" s="53">
        <v>5307</v>
      </c>
      <c r="B19" s="54" t="s">
        <v>364</v>
      </c>
      <c r="C19" s="72">
        <f>SUM(C20)</f>
        <v>21287890</v>
      </c>
    </row>
    <row r="20" spans="1:3" ht="13.5" thickTop="1">
      <c r="A20" s="5"/>
      <c r="B20" s="1" t="s">
        <v>365</v>
      </c>
      <c r="C20" s="102">
        <v>21287890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1315</v>
      </c>
      <c r="C23" s="55">
        <f>SUM(C24)</f>
        <v>738556</v>
      </c>
    </row>
    <row r="24" spans="1:3" ht="13.5" thickTop="1">
      <c r="A24" s="5"/>
      <c r="B24" s="1" t="s">
        <v>366</v>
      </c>
      <c r="C24" s="32">
        <v>738556</v>
      </c>
    </row>
    <row r="25" spans="1:2" ht="12.75">
      <c r="A25" s="5"/>
      <c r="B25" s="1"/>
    </row>
    <row r="27" spans="1:3" s="71" customFormat="1" ht="13.5" thickBot="1">
      <c r="A27" s="53">
        <v>5309</v>
      </c>
      <c r="B27" s="54" t="s">
        <v>1316</v>
      </c>
      <c r="C27" s="55">
        <f>SUM(C28)</f>
        <v>15304279</v>
      </c>
    </row>
    <row r="28" spans="1:3" ht="13.5" thickTop="1">
      <c r="A28" s="6"/>
      <c r="B28" s="7" t="s">
        <v>367</v>
      </c>
      <c r="C28" s="102">
        <v>15304279</v>
      </c>
    </row>
    <row r="29" spans="1:3" ht="12.75">
      <c r="A29" s="6"/>
      <c r="B29" s="7"/>
      <c r="C29" s="8"/>
    </row>
    <row r="31" spans="1:3" s="71" customFormat="1" ht="13.5" thickBot="1">
      <c r="A31" s="53">
        <v>5311</v>
      </c>
      <c r="B31" s="54" t="s">
        <v>1317</v>
      </c>
      <c r="C31" s="55">
        <v>5320819</v>
      </c>
    </row>
    <row r="32" ht="13.5" thickTop="1"/>
    <row r="34" spans="1:3" s="71" customFormat="1" ht="13.5" thickBot="1">
      <c r="A34" s="53" t="s">
        <v>1319</v>
      </c>
      <c r="B34" s="54" t="s">
        <v>1318</v>
      </c>
      <c r="C34" s="55">
        <v>80509</v>
      </c>
    </row>
    <row r="35" ht="13.5" thickTop="1"/>
    <row r="37" spans="1:3" s="71" customFormat="1" ht="13.5" thickBot="1">
      <c r="A37" s="53">
        <v>5310</v>
      </c>
      <c r="B37" s="54" t="s">
        <v>1320</v>
      </c>
      <c r="C37" s="55">
        <v>276085</v>
      </c>
    </row>
    <row r="38" ht="13.5" thickTop="1"/>
    <row r="40" spans="1:3" s="71" customFormat="1" ht="13.5" thickBot="1">
      <c r="A40" s="53">
        <v>5303</v>
      </c>
      <c r="B40" s="54" t="s">
        <v>1326</v>
      </c>
      <c r="C40" s="55">
        <v>329495</v>
      </c>
    </row>
    <row r="41" ht="13.5" thickTop="1"/>
    <row r="43" spans="1:3" s="71" customFormat="1" ht="13.5" thickBot="1">
      <c r="A43" s="53">
        <v>5304</v>
      </c>
      <c r="B43" s="54" t="s">
        <v>1327</v>
      </c>
      <c r="C43" s="55">
        <v>86263</v>
      </c>
    </row>
    <row r="44" ht="14.25" customHeight="1" thickTop="1"/>
    <row r="46" spans="1:3" s="71" customFormat="1" ht="13.5" thickBot="1">
      <c r="A46" s="53">
        <v>5309</v>
      </c>
      <c r="B46" s="54" t="s">
        <v>1322</v>
      </c>
      <c r="C46" s="55">
        <f>SUM(C47:C62)</f>
        <v>15702000</v>
      </c>
    </row>
    <row r="47" spans="1:3" ht="13.5" thickTop="1">
      <c r="A47" s="12"/>
      <c r="B47" s="50" t="s">
        <v>368</v>
      </c>
      <c r="C47" s="103">
        <v>1200000</v>
      </c>
    </row>
    <row r="48" spans="1:3" ht="12.75">
      <c r="A48" s="12"/>
      <c r="B48" s="50" t="s">
        <v>369</v>
      </c>
      <c r="C48" s="95">
        <v>238000</v>
      </c>
    </row>
    <row r="49" spans="1:3" ht="12.75">
      <c r="A49" s="12"/>
      <c r="B49" s="50" t="s">
        <v>370</v>
      </c>
      <c r="C49" s="95">
        <v>1200000</v>
      </c>
    </row>
    <row r="50" spans="1:3" ht="12.75">
      <c r="A50" s="12"/>
      <c r="B50" s="50" t="s">
        <v>371</v>
      </c>
      <c r="C50" s="95">
        <v>720000</v>
      </c>
    </row>
    <row r="51" spans="1:3" ht="12.75">
      <c r="A51" s="12"/>
      <c r="B51" s="50" t="s">
        <v>372</v>
      </c>
      <c r="C51" s="95">
        <v>476000</v>
      </c>
    </row>
    <row r="52" spans="1:3" ht="12.75">
      <c r="A52" s="12"/>
      <c r="B52" s="50" t="s">
        <v>373</v>
      </c>
      <c r="C52" s="95">
        <v>3360000</v>
      </c>
    </row>
    <row r="53" spans="1:3" ht="12.75">
      <c r="A53" s="12"/>
      <c r="B53" s="50" t="s">
        <v>374</v>
      </c>
      <c r="C53" s="95">
        <v>6000000</v>
      </c>
    </row>
    <row r="54" spans="1:3" ht="12.75">
      <c r="A54" s="12"/>
      <c r="B54" s="50" t="s">
        <v>375</v>
      </c>
      <c r="C54" s="95">
        <v>360000</v>
      </c>
    </row>
    <row r="55" spans="1:3" ht="12.75">
      <c r="A55" s="12"/>
      <c r="B55" s="50" t="s">
        <v>376</v>
      </c>
      <c r="C55" s="95">
        <v>357000</v>
      </c>
    </row>
    <row r="56" spans="1:3" ht="12.75">
      <c r="A56" s="12"/>
      <c r="B56" s="50" t="s">
        <v>377</v>
      </c>
      <c r="C56" s="95">
        <v>60000</v>
      </c>
    </row>
    <row r="57" spans="1:3" ht="12.75">
      <c r="A57" s="12"/>
      <c r="B57" s="50" t="s">
        <v>378</v>
      </c>
      <c r="C57" s="95">
        <v>119000</v>
      </c>
    </row>
    <row r="58" spans="1:3" ht="12.75">
      <c r="A58" s="12"/>
      <c r="B58" s="50" t="s">
        <v>379</v>
      </c>
      <c r="C58" s="95">
        <v>600000</v>
      </c>
    </row>
    <row r="59" spans="1:3" ht="12.75">
      <c r="A59" s="12"/>
      <c r="B59" s="50" t="s">
        <v>380</v>
      </c>
      <c r="C59" s="95">
        <v>476000</v>
      </c>
    </row>
    <row r="60" spans="1:3" ht="12.75">
      <c r="A60" s="12"/>
      <c r="B60" s="50" t="s">
        <v>381</v>
      </c>
      <c r="C60" s="95">
        <v>238000</v>
      </c>
    </row>
    <row r="61" spans="1:3" ht="12.75">
      <c r="A61" s="12"/>
      <c r="B61" s="50" t="s">
        <v>382</v>
      </c>
      <c r="C61" s="95">
        <v>60000</v>
      </c>
    </row>
    <row r="62" spans="1:3" ht="12.75">
      <c r="A62" s="12"/>
      <c r="B62" s="50" t="s">
        <v>383</v>
      </c>
      <c r="C62" s="95">
        <v>238000</v>
      </c>
    </row>
    <row r="63" spans="1:3" ht="12.75">
      <c r="A63" s="12"/>
      <c r="B63" s="19"/>
      <c r="C63" s="20"/>
    </row>
    <row r="65" spans="1:3" s="71" customFormat="1" ht="13.5" thickBot="1">
      <c r="A65" s="53">
        <v>5309</v>
      </c>
      <c r="B65" s="54" t="s">
        <v>1328</v>
      </c>
      <c r="C65" s="55">
        <f>SUM(C66:C67)</f>
        <v>20000000</v>
      </c>
    </row>
    <row r="66" spans="1:3" ht="13.5" thickTop="1">
      <c r="A66" s="6"/>
      <c r="B66" s="13" t="s">
        <v>384</v>
      </c>
      <c r="C66" s="10">
        <v>5000000</v>
      </c>
    </row>
    <row r="67" spans="2:3" ht="12.75">
      <c r="B67" s="3" t="s">
        <v>625</v>
      </c>
      <c r="C67" s="2">
        <v>15000000</v>
      </c>
    </row>
    <row r="70" spans="1:3" s="71" customFormat="1" ht="13.5" thickBot="1">
      <c r="A70" s="53">
        <v>5316</v>
      </c>
      <c r="B70" s="54" t="s">
        <v>1329</v>
      </c>
      <c r="C70" s="55">
        <f>SUM(C71:C73)</f>
        <v>218706</v>
      </c>
    </row>
    <row r="71" spans="1:3" ht="13.5" thickTop="1">
      <c r="A71" s="6"/>
      <c r="B71" s="1" t="s">
        <v>365</v>
      </c>
      <c r="C71" s="102">
        <v>88502</v>
      </c>
    </row>
    <row r="72" spans="1:3" ht="12.75">
      <c r="A72" s="6"/>
      <c r="B72" s="1" t="s">
        <v>1324</v>
      </c>
      <c r="C72" s="102">
        <v>36316</v>
      </c>
    </row>
    <row r="73" spans="1:3" ht="12.75">
      <c r="A73" s="6"/>
      <c r="B73" s="1" t="s">
        <v>1325</v>
      </c>
      <c r="C73" s="102">
        <v>93888</v>
      </c>
    </row>
    <row r="76" spans="1:3" s="71" customFormat="1" ht="13.5" thickBot="1">
      <c r="A76" s="53">
        <v>5317</v>
      </c>
      <c r="B76" s="54" t="s">
        <v>1330</v>
      </c>
      <c r="C76" s="55">
        <f>SUM(C77:C79)</f>
        <v>116682</v>
      </c>
    </row>
    <row r="77" spans="1:3" ht="13.5" thickTop="1">
      <c r="A77" s="6"/>
      <c r="B77" s="1" t="s">
        <v>365</v>
      </c>
      <c r="C77" s="2">
        <v>52136</v>
      </c>
    </row>
    <row r="78" spans="1:3" ht="12.75">
      <c r="A78" s="6"/>
      <c r="B78" s="1" t="s">
        <v>1324</v>
      </c>
      <c r="C78" s="2">
        <v>19990</v>
      </c>
    </row>
    <row r="79" spans="1:3" ht="12" customHeight="1">
      <c r="A79" s="6"/>
      <c r="B79" s="1" t="s">
        <v>1325</v>
      </c>
      <c r="C79" s="2">
        <v>44556</v>
      </c>
    </row>
    <row r="80" spans="1:2" ht="12" customHeight="1">
      <c r="A80" s="6"/>
      <c r="B80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8" sqref="B8"/>
    </sheetView>
  </sheetViews>
  <sheetFormatPr defaultColWidth="9.140625" defaultRowHeight="12.75"/>
  <cols>
    <col min="1" max="1" width="5.281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1510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SUM(C20,C26,C29,C32,C35,C38,C41,C47,C52)</f>
        <v>12795935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1238</v>
      </c>
      <c r="C6" s="62"/>
    </row>
    <row r="7" spans="1:3" s="60" customFormat="1" ht="16.5" customHeight="1">
      <c r="A7" s="61"/>
      <c r="B7" s="64" t="s">
        <v>802</v>
      </c>
      <c r="C7" s="62"/>
    </row>
    <row r="8" spans="1:6" s="60" customFormat="1" ht="16.5" customHeight="1">
      <c r="A8" s="61"/>
      <c r="B8" s="65" t="s">
        <v>1738</v>
      </c>
      <c r="C8" s="65"/>
      <c r="D8" s="66"/>
      <c r="E8" s="65"/>
      <c r="F8" s="67"/>
    </row>
    <row r="9" spans="1:3" s="60" customFormat="1" ht="18.75" customHeight="1">
      <c r="A9" s="61"/>
      <c r="B9" s="65" t="s">
        <v>1737</v>
      </c>
      <c r="C9" s="62"/>
    </row>
    <row r="10" spans="1:3" s="60" customFormat="1" ht="18.75" customHeight="1">
      <c r="A10" s="61"/>
      <c r="B10" s="65" t="s">
        <v>1736</v>
      </c>
      <c r="C10" s="62"/>
    </row>
    <row r="11" spans="1:3" s="60" customFormat="1" ht="18.75" customHeight="1">
      <c r="A11" s="61"/>
      <c r="B11" s="65" t="s">
        <v>1735</v>
      </c>
      <c r="C11" s="62"/>
    </row>
    <row r="12" spans="1:3" s="15" customFormat="1" ht="18.75" customHeight="1">
      <c r="A12" s="17"/>
      <c r="B12" s="65" t="s">
        <v>1734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1733</v>
      </c>
      <c r="C15" s="18"/>
    </row>
    <row r="16" spans="1:3" s="15" customFormat="1" ht="18.75" customHeight="1">
      <c r="A16" s="17"/>
      <c r="B16" s="65" t="s">
        <v>1732</v>
      </c>
      <c r="C16" s="18"/>
    </row>
    <row r="19" spans="1:2" ht="12.75">
      <c r="A19" s="5"/>
      <c r="B19" s="1"/>
    </row>
    <row r="20" spans="1:3" s="71" customFormat="1" ht="13.5" thickBot="1">
      <c r="A20" s="53">
        <v>5307</v>
      </c>
      <c r="B20" s="54" t="s">
        <v>1315</v>
      </c>
      <c r="C20" s="55">
        <f>SUM(C21:C23)</f>
        <v>2826793</v>
      </c>
    </row>
    <row r="21" spans="1:3" ht="13.5" thickTop="1">
      <c r="A21" s="5"/>
      <c r="B21" s="51" t="s">
        <v>870</v>
      </c>
      <c r="C21" s="28">
        <v>1230011</v>
      </c>
    </row>
    <row r="22" spans="1:3" ht="12.75">
      <c r="A22" s="5"/>
      <c r="B22" s="51" t="s">
        <v>871</v>
      </c>
      <c r="C22" s="28">
        <v>798682</v>
      </c>
    </row>
    <row r="23" spans="1:3" ht="12.75">
      <c r="A23" s="5"/>
      <c r="B23" s="51" t="s">
        <v>872</v>
      </c>
      <c r="C23" s="28">
        <v>798100</v>
      </c>
    </row>
    <row r="24" spans="1:3" ht="12.75">
      <c r="A24" s="5"/>
      <c r="B24" s="51"/>
      <c r="C24" s="28"/>
    </row>
    <row r="26" spans="1:3" s="71" customFormat="1" ht="13.5" thickBot="1">
      <c r="A26" s="53">
        <v>5311</v>
      </c>
      <c r="B26" s="54" t="s">
        <v>1317</v>
      </c>
      <c r="C26" s="55">
        <v>6603066</v>
      </c>
    </row>
    <row r="27" ht="13.5" thickTop="1"/>
    <row r="29" spans="1:3" s="71" customFormat="1" ht="13.5" thickBot="1">
      <c r="A29" s="53" t="s">
        <v>1319</v>
      </c>
      <c r="B29" s="54" t="s">
        <v>1318</v>
      </c>
      <c r="C29" s="55">
        <v>94663</v>
      </c>
    </row>
    <row r="30" ht="13.5" thickTop="1"/>
    <row r="32" spans="1:3" s="71" customFormat="1" ht="13.5" thickBot="1">
      <c r="A32" s="53">
        <v>5310</v>
      </c>
      <c r="B32" s="54" t="s">
        <v>1320</v>
      </c>
      <c r="C32" s="55">
        <v>465011</v>
      </c>
    </row>
    <row r="33" ht="13.5" thickTop="1"/>
    <row r="35" spans="1:3" s="71" customFormat="1" ht="13.5" thickBot="1">
      <c r="A35" s="53">
        <v>5303</v>
      </c>
      <c r="B35" s="54" t="s">
        <v>1326</v>
      </c>
      <c r="C35" s="55">
        <v>329495</v>
      </c>
    </row>
    <row r="36" ht="13.5" thickTop="1"/>
    <row r="38" spans="1:3" s="71" customFormat="1" ht="13.5" thickBot="1">
      <c r="A38" s="53">
        <v>5304</v>
      </c>
      <c r="B38" s="54" t="s">
        <v>1327</v>
      </c>
      <c r="C38" s="55">
        <v>86263</v>
      </c>
    </row>
    <row r="39" ht="13.5" thickTop="1"/>
    <row r="41" spans="1:3" s="71" customFormat="1" ht="13.5" thickBot="1">
      <c r="A41" s="53">
        <v>5309</v>
      </c>
      <c r="B41" s="54" t="s">
        <v>1322</v>
      </c>
      <c r="C41" s="55">
        <f>SUM(C42:C44)</f>
        <v>1687560</v>
      </c>
    </row>
    <row r="42" spans="1:3" ht="13.5" thickTop="1">
      <c r="A42" s="12"/>
      <c r="B42" s="50" t="s">
        <v>1403</v>
      </c>
      <c r="C42" s="95">
        <v>802560</v>
      </c>
    </row>
    <row r="43" spans="1:3" ht="12.75">
      <c r="A43" s="12"/>
      <c r="B43" s="50" t="s">
        <v>1404</v>
      </c>
      <c r="C43" s="95">
        <v>171000</v>
      </c>
    </row>
    <row r="44" spans="1:3" ht="12.75">
      <c r="A44" s="12"/>
      <c r="B44" s="50" t="s">
        <v>1405</v>
      </c>
      <c r="C44" s="95">
        <v>714000</v>
      </c>
    </row>
    <row r="45" spans="2:3" ht="12.75">
      <c r="B45" s="21"/>
      <c r="C45" s="22"/>
    </row>
    <row r="46" spans="2:3" ht="12.75">
      <c r="B46" s="21"/>
      <c r="C46" s="22"/>
    </row>
    <row r="47" spans="1:3" s="71" customFormat="1" ht="13.5" thickBot="1">
      <c r="A47" s="53">
        <v>5316</v>
      </c>
      <c r="B47" s="54" t="s">
        <v>1329</v>
      </c>
      <c r="C47" s="55">
        <f>SUM(C48:C49)</f>
        <v>480899</v>
      </c>
    </row>
    <row r="48" spans="1:3" ht="13.5" thickTop="1">
      <c r="A48" s="6"/>
      <c r="B48" s="1" t="s">
        <v>1324</v>
      </c>
      <c r="C48" s="102">
        <v>230052</v>
      </c>
    </row>
    <row r="49" spans="1:3" ht="12.75">
      <c r="A49" s="6"/>
      <c r="B49" s="1" t="s">
        <v>1325</v>
      </c>
      <c r="C49" s="102">
        <v>250847</v>
      </c>
    </row>
    <row r="50" spans="1:2" ht="12.75">
      <c r="A50" s="6"/>
      <c r="B50" s="1"/>
    </row>
    <row r="52" spans="1:3" s="71" customFormat="1" ht="13.5" thickBot="1">
      <c r="A52" s="53">
        <v>5317</v>
      </c>
      <c r="B52" s="54" t="s">
        <v>1330</v>
      </c>
      <c r="C52" s="55">
        <f>SUM(C53:C54)</f>
        <v>222185</v>
      </c>
    </row>
    <row r="53" spans="1:3" ht="13.5" thickTop="1">
      <c r="A53" s="6"/>
      <c r="B53" s="1" t="s">
        <v>1324</v>
      </c>
      <c r="C53" s="102">
        <v>117871</v>
      </c>
    </row>
    <row r="54" spans="1:3" ht="12.75">
      <c r="A54" s="6"/>
      <c r="B54" s="1" t="s">
        <v>1325</v>
      </c>
      <c r="C54" s="102">
        <v>104314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1511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SUM(C19,C23,C26,C29,C32,C37)</f>
        <v>962130</v>
      </c>
    </row>
    <row r="4" spans="1:3" ht="12.75">
      <c r="A4" s="17"/>
      <c r="B4" s="15"/>
      <c r="C4" s="18"/>
    </row>
    <row r="5" spans="1:3" ht="15.75">
      <c r="A5" s="61"/>
      <c r="B5" s="68" t="s">
        <v>230</v>
      </c>
      <c r="C5" s="18"/>
    </row>
    <row r="6" spans="1:3" ht="15.75">
      <c r="A6" s="61"/>
      <c r="B6" s="64" t="s">
        <v>1239</v>
      </c>
      <c r="C6" s="18"/>
    </row>
    <row r="7" spans="1:3" ht="15.75">
      <c r="A7" s="61"/>
      <c r="B7" s="64" t="s">
        <v>688</v>
      </c>
      <c r="C7" s="18"/>
    </row>
    <row r="8" spans="1:3" ht="15.75">
      <c r="A8" s="61"/>
      <c r="B8" s="65" t="s">
        <v>689</v>
      </c>
      <c r="C8" s="18"/>
    </row>
    <row r="9" spans="1:3" ht="15.75">
      <c r="A9" s="61"/>
      <c r="B9" s="65" t="s">
        <v>687</v>
      </c>
      <c r="C9" s="18"/>
    </row>
    <row r="10" spans="1:3" ht="15.75">
      <c r="A10" s="61"/>
      <c r="B10" s="65" t="s">
        <v>686</v>
      </c>
      <c r="C10" s="18"/>
    </row>
    <row r="11" spans="1:3" ht="15.75">
      <c r="A11" s="61"/>
      <c r="B11" s="65" t="s">
        <v>685</v>
      </c>
      <c r="C11" s="18"/>
    </row>
    <row r="12" spans="1:3" ht="12.75">
      <c r="A12" s="17"/>
      <c r="B12" s="65" t="s">
        <v>684</v>
      </c>
      <c r="C12" s="18"/>
    </row>
    <row r="13" spans="1:3" ht="12.75">
      <c r="A13" s="17"/>
      <c r="B13" s="65"/>
      <c r="C13" s="18"/>
    </row>
    <row r="14" spans="1:3" s="60" customFormat="1" ht="15" customHeight="1">
      <c r="A14" s="17"/>
      <c r="B14" s="68" t="s">
        <v>231</v>
      </c>
      <c r="C14" s="62"/>
    </row>
    <row r="15" spans="1:3" s="60" customFormat="1" ht="16.5" customHeight="1">
      <c r="A15" s="17"/>
      <c r="B15" s="65" t="s">
        <v>683</v>
      </c>
      <c r="C15" s="62"/>
    </row>
    <row r="16" spans="1:2" ht="12.75">
      <c r="A16" s="17"/>
      <c r="B16" s="65" t="s">
        <v>682</v>
      </c>
    </row>
    <row r="17" spans="1:2" ht="12.75">
      <c r="A17" s="17"/>
      <c r="B17" s="65"/>
    </row>
    <row r="19" spans="1:3" s="71" customFormat="1" ht="13.5" thickBot="1">
      <c r="A19" s="53">
        <v>5307</v>
      </c>
      <c r="B19" s="54" t="s">
        <v>1315</v>
      </c>
      <c r="C19" s="55">
        <f>SUM(C20)</f>
        <v>697739</v>
      </c>
    </row>
    <row r="20" spans="1:3" ht="13.5" thickTop="1">
      <c r="A20" s="5"/>
      <c r="B20" s="42" t="s">
        <v>1406</v>
      </c>
      <c r="C20" s="102">
        <v>697739</v>
      </c>
    </row>
    <row r="21" spans="1:3" ht="12.75">
      <c r="A21" s="5"/>
      <c r="B21" s="42"/>
      <c r="C21" s="28"/>
    </row>
    <row r="23" spans="1:3" s="71" customFormat="1" ht="13.5" thickBot="1">
      <c r="A23" s="53">
        <v>5311</v>
      </c>
      <c r="B23" s="54" t="s">
        <v>1317</v>
      </c>
      <c r="C23" s="55">
        <v>30743</v>
      </c>
    </row>
    <row r="24" ht="13.5" thickTop="1"/>
    <row r="26" spans="1:3" s="71" customFormat="1" ht="13.5" thickBot="1">
      <c r="A26" s="53" t="s">
        <v>1319</v>
      </c>
      <c r="B26" s="54" t="s">
        <v>1318</v>
      </c>
      <c r="C26" s="55">
        <v>10334</v>
      </c>
    </row>
    <row r="27" ht="13.5" thickTop="1"/>
    <row r="29" spans="1:3" s="71" customFormat="1" ht="13.5" thickBot="1">
      <c r="A29" s="53">
        <v>5310</v>
      </c>
      <c r="B29" s="54" t="s">
        <v>1320</v>
      </c>
      <c r="C29" s="55">
        <v>64411</v>
      </c>
    </row>
    <row r="30" ht="13.5" thickTop="1"/>
    <row r="32" spans="1:3" s="71" customFormat="1" ht="13.5" thickBot="1">
      <c r="A32" s="53">
        <v>5316</v>
      </c>
      <c r="B32" s="54" t="s">
        <v>1329</v>
      </c>
      <c r="C32" s="55">
        <f>SUM(C33:C34)</f>
        <v>132758</v>
      </c>
    </row>
    <row r="33" spans="1:3" ht="13.5" thickTop="1">
      <c r="A33" s="6"/>
      <c r="B33" s="1" t="s">
        <v>1324</v>
      </c>
      <c r="C33" s="102">
        <v>83476</v>
      </c>
    </row>
    <row r="34" spans="1:3" ht="12.75">
      <c r="A34" s="6"/>
      <c r="B34" s="1" t="s">
        <v>1325</v>
      </c>
      <c r="C34" s="102">
        <v>49282</v>
      </c>
    </row>
    <row r="35" spans="1:2" ht="12.75">
      <c r="A35" s="6"/>
      <c r="B35" s="1"/>
    </row>
    <row r="37" spans="1:3" s="71" customFormat="1" ht="13.5" thickBot="1">
      <c r="A37" s="53">
        <v>5317</v>
      </c>
      <c r="B37" s="54" t="s">
        <v>1330</v>
      </c>
      <c r="C37" s="55">
        <f>SUM(C38:C39)</f>
        <v>26145</v>
      </c>
    </row>
    <row r="38" spans="1:3" ht="13.5" thickTop="1">
      <c r="A38" s="6"/>
      <c r="B38" s="1" t="s">
        <v>1324</v>
      </c>
      <c r="C38" s="102">
        <v>25394</v>
      </c>
    </row>
    <row r="39" spans="1:3" ht="12.75">
      <c r="A39" s="6"/>
      <c r="B39" s="1" t="s">
        <v>1325</v>
      </c>
      <c r="C39" s="102">
        <v>751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B9" sqref="B9"/>
    </sheetView>
  </sheetViews>
  <sheetFormatPr defaultColWidth="9.140625" defaultRowHeight="12.75"/>
  <cols>
    <col min="1" max="1" width="10.8515625" style="9" customWidth="1"/>
    <col min="2" max="2" width="94.00390625" style="3" customWidth="1"/>
    <col min="3" max="3" width="14.2812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1512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SUM(C19,C24,C28,C31,C34,C37,C40,C43,C52,C59)</f>
        <v>21141837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1240</v>
      </c>
      <c r="C6" s="62"/>
    </row>
    <row r="7" spans="1:3" s="60" customFormat="1" ht="16.5" customHeight="1">
      <c r="A7" s="61"/>
      <c r="B7" s="64" t="s">
        <v>1741</v>
      </c>
      <c r="C7" s="62"/>
    </row>
    <row r="8" spans="1:6" s="60" customFormat="1" ht="16.5" customHeight="1">
      <c r="A8" s="61"/>
      <c r="B8" s="65" t="s">
        <v>1743</v>
      </c>
      <c r="C8" s="65"/>
      <c r="D8" s="66"/>
      <c r="E8" s="65"/>
      <c r="F8" s="67"/>
    </row>
    <row r="9" spans="1:3" s="60" customFormat="1" ht="18.75" customHeight="1">
      <c r="A9" s="61"/>
      <c r="B9" s="65" t="s">
        <v>1744</v>
      </c>
      <c r="C9" s="62"/>
    </row>
    <row r="10" spans="1:3" s="60" customFormat="1" ht="18.75" customHeight="1">
      <c r="A10" s="61"/>
      <c r="B10" s="65" t="s">
        <v>1742</v>
      </c>
      <c r="C10" s="62"/>
    </row>
    <row r="11" spans="1:3" s="60" customFormat="1" ht="18.75" customHeight="1">
      <c r="A11" s="61"/>
      <c r="B11" s="65" t="s">
        <v>1745</v>
      </c>
      <c r="C11" s="62"/>
    </row>
    <row r="12" spans="1:3" s="15" customFormat="1" ht="18.75" customHeight="1">
      <c r="A12" s="17"/>
      <c r="B12" s="65" t="s">
        <v>1746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1740</v>
      </c>
      <c r="C15" s="18"/>
    </row>
    <row r="16" spans="1:3" s="15" customFormat="1" ht="18.75" customHeight="1">
      <c r="A16" s="17"/>
      <c r="B16" s="65" t="s">
        <v>1739</v>
      </c>
      <c r="C16" s="18"/>
    </row>
    <row r="19" spans="1:3" s="71" customFormat="1" ht="13.5" thickBot="1">
      <c r="A19" s="53">
        <v>5307</v>
      </c>
      <c r="B19" s="54" t="s">
        <v>364</v>
      </c>
      <c r="C19" s="55">
        <f>SUM(C20:C21)</f>
        <v>8939317</v>
      </c>
    </row>
    <row r="20" spans="1:3" ht="13.5" thickTop="1">
      <c r="A20" s="5"/>
      <c r="B20" s="1" t="s">
        <v>1407</v>
      </c>
      <c r="C20" s="2">
        <v>2467031</v>
      </c>
    </row>
    <row r="21" spans="1:3" ht="12.75">
      <c r="A21" s="5"/>
      <c r="B21" s="1" t="s">
        <v>1131</v>
      </c>
      <c r="C21" s="2">
        <v>6472286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1315</v>
      </c>
      <c r="C24" s="55">
        <f>SUM(C25)</f>
        <v>197384</v>
      </c>
    </row>
    <row r="25" spans="1:3" ht="13.5" thickTop="1">
      <c r="A25" s="5"/>
      <c r="B25" s="51" t="s">
        <v>1135</v>
      </c>
      <c r="C25" s="28">
        <v>197384</v>
      </c>
    </row>
    <row r="26" spans="1:3" ht="12.75">
      <c r="A26" s="5"/>
      <c r="B26" s="51"/>
      <c r="C26" s="28"/>
    </row>
    <row r="28" spans="1:3" s="71" customFormat="1" ht="13.5" thickBot="1">
      <c r="A28" s="53">
        <v>5311</v>
      </c>
      <c r="B28" s="54" t="s">
        <v>1317</v>
      </c>
      <c r="C28" s="55">
        <v>5755218</v>
      </c>
    </row>
    <row r="29" ht="13.5" thickTop="1"/>
    <row r="31" spans="1:3" s="71" customFormat="1" ht="13.5" thickBot="1">
      <c r="A31" s="53" t="s">
        <v>1319</v>
      </c>
      <c r="B31" s="54" t="s">
        <v>1318</v>
      </c>
      <c r="C31" s="55">
        <v>105239</v>
      </c>
    </row>
    <row r="32" ht="13.5" thickTop="1"/>
    <row r="34" spans="1:3" s="71" customFormat="1" ht="13.5" thickBot="1">
      <c r="A34" s="53">
        <v>5310</v>
      </c>
      <c r="B34" s="54" t="s">
        <v>1320</v>
      </c>
      <c r="C34" s="55">
        <v>742834</v>
      </c>
    </row>
    <row r="35" ht="13.5" thickTop="1"/>
    <row r="37" spans="1:3" s="71" customFormat="1" ht="13.5" thickBot="1">
      <c r="A37" s="53">
        <v>5303</v>
      </c>
      <c r="B37" s="54" t="s">
        <v>1326</v>
      </c>
      <c r="C37" s="55">
        <v>329495</v>
      </c>
    </row>
    <row r="38" ht="13.5" thickTop="1"/>
    <row r="40" spans="1:3" s="71" customFormat="1" ht="13.5" thickBot="1">
      <c r="A40" s="53">
        <v>5304</v>
      </c>
      <c r="B40" s="54" t="s">
        <v>1327</v>
      </c>
      <c r="C40" s="55">
        <v>86263</v>
      </c>
    </row>
    <row r="41" ht="13.5" thickTop="1"/>
    <row r="43" spans="1:3" s="71" customFormat="1" ht="13.5" thickBot="1">
      <c r="A43" s="53">
        <v>5309</v>
      </c>
      <c r="B43" s="54" t="s">
        <v>1322</v>
      </c>
      <c r="C43" s="55">
        <f>SUM(C44:C49)</f>
        <v>3995840</v>
      </c>
    </row>
    <row r="44" spans="1:3" ht="13.5" thickTop="1">
      <c r="A44" s="12"/>
      <c r="B44" s="50" t="s">
        <v>1408</v>
      </c>
      <c r="C44" s="95">
        <v>714000</v>
      </c>
    </row>
    <row r="45" spans="1:3" ht="12.75">
      <c r="A45" s="12"/>
      <c r="B45" s="50" t="s">
        <v>1409</v>
      </c>
      <c r="C45" s="95">
        <v>401280</v>
      </c>
    </row>
    <row r="46" spans="1:3" ht="12.75">
      <c r="A46" s="12"/>
      <c r="B46" s="50" t="s">
        <v>1410</v>
      </c>
      <c r="C46" s="95">
        <v>476000</v>
      </c>
    </row>
    <row r="47" spans="1:3" ht="12.75">
      <c r="A47" s="12"/>
      <c r="B47" s="50" t="s">
        <v>1411</v>
      </c>
      <c r="C47" s="95">
        <v>952000</v>
      </c>
    </row>
    <row r="48" spans="1:3" ht="12.75">
      <c r="A48" s="12"/>
      <c r="B48" s="50" t="s">
        <v>1412</v>
      </c>
      <c r="C48" s="95">
        <v>802560</v>
      </c>
    </row>
    <row r="49" spans="1:3" ht="12.75">
      <c r="A49" s="12"/>
      <c r="B49" s="50" t="s">
        <v>1413</v>
      </c>
      <c r="C49" s="95">
        <v>650000</v>
      </c>
    </row>
    <row r="50" spans="1:3" ht="12.75">
      <c r="A50" s="12"/>
      <c r="B50" s="21"/>
      <c r="C50" s="22"/>
    </row>
    <row r="51" spans="2:3" ht="12.75">
      <c r="B51" s="21"/>
      <c r="C51" s="22"/>
    </row>
    <row r="52" spans="1:3" s="71" customFormat="1" ht="13.5" thickBot="1">
      <c r="A52" s="53">
        <v>5316</v>
      </c>
      <c r="B52" s="54" t="s">
        <v>1329</v>
      </c>
      <c r="C52" s="55">
        <f>SUM(C53:C56)</f>
        <v>643738</v>
      </c>
    </row>
    <row r="53" spans="2:3" ht="13.5" thickTop="1">
      <c r="B53" s="3" t="s">
        <v>1407</v>
      </c>
      <c r="C53" s="102">
        <v>99023</v>
      </c>
    </row>
    <row r="54" spans="2:3" ht="12.75">
      <c r="B54" s="24" t="s">
        <v>1131</v>
      </c>
      <c r="C54" s="102">
        <v>271986</v>
      </c>
    </row>
    <row r="55" spans="1:3" ht="12.75">
      <c r="A55" s="6"/>
      <c r="B55" s="1" t="s">
        <v>1324</v>
      </c>
      <c r="C55" s="102">
        <v>15349</v>
      </c>
    </row>
    <row r="56" spans="1:3" ht="12.75">
      <c r="A56" s="6"/>
      <c r="B56" s="1" t="s">
        <v>1325</v>
      </c>
      <c r="C56" s="102">
        <v>257380</v>
      </c>
    </row>
    <row r="57" spans="1:2" ht="12.75">
      <c r="A57" s="6"/>
      <c r="B57" s="1"/>
    </row>
    <row r="59" spans="1:3" s="71" customFormat="1" ht="13.5" thickBot="1">
      <c r="A59" s="53">
        <v>5317</v>
      </c>
      <c r="B59" s="54" t="s">
        <v>1330</v>
      </c>
      <c r="C59" s="55">
        <f>SUM(C60:C63)</f>
        <v>346509</v>
      </c>
    </row>
    <row r="60" spans="2:3" ht="13.5" thickTop="1">
      <c r="B60" s="3" t="s">
        <v>1407</v>
      </c>
      <c r="C60" s="102">
        <v>51472</v>
      </c>
    </row>
    <row r="61" spans="2:3" ht="12.75">
      <c r="B61" s="24" t="s">
        <v>1131</v>
      </c>
      <c r="C61" s="102">
        <v>151226</v>
      </c>
    </row>
    <row r="62" spans="1:3" ht="12.75">
      <c r="A62" s="6"/>
      <c r="B62" s="1" t="s">
        <v>1324</v>
      </c>
      <c r="C62" s="102">
        <v>7069</v>
      </c>
    </row>
    <row r="63" spans="1:3" ht="12.75">
      <c r="A63" s="6"/>
      <c r="B63" s="1" t="s">
        <v>1325</v>
      </c>
      <c r="C63" s="102">
        <v>136742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1513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SUM(C19,C23,C27,C31,C34,C37,C39,C40,C43,C46,C50,C60,C67)</f>
        <v>39990110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1241</v>
      </c>
      <c r="C6" s="62"/>
    </row>
    <row r="7" spans="1:3" s="60" customFormat="1" ht="16.5" customHeight="1">
      <c r="A7" s="61"/>
      <c r="B7" s="64" t="s">
        <v>1747</v>
      </c>
      <c r="C7" s="62"/>
    </row>
    <row r="8" spans="1:6" s="60" customFormat="1" ht="16.5" customHeight="1">
      <c r="A8" s="61"/>
      <c r="B8" s="65" t="s">
        <v>9</v>
      </c>
      <c r="C8" s="65"/>
      <c r="D8" s="66"/>
      <c r="E8" s="65"/>
      <c r="F8" s="67"/>
    </row>
    <row r="9" spans="1:3" s="60" customFormat="1" ht="18.75" customHeight="1">
      <c r="A9" s="61"/>
      <c r="B9" s="65" t="s">
        <v>8</v>
      </c>
      <c r="C9" s="62"/>
    </row>
    <row r="10" spans="1:3" s="60" customFormat="1" ht="18.75" customHeight="1">
      <c r="A10" s="61"/>
      <c r="B10" s="65" t="s">
        <v>7</v>
      </c>
      <c r="C10" s="62"/>
    </row>
    <row r="11" spans="1:3" s="60" customFormat="1" ht="18.75" customHeight="1">
      <c r="A11" s="61"/>
      <c r="B11" s="65" t="s">
        <v>6</v>
      </c>
      <c r="C11" s="62"/>
    </row>
    <row r="12" spans="1:3" s="15" customFormat="1" ht="18.75" customHeight="1">
      <c r="A12" s="17"/>
      <c r="B12" s="65" t="s">
        <v>5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1748</v>
      </c>
      <c r="C15" s="18"/>
    </row>
    <row r="16" spans="1:3" s="15" customFormat="1" ht="18.75" customHeight="1">
      <c r="A16" s="17"/>
      <c r="B16" s="65" t="s">
        <v>4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20777680</v>
      </c>
    </row>
    <row r="20" spans="1:3" ht="13.5" thickTop="1">
      <c r="A20" s="5"/>
      <c r="B20" s="1" t="s">
        <v>1414</v>
      </c>
      <c r="C20" s="2">
        <v>20777680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SUM(C24)</f>
        <v>4727812</v>
      </c>
    </row>
    <row r="24" spans="1:3" ht="13.5" thickTop="1">
      <c r="A24" s="5"/>
      <c r="B24" s="1" t="s">
        <v>1415</v>
      </c>
      <c r="C24" s="2">
        <v>4727812</v>
      </c>
    </row>
    <row r="25" spans="1:2" ht="12.75">
      <c r="A25" s="5"/>
      <c r="B25" s="1"/>
    </row>
    <row r="26" spans="1:2" ht="12.75">
      <c r="A26" s="5"/>
      <c r="B26" s="1"/>
    </row>
    <row r="27" spans="1:3" s="71" customFormat="1" ht="13.5" thickBot="1">
      <c r="A27" s="53">
        <v>5307</v>
      </c>
      <c r="B27" s="54" t="s">
        <v>1315</v>
      </c>
      <c r="C27" s="55">
        <f>SUM(C28)</f>
        <v>713838</v>
      </c>
    </row>
    <row r="28" spans="1:3" ht="13.5" thickTop="1">
      <c r="A28" s="5"/>
      <c r="B28" s="51" t="s">
        <v>1416</v>
      </c>
      <c r="C28" s="28">
        <v>713838</v>
      </c>
    </row>
    <row r="29" spans="1:3" ht="12.75">
      <c r="A29" s="5"/>
      <c r="B29" s="51"/>
      <c r="C29" s="28"/>
    </row>
    <row r="31" spans="1:3" s="71" customFormat="1" ht="13.5" thickBot="1">
      <c r="A31" s="53">
        <v>5311</v>
      </c>
      <c r="B31" s="54" t="s">
        <v>1317</v>
      </c>
      <c r="C31" s="55">
        <v>4319300</v>
      </c>
    </row>
    <row r="32" ht="13.5" thickTop="1"/>
    <row r="34" spans="1:3" s="71" customFormat="1" ht="13.5" thickBot="1">
      <c r="A34" s="53" t="s">
        <v>1319</v>
      </c>
      <c r="B34" s="54" t="s">
        <v>1318</v>
      </c>
      <c r="C34" s="55">
        <v>79297</v>
      </c>
    </row>
    <row r="35" ht="13.5" thickTop="1"/>
    <row r="37" spans="1:3" s="71" customFormat="1" ht="13.5" thickBot="1">
      <c r="A37" s="53">
        <v>5310</v>
      </c>
      <c r="B37" s="54" t="s">
        <v>1320</v>
      </c>
      <c r="C37" s="55">
        <v>907190</v>
      </c>
    </row>
    <row r="38" ht="13.5" thickTop="1"/>
    <row r="40" spans="1:3" s="71" customFormat="1" ht="13.5" thickBot="1">
      <c r="A40" s="53">
        <v>5303</v>
      </c>
      <c r="B40" s="54" t="s">
        <v>1326</v>
      </c>
      <c r="C40" s="55">
        <v>603074</v>
      </c>
    </row>
    <row r="41" ht="13.5" thickTop="1"/>
    <row r="43" spans="1:3" s="71" customFormat="1" ht="13.5" thickBot="1">
      <c r="A43" s="53">
        <v>5304</v>
      </c>
      <c r="B43" s="54" t="s">
        <v>1327</v>
      </c>
      <c r="C43" s="55">
        <v>140968</v>
      </c>
    </row>
    <row r="44" ht="13.5" thickTop="1"/>
    <row r="46" spans="1:3" s="71" customFormat="1" ht="13.5" thickBot="1">
      <c r="A46" s="53">
        <v>5308</v>
      </c>
      <c r="B46" s="54" t="s">
        <v>1321</v>
      </c>
      <c r="C46" s="55">
        <f>SUM(C47)</f>
        <v>1000000</v>
      </c>
    </row>
    <row r="47" spans="1:3" ht="13.5" thickTop="1">
      <c r="A47" s="4"/>
      <c r="B47" s="11" t="s">
        <v>1417</v>
      </c>
      <c r="C47" s="2">
        <v>1000000</v>
      </c>
    </row>
    <row r="48" spans="1:2" ht="12.75">
      <c r="A48" s="4"/>
      <c r="B48" s="11"/>
    </row>
    <row r="50" spans="1:3" s="71" customFormat="1" ht="13.5" thickBot="1">
      <c r="A50" s="53">
        <v>5309</v>
      </c>
      <c r="B50" s="54" t="s">
        <v>1322</v>
      </c>
      <c r="C50" s="55">
        <f>SUM(C51:C57)</f>
        <v>5209840</v>
      </c>
    </row>
    <row r="51" spans="1:3" ht="13.5" thickTop="1">
      <c r="A51" s="12"/>
      <c r="B51" s="50" t="s">
        <v>1418</v>
      </c>
      <c r="C51" s="95">
        <v>401280</v>
      </c>
    </row>
    <row r="52" spans="1:3" ht="12.75">
      <c r="A52" s="12"/>
      <c r="B52" s="50" t="s">
        <v>1419</v>
      </c>
      <c r="C52" s="95">
        <v>1203840</v>
      </c>
    </row>
    <row r="53" spans="1:3" ht="12.75">
      <c r="A53" s="12"/>
      <c r="B53" s="96" t="s">
        <v>1420</v>
      </c>
      <c r="C53" s="97">
        <v>50160</v>
      </c>
    </row>
    <row r="54" spans="1:3" ht="12.75">
      <c r="A54" s="12"/>
      <c r="B54" s="19" t="s">
        <v>1421</v>
      </c>
      <c r="C54" s="98">
        <v>952000</v>
      </c>
    </row>
    <row r="55" spans="1:3" ht="12.75">
      <c r="A55" s="12"/>
      <c r="B55" s="50" t="s">
        <v>1422</v>
      </c>
      <c r="C55" s="95">
        <v>802560</v>
      </c>
    </row>
    <row r="56" spans="1:3" ht="12.75">
      <c r="A56" s="12"/>
      <c r="B56" s="50" t="s">
        <v>1423</v>
      </c>
      <c r="C56" s="95">
        <v>300000</v>
      </c>
    </row>
    <row r="57" spans="1:3" ht="12.75">
      <c r="A57" s="12"/>
      <c r="B57" s="50" t="s">
        <v>1424</v>
      </c>
      <c r="C57" s="95">
        <v>1500000</v>
      </c>
    </row>
    <row r="58" spans="1:3" ht="12.75">
      <c r="A58" s="12"/>
      <c r="B58" s="19"/>
      <c r="C58" s="20"/>
    </row>
    <row r="59" ht="12.75">
      <c r="B59" s="24"/>
    </row>
    <row r="60" spans="1:3" s="71" customFormat="1" ht="13.5" thickBot="1">
      <c r="A60" s="53">
        <v>5316</v>
      </c>
      <c r="B60" s="54" t="s">
        <v>1329</v>
      </c>
      <c r="C60" s="55">
        <f>SUM(C61:C64)</f>
        <v>903805</v>
      </c>
    </row>
    <row r="61" spans="2:3" ht="13.5" thickTop="1">
      <c r="B61" s="3" t="s">
        <v>1414</v>
      </c>
      <c r="C61" s="102">
        <v>644125</v>
      </c>
    </row>
    <row r="62" spans="2:3" ht="12.75">
      <c r="B62" s="24" t="s">
        <v>1415</v>
      </c>
      <c r="C62" s="102">
        <v>142722</v>
      </c>
    </row>
    <row r="63" spans="1:3" ht="12.75">
      <c r="A63" s="6"/>
      <c r="B63" s="1" t="s">
        <v>1324</v>
      </c>
      <c r="C63" s="102">
        <v>39745</v>
      </c>
    </row>
    <row r="64" spans="1:3" ht="12.75">
      <c r="A64" s="6"/>
      <c r="B64" s="1" t="s">
        <v>1325</v>
      </c>
      <c r="C64" s="102">
        <v>77213</v>
      </c>
    </row>
    <row r="65" spans="1:2" ht="12.75">
      <c r="A65" s="6"/>
      <c r="B65" s="1"/>
    </row>
    <row r="67" spans="1:3" s="71" customFormat="1" ht="13.5" thickBot="1">
      <c r="A67" s="53">
        <v>5317</v>
      </c>
      <c r="B67" s="54" t="s">
        <v>1330</v>
      </c>
      <c r="C67" s="55">
        <f>SUM(C68:C71)</f>
        <v>607306</v>
      </c>
    </row>
    <row r="68" spans="2:3" ht="13.5" thickTop="1">
      <c r="B68" s="3" t="s">
        <v>1414</v>
      </c>
      <c r="C68" s="102">
        <v>427045</v>
      </c>
    </row>
    <row r="69" spans="2:3" ht="12.75">
      <c r="B69" s="24" t="s">
        <v>1415</v>
      </c>
      <c r="C69" s="102">
        <v>91383</v>
      </c>
    </row>
    <row r="70" spans="1:3" ht="12.75">
      <c r="A70" s="6"/>
      <c r="B70" s="1" t="s">
        <v>1324</v>
      </c>
      <c r="C70" s="102">
        <v>32221</v>
      </c>
    </row>
    <row r="71" spans="1:3" ht="12.75">
      <c r="A71" s="6"/>
      <c r="B71" s="1" t="s">
        <v>1325</v>
      </c>
      <c r="C71" s="102">
        <v>56657</v>
      </c>
    </row>
    <row r="72" spans="1:2" ht="12.75">
      <c r="A72" s="6"/>
      <c r="B72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2" sqref="B12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1514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SUM(C19,C23,C30,C33,C36,C39,C42,C45,C49,C55)</f>
        <v>141232685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1242</v>
      </c>
      <c r="C6" s="62"/>
    </row>
    <row r="7" spans="1:3" s="60" customFormat="1" ht="16.5" customHeight="1">
      <c r="A7" s="61"/>
      <c r="B7" s="64" t="s">
        <v>803</v>
      </c>
      <c r="C7" s="62"/>
    </row>
    <row r="8" spans="1:6" s="60" customFormat="1" ht="16.5" customHeight="1">
      <c r="A8" s="61"/>
      <c r="B8" s="65" t="s">
        <v>16</v>
      </c>
      <c r="C8" s="65"/>
      <c r="D8" s="66"/>
      <c r="E8" s="65"/>
      <c r="F8" s="67"/>
    </row>
    <row r="9" spans="1:3" s="60" customFormat="1" ht="18.75" customHeight="1">
      <c r="A9" s="61"/>
      <c r="B9" s="65" t="s">
        <v>15</v>
      </c>
      <c r="C9" s="62"/>
    </row>
    <row r="10" spans="1:3" s="60" customFormat="1" ht="18.75" customHeight="1">
      <c r="A10" s="61"/>
      <c r="B10" s="65" t="s">
        <v>14</v>
      </c>
      <c r="C10" s="62"/>
    </row>
    <row r="11" spans="1:3" s="60" customFormat="1" ht="18.75" customHeight="1">
      <c r="A11" s="61"/>
      <c r="B11" s="65" t="s">
        <v>13</v>
      </c>
      <c r="C11" s="62"/>
    </row>
    <row r="12" spans="1:3" s="15" customFormat="1" ht="18.75" customHeight="1">
      <c r="A12" s="17"/>
      <c r="B12" s="65" t="s">
        <v>12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11</v>
      </c>
      <c r="C15" s="18"/>
    </row>
    <row r="16" spans="1:3" s="15" customFormat="1" ht="18.75" customHeight="1">
      <c r="A16" s="17"/>
      <c r="B16" s="65" t="s">
        <v>10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127815567</v>
      </c>
    </row>
    <row r="20" spans="1:3" ht="13.5" thickTop="1">
      <c r="A20" s="5"/>
      <c r="B20" s="1" t="s">
        <v>1359</v>
      </c>
      <c r="C20" s="2">
        <v>127815567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1315</v>
      </c>
      <c r="C23" s="55">
        <f>SUM(C24:C27)</f>
        <v>5262172</v>
      </c>
    </row>
    <row r="24" spans="1:3" ht="13.5" thickTop="1">
      <c r="A24" s="5"/>
      <c r="B24" s="51" t="s">
        <v>110</v>
      </c>
      <c r="C24" s="28">
        <v>1156340</v>
      </c>
    </row>
    <row r="25" spans="1:3" ht="12.75">
      <c r="A25" s="5"/>
      <c r="B25" s="51" t="s">
        <v>1425</v>
      </c>
      <c r="C25" s="28">
        <v>1695898</v>
      </c>
    </row>
    <row r="26" spans="1:3" ht="12.75">
      <c r="A26" s="5"/>
      <c r="B26" s="51" t="s">
        <v>1363</v>
      </c>
      <c r="C26" s="28">
        <v>2009813</v>
      </c>
    </row>
    <row r="27" spans="1:3" ht="12.75">
      <c r="A27" s="5"/>
      <c r="B27" s="51" t="s">
        <v>113</v>
      </c>
      <c r="C27" s="28">
        <v>400121</v>
      </c>
    </row>
    <row r="28" spans="1:3" ht="12.75">
      <c r="A28" s="5"/>
      <c r="B28" s="51"/>
      <c r="C28" s="28"/>
    </row>
    <row r="30" spans="1:3" s="71" customFormat="1" ht="13.5" thickBot="1">
      <c r="A30" s="53">
        <v>5311</v>
      </c>
      <c r="B30" s="54" t="s">
        <v>1317</v>
      </c>
      <c r="C30" s="55">
        <v>3077790</v>
      </c>
    </row>
    <row r="31" ht="13.5" thickTop="1"/>
    <row r="33" spans="1:3" s="71" customFormat="1" ht="13.5" thickBot="1">
      <c r="A33" s="53" t="s">
        <v>1319</v>
      </c>
      <c r="B33" s="54" t="s">
        <v>1318</v>
      </c>
      <c r="C33" s="55">
        <v>95372</v>
      </c>
    </row>
    <row r="34" ht="13.5" thickTop="1"/>
    <row r="36" spans="1:3" s="71" customFormat="1" ht="13.5" thickBot="1">
      <c r="A36" s="53">
        <v>5310</v>
      </c>
      <c r="B36" s="54" t="s">
        <v>1320</v>
      </c>
      <c r="C36" s="55">
        <v>561147</v>
      </c>
    </row>
    <row r="37" ht="13.5" thickTop="1"/>
    <row r="39" spans="1:3" s="71" customFormat="1" ht="13.5" thickBot="1">
      <c r="A39" s="53">
        <v>5303</v>
      </c>
      <c r="B39" s="54" t="s">
        <v>1326</v>
      </c>
      <c r="C39" s="55">
        <v>329495</v>
      </c>
    </row>
    <row r="40" ht="13.5" thickTop="1"/>
    <row r="42" spans="1:3" s="71" customFormat="1" ht="13.5" thickBot="1">
      <c r="A42" s="53">
        <v>5304</v>
      </c>
      <c r="B42" s="54" t="s">
        <v>1327</v>
      </c>
      <c r="C42" s="55">
        <v>86263</v>
      </c>
    </row>
    <row r="43" ht="13.5" thickTop="1"/>
    <row r="45" spans="1:3" s="71" customFormat="1" ht="13.5" thickBot="1">
      <c r="A45" s="53">
        <v>5309</v>
      </c>
      <c r="B45" s="54" t="s">
        <v>1322</v>
      </c>
      <c r="C45" s="55">
        <f>SUM(C46)</f>
        <v>742368</v>
      </c>
    </row>
    <row r="46" spans="1:3" ht="13.5" thickTop="1">
      <c r="A46" s="12"/>
      <c r="B46" s="19" t="s">
        <v>1426</v>
      </c>
      <c r="C46" s="20">
        <v>742368</v>
      </c>
    </row>
    <row r="47" spans="1:3" ht="12.75">
      <c r="A47" s="12"/>
      <c r="B47" s="19"/>
      <c r="C47" s="20"/>
    </row>
    <row r="48" spans="2:3" ht="12.75">
      <c r="B48" s="21"/>
      <c r="C48" s="22"/>
    </row>
    <row r="49" spans="1:3" s="71" customFormat="1" ht="13.5" thickBot="1">
      <c r="A49" s="53">
        <v>5316</v>
      </c>
      <c r="B49" s="54" t="s">
        <v>1329</v>
      </c>
      <c r="C49" s="55">
        <f>SUM(C50:C52)</f>
        <v>1799222</v>
      </c>
    </row>
    <row r="50" spans="2:3" ht="13.5" thickTop="1">
      <c r="B50" s="3" t="s">
        <v>1427</v>
      </c>
      <c r="C50" s="102">
        <v>1448238</v>
      </c>
    </row>
    <row r="51" spans="1:3" ht="12.75">
      <c r="A51" s="6"/>
      <c r="B51" s="1" t="s">
        <v>1324</v>
      </c>
      <c r="C51" s="102">
        <v>230658</v>
      </c>
    </row>
    <row r="52" spans="1:3" ht="12.75">
      <c r="A52" s="6"/>
      <c r="B52" s="1" t="s">
        <v>1325</v>
      </c>
      <c r="C52" s="102">
        <v>120326</v>
      </c>
    </row>
    <row r="53" spans="1:2" ht="12.75">
      <c r="A53" s="6"/>
      <c r="B53" s="1"/>
    </row>
    <row r="55" spans="1:3" s="71" customFormat="1" ht="13.5" thickBot="1">
      <c r="A55" s="53">
        <v>5317</v>
      </c>
      <c r="B55" s="54" t="s">
        <v>1330</v>
      </c>
      <c r="C55" s="55">
        <f>SUM(C56:C58)</f>
        <v>1463289</v>
      </c>
    </row>
    <row r="56" spans="2:3" ht="13.5" thickTop="1">
      <c r="B56" s="3" t="s">
        <v>1427</v>
      </c>
      <c r="C56" s="102">
        <v>1123648</v>
      </c>
    </row>
    <row r="57" spans="1:3" ht="12.75">
      <c r="A57" s="6"/>
      <c r="B57" s="1" t="s">
        <v>1324</v>
      </c>
      <c r="C57" s="102">
        <v>221356</v>
      </c>
    </row>
    <row r="58" spans="1:3" ht="12.75">
      <c r="A58" s="6"/>
      <c r="B58" s="1" t="s">
        <v>1325</v>
      </c>
      <c r="C58" s="102">
        <v>118285</v>
      </c>
    </row>
    <row r="59" spans="1:2" ht="12.75">
      <c r="A59" s="6"/>
      <c r="B59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9" sqref="B9"/>
    </sheetView>
  </sheetViews>
  <sheetFormatPr defaultColWidth="9.140625" defaultRowHeight="12.75"/>
  <cols>
    <col min="1" max="1" width="10.8515625" style="9" customWidth="1"/>
    <col min="2" max="2" width="95.7109375" style="3" customWidth="1"/>
    <col min="3" max="3" width="17.14062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1515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SUM(C109,C103,C93,C83,C79,C56,C53,C50,C47,C44,C41,C35,C29,C23,C19)</f>
        <v>1061568224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1243</v>
      </c>
      <c r="C6" s="62"/>
    </row>
    <row r="7" spans="1:3" s="60" customFormat="1" ht="16.5" customHeight="1">
      <c r="A7" s="61"/>
      <c r="B7" s="64" t="s">
        <v>651</v>
      </c>
      <c r="C7" s="62"/>
    </row>
    <row r="8" spans="1:6" s="60" customFormat="1" ht="16.5" customHeight="1">
      <c r="A8" s="61"/>
      <c r="B8" s="65" t="s">
        <v>650</v>
      </c>
      <c r="C8" s="65"/>
      <c r="D8" s="66"/>
      <c r="E8" s="65"/>
      <c r="F8" s="67"/>
    </row>
    <row r="9" spans="1:3" s="60" customFormat="1" ht="18.75" customHeight="1">
      <c r="A9" s="61"/>
      <c r="B9" s="65" t="s">
        <v>649</v>
      </c>
      <c r="C9" s="62"/>
    </row>
    <row r="10" spans="1:3" s="60" customFormat="1" ht="18.75" customHeight="1">
      <c r="A10" s="61"/>
      <c r="B10" s="65" t="s">
        <v>648</v>
      </c>
      <c r="C10" s="62"/>
    </row>
    <row r="11" spans="1:3" s="60" customFormat="1" ht="18.75" customHeight="1">
      <c r="A11" s="61"/>
      <c r="B11" s="65" t="s">
        <v>646</v>
      </c>
      <c r="C11" s="62"/>
    </row>
    <row r="12" spans="1:3" s="15" customFormat="1" ht="18.75" customHeight="1">
      <c r="A12" s="17"/>
      <c r="B12" s="65" t="s">
        <v>647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645</v>
      </c>
      <c r="C15" s="18"/>
    </row>
    <row r="16" spans="1:3" s="15" customFormat="1" ht="18.75" customHeight="1">
      <c r="A16" s="17"/>
      <c r="B16" s="65" t="s">
        <v>644</v>
      </c>
      <c r="C16" s="18"/>
    </row>
    <row r="17" ht="12" customHeight="1"/>
    <row r="18" ht="12" customHeight="1"/>
    <row r="19" spans="1:3" s="71" customFormat="1" ht="13.5" thickBot="1">
      <c r="A19" s="53">
        <v>5307</v>
      </c>
      <c r="B19" s="54" t="s">
        <v>1314</v>
      </c>
      <c r="C19" s="55">
        <f>SUM(C20:C20)</f>
        <v>773326809</v>
      </c>
    </row>
    <row r="20" spans="1:3" ht="13.5" thickTop="1">
      <c r="A20" s="5"/>
      <c r="B20" s="1" t="s">
        <v>394</v>
      </c>
      <c r="C20" s="2">
        <v>773326809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SUM(C24:C26)</f>
        <v>24736908</v>
      </c>
    </row>
    <row r="24" spans="1:3" ht="13.5" thickTop="1">
      <c r="A24" s="5"/>
      <c r="B24" s="1" t="s">
        <v>1428</v>
      </c>
      <c r="C24" s="2">
        <v>7088907</v>
      </c>
    </row>
    <row r="25" spans="1:3" ht="12.75">
      <c r="A25" s="5"/>
      <c r="B25" s="1" t="s">
        <v>1429</v>
      </c>
      <c r="C25" s="2">
        <v>9300302</v>
      </c>
    </row>
    <row r="26" spans="1:3" ht="12.75">
      <c r="A26" s="5"/>
      <c r="B26" s="1" t="s">
        <v>1430</v>
      </c>
      <c r="C26" s="2">
        <v>8347699</v>
      </c>
    </row>
    <row r="27" spans="1:2" ht="12.75">
      <c r="A27" s="5"/>
      <c r="B27" s="1"/>
    </row>
    <row r="28" spans="1:2" ht="12.75">
      <c r="A28" s="5"/>
      <c r="B28" s="1"/>
    </row>
    <row r="29" spans="1:3" s="71" customFormat="1" ht="13.5" thickBot="1">
      <c r="A29" s="53">
        <v>5307</v>
      </c>
      <c r="B29" s="54" t="s">
        <v>1315</v>
      </c>
      <c r="C29" s="55">
        <f>SUM(C30:C32)</f>
        <v>3960617</v>
      </c>
    </row>
    <row r="30" spans="1:3" ht="13.5" thickTop="1">
      <c r="A30" s="5"/>
      <c r="B30" s="51" t="s">
        <v>1431</v>
      </c>
      <c r="C30" s="28">
        <v>1431763</v>
      </c>
    </row>
    <row r="31" spans="1:3" ht="12.75">
      <c r="A31" s="5"/>
      <c r="B31" s="51" t="s">
        <v>1432</v>
      </c>
      <c r="C31" s="28">
        <v>1596004</v>
      </c>
    </row>
    <row r="32" spans="1:3" ht="12.75">
      <c r="A32" s="5"/>
      <c r="B32" s="51" t="s">
        <v>1433</v>
      </c>
      <c r="C32" s="28">
        <v>932850</v>
      </c>
    </row>
    <row r="33" spans="1:3" ht="12.75">
      <c r="A33" s="5"/>
      <c r="B33" s="51"/>
      <c r="C33" s="28"/>
    </row>
    <row r="35" spans="1:3" s="71" customFormat="1" ht="13.5" thickBot="1">
      <c r="A35" s="53">
        <v>5309</v>
      </c>
      <c r="B35" s="54" t="s">
        <v>1316</v>
      </c>
      <c r="C35" s="55">
        <f>SUM(C36:C38)</f>
        <v>101933075</v>
      </c>
    </row>
    <row r="36" spans="2:3" ht="13.5" thickTop="1">
      <c r="B36" s="24" t="s">
        <v>1429</v>
      </c>
      <c r="C36" s="2">
        <v>1344854</v>
      </c>
    </row>
    <row r="37" spans="2:3" ht="12.75">
      <c r="B37" s="24" t="s">
        <v>1434</v>
      </c>
      <c r="C37" s="2">
        <v>98770666</v>
      </c>
    </row>
    <row r="38" spans="1:3" ht="12.75">
      <c r="A38" s="6"/>
      <c r="B38" s="7" t="s">
        <v>1430</v>
      </c>
      <c r="C38" s="8">
        <v>1817555</v>
      </c>
    </row>
    <row r="39" spans="1:3" ht="12.75">
      <c r="A39" s="6"/>
      <c r="B39" s="7"/>
      <c r="C39" s="8"/>
    </row>
    <row r="41" spans="1:3" s="71" customFormat="1" ht="13.5" thickBot="1">
      <c r="A41" s="53">
        <v>5311</v>
      </c>
      <c r="B41" s="54" t="s">
        <v>1317</v>
      </c>
      <c r="C41" s="55">
        <v>2852281</v>
      </c>
    </row>
    <row r="42" ht="13.5" thickTop="1"/>
    <row r="44" spans="1:3" s="71" customFormat="1" ht="13.5" thickBot="1">
      <c r="A44" s="53" t="s">
        <v>1319</v>
      </c>
      <c r="B44" s="54" t="s">
        <v>1318</v>
      </c>
      <c r="C44" s="55">
        <v>94333</v>
      </c>
    </row>
    <row r="45" ht="13.5" thickTop="1"/>
    <row r="47" spans="1:3" s="71" customFormat="1" ht="13.5" thickBot="1">
      <c r="A47" s="53">
        <v>5310</v>
      </c>
      <c r="B47" s="54" t="s">
        <v>1320</v>
      </c>
      <c r="C47" s="55">
        <v>3352052</v>
      </c>
    </row>
    <row r="48" ht="13.5" thickTop="1"/>
    <row r="50" spans="1:3" s="71" customFormat="1" ht="13.5" thickBot="1">
      <c r="A50" s="53">
        <v>5303</v>
      </c>
      <c r="B50" s="54" t="s">
        <v>1326</v>
      </c>
      <c r="C50" s="55">
        <v>3821314</v>
      </c>
    </row>
    <row r="51" ht="13.5" thickTop="1"/>
    <row r="53" spans="1:3" s="71" customFormat="1" ht="13.5" thickBot="1">
      <c r="A53" s="53">
        <v>5304</v>
      </c>
      <c r="B53" s="54" t="s">
        <v>1327</v>
      </c>
      <c r="C53" s="55">
        <v>652050</v>
      </c>
    </row>
    <row r="54" ht="13.5" thickTop="1"/>
    <row r="56" spans="1:3" s="71" customFormat="1" ht="13.5" thickBot="1">
      <c r="A56" s="53">
        <v>5309</v>
      </c>
      <c r="B56" s="54" t="s">
        <v>1322</v>
      </c>
      <c r="C56" s="55">
        <f>SUM(C57:C77)</f>
        <v>15988672</v>
      </c>
    </row>
    <row r="57" spans="1:3" ht="13.5" thickTop="1">
      <c r="A57" s="12"/>
      <c r="B57" s="50" t="s">
        <v>1435</v>
      </c>
      <c r="C57" s="95">
        <v>750000</v>
      </c>
    </row>
    <row r="58" spans="1:3" ht="12.75">
      <c r="A58" s="12"/>
      <c r="B58" s="50" t="s">
        <v>1436</v>
      </c>
      <c r="C58" s="95">
        <v>802560</v>
      </c>
    </row>
    <row r="59" spans="1:3" ht="12.75">
      <c r="A59" s="12"/>
      <c r="B59" s="50" t="s">
        <v>1437</v>
      </c>
      <c r="C59" s="95">
        <v>200640</v>
      </c>
    </row>
    <row r="60" spans="1:3" ht="12.75">
      <c r="A60" s="12"/>
      <c r="B60" s="50" t="s">
        <v>1438</v>
      </c>
      <c r="C60" s="95">
        <v>762432</v>
      </c>
    </row>
    <row r="61" spans="1:3" ht="12.75">
      <c r="A61" s="12"/>
      <c r="B61" s="50" t="s">
        <v>1439</v>
      </c>
      <c r="C61" s="95">
        <v>401280</v>
      </c>
    </row>
    <row r="62" spans="1:3" ht="12.75">
      <c r="A62" s="12"/>
      <c r="B62" s="96" t="s">
        <v>1440</v>
      </c>
      <c r="C62" s="97">
        <v>601920</v>
      </c>
    </row>
    <row r="63" spans="1:3" ht="24">
      <c r="A63" s="12"/>
      <c r="B63" s="19" t="s">
        <v>1441</v>
      </c>
      <c r="C63" s="98">
        <v>802560</v>
      </c>
    </row>
    <row r="64" spans="1:3" ht="12.75">
      <c r="A64" s="12"/>
      <c r="B64" s="19" t="s">
        <v>1442</v>
      </c>
      <c r="C64" s="98">
        <v>401280</v>
      </c>
    </row>
    <row r="65" spans="1:3" ht="12.75">
      <c r="A65" s="12"/>
      <c r="B65" s="96" t="s">
        <v>1443</v>
      </c>
      <c r="C65" s="97">
        <v>200640</v>
      </c>
    </row>
    <row r="66" spans="1:3" ht="24">
      <c r="A66" s="12"/>
      <c r="B66" s="19" t="s">
        <v>1444</v>
      </c>
      <c r="C66" s="98">
        <v>200640</v>
      </c>
    </row>
    <row r="67" spans="1:3" ht="12.75">
      <c r="A67" s="12"/>
      <c r="B67" s="50" t="s">
        <v>1445</v>
      </c>
      <c r="C67" s="95">
        <v>601920</v>
      </c>
    </row>
    <row r="68" spans="1:3" ht="12.75">
      <c r="A68" s="12"/>
      <c r="B68" s="50" t="s">
        <v>1446</v>
      </c>
      <c r="C68" s="95">
        <v>100320</v>
      </c>
    </row>
    <row r="69" spans="1:3" ht="12.75">
      <c r="A69" s="12"/>
      <c r="B69" s="96" t="s">
        <v>1447</v>
      </c>
      <c r="C69" s="97">
        <v>200640</v>
      </c>
    </row>
    <row r="70" spans="1:3" ht="24">
      <c r="A70" s="12"/>
      <c r="B70" s="19" t="s">
        <v>1448</v>
      </c>
      <c r="C70" s="98">
        <v>200640</v>
      </c>
    </row>
    <row r="71" spans="1:3" ht="24">
      <c r="A71" s="12"/>
      <c r="B71" s="19" t="s">
        <v>1449</v>
      </c>
      <c r="C71" s="98">
        <v>1605120</v>
      </c>
    </row>
    <row r="72" spans="1:3" ht="12.75">
      <c r="A72" s="12"/>
      <c r="B72" s="50" t="s">
        <v>1450</v>
      </c>
      <c r="C72" s="95">
        <v>1000000</v>
      </c>
    </row>
    <row r="73" spans="1:3" ht="12.75">
      <c r="A73" s="12"/>
      <c r="B73" s="50" t="s">
        <v>1451</v>
      </c>
      <c r="C73" s="95">
        <v>4250000</v>
      </c>
    </row>
    <row r="74" spans="1:3" ht="12.75">
      <c r="A74" s="12"/>
      <c r="B74" s="50" t="s">
        <v>1452</v>
      </c>
      <c r="C74" s="95">
        <v>300960</v>
      </c>
    </row>
    <row r="75" spans="1:3" ht="12.75">
      <c r="A75" s="12"/>
      <c r="B75" s="50" t="s">
        <v>1453</v>
      </c>
      <c r="C75" s="95">
        <v>200640</v>
      </c>
    </row>
    <row r="76" spans="1:3" ht="12.75">
      <c r="A76" s="12"/>
      <c r="B76" s="50" t="s">
        <v>1454</v>
      </c>
      <c r="C76" s="95">
        <v>1404480</v>
      </c>
    </row>
    <row r="77" spans="1:3" ht="12.75">
      <c r="A77" s="12"/>
      <c r="B77" s="104" t="s">
        <v>1455</v>
      </c>
      <c r="C77" s="102">
        <v>1000000</v>
      </c>
    </row>
    <row r="78" spans="1:3" ht="12.75">
      <c r="A78" s="12"/>
      <c r="B78" s="19"/>
      <c r="C78" s="20"/>
    </row>
    <row r="79" spans="1:3" s="71" customFormat="1" ht="13.5" thickBot="1">
      <c r="A79" s="53">
        <v>5309</v>
      </c>
      <c r="B79" s="54" t="s">
        <v>1328</v>
      </c>
      <c r="C79" s="55">
        <f>SUM(C80:C80)</f>
        <v>100000000</v>
      </c>
    </row>
    <row r="80" spans="1:3" ht="13.5" thickTop="1">
      <c r="A80" s="23"/>
      <c r="B80" s="104" t="s">
        <v>1516</v>
      </c>
      <c r="C80" s="102">
        <v>100000000</v>
      </c>
    </row>
    <row r="81" ht="12.75">
      <c r="B81" s="24"/>
    </row>
    <row r="82" ht="12.75">
      <c r="B82" s="24"/>
    </row>
    <row r="83" spans="1:3" s="71" customFormat="1" ht="13.5" thickBot="1">
      <c r="A83" s="53">
        <v>5316</v>
      </c>
      <c r="B83" s="54" t="s">
        <v>1329</v>
      </c>
      <c r="C83" s="55">
        <f>SUM(C84:C90)</f>
        <v>12515699</v>
      </c>
    </row>
    <row r="84" spans="2:3" ht="13.5" thickTop="1">
      <c r="B84" s="3" t="s">
        <v>1428</v>
      </c>
      <c r="C84" s="102">
        <v>228109</v>
      </c>
    </row>
    <row r="85" spans="2:3" ht="12.75">
      <c r="B85" s="24" t="s">
        <v>1429</v>
      </c>
      <c r="C85" s="102">
        <v>102367</v>
      </c>
    </row>
    <row r="86" spans="2:3" ht="12.75">
      <c r="B86" s="24" t="s">
        <v>394</v>
      </c>
      <c r="C86" s="102">
        <v>9542399</v>
      </c>
    </row>
    <row r="87" spans="2:3" ht="12.75">
      <c r="B87" s="24" t="s">
        <v>31</v>
      </c>
      <c r="C87" s="102">
        <v>2295088</v>
      </c>
    </row>
    <row r="88" spans="2:3" ht="12.75">
      <c r="B88" s="24" t="s">
        <v>1430</v>
      </c>
      <c r="C88" s="102">
        <v>104396</v>
      </c>
    </row>
    <row r="89" spans="1:3" ht="12.75">
      <c r="A89" s="6"/>
      <c r="B89" s="1" t="s">
        <v>1324</v>
      </c>
      <c r="C89" s="102">
        <v>147701</v>
      </c>
    </row>
    <row r="90" spans="1:3" ht="12.75">
      <c r="A90" s="6"/>
      <c r="B90" s="1" t="s">
        <v>1325</v>
      </c>
      <c r="C90" s="102">
        <v>95639</v>
      </c>
    </row>
    <row r="91" spans="1:2" ht="12.75">
      <c r="A91" s="6"/>
      <c r="B91" s="1"/>
    </row>
    <row r="93" spans="1:3" s="71" customFormat="1" ht="13.5" thickBot="1">
      <c r="A93" s="53">
        <v>5317</v>
      </c>
      <c r="B93" s="54" t="s">
        <v>1330</v>
      </c>
      <c r="C93" s="55">
        <f>SUM(C94:C100)</f>
        <v>7718454</v>
      </c>
    </row>
    <row r="94" spans="2:3" ht="13.5" thickTop="1">
      <c r="B94" s="3" t="s">
        <v>1428</v>
      </c>
      <c r="C94" s="102">
        <v>156018</v>
      </c>
    </row>
    <row r="95" spans="2:3" ht="12.75">
      <c r="B95" s="24" t="s">
        <v>1429</v>
      </c>
      <c r="C95" s="102">
        <v>73829</v>
      </c>
    </row>
    <row r="96" spans="2:3" ht="12.75">
      <c r="B96" s="24" t="s">
        <v>394</v>
      </c>
      <c r="C96" s="102">
        <v>5715679</v>
      </c>
    </row>
    <row r="97" spans="2:3" ht="12.75">
      <c r="B97" s="24" t="s">
        <v>31</v>
      </c>
      <c r="C97" s="102">
        <v>1501297</v>
      </c>
    </row>
    <row r="98" spans="2:3" ht="12.75">
      <c r="B98" s="24" t="s">
        <v>1430</v>
      </c>
      <c r="C98" s="102">
        <v>79784</v>
      </c>
    </row>
    <row r="99" spans="1:3" ht="12.75">
      <c r="A99" s="6"/>
      <c r="B99" s="1" t="s">
        <v>1324</v>
      </c>
      <c r="C99" s="102">
        <v>117951</v>
      </c>
    </row>
    <row r="100" spans="1:3" ht="12.75">
      <c r="A100" s="6"/>
      <c r="B100" s="1" t="s">
        <v>1325</v>
      </c>
      <c r="C100" s="102">
        <v>73896</v>
      </c>
    </row>
    <row r="101" spans="1:2" ht="12.75">
      <c r="A101" s="6"/>
      <c r="B101" s="1"/>
    </row>
    <row r="103" spans="1:3" s="71" customFormat="1" ht="13.5" thickBot="1">
      <c r="A103" s="53">
        <v>5314</v>
      </c>
      <c r="B103" s="54" t="s">
        <v>362</v>
      </c>
      <c r="C103" s="55">
        <f>SUM(C104:C106)</f>
        <v>5365960</v>
      </c>
    </row>
    <row r="104" spans="2:3" ht="13.5" thickTop="1">
      <c r="B104" s="104" t="s">
        <v>1517</v>
      </c>
      <c r="C104" s="102">
        <v>525960</v>
      </c>
    </row>
    <row r="105" spans="2:3" ht="12.75">
      <c r="B105" s="104" t="s">
        <v>1518</v>
      </c>
      <c r="C105" s="102">
        <v>540000</v>
      </c>
    </row>
    <row r="106" spans="2:3" ht="12.75">
      <c r="B106" s="104" t="s">
        <v>1519</v>
      </c>
      <c r="C106" s="102">
        <v>4300000</v>
      </c>
    </row>
    <row r="107" spans="2:3" ht="12.75">
      <c r="B107" s="104"/>
      <c r="C107" s="102"/>
    </row>
    <row r="108" ht="12.75">
      <c r="B108" s="24"/>
    </row>
    <row r="109" spans="1:3" s="71" customFormat="1" ht="13.5" thickBot="1">
      <c r="A109" s="53">
        <v>5339</v>
      </c>
      <c r="B109" s="54" t="s">
        <v>386</v>
      </c>
      <c r="C109" s="55">
        <f>SUM(C110:C112)</f>
        <v>5250000</v>
      </c>
    </row>
    <row r="110" spans="2:3" ht="13.5" thickTop="1">
      <c r="B110" s="104" t="s">
        <v>32</v>
      </c>
      <c r="C110" s="102">
        <v>1500000</v>
      </c>
    </row>
    <row r="111" spans="2:3" ht="12.75">
      <c r="B111" s="104" t="s">
        <v>33</v>
      </c>
      <c r="C111" s="102">
        <v>1250000</v>
      </c>
    </row>
    <row r="112" spans="2:3" ht="12.75">
      <c r="B112" s="104" t="s">
        <v>34</v>
      </c>
      <c r="C112" s="102">
        <v>2500000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0" sqref="B10"/>
    </sheetView>
  </sheetViews>
  <sheetFormatPr defaultColWidth="9.140625" defaultRowHeight="12.75"/>
  <cols>
    <col min="1" max="1" width="6.281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1520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SUM(C19,C24,C30,C33,C36,C39,C42,C45,C49,C54,C61,C68)</f>
        <v>33437697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1244</v>
      </c>
      <c r="C6" s="62"/>
    </row>
    <row r="7" spans="1:3" s="60" customFormat="1" ht="16.5" customHeight="1">
      <c r="A7" s="61"/>
      <c r="B7" s="64" t="s">
        <v>27</v>
      </c>
      <c r="C7" s="62"/>
    </row>
    <row r="8" spans="1:6" s="60" customFormat="1" ht="16.5" customHeight="1">
      <c r="A8" s="61"/>
      <c r="B8" s="65" t="s">
        <v>658</v>
      </c>
      <c r="C8" s="65"/>
      <c r="D8" s="66"/>
      <c r="E8" s="65"/>
      <c r="F8" s="67"/>
    </row>
    <row r="9" spans="1:3" s="60" customFormat="1" ht="18.75" customHeight="1">
      <c r="A9" s="61"/>
      <c r="B9" s="65" t="s">
        <v>657</v>
      </c>
      <c r="C9" s="62"/>
    </row>
    <row r="10" spans="1:3" s="60" customFormat="1" ht="18.75" customHeight="1">
      <c r="A10" s="61"/>
      <c r="B10" s="65" t="s">
        <v>656</v>
      </c>
      <c r="C10" s="62"/>
    </row>
    <row r="11" spans="1:3" s="60" customFormat="1" ht="18.75" customHeight="1">
      <c r="A11" s="61"/>
      <c r="B11" s="65" t="s">
        <v>655</v>
      </c>
      <c r="C11" s="62"/>
    </row>
    <row r="12" spans="1:3" s="15" customFormat="1" ht="18.75" customHeight="1">
      <c r="A12" s="17"/>
      <c r="B12" s="65" t="s">
        <v>654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653</v>
      </c>
      <c r="C15" s="18"/>
    </row>
    <row r="16" spans="1:3" s="15" customFormat="1" ht="18.75" customHeight="1">
      <c r="A16" s="17"/>
      <c r="B16" s="65" t="s">
        <v>652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364</v>
      </c>
      <c r="C19" s="55">
        <f>SUM(C20:C21)</f>
        <v>16898956</v>
      </c>
    </row>
    <row r="20" spans="1:3" ht="13.5" thickTop="1">
      <c r="A20" s="5"/>
      <c r="B20" s="1" t="s">
        <v>35</v>
      </c>
      <c r="C20" s="2">
        <v>7085159</v>
      </c>
    </row>
    <row r="21" spans="1:3" ht="12.75">
      <c r="A21" s="5"/>
      <c r="B21" s="1" t="s">
        <v>36</v>
      </c>
      <c r="C21" s="2">
        <v>9813797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1315</v>
      </c>
      <c r="C24" s="55">
        <f>SUM(C25:C27)</f>
        <v>2771368</v>
      </c>
    </row>
    <row r="25" spans="1:3" ht="13.5" thickTop="1">
      <c r="A25" s="5"/>
      <c r="B25" s="42" t="s">
        <v>37</v>
      </c>
      <c r="C25" s="32">
        <v>515759</v>
      </c>
    </row>
    <row r="26" spans="1:3" ht="12.75">
      <c r="A26" s="5"/>
      <c r="B26" s="42" t="s">
        <v>38</v>
      </c>
      <c r="C26" s="32">
        <v>1119267</v>
      </c>
    </row>
    <row r="27" spans="1:3" ht="12.75">
      <c r="A27" s="5"/>
      <c r="B27" s="42" t="s">
        <v>39</v>
      </c>
      <c r="C27" s="32">
        <v>1136342</v>
      </c>
    </row>
    <row r="30" spans="1:3" s="71" customFormat="1" ht="13.5" thickBot="1">
      <c r="A30" s="53">
        <v>5311</v>
      </c>
      <c r="B30" s="54" t="s">
        <v>1317</v>
      </c>
      <c r="C30" s="55">
        <v>7194716</v>
      </c>
    </row>
    <row r="31" ht="13.5" thickTop="1"/>
    <row r="33" spans="1:3" s="71" customFormat="1" ht="13.5" thickBot="1">
      <c r="A33" s="53" t="s">
        <v>1319</v>
      </c>
      <c r="B33" s="54" t="s">
        <v>1318</v>
      </c>
      <c r="C33" s="55">
        <v>107484</v>
      </c>
    </row>
    <row r="34" ht="13.5" thickTop="1"/>
    <row r="36" spans="1:3" s="71" customFormat="1" ht="13.5" thickBot="1">
      <c r="A36" s="53">
        <v>5310</v>
      </c>
      <c r="B36" s="54" t="s">
        <v>1320</v>
      </c>
      <c r="C36" s="55">
        <v>819747</v>
      </c>
    </row>
    <row r="37" ht="13.5" thickTop="1"/>
    <row r="39" spans="1:3" s="71" customFormat="1" ht="13.5" thickBot="1">
      <c r="A39" s="53">
        <v>5303</v>
      </c>
      <c r="B39" s="54" t="s">
        <v>1326</v>
      </c>
      <c r="C39" s="55">
        <v>329495</v>
      </c>
    </row>
    <row r="40" ht="13.5" thickTop="1"/>
    <row r="42" spans="1:3" s="71" customFormat="1" ht="13.5" thickBot="1">
      <c r="A42" s="53">
        <v>5304</v>
      </c>
      <c r="B42" s="54" t="s">
        <v>1327</v>
      </c>
      <c r="C42" s="55">
        <v>86263</v>
      </c>
    </row>
    <row r="43" ht="13.5" thickTop="1"/>
    <row r="45" spans="1:3" s="71" customFormat="1" ht="13.5" thickBot="1">
      <c r="A45" s="53">
        <v>5308</v>
      </c>
      <c r="B45" s="54" t="s">
        <v>1321</v>
      </c>
      <c r="C45" s="55">
        <v>500000</v>
      </c>
    </row>
    <row r="46" spans="1:3" ht="13.5" thickTop="1">
      <c r="A46" s="4"/>
      <c r="B46" s="104" t="s">
        <v>1521</v>
      </c>
      <c r="C46" s="2">
        <v>500000</v>
      </c>
    </row>
    <row r="49" spans="1:3" s="71" customFormat="1" ht="13.5" thickBot="1">
      <c r="A49" s="53">
        <v>5309</v>
      </c>
      <c r="B49" s="54" t="s">
        <v>1322</v>
      </c>
      <c r="C49" s="55">
        <f>SUM(C50:C51)</f>
        <v>1750000</v>
      </c>
    </row>
    <row r="50" spans="1:3" ht="13.5" thickTop="1">
      <c r="A50" s="12"/>
      <c r="B50" s="50" t="s">
        <v>40</v>
      </c>
      <c r="C50" s="95">
        <v>1500000</v>
      </c>
    </row>
    <row r="51" spans="1:3" ht="12.75">
      <c r="A51" s="12"/>
      <c r="B51" s="50" t="s">
        <v>41</v>
      </c>
      <c r="C51" s="95">
        <v>250000</v>
      </c>
    </row>
    <row r="52" spans="1:3" ht="12.75">
      <c r="A52" s="12"/>
      <c r="B52" s="21"/>
      <c r="C52" s="22"/>
    </row>
    <row r="54" spans="1:3" s="71" customFormat="1" ht="13.5" thickBot="1">
      <c r="A54" s="53">
        <v>5316</v>
      </c>
      <c r="B54" s="54" t="s">
        <v>1329</v>
      </c>
      <c r="C54" s="55">
        <f>SUM(C55:C58)</f>
        <v>1789970</v>
      </c>
    </row>
    <row r="55" spans="1:3" ht="13.5" thickTop="1">
      <c r="A55" s="6"/>
      <c r="B55" s="1" t="s">
        <v>35</v>
      </c>
      <c r="C55" s="102">
        <v>343932</v>
      </c>
    </row>
    <row r="56" spans="1:3" ht="12.75">
      <c r="A56" s="6"/>
      <c r="B56" s="1" t="s">
        <v>36</v>
      </c>
      <c r="C56" s="102">
        <v>675416</v>
      </c>
    </row>
    <row r="57" spans="1:3" ht="12.75">
      <c r="A57" s="6"/>
      <c r="B57" s="1" t="s">
        <v>1324</v>
      </c>
      <c r="C57" s="102">
        <v>285184</v>
      </c>
    </row>
    <row r="58" spans="1:3" ht="12.75">
      <c r="A58" s="6"/>
      <c r="B58" s="1" t="s">
        <v>1325</v>
      </c>
      <c r="C58" s="102">
        <v>485438</v>
      </c>
    </row>
    <row r="59" spans="1:2" ht="12.75">
      <c r="A59" s="6"/>
      <c r="B59" s="1"/>
    </row>
    <row r="61" spans="1:3" s="71" customFormat="1" ht="13.5" thickBot="1">
      <c r="A61" s="53">
        <v>5317</v>
      </c>
      <c r="B61" s="54" t="s">
        <v>1330</v>
      </c>
      <c r="C61" s="55">
        <f>SUM(C62:C65)</f>
        <v>689698</v>
      </c>
    </row>
    <row r="62" spans="1:3" ht="13.5" thickTop="1">
      <c r="A62" s="6"/>
      <c r="B62" s="1" t="s">
        <v>35</v>
      </c>
      <c r="C62" s="102">
        <v>182730</v>
      </c>
    </row>
    <row r="63" spans="1:3" ht="12.75">
      <c r="A63" s="6"/>
      <c r="B63" s="1" t="s">
        <v>36</v>
      </c>
      <c r="C63" s="102">
        <v>202578</v>
      </c>
    </row>
    <row r="64" spans="1:3" ht="12.75">
      <c r="A64" s="6"/>
      <c r="B64" s="1" t="s">
        <v>1324</v>
      </c>
      <c r="C64" s="102">
        <v>126052</v>
      </c>
    </row>
    <row r="65" spans="1:3" ht="12.75">
      <c r="A65" s="6"/>
      <c r="B65" s="1" t="s">
        <v>1325</v>
      </c>
      <c r="C65" s="102">
        <v>178338</v>
      </c>
    </row>
    <row r="67" ht="12.75">
      <c r="B67" s="24"/>
    </row>
    <row r="68" spans="1:3" s="71" customFormat="1" ht="13.5" thickBot="1">
      <c r="A68" s="53">
        <v>5339</v>
      </c>
      <c r="B68" s="54" t="s">
        <v>386</v>
      </c>
      <c r="C68" s="55">
        <f>SUM(C69)</f>
        <v>500000</v>
      </c>
    </row>
    <row r="69" spans="2:3" ht="13.5" thickTop="1">
      <c r="B69" s="104" t="s">
        <v>928</v>
      </c>
      <c r="C69" s="102">
        <v>500000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2">
      <pane xSplit="1" ySplit="18" topLeftCell="B31" activePane="bottomRight" state="frozen"/>
      <selection pane="topLeft" activeCell="A2" sqref="A2"/>
      <selection pane="topRight" activeCell="B2" sqref="B2"/>
      <selection pane="bottomLeft" activeCell="A20" sqref="A20"/>
      <selection pane="bottomRight" activeCell="B8" sqref="B8"/>
    </sheetView>
  </sheetViews>
  <sheetFormatPr defaultColWidth="9.140625" defaultRowHeight="12.75"/>
  <cols>
    <col min="1" max="1" width="6.7109375" style="9" customWidth="1"/>
    <col min="2" max="2" width="95.00390625" style="3" customWidth="1"/>
    <col min="3" max="3" width="18.710937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1522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SUM(C19,C23,C32,C44,C50,C53,C56,C59,C62,C65,C69,C124,C128,C140)</f>
        <v>1660064469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1245</v>
      </c>
      <c r="C6" s="62"/>
    </row>
    <row r="7" spans="1:3" s="60" customFormat="1" ht="16.5" customHeight="1">
      <c r="A7" s="61"/>
      <c r="B7" s="64" t="s">
        <v>666</v>
      </c>
      <c r="C7" s="62"/>
    </row>
    <row r="8" spans="1:6" s="60" customFormat="1" ht="16.5" customHeight="1">
      <c r="A8" s="61"/>
      <c r="B8" s="65" t="s">
        <v>665</v>
      </c>
      <c r="C8" s="65"/>
      <c r="D8" s="66"/>
      <c r="E8" s="65"/>
      <c r="F8" s="67"/>
    </row>
    <row r="9" spans="1:3" s="60" customFormat="1" ht="18.75" customHeight="1">
      <c r="A9" s="61"/>
      <c r="B9" s="65" t="s">
        <v>664</v>
      </c>
      <c r="C9" s="62"/>
    </row>
    <row r="10" spans="1:3" s="60" customFormat="1" ht="18.75" customHeight="1">
      <c r="A10" s="61"/>
      <c r="B10" s="65" t="s">
        <v>663</v>
      </c>
      <c r="C10" s="62"/>
    </row>
    <row r="11" spans="1:3" s="60" customFormat="1" ht="18.75" customHeight="1">
      <c r="A11" s="61"/>
      <c r="B11" s="65" t="s">
        <v>662</v>
      </c>
      <c r="C11" s="62"/>
    </row>
    <row r="12" spans="1:3" s="15" customFormat="1" ht="18.75" customHeight="1">
      <c r="A12" s="17"/>
      <c r="B12" s="65" t="s">
        <v>661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660</v>
      </c>
      <c r="C15" s="18"/>
    </row>
    <row r="16" spans="1:3" s="15" customFormat="1" ht="18.75" customHeight="1">
      <c r="A16" s="17"/>
      <c r="B16" s="65" t="s">
        <v>659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773326809</v>
      </c>
    </row>
    <row r="20" spans="1:3" ht="13.5" thickTop="1">
      <c r="A20" s="5"/>
      <c r="B20" s="1" t="s">
        <v>394</v>
      </c>
      <c r="C20" s="2">
        <v>773326809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SUM(C24:C29)</f>
        <v>78619177</v>
      </c>
    </row>
    <row r="24" spans="1:3" ht="13.5" thickTop="1">
      <c r="A24" s="5"/>
      <c r="B24" s="1" t="s">
        <v>929</v>
      </c>
      <c r="C24" s="2">
        <v>9379662</v>
      </c>
    </row>
    <row r="25" spans="1:3" ht="12.75">
      <c r="A25" s="5"/>
      <c r="B25" s="1" t="s">
        <v>930</v>
      </c>
      <c r="C25" s="2">
        <v>22465747</v>
      </c>
    </row>
    <row r="26" spans="1:3" ht="12.75">
      <c r="A26" s="5"/>
      <c r="B26" s="1" t="s">
        <v>931</v>
      </c>
      <c r="C26" s="2">
        <v>15491573</v>
      </c>
    </row>
    <row r="27" spans="1:3" ht="12.75">
      <c r="A27" s="5"/>
      <c r="B27" s="1" t="s">
        <v>932</v>
      </c>
      <c r="C27" s="2">
        <v>14577592</v>
      </c>
    </row>
    <row r="28" spans="1:3" ht="12.75">
      <c r="A28" s="5"/>
      <c r="B28" s="1" t="s">
        <v>933</v>
      </c>
      <c r="C28" s="2">
        <v>10423380</v>
      </c>
    </row>
    <row r="29" spans="1:3" ht="12.75">
      <c r="A29" s="5"/>
      <c r="B29" s="1" t="s">
        <v>934</v>
      </c>
      <c r="C29" s="2">
        <v>6281223</v>
      </c>
    </row>
    <row r="30" spans="1:2" ht="12.75">
      <c r="A30" s="5"/>
      <c r="B30" s="1"/>
    </row>
    <row r="31" spans="1:2" ht="12.75">
      <c r="A31" s="5"/>
      <c r="B31" s="1"/>
    </row>
    <row r="32" spans="1:3" s="71" customFormat="1" ht="13.5" thickBot="1">
      <c r="A32" s="53">
        <v>5307</v>
      </c>
      <c r="B32" s="54" t="s">
        <v>1315</v>
      </c>
      <c r="C32" s="55">
        <f>SUM(C33:C41)</f>
        <v>10570026</v>
      </c>
    </row>
    <row r="33" spans="1:3" ht="13.5" thickTop="1">
      <c r="A33" s="5"/>
      <c r="B33" s="1" t="s">
        <v>935</v>
      </c>
      <c r="C33" s="2">
        <v>2695012</v>
      </c>
    </row>
    <row r="34" spans="1:3" ht="12.75">
      <c r="A34" s="5"/>
      <c r="B34" s="1" t="s">
        <v>1592</v>
      </c>
      <c r="C34" s="2">
        <v>73552</v>
      </c>
    </row>
    <row r="35" spans="1:3" ht="12.75">
      <c r="A35" s="5"/>
      <c r="B35" s="1" t="s">
        <v>936</v>
      </c>
      <c r="C35" s="2">
        <v>1224805</v>
      </c>
    </row>
    <row r="36" spans="1:3" ht="12.75">
      <c r="A36" s="5"/>
      <c r="B36" s="1" t="s">
        <v>937</v>
      </c>
      <c r="C36" s="2">
        <v>794650</v>
      </c>
    </row>
    <row r="37" spans="1:3" ht="12.75">
      <c r="A37" s="5"/>
      <c r="B37" s="1" t="s">
        <v>938</v>
      </c>
      <c r="C37" s="2">
        <v>1245902</v>
      </c>
    </row>
    <row r="38" spans="1:3" ht="12.75">
      <c r="A38" s="5"/>
      <c r="B38" s="1" t="s">
        <v>939</v>
      </c>
      <c r="C38" s="2">
        <v>1334020</v>
      </c>
    </row>
    <row r="39" spans="1:3" ht="12.75">
      <c r="A39" s="5"/>
      <c r="B39" s="1" t="s">
        <v>940</v>
      </c>
      <c r="C39" s="2">
        <v>710718</v>
      </c>
    </row>
    <row r="40" spans="1:3" ht="12.75">
      <c r="A40" s="5"/>
      <c r="B40" s="1" t="s">
        <v>941</v>
      </c>
      <c r="C40" s="2">
        <v>792015</v>
      </c>
    </row>
    <row r="41" spans="1:3" ht="12.75">
      <c r="A41" s="5"/>
      <c r="B41" s="1" t="s">
        <v>942</v>
      </c>
      <c r="C41" s="2">
        <v>1699352</v>
      </c>
    </row>
    <row r="42" spans="1:2" ht="12.75">
      <c r="A42" s="5"/>
      <c r="B42" s="1"/>
    </row>
    <row r="44" spans="1:3" s="71" customFormat="1" ht="13.5" thickBot="1">
      <c r="A44" s="53">
        <v>5309</v>
      </c>
      <c r="B44" s="54" t="s">
        <v>1316</v>
      </c>
      <c r="C44" s="55">
        <f>SUM(C45:C47)</f>
        <v>417154132</v>
      </c>
    </row>
    <row r="45" spans="1:3" ht="13.5" thickTop="1">
      <c r="A45" s="6"/>
      <c r="B45" s="7" t="s">
        <v>931</v>
      </c>
      <c r="C45" s="8">
        <v>1433849</v>
      </c>
    </row>
    <row r="46" spans="1:3" ht="12.75">
      <c r="A46" s="6"/>
      <c r="B46" s="7" t="s">
        <v>943</v>
      </c>
      <c r="C46" s="8">
        <v>413117471</v>
      </c>
    </row>
    <row r="47" spans="1:3" ht="12.75">
      <c r="A47" s="6"/>
      <c r="B47" s="7" t="s">
        <v>944</v>
      </c>
      <c r="C47" s="8">
        <v>2602812</v>
      </c>
    </row>
    <row r="50" spans="1:3" s="71" customFormat="1" ht="13.5" thickBot="1">
      <c r="A50" s="53">
        <v>5311</v>
      </c>
      <c r="B50" s="54" t="s">
        <v>1317</v>
      </c>
      <c r="C50" s="55">
        <v>15385473</v>
      </c>
    </row>
    <row r="51" ht="13.5" thickTop="1"/>
    <row r="53" spans="1:3" s="71" customFormat="1" ht="13.5" thickBot="1">
      <c r="A53" s="53" t="s">
        <v>1319</v>
      </c>
      <c r="B53" s="54" t="s">
        <v>1318</v>
      </c>
      <c r="C53" s="55">
        <v>219171</v>
      </c>
    </row>
    <row r="54" ht="13.5" thickTop="1"/>
    <row r="56" spans="1:3" s="71" customFormat="1" ht="13.5" thickBot="1">
      <c r="A56" s="53">
        <v>5310</v>
      </c>
      <c r="B56" s="54" t="s">
        <v>1320</v>
      </c>
      <c r="C56" s="55">
        <v>7942602</v>
      </c>
    </row>
    <row r="57" ht="13.5" thickTop="1"/>
    <row r="59" spans="1:3" s="71" customFormat="1" ht="13.5" thickBot="1">
      <c r="A59" s="53">
        <v>5303</v>
      </c>
      <c r="B59" s="54" t="s">
        <v>1326</v>
      </c>
      <c r="C59" s="55">
        <v>7283541</v>
      </c>
    </row>
    <row r="60" ht="13.5" thickTop="1"/>
    <row r="62" spans="1:3" s="71" customFormat="1" ht="13.5" thickBot="1">
      <c r="A62" s="53">
        <v>5304</v>
      </c>
      <c r="B62" s="54" t="s">
        <v>1327</v>
      </c>
      <c r="C62" s="55">
        <v>1303850</v>
      </c>
    </row>
    <row r="63" ht="13.5" thickTop="1"/>
    <row r="65" spans="1:3" s="71" customFormat="1" ht="13.5" thickBot="1">
      <c r="A65" s="53">
        <v>5308</v>
      </c>
      <c r="B65" s="54" t="s">
        <v>1321</v>
      </c>
      <c r="C65" s="55">
        <f>SUM(C66)</f>
        <v>500000</v>
      </c>
    </row>
    <row r="66" spans="1:3" ht="13.5" thickTop="1">
      <c r="A66" s="4"/>
      <c r="B66" s="11" t="s">
        <v>945</v>
      </c>
      <c r="C66" s="2">
        <v>500000</v>
      </c>
    </row>
    <row r="67" spans="1:2" ht="12.75">
      <c r="A67" s="4"/>
      <c r="B67" s="11"/>
    </row>
    <row r="69" spans="1:3" s="71" customFormat="1" ht="13.5" thickBot="1">
      <c r="A69" s="53">
        <v>5309</v>
      </c>
      <c r="B69" s="54" t="s">
        <v>1322</v>
      </c>
      <c r="C69" s="55">
        <f>SUM(C70:C121)</f>
        <v>27333747</v>
      </c>
    </row>
    <row r="70" spans="1:3" ht="13.5" thickTop="1">
      <c r="A70" s="12"/>
      <c r="B70" s="104" t="s">
        <v>1146</v>
      </c>
      <c r="C70" s="102">
        <v>200640</v>
      </c>
    </row>
    <row r="71" spans="1:3" ht="12.75">
      <c r="A71" s="12"/>
      <c r="B71" s="104" t="s">
        <v>1147</v>
      </c>
      <c r="C71" s="102">
        <v>800000</v>
      </c>
    </row>
    <row r="72" spans="1:3" ht="12.75">
      <c r="A72" s="12"/>
      <c r="B72" s="104" t="s">
        <v>1148</v>
      </c>
      <c r="C72" s="102">
        <v>200640</v>
      </c>
    </row>
    <row r="73" spans="1:3" ht="12.75">
      <c r="A73" s="12"/>
      <c r="B73" s="104" t="s">
        <v>1149</v>
      </c>
      <c r="C73" s="102">
        <v>200640</v>
      </c>
    </row>
    <row r="74" spans="1:3" ht="12.75">
      <c r="A74" s="12"/>
      <c r="B74" s="104" t="s">
        <v>1150</v>
      </c>
      <c r="C74" s="102">
        <v>200640</v>
      </c>
    </row>
    <row r="75" spans="1:3" ht="12.75">
      <c r="A75" s="12"/>
      <c r="B75" s="104" t="s">
        <v>1151</v>
      </c>
      <c r="C75" s="102">
        <v>37620</v>
      </c>
    </row>
    <row r="76" spans="1:3" ht="12.75">
      <c r="A76" s="12"/>
      <c r="B76" s="104" t="s">
        <v>1152</v>
      </c>
      <c r="C76" s="102">
        <v>50160</v>
      </c>
    </row>
    <row r="77" spans="1:3" ht="12.75">
      <c r="A77" s="12"/>
      <c r="B77" s="104" t="s">
        <v>1153</v>
      </c>
      <c r="C77" s="102">
        <v>62700</v>
      </c>
    </row>
    <row r="78" spans="1:3" ht="12.75">
      <c r="A78" s="12"/>
      <c r="B78" s="104" t="s">
        <v>1154</v>
      </c>
      <c r="C78" s="102">
        <v>87780</v>
      </c>
    </row>
    <row r="79" spans="1:3" ht="12.75">
      <c r="A79" s="12"/>
      <c r="B79" s="104" t="s">
        <v>1155</v>
      </c>
      <c r="C79" s="102">
        <v>280896</v>
      </c>
    </row>
    <row r="80" spans="1:3" ht="12.75">
      <c r="A80" s="12"/>
      <c r="B80" s="104" t="s">
        <v>1156</v>
      </c>
      <c r="C80" s="102">
        <v>200640</v>
      </c>
    </row>
    <row r="81" spans="1:3" ht="12.75">
      <c r="A81" s="12"/>
      <c r="B81" s="104" t="s">
        <v>1157</v>
      </c>
      <c r="C81" s="102">
        <v>192614</v>
      </c>
    </row>
    <row r="82" spans="1:3" ht="12.75">
      <c r="A82" s="12"/>
      <c r="B82" s="104" t="s">
        <v>1158</v>
      </c>
      <c r="C82" s="102">
        <v>802560</v>
      </c>
    </row>
    <row r="83" spans="1:3" ht="12.75">
      <c r="A83" s="12"/>
      <c r="B83" s="104" t="s">
        <v>323</v>
      </c>
      <c r="C83" s="102">
        <v>802560</v>
      </c>
    </row>
    <row r="84" spans="1:3" ht="12.75">
      <c r="A84" s="12"/>
      <c r="B84" s="104" t="s">
        <v>324</v>
      </c>
      <c r="C84" s="102">
        <v>200640</v>
      </c>
    </row>
    <row r="85" spans="1:3" ht="12.75">
      <c r="A85" s="12"/>
      <c r="B85" s="104" t="s">
        <v>325</v>
      </c>
      <c r="C85" s="102">
        <v>37118</v>
      </c>
    </row>
    <row r="86" spans="1:3" ht="12.75">
      <c r="A86" s="12"/>
      <c r="B86" s="104" t="s">
        <v>326</v>
      </c>
      <c r="C86" s="102">
        <v>2407680</v>
      </c>
    </row>
    <row r="87" spans="1:3" ht="12.75">
      <c r="A87" s="12"/>
      <c r="B87" s="104" t="s">
        <v>327</v>
      </c>
      <c r="C87" s="102">
        <v>1003200</v>
      </c>
    </row>
    <row r="88" spans="1:3" ht="12.75">
      <c r="A88" s="12"/>
      <c r="B88" s="104" t="s">
        <v>328</v>
      </c>
      <c r="C88" s="102">
        <v>1003200</v>
      </c>
    </row>
    <row r="89" spans="1:3" ht="12.75">
      <c r="A89" s="12"/>
      <c r="B89" s="104" t="s">
        <v>329</v>
      </c>
      <c r="C89" s="102">
        <v>450000</v>
      </c>
    </row>
    <row r="90" spans="1:3" ht="12.75">
      <c r="A90" s="12"/>
      <c r="B90" s="104" t="s">
        <v>330</v>
      </c>
      <c r="C90" s="102">
        <v>17456</v>
      </c>
    </row>
    <row r="91" spans="1:3" ht="12.75">
      <c r="A91" s="12"/>
      <c r="B91" s="104" t="s">
        <v>331</v>
      </c>
      <c r="C91" s="102">
        <v>100320</v>
      </c>
    </row>
    <row r="92" spans="1:3" ht="12.75">
      <c r="A92" s="12"/>
      <c r="B92" s="104" t="s">
        <v>42</v>
      </c>
      <c r="C92" s="102">
        <v>1000000</v>
      </c>
    </row>
    <row r="93" spans="1:3" ht="12.75">
      <c r="A93" s="12"/>
      <c r="B93" s="104" t="s">
        <v>332</v>
      </c>
      <c r="C93" s="102">
        <v>401280</v>
      </c>
    </row>
    <row r="94" spans="1:3" ht="12.75">
      <c r="A94" s="12"/>
      <c r="B94" s="104" t="s">
        <v>333</v>
      </c>
      <c r="C94" s="102">
        <v>200640</v>
      </c>
    </row>
    <row r="95" spans="1:3" ht="12.75">
      <c r="A95" s="12"/>
      <c r="B95" s="104" t="s">
        <v>334</v>
      </c>
      <c r="C95" s="102">
        <v>1404480</v>
      </c>
    </row>
    <row r="96" spans="1:3" ht="12.75">
      <c r="A96" s="12"/>
      <c r="B96" s="104" t="s">
        <v>335</v>
      </c>
      <c r="C96" s="102">
        <v>1200000</v>
      </c>
    </row>
    <row r="97" spans="1:3" ht="12.75">
      <c r="A97" s="12"/>
      <c r="B97" s="104" t="s">
        <v>336</v>
      </c>
      <c r="C97" s="102">
        <v>200640</v>
      </c>
    </row>
    <row r="98" spans="1:3" ht="12.75">
      <c r="A98" s="12"/>
      <c r="B98" s="104" t="s">
        <v>337</v>
      </c>
      <c r="C98" s="102">
        <v>220640</v>
      </c>
    </row>
    <row r="99" spans="1:3" ht="12.75">
      <c r="A99" s="12"/>
      <c r="B99" s="104" t="s">
        <v>338</v>
      </c>
      <c r="C99" s="102">
        <v>450000</v>
      </c>
    </row>
    <row r="100" spans="1:3" ht="12.75">
      <c r="A100" s="12"/>
      <c r="B100" s="104" t="s">
        <v>339</v>
      </c>
      <c r="C100" s="102">
        <v>450000</v>
      </c>
    </row>
    <row r="101" spans="1:3" ht="12.75">
      <c r="A101" s="12"/>
      <c r="B101" s="104" t="s">
        <v>340</v>
      </c>
      <c r="C101" s="102">
        <v>1200000</v>
      </c>
    </row>
    <row r="102" spans="1:3" ht="12.75">
      <c r="A102" s="12"/>
      <c r="B102" s="104" t="s">
        <v>341</v>
      </c>
      <c r="C102" s="102">
        <v>1200000</v>
      </c>
    </row>
    <row r="103" spans="1:3" ht="12.75">
      <c r="A103" s="12"/>
      <c r="B103" s="104" t="s">
        <v>342</v>
      </c>
      <c r="C103" s="102">
        <v>1123584</v>
      </c>
    </row>
    <row r="104" spans="1:3" ht="12.75">
      <c r="A104" s="12"/>
      <c r="B104" s="104" t="s">
        <v>343</v>
      </c>
      <c r="C104" s="102">
        <v>200640</v>
      </c>
    </row>
    <row r="105" spans="1:3" ht="12.75">
      <c r="A105" s="12"/>
      <c r="B105" s="104" t="s">
        <v>344</v>
      </c>
      <c r="C105" s="102">
        <v>30096</v>
      </c>
    </row>
    <row r="106" spans="1:3" ht="12.75">
      <c r="A106" s="12"/>
      <c r="B106" s="104" t="s">
        <v>345</v>
      </c>
      <c r="C106" s="102">
        <v>50160</v>
      </c>
    </row>
    <row r="107" spans="1:3" ht="12.75">
      <c r="A107" s="12"/>
      <c r="B107" s="104" t="s">
        <v>346</v>
      </c>
      <c r="C107" s="102">
        <v>902880</v>
      </c>
    </row>
    <row r="108" spans="1:3" ht="12.75">
      <c r="A108" s="12"/>
      <c r="B108" s="104" t="s">
        <v>347</v>
      </c>
      <c r="C108" s="102">
        <v>451440</v>
      </c>
    </row>
    <row r="109" spans="1:3" ht="12.75">
      <c r="A109" s="12"/>
      <c r="B109" s="104" t="s">
        <v>348</v>
      </c>
      <c r="C109" s="102">
        <v>1400000</v>
      </c>
    </row>
    <row r="110" spans="1:3" ht="12.75">
      <c r="A110" s="12"/>
      <c r="B110" s="104" t="s">
        <v>349</v>
      </c>
      <c r="C110" s="102">
        <v>700000</v>
      </c>
    </row>
    <row r="111" spans="1:3" ht="12.75">
      <c r="A111" s="12"/>
      <c r="B111" s="104" t="s">
        <v>43</v>
      </c>
      <c r="C111" s="102">
        <v>1000000</v>
      </c>
    </row>
    <row r="112" spans="1:3" ht="12.75">
      <c r="A112" s="35"/>
      <c r="B112" s="104" t="s">
        <v>350</v>
      </c>
      <c r="C112" s="102">
        <v>922944</v>
      </c>
    </row>
    <row r="113" spans="1:3" ht="12.75">
      <c r="A113" s="36"/>
      <c r="B113" s="104" t="s">
        <v>351</v>
      </c>
      <c r="C113" s="102">
        <v>56179</v>
      </c>
    </row>
    <row r="114" spans="1:3" ht="12.75">
      <c r="A114" s="12"/>
      <c r="B114" s="104" t="s">
        <v>352</v>
      </c>
      <c r="C114" s="102">
        <v>950000</v>
      </c>
    </row>
    <row r="115" spans="1:3" ht="12.75">
      <c r="A115" s="12"/>
      <c r="B115" s="104" t="s">
        <v>353</v>
      </c>
      <c r="C115" s="102">
        <v>20064</v>
      </c>
    </row>
    <row r="116" spans="1:3" ht="12.75">
      <c r="A116" s="12"/>
      <c r="B116" s="104" t="s">
        <v>354</v>
      </c>
      <c r="C116" s="102">
        <v>110352</v>
      </c>
    </row>
    <row r="117" spans="1:3" ht="12.75">
      <c r="A117" s="12"/>
      <c r="B117" s="104" t="s">
        <v>355</v>
      </c>
      <c r="C117" s="102">
        <v>1200000</v>
      </c>
    </row>
    <row r="118" spans="1:3" ht="12.75">
      <c r="A118" s="12"/>
      <c r="B118" s="104" t="s">
        <v>356</v>
      </c>
      <c r="C118" s="102">
        <v>20064</v>
      </c>
    </row>
    <row r="119" spans="1:3" ht="12.75">
      <c r="A119" s="12"/>
      <c r="B119" s="104" t="s">
        <v>357</v>
      </c>
      <c r="C119" s="102">
        <v>100320</v>
      </c>
    </row>
    <row r="120" spans="1:3" ht="12.75">
      <c r="A120" s="12"/>
      <c r="B120" s="104" t="s">
        <v>358</v>
      </c>
      <c r="C120" s="102">
        <v>752400</v>
      </c>
    </row>
    <row r="121" spans="1:3" ht="12.75">
      <c r="A121" s="12"/>
      <c r="B121" s="104" t="s">
        <v>359</v>
      </c>
      <c r="C121" s="102">
        <v>75240</v>
      </c>
    </row>
    <row r="122" spans="1:3" ht="12.75">
      <c r="A122" s="12"/>
      <c r="B122" s="50"/>
      <c r="C122" s="95"/>
    </row>
    <row r="123" spans="1:3" ht="12.75">
      <c r="A123" s="12"/>
      <c r="B123" s="50"/>
      <c r="C123" s="95"/>
    </row>
    <row r="124" spans="1:3" s="71" customFormat="1" ht="13.5" thickBot="1">
      <c r="A124" s="53">
        <v>5309</v>
      </c>
      <c r="B124" s="54" t="s">
        <v>1328</v>
      </c>
      <c r="C124" s="55">
        <f>SUM(C125:C125)</f>
        <v>300000000</v>
      </c>
    </row>
    <row r="125" spans="1:3" ht="13.5" thickTop="1">
      <c r="A125" s="6"/>
      <c r="B125" s="104" t="s">
        <v>1523</v>
      </c>
      <c r="C125" s="102">
        <v>300000000</v>
      </c>
    </row>
    <row r="128" spans="1:3" s="71" customFormat="1" ht="13.5" thickBot="1">
      <c r="A128" s="53">
        <v>5316</v>
      </c>
      <c r="B128" s="54" t="s">
        <v>1329</v>
      </c>
      <c r="C128" s="55">
        <f>SUM(C129:C137)</f>
        <v>12715645</v>
      </c>
    </row>
    <row r="129" spans="1:3" ht="13.5" thickTop="1">
      <c r="A129" s="6"/>
      <c r="B129" s="1" t="s">
        <v>929</v>
      </c>
      <c r="C129" s="102">
        <v>243289</v>
      </c>
    </row>
    <row r="130" spans="1:3" ht="12.75">
      <c r="A130" s="6"/>
      <c r="B130" s="1" t="s">
        <v>930</v>
      </c>
      <c r="C130" s="102">
        <v>274601</v>
      </c>
    </row>
    <row r="131" spans="1:3" ht="12.75">
      <c r="A131" s="6"/>
      <c r="B131" s="1" t="s">
        <v>931</v>
      </c>
      <c r="C131" s="102">
        <v>510836</v>
      </c>
    </row>
    <row r="132" spans="1:3" ht="12.75">
      <c r="A132" s="6"/>
      <c r="B132" s="1" t="s">
        <v>394</v>
      </c>
      <c r="C132" s="102">
        <v>9542399</v>
      </c>
    </row>
    <row r="133" spans="1:3" ht="12.75">
      <c r="A133" s="6"/>
      <c r="B133" s="1" t="s">
        <v>932</v>
      </c>
      <c r="C133" s="102">
        <v>145723</v>
      </c>
    </row>
    <row r="134" spans="1:3" ht="12.75">
      <c r="A134" s="6"/>
      <c r="B134" s="1" t="s">
        <v>933</v>
      </c>
      <c r="C134" s="102">
        <v>318702</v>
      </c>
    </row>
    <row r="135" spans="1:3" ht="12.75">
      <c r="A135" s="6"/>
      <c r="B135" s="1" t="s">
        <v>934</v>
      </c>
      <c r="C135" s="102">
        <v>215397</v>
      </c>
    </row>
    <row r="136" spans="1:3" ht="12.75">
      <c r="A136" s="6"/>
      <c r="B136" s="1" t="s">
        <v>1324</v>
      </c>
      <c r="C136" s="102">
        <v>541073</v>
      </c>
    </row>
    <row r="137" spans="1:3" ht="12.75">
      <c r="A137" s="6"/>
      <c r="B137" s="1" t="s">
        <v>1325</v>
      </c>
      <c r="C137" s="102">
        <v>923625</v>
      </c>
    </row>
    <row r="140" spans="1:3" s="71" customFormat="1" ht="13.5" thickBot="1">
      <c r="A140" s="53">
        <v>5317</v>
      </c>
      <c r="B140" s="54" t="s">
        <v>1330</v>
      </c>
      <c r="C140" s="55">
        <f>SUM(C141:C149)</f>
        <v>7710296</v>
      </c>
    </row>
    <row r="141" spans="1:3" ht="13.5" thickTop="1">
      <c r="A141" s="6"/>
      <c r="B141" s="1" t="s">
        <v>929</v>
      </c>
      <c r="C141" s="102">
        <v>156364</v>
      </c>
    </row>
    <row r="142" spans="1:3" ht="12.75">
      <c r="A142" s="6"/>
      <c r="B142" s="1" t="s">
        <v>930</v>
      </c>
      <c r="C142" s="102">
        <v>237663</v>
      </c>
    </row>
    <row r="143" spans="1:3" ht="12.75">
      <c r="A143" s="6"/>
      <c r="B143" s="1" t="s">
        <v>931</v>
      </c>
      <c r="C143" s="102">
        <v>302048</v>
      </c>
    </row>
    <row r="144" spans="1:3" ht="12.75">
      <c r="A144" s="6"/>
      <c r="B144" s="1" t="s">
        <v>394</v>
      </c>
      <c r="C144" s="102">
        <v>5715679</v>
      </c>
    </row>
    <row r="145" spans="1:3" ht="12.75">
      <c r="A145" s="6"/>
      <c r="B145" s="1" t="s">
        <v>932</v>
      </c>
      <c r="C145" s="102">
        <v>91165</v>
      </c>
    </row>
    <row r="146" spans="1:3" ht="12.75">
      <c r="A146" s="6"/>
      <c r="B146" s="1" t="s">
        <v>933</v>
      </c>
      <c r="C146" s="102">
        <v>192186</v>
      </c>
    </row>
    <row r="147" spans="1:3" ht="12.75">
      <c r="A147" s="6"/>
      <c r="B147" s="1" t="s">
        <v>934</v>
      </c>
      <c r="C147" s="102">
        <v>114968</v>
      </c>
    </row>
    <row r="148" spans="1:3" ht="12.75">
      <c r="A148" s="6"/>
      <c r="B148" s="1" t="s">
        <v>1324</v>
      </c>
      <c r="C148" s="102">
        <v>329549</v>
      </c>
    </row>
    <row r="149" spans="1:3" ht="12.75">
      <c r="A149" s="6"/>
      <c r="B149" s="1" t="s">
        <v>1325</v>
      </c>
      <c r="C149" s="102">
        <v>570674</v>
      </c>
    </row>
    <row r="150" spans="1:2" ht="12.75">
      <c r="A150" s="6"/>
      <c r="B150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pane xSplit="1" ySplit="19" topLeftCell="B2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1524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SUM(C19,C28,C41,C44,C47,C50,C53,C56,C59,C76,C80,C92,C104)</f>
        <v>152579462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1246</v>
      </c>
      <c r="C6" s="62"/>
    </row>
    <row r="7" spans="1:3" s="60" customFormat="1" ht="16.5" customHeight="1">
      <c r="A7" s="61"/>
      <c r="B7" s="64" t="s">
        <v>674</v>
      </c>
      <c r="C7" s="62"/>
    </row>
    <row r="8" spans="1:6" s="60" customFormat="1" ht="16.5" customHeight="1">
      <c r="A8" s="61"/>
      <c r="B8" s="65" t="s">
        <v>673</v>
      </c>
      <c r="C8" s="65"/>
      <c r="D8" s="66"/>
      <c r="E8" s="65"/>
      <c r="F8" s="67"/>
    </row>
    <row r="9" spans="1:3" s="60" customFormat="1" ht="18.75" customHeight="1">
      <c r="A9" s="61"/>
      <c r="B9" s="65" t="s">
        <v>672</v>
      </c>
      <c r="C9" s="62"/>
    </row>
    <row r="10" spans="1:3" s="60" customFormat="1" ht="18.75" customHeight="1">
      <c r="A10" s="61"/>
      <c r="B10" s="65" t="s">
        <v>671</v>
      </c>
      <c r="C10" s="62"/>
    </row>
    <row r="11" spans="1:3" s="60" customFormat="1" ht="18.75" customHeight="1">
      <c r="A11" s="61"/>
      <c r="B11" s="65" t="s">
        <v>670</v>
      </c>
      <c r="C11" s="62"/>
    </row>
    <row r="12" spans="1:3" s="15" customFormat="1" ht="18.75" customHeight="1">
      <c r="A12" s="17"/>
      <c r="B12" s="65" t="s">
        <v>669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668</v>
      </c>
      <c r="C15" s="18"/>
    </row>
    <row r="16" spans="1:3" s="15" customFormat="1" ht="18.75" customHeight="1">
      <c r="A16" s="17"/>
      <c r="B16" s="65" t="s">
        <v>667</v>
      </c>
      <c r="C16" s="18"/>
    </row>
    <row r="19" spans="1:3" s="71" customFormat="1" ht="13.5" thickBot="1">
      <c r="A19" s="53">
        <v>5307</v>
      </c>
      <c r="B19" s="54" t="s">
        <v>364</v>
      </c>
      <c r="C19" s="55">
        <f>SUM(C20:C25)</f>
        <v>21035763</v>
      </c>
    </row>
    <row r="20" spans="1:3" ht="13.5" thickTop="1">
      <c r="A20" s="5"/>
      <c r="B20" s="1" t="s">
        <v>44</v>
      </c>
      <c r="C20" s="2">
        <v>1628856</v>
      </c>
    </row>
    <row r="21" spans="1:3" ht="12.75">
      <c r="A21" s="5"/>
      <c r="B21" s="1" t="s">
        <v>46</v>
      </c>
      <c r="C21" s="2">
        <v>5433693</v>
      </c>
    </row>
    <row r="22" spans="1:3" ht="12.75">
      <c r="A22" s="5"/>
      <c r="B22" s="1" t="s">
        <v>47</v>
      </c>
      <c r="C22" s="2">
        <v>2141034</v>
      </c>
    </row>
    <row r="23" spans="1:3" ht="12.75">
      <c r="A23" s="5"/>
      <c r="B23" s="1" t="s">
        <v>48</v>
      </c>
      <c r="C23" s="2">
        <v>3562705</v>
      </c>
    </row>
    <row r="24" spans="1:3" ht="12.75">
      <c r="A24" s="5"/>
      <c r="B24" s="1" t="s">
        <v>49</v>
      </c>
      <c r="C24" s="2">
        <v>5621983</v>
      </c>
    </row>
    <row r="25" spans="1:3" ht="12.75">
      <c r="A25" s="5"/>
      <c r="B25" s="1" t="s">
        <v>50</v>
      </c>
      <c r="C25" s="2">
        <v>2647492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55">
        <f>SUM(C29:C38)</f>
        <v>11251514</v>
      </c>
    </row>
    <row r="29" spans="1:3" ht="13.5" thickTop="1">
      <c r="A29" s="5"/>
      <c r="B29" s="42" t="s">
        <v>51</v>
      </c>
      <c r="C29" s="28">
        <v>972420</v>
      </c>
    </row>
    <row r="30" spans="1:3" ht="12.75">
      <c r="A30" s="5"/>
      <c r="B30" s="42" t="s">
        <v>1267</v>
      </c>
      <c r="C30" s="28">
        <v>1125674</v>
      </c>
    </row>
    <row r="31" spans="1:3" ht="12.75">
      <c r="A31" s="5"/>
      <c r="B31" s="42" t="s">
        <v>1268</v>
      </c>
      <c r="C31" s="28">
        <v>1355445</v>
      </c>
    </row>
    <row r="32" spans="1:3" ht="12.75">
      <c r="A32" s="5"/>
      <c r="B32" s="42" t="s">
        <v>1269</v>
      </c>
      <c r="C32" s="28">
        <v>576504</v>
      </c>
    </row>
    <row r="33" spans="1:3" ht="12.75">
      <c r="A33" s="5"/>
      <c r="B33" s="42" t="s">
        <v>1270</v>
      </c>
      <c r="C33" s="28">
        <v>963326</v>
      </c>
    </row>
    <row r="34" spans="1:3" ht="12.75">
      <c r="A34" s="5"/>
      <c r="B34" s="42" t="s">
        <v>1271</v>
      </c>
      <c r="C34" s="28">
        <v>1645632</v>
      </c>
    </row>
    <row r="35" spans="1:3" ht="12.75">
      <c r="A35" s="5"/>
      <c r="B35" s="42" t="s">
        <v>1272</v>
      </c>
      <c r="C35" s="28">
        <v>1354550</v>
      </c>
    </row>
    <row r="36" spans="1:3" ht="12.75">
      <c r="A36" s="5"/>
      <c r="B36" s="42" t="s">
        <v>1273</v>
      </c>
      <c r="C36" s="28">
        <v>994423</v>
      </c>
    </row>
    <row r="37" spans="1:3" ht="12.75">
      <c r="A37" s="5"/>
      <c r="B37" s="42" t="s">
        <v>1274</v>
      </c>
      <c r="C37" s="28">
        <v>645662</v>
      </c>
    </row>
    <row r="38" spans="1:3" ht="12.75">
      <c r="A38" s="5"/>
      <c r="B38" s="42" t="s">
        <v>1275</v>
      </c>
      <c r="C38" s="28">
        <v>1617878</v>
      </c>
    </row>
    <row r="39" spans="1:3" ht="12.75">
      <c r="A39" s="5"/>
      <c r="B39" s="42"/>
      <c r="C39" s="28"/>
    </row>
    <row r="41" spans="1:3" s="71" customFormat="1" ht="13.5" thickBot="1">
      <c r="A41" s="53">
        <v>5309</v>
      </c>
      <c r="B41" s="54" t="s">
        <v>1316</v>
      </c>
      <c r="C41" s="55">
        <v>193962</v>
      </c>
    </row>
    <row r="42" spans="1:3" s="56" customFormat="1" ht="13.5" thickTop="1">
      <c r="A42" s="81"/>
      <c r="C42" s="82"/>
    </row>
    <row r="43" spans="1:3" s="71" customFormat="1" ht="12.75">
      <c r="A43" s="81"/>
      <c r="B43" s="56"/>
      <c r="C43" s="82"/>
    </row>
    <row r="44" spans="1:3" s="71" customFormat="1" ht="13.5" thickBot="1">
      <c r="A44" s="53">
        <v>5311</v>
      </c>
      <c r="B44" s="54" t="s">
        <v>1317</v>
      </c>
      <c r="C44" s="55">
        <v>19341692</v>
      </c>
    </row>
    <row r="45" ht="13.5" thickTop="1"/>
    <row r="47" spans="1:3" s="71" customFormat="1" ht="13.5" thickBot="1">
      <c r="A47" s="53" t="s">
        <v>1319</v>
      </c>
      <c r="B47" s="54" t="s">
        <v>1318</v>
      </c>
      <c r="C47" s="55">
        <v>255434</v>
      </c>
    </row>
    <row r="48" ht="13.5" thickTop="1"/>
    <row r="50" spans="1:3" s="71" customFormat="1" ht="13.5" thickBot="1">
      <c r="A50" s="53">
        <v>5310</v>
      </c>
      <c r="B50" s="54" t="s">
        <v>1320</v>
      </c>
      <c r="C50" s="55">
        <v>3320537</v>
      </c>
    </row>
    <row r="51" ht="13.5" thickTop="1"/>
    <row r="53" spans="1:3" s="71" customFormat="1" ht="13.5" thickBot="1">
      <c r="A53" s="53">
        <v>5303</v>
      </c>
      <c r="B53" s="54" t="s">
        <v>1326</v>
      </c>
      <c r="C53" s="55">
        <v>1208033</v>
      </c>
    </row>
    <row r="54" ht="13.5" thickTop="1"/>
    <row r="56" spans="1:3" s="71" customFormat="1" ht="13.5" thickBot="1">
      <c r="A56" s="53">
        <v>5304</v>
      </c>
      <c r="B56" s="54" t="s">
        <v>1327</v>
      </c>
      <c r="C56" s="55">
        <v>316268</v>
      </c>
    </row>
    <row r="57" ht="13.5" thickTop="1"/>
    <row r="59" spans="1:3" s="71" customFormat="1" ht="12.75" customHeight="1" thickBot="1">
      <c r="A59" s="53">
        <v>5309</v>
      </c>
      <c r="B59" s="54" t="s">
        <v>1322</v>
      </c>
      <c r="C59" s="55">
        <f>SUM(C60:C73)</f>
        <v>18119113</v>
      </c>
    </row>
    <row r="60" spans="1:3" ht="13.5" thickTop="1">
      <c r="A60" s="12"/>
      <c r="B60" s="50" t="s">
        <v>1276</v>
      </c>
      <c r="C60" s="95">
        <v>2380000</v>
      </c>
    </row>
    <row r="61" spans="1:3" ht="12.75">
      <c r="A61" s="12"/>
      <c r="B61" s="50" t="s">
        <v>1277</v>
      </c>
      <c r="C61" s="95">
        <v>1564992</v>
      </c>
    </row>
    <row r="62" spans="1:3" ht="12.75">
      <c r="A62" s="12"/>
      <c r="B62" s="50" t="s">
        <v>1278</v>
      </c>
      <c r="C62" s="95">
        <v>401280</v>
      </c>
    </row>
    <row r="63" spans="1:3" ht="12.75">
      <c r="A63" s="12"/>
      <c r="B63" s="50" t="s">
        <v>1279</v>
      </c>
      <c r="C63" s="95">
        <v>802560</v>
      </c>
    </row>
    <row r="64" spans="1:3" ht="12.75">
      <c r="A64" s="12"/>
      <c r="B64" s="50" t="s">
        <v>1280</v>
      </c>
      <c r="C64" s="95">
        <v>715081</v>
      </c>
    </row>
    <row r="65" spans="1:3" ht="12.75">
      <c r="A65" s="12"/>
      <c r="B65" s="96" t="s">
        <v>1281</v>
      </c>
      <c r="C65" s="97">
        <v>240768</v>
      </c>
    </row>
    <row r="66" spans="1:3" ht="12.75">
      <c r="A66" s="12"/>
      <c r="B66" s="19" t="s">
        <v>1282</v>
      </c>
      <c r="C66" s="98">
        <v>2512013</v>
      </c>
    </row>
    <row r="67" spans="1:3" ht="12.75">
      <c r="A67" s="12"/>
      <c r="B67" s="50" t="s">
        <v>1283</v>
      </c>
      <c r="C67" s="106">
        <v>1159699</v>
      </c>
    </row>
    <row r="68" spans="1:3" ht="12.75">
      <c r="A68" s="12"/>
      <c r="B68" s="50" t="s">
        <v>1284</v>
      </c>
      <c r="C68" s="95">
        <v>286000</v>
      </c>
    </row>
    <row r="69" spans="1:3" ht="12.75">
      <c r="A69" s="12"/>
      <c r="B69" s="50" t="s">
        <v>1285</v>
      </c>
      <c r="C69" s="95">
        <v>1203840</v>
      </c>
    </row>
    <row r="70" spans="1:3" ht="12.75">
      <c r="A70" s="12"/>
      <c r="B70" s="96" t="s">
        <v>1286</v>
      </c>
      <c r="C70" s="97">
        <v>5950000</v>
      </c>
    </row>
    <row r="71" spans="1:3" ht="24">
      <c r="A71" s="12"/>
      <c r="B71" s="19" t="s">
        <v>1287</v>
      </c>
      <c r="C71" s="98">
        <v>401280</v>
      </c>
    </row>
    <row r="72" spans="1:3" ht="12.75">
      <c r="A72" s="12"/>
      <c r="B72" s="50" t="s">
        <v>1288</v>
      </c>
      <c r="C72" s="95">
        <v>300960</v>
      </c>
    </row>
    <row r="73" spans="1:3" ht="12.75">
      <c r="A73" s="12"/>
      <c r="B73" s="50" t="s">
        <v>1289</v>
      </c>
      <c r="C73" s="95">
        <v>200640</v>
      </c>
    </row>
    <row r="74" spans="1:3" ht="12.75">
      <c r="A74" s="12"/>
      <c r="B74" s="21"/>
      <c r="C74" s="22"/>
    </row>
    <row r="76" spans="1:3" s="71" customFormat="1" ht="13.5" thickBot="1">
      <c r="A76" s="53">
        <v>5309</v>
      </c>
      <c r="B76" s="54" t="s">
        <v>1328</v>
      </c>
      <c r="C76" s="55">
        <f>SUM(C77:C77)</f>
        <v>70744065</v>
      </c>
    </row>
    <row r="77" spans="2:3" ht="13.5" thickTop="1">
      <c r="B77" s="104" t="s">
        <v>1526</v>
      </c>
      <c r="C77" s="102">
        <v>70744065</v>
      </c>
    </row>
    <row r="78" ht="12.75">
      <c r="B78" s="24"/>
    </row>
    <row r="79" ht="12.75">
      <c r="B79" s="24"/>
    </row>
    <row r="80" spans="1:3" s="71" customFormat="1" ht="13.5" thickBot="1">
      <c r="A80" s="53">
        <v>5316</v>
      </c>
      <c r="B80" s="54" t="s">
        <v>1329</v>
      </c>
      <c r="C80" s="55">
        <f>SUM(C81:C89)</f>
        <v>3543438</v>
      </c>
    </row>
    <row r="81" spans="1:3" ht="13.5" thickTop="1">
      <c r="A81" s="6"/>
      <c r="B81" s="1" t="s">
        <v>44</v>
      </c>
      <c r="C81" s="102">
        <v>120215</v>
      </c>
    </row>
    <row r="82" spans="1:3" ht="12.75">
      <c r="A82" s="6"/>
      <c r="B82" s="1" t="s">
        <v>45</v>
      </c>
      <c r="C82" s="102">
        <v>292995</v>
      </c>
    </row>
    <row r="83" spans="1:3" ht="12.75">
      <c r="A83" s="6"/>
      <c r="B83" s="1" t="s">
        <v>46</v>
      </c>
      <c r="C83" s="102">
        <v>160702</v>
      </c>
    </row>
    <row r="84" spans="1:3" ht="12.75">
      <c r="A84" s="6"/>
      <c r="B84" s="1" t="s">
        <v>47</v>
      </c>
      <c r="C84" s="102">
        <v>160308</v>
      </c>
    </row>
    <row r="85" spans="1:3" ht="12.75">
      <c r="A85" s="6"/>
      <c r="B85" s="1" t="s">
        <v>48</v>
      </c>
      <c r="C85" s="102">
        <v>121991</v>
      </c>
    </row>
    <row r="86" spans="1:3" ht="12.75">
      <c r="A86" s="6"/>
      <c r="B86" s="1" t="s">
        <v>49</v>
      </c>
      <c r="C86" s="102">
        <v>176769</v>
      </c>
    </row>
    <row r="87" spans="1:3" ht="12.75">
      <c r="A87" s="6"/>
      <c r="B87" s="1" t="s">
        <v>50</v>
      </c>
      <c r="C87" s="102">
        <v>139386</v>
      </c>
    </row>
    <row r="88" spans="1:3" ht="12.75">
      <c r="A88" s="6"/>
      <c r="B88" s="1" t="s">
        <v>1324</v>
      </c>
      <c r="C88" s="102">
        <v>919021</v>
      </c>
    </row>
    <row r="89" spans="1:3" ht="12.75">
      <c r="A89" s="6"/>
      <c r="B89" s="1" t="s">
        <v>1325</v>
      </c>
      <c r="C89" s="102">
        <v>1452051</v>
      </c>
    </row>
    <row r="90" spans="1:2" ht="12.75">
      <c r="A90" s="6"/>
      <c r="B90" s="1"/>
    </row>
    <row r="92" spans="1:3" s="71" customFormat="1" ht="13.5" thickBot="1">
      <c r="A92" s="53">
        <v>5317</v>
      </c>
      <c r="B92" s="54" t="s">
        <v>1330</v>
      </c>
      <c r="C92" s="55">
        <f>SUM(C93:C101)</f>
        <v>2249643</v>
      </c>
    </row>
    <row r="93" spans="1:3" ht="13.5" thickTop="1">
      <c r="A93" s="6"/>
      <c r="B93" s="1" t="s">
        <v>44</v>
      </c>
      <c r="C93" s="102">
        <v>77517</v>
      </c>
    </row>
    <row r="94" spans="1:3" ht="12.75">
      <c r="A94" s="6"/>
      <c r="B94" s="1" t="s">
        <v>45</v>
      </c>
      <c r="C94" s="102">
        <v>193086</v>
      </c>
    </row>
    <row r="95" spans="1:3" ht="12.75">
      <c r="A95" s="6"/>
      <c r="B95" s="1" t="s">
        <v>46</v>
      </c>
      <c r="C95" s="102">
        <v>71810</v>
      </c>
    </row>
    <row r="96" spans="1:3" ht="12.75">
      <c r="A96" s="6"/>
      <c r="B96" s="1" t="s">
        <v>47</v>
      </c>
      <c r="C96" s="102">
        <v>78091</v>
      </c>
    </row>
    <row r="97" spans="1:3" ht="12.75">
      <c r="A97" s="6"/>
      <c r="B97" s="1" t="s">
        <v>48</v>
      </c>
      <c r="C97" s="102">
        <v>75458</v>
      </c>
    </row>
    <row r="98" spans="1:3" ht="12.75">
      <c r="A98" s="6"/>
      <c r="B98" s="1" t="s">
        <v>49</v>
      </c>
      <c r="C98" s="102">
        <v>109008</v>
      </c>
    </row>
    <row r="99" spans="1:3" ht="12.75">
      <c r="A99" s="6"/>
      <c r="B99" s="1" t="s">
        <v>50</v>
      </c>
      <c r="C99" s="102">
        <v>83765</v>
      </c>
    </row>
    <row r="100" spans="1:3" ht="12.75">
      <c r="A100" s="6"/>
      <c r="B100" s="1" t="s">
        <v>1324</v>
      </c>
      <c r="C100" s="102">
        <v>668035</v>
      </c>
    </row>
    <row r="101" spans="1:3" ht="12.75">
      <c r="A101" s="6"/>
      <c r="B101" s="1" t="s">
        <v>1325</v>
      </c>
      <c r="C101" s="102">
        <v>892873</v>
      </c>
    </row>
    <row r="102" spans="1:2" ht="12.75">
      <c r="A102" s="6"/>
      <c r="B102" s="1"/>
    </row>
    <row r="104" spans="1:3" s="71" customFormat="1" ht="13.5" thickBot="1">
      <c r="A104" s="53">
        <v>5339</v>
      </c>
      <c r="B104" s="54" t="s">
        <v>386</v>
      </c>
      <c r="C104" s="55">
        <f>SUM(C105)</f>
        <v>1000000</v>
      </c>
    </row>
    <row r="105" spans="2:3" ht="13.5" thickTop="1">
      <c r="B105" s="3" t="s">
        <v>1290</v>
      </c>
      <c r="C105" s="2">
        <v>1000000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1525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SUM(C19,C25,C28,C31,C34,C37,C40,C44,C49,C54)</f>
        <v>10259263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1247</v>
      </c>
      <c r="C6" s="62"/>
    </row>
    <row r="7" spans="1:3" s="60" customFormat="1" ht="16.5" customHeight="1">
      <c r="A7" s="61"/>
      <c r="B7" s="64" t="s">
        <v>28</v>
      </c>
      <c r="C7" s="62"/>
    </row>
    <row r="8" spans="1:6" s="60" customFormat="1" ht="16.5" customHeight="1">
      <c r="A8" s="61"/>
      <c r="B8" s="65" t="s">
        <v>680</v>
      </c>
      <c r="C8" s="65"/>
      <c r="D8" s="66"/>
      <c r="E8" s="65"/>
      <c r="F8" s="67"/>
    </row>
    <row r="9" spans="1:3" s="60" customFormat="1" ht="18.75" customHeight="1">
      <c r="A9" s="61"/>
      <c r="B9" s="65" t="s">
        <v>681</v>
      </c>
      <c r="C9" s="62"/>
    </row>
    <row r="10" spans="1:3" s="60" customFormat="1" ht="18.75" customHeight="1">
      <c r="A10" s="61"/>
      <c r="B10" s="65" t="s">
        <v>679</v>
      </c>
      <c r="C10" s="62"/>
    </row>
    <row r="11" spans="1:3" s="60" customFormat="1" ht="18.75" customHeight="1">
      <c r="A11" s="61"/>
      <c r="B11" s="65" t="s">
        <v>678</v>
      </c>
      <c r="C11" s="62"/>
    </row>
    <row r="12" spans="1:3" s="15" customFormat="1" ht="18.75" customHeight="1">
      <c r="A12" s="17"/>
      <c r="B12" s="65" t="s">
        <v>677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676</v>
      </c>
      <c r="C15" s="18"/>
    </row>
    <row r="16" spans="1:3" s="15" customFormat="1" ht="18.75" customHeight="1">
      <c r="A16" s="17"/>
      <c r="B16" s="65" t="s">
        <v>675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1315</v>
      </c>
      <c r="C19" s="55">
        <f>SUM(C20:C22)</f>
        <v>3535331</v>
      </c>
    </row>
    <row r="20" spans="1:3" ht="13.5" thickTop="1">
      <c r="A20" s="5"/>
      <c r="B20" s="42" t="s">
        <v>1291</v>
      </c>
      <c r="C20" s="28">
        <v>1158007</v>
      </c>
    </row>
    <row r="21" spans="1:3" ht="12.75">
      <c r="A21" s="5"/>
      <c r="B21" s="42" t="s">
        <v>163</v>
      </c>
      <c r="C21" s="28">
        <v>1608082</v>
      </c>
    </row>
    <row r="22" spans="1:3" ht="12.75">
      <c r="A22" s="5"/>
      <c r="B22" s="42" t="s">
        <v>164</v>
      </c>
      <c r="C22" s="28">
        <v>769242</v>
      </c>
    </row>
    <row r="23" spans="1:3" ht="12.75">
      <c r="A23" s="5"/>
      <c r="B23" s="42"/>
      <c r="C23" s="28"/>
    </row>
    <row r="25" spans="1:3" s="71" customFormat="1" ht="13.5" thickBot="1">
      <c r="A25" s="53">
        <v>5311</v>
      </c>
      <c r="B25" s="54" t="s">
        <v>1317</v>
      </c>
      <c r="C25" s="55">
        <v>3485128</v>
      </c>
    </row>
    <row r="26" ht="13.5" thickTop="1"/>
    <row r="28" spans="1:3" s="71" customFormat="1" ht="13.5" thickBot="1">
      <c r="A28" s="53" t="s">
        <v>1319</v>
      </c>
      <c r="B28" s="54" t="s">
        <v>1318</v>
      </c>
      <c r="C28" s="55">
        <v>83269</v>
      </c>
    </row>
    <row r="29" ht="13.5" thickTop="1"/>
    <row r="31" spans="1:3" s="71" customFormat="1" ht="13.5" thickBot="1">
      <c r="A31" s="53">
        <v>5310</v>
      </c>
      <c r="B31" s="54" t="s">
        <v>1320</v>
      </c>
      <c r="C31" s="55">
        <v>368361</v>
      </c>
    </row>
    <row r="32" ht="13.5" thickTop="1"/>
    <row r="34" spans="1:3" s="71" customFormat="1" ht="13.5" thickBot="1">
      <c r="A34" s="53">
        <v>5303</v>
      </c>
      <c r="B34" s="54" t="s">
        <v>1326</v>
      </c>
      <c r="C34" s="55">
        <v>329495</v>
      </c>
    </row>
    <row r="35" ht="13.5" thickTop="1"/>
    <row r="37" spans="1:3" s="71" customFormat="1" ht="13.5" thickBot="1">
      <c r="A37" s="53">
        <v>5304</v>
      </c>
      <c r="B37" s="54" t="s">
        <v>1327</v>
      </c>
      <c r="C37" s="55">
        <v>86263</v>
      </c>
    </row>
    <row r="38" ht="13.5" thickTop="1"/>
    <row r="40" spans="1:3" s="71" customFormat="1" ht="13.5" thickBot="1">
      <c r="A40" s="53">
        <v>5309</v>
      </c>
      <c r="B40" s="54" t="s">
        <v>1322</v>
      </c>
      <c r="C40" s="55">
        <f>SUM(C41:C41)</f>
        <v>1100000</v>
      </c>
    </row>
    <row r="41" spans="1:3" ht="13.5" thickTop="1">
      <c r="A41" s="12"/>
      <c r="B41" s="104" t="s">
        <v>1292</v>
      </c>
      <c r="C41" s="102">
        <v>1100000</v>
      </c>
    </row>
    <row r="42" spans="1:3" ht="12.75">
      <c r="A42" s="12"/>
      <c r="B42" s="21"/>
      <c r="C42" s="22"/>
    </row>
    <row r="44" spans="1:3" s="71" customFormat="1" ht="13.5" thickBot="1">
      <c r="A44" s="53">
        <v>5316</v>
      </c>
      <c r="B44" s="54" t="s">
        <v>1329</v>
      </c>
      <c r="C44" s="55">
        <f>SUM(C45:C46)</f>
        <v>307127</v>
      </c>
    </row>
    <row r="45" spans="1:3" ht="13.5" thickTop="1">
      <c r="A45" s="6"/>
      <c r="B45" s="1" t="s">
        <v>1324</v>
      </c>
      <c r="C45" s="2">
        <v>174497</v>
      </c>
    </row>
    <row r="46" spans="1:3" ht="12.75">
      <c r="A46" s="6"/>
      <c r="B46" s="1" t="s">
        <v>1325</v>
      </c>
      <c r="C46" s="2">
        <v>132630</v>
      </c>
    </row>
    <row r="47" spans="1:2" ht="12.75">
      <c r="A47" s="6"/>
      <c r="B47" s="1"/>
    </row>
    <row r="49" spans="1:3" s="71" customFormat="1" ht="13.5" thickBot="1">
      <c r="A49" s="53">
        <v>5317</v>
      </c>
      <c r="B49" s="54" t="s">
        <v>1330</v>
      </c>
      <c r="C49" s="55">
        <f>SUM(C50:C51)</f>
        <v>164289</v>
      </c>
    </row>
    <row r="50" spans="1:3" ht="13.5" thickTop="1">
      <c r="A50" s="6"/>
      <c r="B50" s="1" t="s">
        <v>1324</v>
      </c>
      <c r="C50" s="2">
        <v>101329</v>
      </c>
    </row>
    <row r="51" spans="1:3" ht="12.75">
      <c r="A51" s="6"/>
      <c r="B51" s="1" t="s">
        <v>1325</v>
      </c>
      <c r="C51" s="2">
        <v>62960</v>
      </c>
    </row>
    <row r="52" spans="1:2" ht="12.75">
      <c r="A52" s="6"/>
      <c r="B52" s="1"/>
    </row>
    <row r="54" spans="1:3" s="71" customFormat="1" ht="13.5" thickBot="1">
      <c r="A54" s="53">
        <v>5314</v>
      </c>
      <c r="B54" s="54" t="s">
        <v>362</v>
      </c>
      <c r="C54" s="55">
        <v>800000</v>
      </c>
    </row>
    <row r="55" spans="2:3" ht="13.5" thickTop="1">
      <c r="B55" s="24" t="s">
        <v>1293</v>
      </c>
      <c r="C55" s="2">
        <v>800000</v>
      </c>
    </row>
    <row r="56" ht="12.75">
      <c r="B56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441</v>
      </c>
      <c r="B2" s="117"/>
      <c r="C2" s="117"/>
    </row>
    <row r="3" spans="1:3" s="75" customFormat="1" ht="16.5" thickBot="1">
      <c r="A3" s="57" t="s">
        <v>1323</v>
      </c>
      <c r="B3" s="74"/>
      <c r="C3" s="76">
        <f>SUM(C19,C22,C25,C29,C33)</f>
        <v>369907</v>
      </c>
    </row>
    <row r="4" spans="1:3" ht="12.75">
      <c r="A4" s="17"/>
      <c r="B4" s="15"/>
      <c r="C4" s="18"/>
    </row>
    <row r="5" spans="1:3" s="60" customFormat="1" ht="18.75" customHeight="1">
      <c r="A5" s="61"/>
      <c r="B5" s="68" t="s">
        <v>230</v>
      </c>
      <c r="C5" s="62"/>
    </row>
    <row r="6" spans="1:3" s="60" customFormat="1" ht="18.75" customHeight="1">
      <c r="A6" s="61"/>
      <c r="B6" s="64" t="s">
        <v>628</v>
      </c>
      <c r="C6" s="62"/>
    </row>
    <row r="7" spans="1:3" s="60" customFormat="1" ht="18.75" customHeight="1">
      <c r="A7" s="61"/>
      <c r="B7" s="64" t="s">
        <v>494</v>
      </c>
      <c r="C7" s="62"/>
    </row>
    <row r="8" spans="1:6" s="60" customFormat="1" ht="18.75" customHeight="1">
      <c r="A8" s="61"/>
      <c r="B8" s="65" t="s">
        <v>495</v>
      </c>
      <c r="C8" s="65"/>
      <c r="D8" s="66"/>
      <c r="E8" s="65"/>
      <c r="F8" s="67"/>
    </row>
    <row r="9" spans="1:3" s="60" customFormat="1" ht="18.75" customHeight="1">
      <c r="A9" s="61"/>
      <c r="B9" s="65" t="s">
        <v>496</v>
      </c>
      <c r="C9" s="62"/>
    </row>
    <row r="10" spans="1:3" s="60" customFormat="1" ht="18.75" customHeight="1">
      <c r="A10" s="61"/>
      <c r="B10" s="65" t="s">
        <v>497</v>
      </c>
      <c r="C10" s="62"/>
    </row>
    <row r="11" spans="1:3" s="60" customFormat="1" ht="18.75" customHeight="1">
      <c r="A11" s="61"/>
      <c r="B11" s="65" t="s">
        <v>498</v>
      </c>
      <c r="C11" s="62"/>
    </row>
    <row r="12" spans="1:3" s="15" customFormat="1" ht="18.75" customHeight="1">
      <c r="A12" s="17"/>
      <c r="B12" s="65" t="s">
        <v>499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509</v>
      </c>
      <c r="C15" s="18"/>
    </row>
    <row r="16" spans="1:3" s="15" customFormat="1" ht="18.75" customHeight="1">
      <c r="A16" s="17"/>
      <c r="B16" s="65" t="s">
        <v>510</v>
      </c>
      <c r="C16" s="18"/>
    </row>
    <row r="17" spans="1:3" ht="12.75">
      <c r="A17" s="17"/>
      <c r="B17" s="15"/>
      <c r="C17" s="18"/>
    </row>
    <row r="18" spans="1:3" ht="12.75">
      <c r="A18" s="17"/>
      <c r="B18" s="15"/>
      <c r="C18" s="18"/>
    </row>
    <row r="19" spans="1:3" s="71" customFormat="1" ht="13.5" thickBot="1">
      <c r="A19" s="53">
        <v>5311</v>
      </c>
      <c r="B19" s="54" t="s">
        <v>1317</v>
      </c>
      <c r="C19" s="55">
        <v>199704</v>
      </c>
    </row>
    <row r="20" ht="13.5" thickTop="1"/>
    <row r="22" spans="1:3" s="71" customFormat="1" ht="13.5" thickBot="1">
      <c r="A22" s="53" t="s">
        <v>1319</v>
      </c>
      <c r="B22" s="54" t="s">
        <v>1318</v>
      </c>
      <c r="C22" s="55">
        <v>12544</v>
      </c>
    </row>
    <row r="23" ht="13.5" thickTop="1"/>
    <row r="25" spans="1:3" s="71" customFormat="1" ht="13.5" thickBot="1">
      <c r="A25" s="53">
        <v>5310</v>
      </c>
      <c r="B25" s="54" t="s">
        <v>1320</v>
      </c>
      <c r="C25" s="55">
        <v>63219</v>
      </c>
    </row>
    <row r="26" ht="13.5" thickTop="1"/>
    <row r="28" ht="12.75">
      <c r="B28" s="24"/>
    </row>
    <row r="29" spans="1:3" s="71" customFormat="1" ht="13.5" thickBot="1">
      <c r="A29" s="53">
        <v>5316</v>
      </c>
      <c r="B29" s="54" t="s">
        <v>1329</v>
      </c>
      <c r="C29" s="55">
        <f>SUM(C30)</f>
        <v>86625</v>
      </c>
    </row>
    <row r="30" spans="1:3" ht="13.5" thickTop="1">
      <c r="A30" s="6"/>
      <c r="B30" s="1" t="s">
        <v>1325</v>
      </c>
      <c r="C30" s="2">
        <v>86625</v>
      </c>
    </row>
    <row r="31" spans="1:2" ht="12.75">
      <c r="A31" s="6"/>
      <c r="B31" s="1"/>
    </row>
    <row r="33" spans="1:3" s="71" customFormat="1" ht="13.5" thickBot="1">
      <c r="A33" s="53">
        <v>5317</v>
      </c>
      <c r="B33" s="54" t="s">
        <v>1330</v>
      </c>
      <c r="C33" s="55">
        <f>SUM(C34)</f>
        <v>7815</v>
      </c>
    </row>
    <row r="34" spans="1:3" ht="13.5" thickTop="1">
      <c r="A34" s="6"/>
      <c r="B34" s="1" t="s">
        <v>1325</v>
      </c>
      <c r="C34" s="2">
        <v>7815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1527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SUM(C132,C119,C106,C102,C71,C67,C64,C61,C58,C55,C52,C47,C33,C25,C19)</f>
        <v>168178365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1248</v>
      </c>
      <c r="C6" s="62"/>
    </row>
    <row r="7" spans="1:3" s="60" customFormat="1" ht="16.5" customHeight="1">
      <c r="A7" s="61"/>
      <c r="B7" s="64" t="s">
        <v>29</v>
      </c>
      <c r="C7" s="62"/>
    </row>
    <row r="8" spans="1:6" s="60" customFormat="1" ht="16.5" customHeight="1">
      <c r="A8" s="61"/>
      <c r="B8" s="65" t="s">
        <v>695</v>
      </c>
      <c r="C8" s="65"/>
      <c r="D8" s="66"/>
      <c r="E8" s="65"/>
      <c r="F8" s="67"/>
    </row>
    <row r="9" spans="1:3" s="60" customFormat="1" ht="18.75" customHeight="1">
      <c r="A9" s="61"/>
      <c r="B9" s="65" t="s">
        <v>694</v>
      </c>
      <c r="C9" s="62"/>
    </row>
    <row r="10" spans="1:3" s="60" customFormat="1" ht="18.75" customHeight="1">
      <c r="A10" s="61"/>
      <c r="B10" s="65" t="s">
        <v>693</v>
      </c>
      <c r="C10" s="62"/>
    </row>
    <row r="11" spans="1:3" s="60" customFormat="1" ht="18.75" customHeight="1">
      <c r="A11" s="61"/>
      <c r="B11" s="65" t="s">
        <v>692</v>
      </c>
      <c r="C11" s="62"/>
    </row>
    <row r="12" spans="1:3" s="15" customFormat="1" ht="18.75" customHeight="1">
      <c r="A12" s="17"/>
      <c r="B12" s="65" t="s">
        <v>691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690</v>
      </c>
      <c r="C15" s="18"/>
    </row>
    <row r="16" spans="1:3" s="15" customFormat="1" ht="18.75" customHeight="1">
      <c r="A16" s="17"/>
      <c r="B16" s="65" t="s">
        <v>618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SUM(C20:C22)</f>
        <v>55635328</v>
      </c>
    </row>
    <row r="20" spans="2:3" ht="13.5" thickTop="1">
      <c r="B20" s="3" t="s">
        <v>1103</v>
      </c>
      <c r="C20" s="2">
        <v>17033068</v>
      </c>
    </row>
    <row r="21" spans="1:3" ht="12.75">
      <c r="A21" s="5"/>
      <c r="B21" s="1" t="s">
        <v>1294</v>
      </c>
      <c r="C21" s="2">
        <v>27673490</v>
      </c>
    </row>
    <row r="22" spans="1:3" ht="12.75">
      <c r="A22" s="5"/>
      <c r="B22" s="1" t="s">
        <v>1295</v>
      </c>
      <c r="C22" s="2">
        <v>10928770</v>
      </c>
    </row>
    <row r="23" spans="1:2" ht="12.75">
      <c r="A23" s="5"/>
      <c r="B23" s="1"/>
    </row>
    <row r="24" spans="1:2" ht="12.75">
      <c r="A24" s="5"/>
      <c r="B24" s="1"/>
    </row>
    <row r="25" spans="1:3" s="71" customFormat="1" ht="13.5" thickBot="1">
      <c r="A25" s="53">
        <v>5307</v>
      </c>
      <c r="B25" s="54" t="s">
        <v>364</v>
      </c>
      <c r="C25" s="55">
        <f>SUM(C26:C30)</f>
        <v>32519855</v>
      </c>
    </row>
    <row r="26" spans="1:3" ht="13.5" thickTop="1">
      <c r="A26" s="5"/>
      <c r="B26" s="1" t="s">
        <v>1296</v>
      </c>
      <c r="C26" s="2">
        <v>6012478</v>
      </c>
    </row>
    <row r="27" spans="1:3" ht="12.75">
      <c r="A27" s="5"/>
      <c r="B27" s="1" t="s">
        <v>1297</v>
      </c>
      <c r="C27" s="2">
        <v>3462625</v>
      </c>
    </row>
    <row r="28" spans="1:3" ht="12.75">
      <c r="A28" s="5"/>
      <c r="B28" s="1" t="s">
        <v>1298</v>
      </c>
      <c r="C28" s="2">
        <v>13892841</v>
      </c>
    </row>
    <row r="29" spans="1:3" ht="12.75">
      <c r="A29" s="5"/>
      <c r="B29" s="1" t="s">
        <v>160</v>
      </c>
      <c r="C29" s="2">
        <v>5842150</v>
      </c>
    </row>
    <row r="30" spans="1:3" ht="12.75">
      <c r="A30" s="5"/>
      <c r="B30" s="1" t="s">
        <v>1299</v>
      </c>
      <c r="C30" s="2">
        <v>3309761</v>
      </c>
    </row>
    <row r="31" spans="1:2" ht="12.75">
      <c r="A31" s="5"/>
      <c r="B31" s="1"/>
    </row>
    <row r="32" spans="1:2" ht="12.75">
      <c r="A32" s="5"/>
      <c r="B32" s="1"/>
    </row>
    <row r="33" spans="1:3" s="71" customFormat="1" ht="13.5" thickBot="1">
      <c r="A33" s="53">
        <v>5307</v>
      </c>
      <c r="B33" s="54" t="s">
        <v>1315</v>
      </c>
      <c r="C33" s="55">
        <f>SUM(C34:C44)</f>
        <v>9376620</v>
      </c>
    </row>
    <row r="34" spans="1:3" ht="13.5" thickTop="1">
      <c r="A34" s="5"/>
      <c r="B34" s="42" t="s">
        <v>120</v>
      </c>
      <c r="C34" s="28">
        <v>365291</v>
      </c>
    </row>
    <row r="35" spans="1:3" ht="12.75">
      <c r="A35" s="5"/>
      <c r="B35" s="42" t="s">
        <v>1300</v>
      </c>
      <c r="C35" s="28">
        <v>783147</v>
      </c>
    </row>
    <row r="36" spans="1:3" ht="12.75">
      <c r="A36" s="5"/>
      <c r="B36" s="42" t="s">
        <v>1301</v>
      </c>
      <c r="C36" s="28">
        <v>2613598</v>
      </c>
    </row>
    <row r="37" spans="1:3" ht="12.75">
      <c r="A37" s="5"/>
      <c r="B37" s="42" t="s">
        <v>1302</v>
      </c>
      <c r="C37" s="28">
        <v>836717</v>
      </c>
    </row>
    <row r="38" spans="1:3" ht="12.75">
      <c r="A38" s="5"/>
      <c r="B38" s="42" t="s">
        <v>1303</v>
      </c>
      <c r="C38" s="28">
        <v>1092416</v>
      </c>
    </row>
    <row r="39" spans="1:3" ht="12.75">
      <c r="A39" s="5"/>
      <c r="B39" s="42" t="s">
        <v>1304</v>
      </c>
      <c r="C39" s="28">
        <v>1054173</v>
      </c>
    </row>
    <row r="40" spans="1:3" ht="12.75">
      <c r="A40" s="5"/>
      <c r="B40" s="42" t="s">
        <v>1305</v>
      </c>
      <c r="C40" s="28">
        <v>257045</v>
      </c>
    </row>
    <row r="41" spans="1:3" ht="12.75">
      <c r="A41" s="5"/>
      <c r="B41" s="42" t="s">
        <v>1306</v>
      </c>
      <c r="C41" s="28">
        <v>554395</v>
      </c>
    </row>
    <row r="42" spans="1:3" ht="12.75">
      <c r="A42" s="5"/>
      <c r="B42" s="42" t="s">
        <v>1307</v>
      </c>
      <c r="C42" s="28">
        <v>1058335</v>
      </c>
    </row>
    <row r="43" spans="1:3" ht="12.75">
      <c r="A43" s="5"/>
      <c r="B43" s="42" t="s">
        <v>1308</v>
      </c>
      <c r="C43" s="28">
        <v>441368</v>
      </c>
    </row>
    <row r="44" spans="2:3" ht="12.75">
      <c r="B44" s="42" t="s">
        <v>1309</v>
      </c>
      <c r="C44" s="28">
        <v>320135</v>
      </c>
    </row>
    <row r="45" spans="2:3" ht="12.75">
      <c r="B45" s="42"/>
      <c r="C45" s="28"/>
    </row>
    <row r="46" spans="2:3" ht="15">
      <c r="B46" s="29"/>
      <c r="C46" s="30"/>
    </row>
    <row r="47" spans="1:3" s="71" customFormat="1" ht="13.5" thickBot="1">
      <c r="A47" s="53">
        <v>5309</v>
      </c>
      <c r="B47" s="54" t="s">
        <v>1316</v>
      </c>
      <c r="C47" s="55">
        <f>SUM(C48:C49)</f>
        <v>19670212</v>
      </c>
    </row>
    <row r="48" spans="1:3" ht="13.5" thickTop="1">
      <c r="A48" s="6"/>
      <c r="B48" s="7" t="s">
        <v>1294</v>
      </c>
      <c r="C48" s="8">
        <v>13568489</v>
      </c>
    </row>
    <row r="49" spans="1:3" ht="12.75">
      <c r="A49" s="6"/>
      <c r="B49" s="7" t="s">
        <v>1298</v>
      </c>
      <c r="C49" s="8">
        <v>6101723</v>
      </c>
    </row>
    <row r="50" spans="1:3" ht="12.75">
      <c r="A50" s="6"/>
      <c r="B50" s="7"/>
      <c r="C50" s="8"/>
    </row>
    <row r="52" spans="1:3" s="71" customFormat="1" ht="13.5" thickBot="1">
      <c r="A52" s="53">
        <v>5311</v>
      </c>
      <c r="B52" s="54" t="s">
        <v>1317</v>
      </c>
      <c r="C52" s="55">
        <v>17519593</v>
      </c>
    </row>
    <row r="53" ht="13.5" thickTop="1"/>
    <row r="55" spans="1:3" s="71" customFormat="1" ht="13.5" thickBot="1">
      <c r="A55" s="53" t="s">
        <v>1319</v>
      </c>
      <c r="B55" s="54" t="s">
        <v>1318</v>
      </c>
      <c r="C55" s="55">
        <v>244483</v>
      </c>
    </row>
    <row r="56" ht="13.5" thickTop="1"/>
    <row r="58" spans="1:3" s="71" customFormat="1" ht="13.5" thickBot="1">
      <c r="A58" s="53">
        <v>5310</v>
      </c>
      <c r="B58" s="54" t="s">
        <v>1320</v>
      </c>
      <c r="C58" s="55">
        <v>4457215</v>
      </c>
    </row>
    <row r="59" ht="13.5" thickTop="1"/>
    <row r="61" spans="1:3" s="71" customFormat="1" ht="13.5" thickBot="1">
      <c r="A61" s="53">
        <v>5303</v>
      </c>
      <c r="B61" s="54" t="s">
        <v>1326</v>
      </c>
      <c r="C61" s="55">
        <v>2621420</v>
      </c>
    </row>
    <row r="62" ht="13.5" thickTop="1"/>
    <row r="64" spans="1:3" s="71" customFormat="1" ht="13.5" thickBot="1">
      <c r="A64" s="53">
        <v>5304</v>
      </c>
      <c r="B64" s="54" t="s">
        <v>1327</v>
      </c>
      <c r="C64" s="55">
        <v>614838</v>
      </c>
    </row>
    <row r="65" ht="13.5" thickTop="1"/>
    <row r="67" spans="1:3" s="71" customFormat="1" ht="13.5" thickBot="1">
      <c r="A67" s="53">
        <v>5308</v>
      </c>
      <c r="B67" s="54" t="s">
        <v>1321</v>
      </c>
      <c r="C67" s="55">
        <f>SUM(C68)</f>
        <v>714000</v>
      </c>
    </row>
    <row r="68" spans="1:3" ht="13.5" thickTop="1">
      <c r="A68" s="4"/>
      <c r="B68" s="11" t="s">
        <v>1310</v>
      </c>
      <c r="C68" s="2">
        <v>714000</v>
      </c>
    </row>
    <row r="69" spans="1:2" ht="12.75">
      <c r="A69" s="4"/>
      <c r="B69" s="11"/>
    </row>
    <row r="71" spans="1:3" s="71" customFormat="1" ht="13.5" thickBot="1">
      <c r="A71" s="53">
        <v>5309</v>
      </c>
      <c r="B71" s="54" t="s">
        <v>1322</v>
      </c>
      <c r="C71" s="55">
        <f>SUM(C72:C99)</f>
        <v>15792875</v>
      </c>
    </row>
    <row r="72" spans="1:3" ht="13.5" thickTop="1">
      <c r="A72" s="12"/>
      <c r="B72" s="104" t="s">
        <v>423</v>
      </c>
      <c r="C72" s="102">
        <v>300960</v>
      </c>
    </row>
    <row r="73" spans="1:3" ht="12.75">
      <c r="A73" s="12"/>
      <c r="B73" s="104" t="s">
        <v>424</v>
      </c>
      <c r="C73" s="102">
        <v>802560</v>
      </c>
    </row>
    <row r="74" spans="1:3" ht="12.75">
      <c r="A74" s="12"/>
      <c r="B74" s="104" t="s">
        <v>425</v>
      </c>
      <c r="C74" s="102">
        <v>130416</v>
      </c>
    </row>
    <row r="75" spans="1:3" ht="12.75">
      <c r="A75" s="12"/>
      <c r="B75" s="104" t="s">
        <v>426</v>
      </c>
      <c r="C75" s="102">
        <v>476000</v>
      </c>
    </row>
    <row r="76" spans="1:3" ht="12.75">
      <c r="A76" s="12"/>
      <c r="B76" s="104" t="s">
        <v>427</v>
      </c>
      <c r="C76" s="102">
        <v>601920</v>
      </c>
    </row>
    <row r="77" spans="1:3" ht="12.75">
      <c r="A77" s="12"/>
      <c r="B77" s="104" t="s">
        <v>428</v>
      </c>
      <c r="C77" s="102">
        <v>185592</v>
      </c>
    </row>
    <row r="78" spans="1:3" ht="12.75">
      <c r="A78" s="12"/>
      <c r="B78" s="104" t="s">
        <v>429</v>
      </c>
      <c r="C78" s="102">
        <v>601920</v>
      </c>
    </row>
    <row r="79" spans="1:3" ht="12.75">
      <c r="A79" s="12"/>
      <c r="B79" s="104" t="s">
        <v>430</v>
      </c>
      <c r="C79" s="102">
        <v>100320</v>
      </c>
    </row>
    <row r="80" spans="1:3" ht="12.75">
      <c r="A80" s="12"/>
      <c r="B80" s="104" t="s">
        <v>431</v>
      </c>
      <c r="C80" s="102">
        <v>172550</v>
      </c>
    </row>
    <row r="81" spans="1:3" ht="12.75">
      <c r="A81" s="12"/>
      <c r="B81" s="104" t="s">
        <v>432</v>
      </c>
      <c r="C81" s="102">
        <v>200640</v>
      </c>
    </row>
    <row r="82" spans="1:3" ht="12.75">
      <c r="A82" s="12"/>
      <c r="B82" s="104" t="s">
        <v>433</v>
      </c>
      <c r="C82" s="102">
        <v>200640</v>
      </c>
    </row>
    <row r="83" spans="1:3" ht="12.75">
      <c r="A83" s="12"/>
      <c r="B83" s="104" t="s">
        <v>434</v>
      </c>
      <c r="C83" s="102">
        <v>1705440</v>
      </c>
    </row>
    <row r="84" spans="1:3" ht="12.75">
      <c r="A84" s="12"/>
      <c r="B84" s="104" t="s">
        <v>435</v>
      </c>
      <c r="C84" s="102">
        <v>902880</v>
      </c>
    </row>
    <row r="85" spans="1:3" ht="12.75">
      <c r="A85" s="12"/>
      <c r="B85" s="104" t="s">
        <v>1456</v>
      </c>
      <c r="C85" s="102">
        <v>1705440</v>
      </c>
    </row>
    <row r="86" spans="1:3" ht="12.75">
      <c r="A86" s="12"/>
      <c r="B86" s="104" t="s">
        <v>1457</v>
      </c>
      <c r="C86" s="102">
        <v>1003200</v>
      </c>
    </row>
    <row r="87" spans="1:3" ht="12.75">
      <c r="A87" s="12"/>
      <c r="B87" s="104" t="s">
        <v>1458</v>
      </c>
      <c r="C87" s="102">
        <v>1203840</v>
      </c>
    </row>
    <row r="88" spans="1:3" ht="12.75">
      <c r="A88" s="12"/>
      <c r="B88" s="104" t="s">
        <v>1459</v>
      </c>
      <c r="C88" s="102">
        <v>30096</v>
      </c>
    </row>
    <row r="89" spans="1:3" ht="12.75">
      <c r="A89" s="12"/>
      <c r="B89" s="104" t="s">
        <v>1460</v>
      </c>
      <c r="C89" s="102">
        <v>150480</v>
      </c>
    </row>
    <row r="90" spans="1:3" ht="12.75">
      <c r="A90" s="12"/>
      <c r="B90" s="104" t="s">
        <v>1461</v>
      </c>
      <c r="C90" s="102">
        <v>476000</v>
      </c>
    </row>
    <row r="91" spans="1:3" ht="12.75">
      <c r="A91" s="12"/>
      <c r="B91" s="104" t="s">
        <v>1462</v>
      </c>
      <c r="C91" s="102">
        <v>852720</v>
      </c>
    </row>
    <row r="92" spans="1:3" ht="12.75">
      <c r="A92" s="12"/>
      <c r="B92" s="104" t="s">
        <v>1463</v>
      </c>
      <c r="C92" s="102">
        <v>410911</v>
      </c>
    </row>
    <row r="93" spans="1:3" ht="12.75">
      <c r="A93" s="12"/>
      <c r="B93" s="104" t="s">
        <v>234</v>
      </c>
      <c r="C93" s="102">
        <v>200640</v>
      </c>
    </row>
    <row r="94" spans="1:3" ht="12.75">
      <c r="A94" s="12"/>
      <c r="B94" s="104" t="s">
        <v>235</v>
      </c>
      <c r="C94" s="102">
        <v>100320</v>
      </c>
    </row>
    <row r="95" spans="1:3" ht="12.75">
      <c r="A95" s="12"/>
      <c r="B95" s="104" t="s">
        <v>236</v>
      </c>
      <c r="C95" s="102">
        <v>1666000</v>
      </c>
    </row>
    <row r="96" spans="1:3" ht="12.75">
      <c r="A96" s="12"/>
      <c r="B96" s="104" t="s">
        <v>237</v>
      </c>
      <c r="C96" s="102">
        <v>40128</v>
      </c>
    </row>
    <row r="97" spans="1:3" ht="12.75">
      <c r="A97" s="12"/>
      <c r="B97" s="104" t="s">
        <v>238</v>
      </c>
      <c r="C97" s="102">
        <v>50160</v>
      </c>
    </row>
    <row r="98" spans="1:3" ht="12.75">
      <c r="A98" s="12"/>
      <c r="B98" s="104" t="s">
        <v>239</v>
      </c>
      <c r="C98" s="102">
        <v>1504800</v>
      </c>
    </row>
    <row r="99" spans="1:3" ht="12.75">
      <c r="A99" s="12"/>
      <c r="B99" s="104" t="s">
        <v>240</v>
      </c>
      <c r="C99" s="102">
        <v>16302</v>
      </c>
    </row>
    <row r="100" spans="1:3" ht="12.75">
      <c r="A100" s="12"/>
      <c r="B100" s="19"/>
      <c r="C100" s="20"/>
    </row>
    <row r="102" spans="1:3" s="71" customFormat="1" ht="13.5" thickBot="1">
      <c r="A102" s="53">
        <v>5309</v>
      </c>
      <c r="B102" s="54" t="s">
        <v>1328</v>
      </c>
      <c r="C102" s="55">
        <f>SUM(C103)</f>
        <v>693013</v>
      </c>
    </row>
    <row r="103" spans="2:3" ht="13.5" thickTop="1">
      <c r="B103" s="104" t="s">
        <v>1528</v>
      </c>
      <c r="C103" s="102">
        <v>693013</v>
      </c>
    </row>
    <row r="104" ht="12.75">
      <c r="B104" s="24"/>
    </row>
    <row r="105" ht="12.75">
      <c r="B105" s="24"/>
    </row>
    <row r="106" spans="1:3" s="71" customFormat="1" ht="13.5" thickBot="1">
      <c r="A106" s="53">
        <v>5316</v>
      </c>
      <c r="B106" s="54" t="s">
        <v>1329</v>
      </c>
      <c r="C106" s="55">
        <f>SUM(C107:C116)</f>
        <v>4805949</v>
      </c>
    </row>
    <row r="107" spans="1:3" ht="13.5" thickTop="1">
      <c r="A107" s="6"/>
      <c r="B107" s="1" t="s">
        <v>1296</v>
      </c>
      <c r="C107" s="102">
        <v>262301</v>
      </c>
    </row>
    <row r="108" spans="1:3" ht="12.75">
      <c r="A108" s="6"/>
      <c r="B108" s="1" t="s">
        <v>1297</v>
      </c>
      <c r="C108" s="102">
        <v>119001</v>
      </c>
    </row>
    <row r="109" spans="1:3" ht="12.75">
      <c r="A109" s="6"/>
      <c r="B109" s="1" t="s">
        <v>1103</v>
      </c>
      <c r="C109" s="102">
        <v>610517</v>
      </c>
    </row>
    <row r="110" spans="1:3" ht="12.75">
      <c r="A110" s="6"/>
      <c r="B110" s="1" t="s">
        <v>1294</v>
      </c>
      <c r="C110" s="102">
        <v>819481</v>
      </c>
    </row>
    <row r="111" spans="1:3" ht="12.75">
      <c r="A111" s="6"/>
      <c r="B111" s="1" t="s">
        <v>1295</v>
      </c>
      <c r="C111" s="102">
        <v>514252</v>
      </c>
    </row>
    <row r="112" spans="1:3" ht="12.75">
      <c r="A112" s="6"/>
      <c r="B112" s="1" t="s">
        <v>1298</v>
      </c>
      <c r="C112" s="102">
        <v>319945</v>
      </c>
    </row>
    <row r="113" spans="1:3" ht="12.75">
      <c r="A113" s="6"/>
      <c r="B113" s="1" t="s">
        <v>160</v>
      </c>
      <c r="C113" s="102">
        <v>265835</v>
      </c>
    </row>
    <row r="114" spans="1:3" ht="12.75">
      <c r="A114" s="6"/>
      <c r="B114" s="1" t="s">
        <v>1299</v>
      </c>
      <c r="C114" s="102">
        <v>230793</v>
      </c>
    </row>
    <row r="115" spans="1:3" ht="12.75">
      <c r="A115" s="6"/>
      <c r="B115" s="1" t="s">
        <v>1324</v>
      </c>
      <c r="C115" s="102">
        <v>675417</v>
      </c>
    </row>
    <row r="116" spans="1:3" ht="12.75">
      <c r="A116" s="6"/>
      <c r="B116" s="1" t="s">
        <v>1325</v>
      </c>
      <c r="C116" s="102">
        <v>988407</v>
      </c>
    </row>
    <row r="117" spans="1:2" ht="12.75">
      <c r="A117" s="6"/>
      <c r="B117" s="1"/>
    </row>
    <row r="119" spans="1:3" s="71" customFormat="1" ht="13.5" thickBot="1">
      <c r="A119" s="53">
        <v>5317</v>
      </c>
      <c r="B119" s="54" t="s">
        <v>1330</v>
      </c>
      <c r="C119" s="55">
        <f>SUM(C120:C129)</f>
        <v>3047964</v>
      </c>
    </row>
    <row r="120" spans="1:3" ht="13.5" thickTop="1">
      <c r="A120" s="6"/>
      <c r="B120" s="1" t="s">
        <v>1296</v>
      </c>
      <c r="C120" s="102">
        <v>162675</v>
      </c>
    </row>
    <row r="121" spans="1:3" ht="12.75">
      <c r="A121" s="6"/>
      <c r="B121" s="1" t="s">
        <v>1297</v>
      </c>
      <c r="C121" s="102">
        <v>74387</v>
      </c>
    </row>
    <row r="122" spans="1:3" ht="12.75">
      <c r="A122" s="6"/>
      <c r="B122" s="1" t="s">
        <v>1103</v>
      </c>
      <c r="C122" s="102">
        <v>402647</v>
      </c>
    </row>
    <row r="123" spans="1:3" ht="12.75">
      <c r="A123" s="6"/>
      <c r="B123" s="1" t="s">
        <v>1294</v>
      </c>
      <c r="C123" s="102">
        <v>516455</v>
      </c>
    </row>
    <row r="124" spans="1:3" ht="12.75">
      <c r="A124" s="6"/>
      <c r="B124" s="1" t="s">
        <v>1295</v>
      </c>
      <c r="C124" s="102">
        <v>287416</v>
      </c>
    </row>
    <row r="125" spans="1:3" ht="12.75">
      <c r="A125" s="6"/>
      <c r="B125" s="1" t="s">
        <v>1298</v>
      </c>
      <c r="C125" s="102">
        <v>202124</v>
      </c>
    </row>
    <row r="126" spans="1:3" ht="12.75">
      <c r="A126" s="6"/>
      <c r="B126" s="1" t="s">
        <v>160</v>
      </c>
      <c r="C126" s="102">
        <v>153366</v>
      </c>
    </row>
    <row r="127" spans="1:3" ht="12.75">
      <c r="A127" s="6"/>
      <c r="B127" s="1" t="s">
        <v>1299</v>
      </c>
      <c r="C127" s="102">
        <v>133542</v>
      </c>
    </row>
    <row r="128" spans="1:3" ht="12.75">
      <c r="A128" s="6"/>
      <c r="B128" s="1" t="s">
        <v>1324</v>
      </c>
      <c r="C128" s="102">
        <v>457729</v>
      </c>
    </row>
    <row r="129" spans="1:3" ht="12.75">
      <c r="A129" s="6"/>
      <c r="B129" s="1" t="s">
        <v>1325</v>
      </c>
      <c r="C129" s="102">
        <v>657623</v>
      </c>
    </row>
    <row r="130" spans="1:2" ht="12.75">
      <c r="A130" s="6"/>
      <c r="B130" s="1"/>
    </row>
    <row r="132" spans="1:3" s="71" customFormat="1" ht="13.5" thickBot="1">
      <c r="A132" s="53">
        <v>5314</v>
      </c>
      <c r="B132" s="54" t="s">
        <v>362</v>
      </c>
      <c r="C132" s="55">
        <f>SUM(C133)</f>
        <v>465000</v>
      </c>
    </row>
    <row r="133" spans="2:3" ht="13.5" thickTop="1">
      <c r="B133" s="104" t="s">
        <v>1529</v>
      </c>
      <c r="C133" s="102">
        <v>465000</v>
      </c>
    </row>
    <row r="134" ht="12.75">
      <c r="B134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xSplit="1" ySplit="19" topLeftCell="B3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1530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SUM(C52,C45,C42,C39,C36,C33,C30,C24,C19)</f>
        <v>29148458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1249</v>
      </c>
      <c r="C6" s="62"/>
    </row>
    <row r="7" spans="1:3" s="60" customFormat="1" ht="16.5" customHeight="1">
      <c r="A7" s="61"/>
      <c r="B7" s="64" t="s">
        <v>30</v>
      </c>
      <c r="C7" s="62"/>
    </row>
    <row r="8" spans="1:6" s="60" customFormat="1" ht="16.5" customHeight="1">
      <c r="A8" s="61"/>
      <c r="B8" s="65" t="s">
        <v>702</v>
      </c>
      <c r="C8" s="65"/>
      <c r="D8" s="66"/>
      <c r="E8" s="65"/>
      <c r="F8" s="67"/>
    </row>
    <row r="9" spans="1:3" s="60" customFormat="1" ht="18.75" customHeight="1">
      <c r="A9" s="61"/>
      <c r="B9" s="65" t="s">
        <v>701</v>
      </c>
      <c r="C9" s="62"/>
    </row>
    <row r="10" spans="1:3" s="60" customFormat="1" ht="18.75" customHeight="1">
      <c r="A10" s="61"/>
      <c r="B10" s="65" t="s">
        <v>700</v>
      </c>
      <c r="C10" s="62"/>
    </row>
    <row r="11" spans="1:3" s="60" customFormat="1" ht="18.75" customHeight="1">
      <c r="A11" s="61"/>
      <c r="B11" s="65" t="s">
        <v>699</v>
      </c>
      <c r="C11" s="62"/>
    </row>
    <row r="12" spans="1:3" s="15" customFormat="1" ht="18.75" customHeight="1">
      <c r="A12" s="17"/>
      <c r="B12" s="65" t="s">
        <v>698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697</v>
      </c>
      <c r="C15" s="18"/>
    </row>
    <row r="16" spans="1:3" s="15" customFormat="1" ht="18.75" customHeight="1">
      <c r="A16" s="17"/>
      <c r="B16" s="65" t="s">
        <v>696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364</v>
      </c>
      <c r="C19" s="55">
        <f>SUM(C20:C21)</f>
        <v>12142339</v>
      </c>
    </row>
    <row r="20" spans="1:3" ht="13.5" thickTop="1">
      <c r="A20" s="5"/>
      <c r="B20" s="1" t="s">
        <v>241</v>
      </c>
      <c r="C20" s="2">
        <v>6652716</v>
      </c>
    </row>
    <row r="21" spans="1:3" ht="12.75">
      <c r="A21" s="5"/>
      <c r="B21" s="1" t="s">
        <v>242</v>
      </c>
      <c r="C21" s="2">
        <v>5489623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1315</v>
      </c>
      <c r="C24" s="55">
        <f>SUM(C25:C27)</f>
        <v>2197292</v>
      </c>
    </row>
    <row r="25" spans="1:3" ht="13.5" thickTop="1">
      <c r="A25" s="5"/>
      <c r="B25" s="42" t="s">
        <v>406</v>
      </c>
      <c r="C25" s="28">
        <v>22819</v>
      </c>
    </row>
    <row r="26" spans="1:3" ht="12.75">
      <c r="A26" s="5"/>
      <c r="B26" s="42" t="s">
        <v>243</v>
      </c>
      <c r="C26" s="28">
        <v>956432</v>
      </c>
    </row>
    <row r="27" spans="1:3" ht="12.75">
      <c r="A27" s="5"/>
      <c r="B27" s="42" t="s">
        <v>244</v>
      </c>
      <c r="C27" s="28">
        <v>1218041</v>
      </c>
    </row>
    <row r="28" spans="2:3" ht="15">
      <c r="B28" s="29"/>
      <c r="C28" s="30"/>
    </row>
    <row r="30" spans="1:3" s="71" customFormat="1" ht="13.5" thickBot="1">
      <c r="A30" s="53">
        <v>5311</v>
      </c>
      <c r="B30" s="54" t="s">
        <v>1317</v>
      </c>
      <c r="C30" s="55">
        <v>9914012</v>
      </c>
    </row>
    <row r="31" ht="13.5" thickTop="1"/>
    <row r="33" spans="1:3" s="71" customFormat="1" ht="13.5" thickBot="1">
      <c r="A33" s="53" t="s">
        <v>1319</v>
      </c>
      <c r="B33" s="54" t="s">
        <v>1318</v>
      </c>
      <c r="C33" s="55">
        <v>152348</v>
      </c>
    </row>
    <row r="34" ht="13.5" thickTop="1"/>
    <row r="36" spans="1:3" s="71" customFormat="1" ht="13.5" thickBot="1">
      <c r="A36" s="53">
        <v>5310</v>
      </c>
      <c r="B36" s="54" t="s">
        <v>1320</v>
      </c>
      <c r="C36" s="55">
        <v>1544612</v>
      </c>
    </row>
    <row r="37" ht="13.5" thickTop="1"/>
    <row r="39" spans="1:3" s="71" customFormat="1" ht="13.5" thickBot="1">
      <c r="A39" s="53">
        <v>5303</v>
      </c>
      <c r="B39" s="54" t="s">
        <v>1326</v>
      </c>
      <c r="C39" s="55">
        <v>476561</v>
      </c>
    </row>
    <row r="40" ht="13.5" thickTop="1"/>
    <row r="42" spans="1:3" s="71" customFormat="1" ht="13.5" thickBot="1">
      <c r="A42" s="53">
        <v>5304</v>
      </c>
      <c r="B42" s="54" t="s">
        <v>1327</v>
      </c>
      <c r="C42" s="55">
        <v>124766</v>
      </c>
    </row>
    <row r="43" ht="13.5" thickTop="1"/>
    <row r="45" spans="1:3" s="71" customFormat="1" ht="13.5" thickBot="1">
      <c r="A45" s="53">
        <v>5316</v>
      </c>
      <c r="B45" s="54" t="s">
        <v>1329</v>
      </c>
      <c r="C45" s="55">
        <f>SUM(C46:C49)</f>
        <v>1713768</v>
      </c>
    </row>
    <row r="46" spans="1:3" ht="13.5" thickTop="1">
      <c r="A46" s="6"/>
      <c r="B46" s="1" t="s">
        <v>241</v>
      </c>
      <c r="C46" s="102">
        <v>448031</v>
      </c>
    </row>
    <row r="47" spans="1:3" ht="12.75">
      <c r="A47" s="6"/>
      <c r="B47" s="1" t="s">
        <v>242</v>
      </c>
      <c r="C47" s="102">
        <v>300717</v>
      </c>
    </row>
    <row r="48" spans="1:3" ht="12.75">
      <c r="A48" s="6"/>
      <c r="B48" s="1" t="s">
        <v>1324</v>
      </c>
      <c r="C48" s="102">
        <v>182912</v>
      </c>
    </row>
    <row r="49" spans="1:3" ht="12.75">
      <c r="A49" s="6"/>
      <c r="B49" s="1" t="s">
        <v>1325</v>
      </c>
      <c r="C49" s="102">
        <v>782108</v>
      </c>
    </row>
    <row r="50" spans="1:2" ht="12.75">
      <c r="A50" s="6"/>
      <c r="B50" s="1"/>
    </row>
    <row r="52" spans="1:3" s="71" customFormat="1" ht="13.5" thickBot="1">
      <c r="A52" s="53">
        <v>5317</v>
      </c>
      <c r="B52" s="54" t="s">
        <v>1330</v>
      </c>
      <c r="C52" s="55">
        <f>SUM(C53:C56)</f>
        <v>882760</v>
      </c>
    </row>
    <row r="53" spans="1:3" ht="13.5" thickTop="1">
      <c r="A53" s="6"/>
      <c r="B53" s="1" t="s">
        <v>241</v>
      </c>
      <c r="C53" s="102">
        <v>235978</v>
      </c>
    </row>
    <row r="54" spans="1:3" ht="12.75">
      <c r="A54" s="6"/>
      <c r="B54" s="1" t="s">
        <v>242</v>
      </c>
      <c r="C54" s="102">
        <v>169347</v>
      </c>
    </row>
    <row r="55" spans="1:3" ht="12.75">
      <c r="A55" s="6"/>
      <c r="B55" s="1" t="s">
        <v>1324</v>
      </c>
      <c r="C55" s="102">
        <v>78177</v>
      </c>
    </row>
    <row r="56" spans="1:3" ht="12.75">
      <c r="A56" s="6"/>
      <c r="B56" s="1" t="s">
        <v>1325</v>
      </c>
      <c r="C56" s="102">
        <v>399258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B14" sqref="B14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1531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SUM(C101,C97,C89,C81,C75,C54,C51,C48,C45,C42,C39,C35,C28,C23,C19)</f>
        <v>180711789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1250</v>
      </c>
      <c r="C6" s="62"/>
    </row>
    <row r="7" spans="1:3" s="60" customFormat="1" ht="16.5" customHeight="1">
      <c r="A7" s="61"/>
      <c r="B7" s="64" t="s">
        <v>450</v>
      </c>
      <c r="C7" s="62"/>
    </row>
    <row r="8" spans="1:6" s="60" customFormat="1" ht="16.5" customHeight="1">
      <c r="A8" s="61"/>
      <c r="B8" s="65" t="s">
        <v>709</v>
      </c>
      <c r="C8" s="65"/>
      <c r="D8" s="66"/>
      <c r="E8" s="65"/>
      <c r="F8" s="67"/>
    </row>
    <row r="9" spans="1:3" s="60" customFormat="1" ht="18.75" customHeight="1">
      <c r="A9" s="61"/>
      <c r="B9" s="65" t="s">
        <v>708</v>
      </c>
      <c r="C9" s="62"/>
    </row>
    <row r="10" spans="1:3" s="60" customFormat="1" ht="18.75" customHeight="1">
      <c r="A10" s="61"/>
      <c r="B10" s="65" t="s">
        <v>707</v>
      </c>
      <c r="C10" s="62"/>
    </row>
    <row r="11" spans="1:3" s="60" customFormat="1" ht="18.75" customHeight="1">
      <c r="A11" s="61"/>
      <c r="B11" s="65" t="s">
        <v>706</v>
      </c>
      <c r="C11" s="62"/>
    </row>
    <row r="12" spans="1:3" s="15" customFormat="1" ht="18.75" customHeight="1">
      <c r="A12" s="17"/>
      <c r="B12" s="65" t="s">
        <v>705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704</v>
      </c>
      <c r="C15" s="18"/>
    </row>
    <row r="16" spans="1:3" s="15" customFormat="1" ht="18.75" customHeight="1">
      <c r="A16" s="17"/>
      <c r="B16" s="65" t="s">
        <v>703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33570887</v>
      </c>
    </row>
    <row r="20" spans="2:3" ht="13.5" thickTop="1">
      <c r="B20" s="3" t="s">
        <v>245</v>
      </c>
      <c r="C20" s="2">
        <v>33570887</v>
      </c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SUM(C24:C25)</f>
        <v>7528014</v>
      </c>
    </row>
    <row r="24" spans="1:3" ht="13.5" thickTop="1">
      <c r="A24" s="5"/>
      <c r="B24" s="1" t="s">
        <v>246</v>
      </c>
      <c r="C24" s="2">
        <v>4011179</v>
      </c>
    </row>
    <row r="25" spans="1:3" ht="12.75">
      <c r="A25" s="5"/>
      <c r="B25" s="1" t="s">
        <v>247</v>
      </c>
      <c r="C25" s="2">
        <v>3516835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55">
        <f>SUM(C29:C32)</f>
        <v>2902420</v>
      </c>
    </row>
    <row r="29" spans="1:3" ht="13.5" thickTop="1">
      <c r="A29" s="5"/>
      <c r="B29" s="42" t="s">
        <v>248</v>
      </c>
      <c r="C29" s="28">
        <v>611658</v>
      </c>
    </row>
    <row r="30" spans="1:3" ht="12.75">
      <c r="A30" s="5"/>
      <c r="B30" s="42" t="s">
        <v>249</v>
      </c>
      <c r="C30" s="28">
        <v>687751</v>
      </c>
    </row>
    <row r="31" spans="1:3" ht="12.75">
      <c r="A31" s="5"/>
      <c r="B31" s="42" t="s">
        <v>250</v>
      </c>
      <c r="C31" s="28">
        <v>16389</v>
      </c>
    </row>
    <row r="32" spans="1:3" ht="12.75">
      <c r="A32" s="5"/>
      <c r="B32" s="42" t="s">
        <v>251</v>
      </c>
      <c r="C32" s="28">
        <v>1586622</v>
      </c>
    </row>
    <row r="33" spans="1:3" ht="12.75">
      <c r="A33" s="5"/>
      <c r="B33" s="42"/>
      <c r="C33" s="28"/>
    </row>
    <row r="34" spans="2:3" ht="15">
      <c r="B34" s="29"/>
      <c r="C34" s="30"/>
    </row>
    <row r="35" spans="1:3" s="71" customFormat="1" ht="13.5" thickBot="1">
      <c r="A35" s="53">
        <v>5309</v>
      </c>
      <c r="B35" s="54" t="s">
        <v>1316</v>
      </c>
      <c r="C35" s="55">
        <f>SUM(C36)</f>
        <v>8508419</v>
      </c>
    </row>
    <row r="36" spans="1:3" ht="13.5" thickTop="1">
      <c r="A36" s="6"/>
      <c r="B36" s="7" t="s">
        <v>245</v>
      </c>
      <c r="C36" s="8">
        <v>8508419</v>
      </c>
    </row>
    <row r="37" spans="1:3" ht="12.75">
      <c r="A37" s="6"/>
      <c r="B37" s="7"/>
      <c r="C37" s="8"/>
    </row>
    <row r="39" spans="1:3" s="71" customFormat="1" ht="13.5" thickBot="1">
      <c r="A39" s="53">
        <v>5311</v>
      </c>
      <c r="B39" s="54" t="s">
        <v>1317</v>
      </c>
      <c r="C39" s="55">
        <v>8581134</v>
      </c>
    </row>
    <row r="40" ht="13.5" thickTop="1"/>
    <row r="42" spans="1:3" s="71" customFormat="1" ht="13.5" thickBot="1">
      <c r="A42" s="53" t="s">
        <v>1319</v>
      </c>
      <c r="B42" s="54" t="s">
        <v>1318</v>
      </c>
      <c r="C42" s="55">
        <v>129179</v>
      </c>
    </row>
    <row r="43" ht="13.5" thickTop="1"/>
    <row r="45" spans="1:3" s="71" customFormat="1" ht="13.5" thickBot="1">
      <c r="A45" s="53">
        <v>5310</v>
      </c>
      <c r="B45" s="54" t="s">
        <v>1320</v>
      </c>
      <c r="C45" s="55">
        <v>1432073</v>
      </c>
    </row>
    <row r="46" ht="13.5" thickTop="1"/>
    <row r="48" spans="1:3" s="71" customFormat="1" ht="13.5" thickBot="1">
      <c r="A48" s="53">
        <v>5303</v>
      </c>
      <c r="B48" s="54" t="s">
        <v>1326</v>
      </c>
      <c r="C48" s="55">
        <v>733094</v>
      </c>
    </row>
    <row r="49" ht="13.5" thickTop="1"/>
    <row r="51" spans="1:3" s="71" customFormat="1" ht="13.5" thickBot="1">
      <c r="A51" s="53">
        <v>5304</v>
      </c>
      <c r="B51" s="54" t="s">
        <v>1327</v>
      </c>
      <c r="C51" s="55">
        <v>166181</v>
      </c>
    </row>
    <row r="52" ht="13.5" thickTop="1"/>
    <row r="54" spans="1:3" s="71" customFormat="1" ht="13.5" thickBot="1">
      <c r="A54" s="53">
        <v>5309</v>
      </c>
      <c r="B54" s="54" t="s">
        <v>1322</v>
      </c>
      <c r="C54" s="55">
        <f>SUM(C55:C72)</f>
        <v>3409075</v>
      </c>
    </row>
    <row r="55" spans="1:3" ht="13.5" thickTop="1">
      <c r="A55" s="12"/>
      <c r="B55" s="50" t="s">
        <v>252</v>
      </c>
      <c r="C55" s="95">
        <v>191086</v>
      </c>
    </row>
    <row r="56" spans="1:3" ht="12.75">
      <c r="A56" s="12"/>
      <c r="B56" s="50" t="s">
        <v>253</v>
      </c>
      <c r="C56" s="95">
        <v>305737</v>
      </c>
    </row>
    <row r="57" spans="1:3" ht="12.75">
      <c r="A57" s="12"/>
      <c r="B57" s="50" t="s">
        <v>254</v>
      </c>
      <c r="C57" s="95">
        <v>200640</v>
      </c>
    </row>
    <row r="58" spans="1:3" ht="12.75">
      <c r="A58" s="12"/>
      <c r="B58" s="50" t="s">
        <v>255</v>
      </c>
      <c r="C58" s="95">
        <v>30096</v>
      </c>
    </row>
    <row r="59" spans="1:3" ht="12.75">
      <c r="A59" s="12"/>
      <c r="B59" s="50" t="s">
        <v>256</v>
      </c>
      <c r="C59" s="95">
        <v>28090</v>
      </c>
    </row>
    <row r="60" spans="1:3" ht="12.75">
      <c r="A60" s="12"/>
      <c r="B60" s="50" t="s">
        <v>257</v>
      </c>
      <c r="C60" s="95">
        <v>296183</v>
      </c>
    </row>
    <row r="61" spans="1:3" ht="12.75">
      <c r="A61" s="12"/>
      <c r="B61" s="50" t="s">
        <v>258</v>
      </c>
      <c r="C61" s="95">
        <v>716571</v>
      </c>
    </row>
    <row r="62" spans="1:3" ht="12.75">
      <c r="A62" s="12"/>
      <c r="B62" s="96" t="s">
        <v>259</v>
      </c>
      <c r="C62" s="97">
        <v>40845</v>
      </c>
    </row>
    <row r="63" spans="1:3" ht="24">
      <c r="A63" s="12"/>
      <c r="B63" s="19" t="s">
        <v>260</v>
      </c>
      <c r="C63" s="98">
        <v>280896</v>
      </c>
    </row>
    <row r="64" spans="1:3" ht="12.75">
      <c r="A64" s="12"/>
      <c r="B64" s="50" t="s">
        <v>261</v>
      </c>
      <c r="C64" s="95">
        <v>594621</v>
      </c>
    </row>
    <row r="65" spans="1:3" ht="12.75">
      <c r="A65" s="12"/>
      <c r="B65" s="50" t="s">
        <v>262</v>
      </c>
      <c r="C65" s="95">
        <v>50160</v>
      </c>
    </row>
    <row r="66" spans="1:3" ht="12.75">
      <c r="A66" s="12"/>
      <c r="B66" s="50" t="s">
        <v>263</v>
      </c>
      <c r="C66" s="95">
        <v>20064</v>
      </c>
    </row>
    <row r="67" spans="1:3" ht="12.75">
      <c r="A67" s="12"/>
      <c r="B67" s="50" t="s">
        <v>264</v>
      </c>
      <c r="C67" s="95">
        <v>20064</v>
      </c>
    </row>
    <row r="68" spans="1:3" ht="12.75">
      <c r="A68" s="12"/>
      <c r="B68" s="50" t="s">
        <v>265</v>
      </c>
      <c r="C68" s="95">
        <v>401280</v>
      </c>
    </row>
    <row r="69" spans="1:3" ht="12.75">
      <c r="A69" s="12"/>
      <c r="B69" s="50" t="s">
        <v>266</v>
      </c>
      <c r="C69" s="95">
        <v>140448</v>
      </c>
    </row>
    <row r="70" spans="1:3" ht="12.75">
      <c r="A70" s="12"/>
      <c r="B70" s="50" t="s">
        <v>267</v>
      </c>
      <c r="C70" s="95">
        <v>20064</v>
      </c>
    </row>
    <row r="71" spans="1:3" ht="12.75">
      <c r="A71" s="12"/>
      <c r="B71" s="96" t="s">
        <v>268</v>
      </c>
      <c r="C71" s="97">
        <v>50160</v>
      </c>
    </row>
    <row r="72" spans="1:3" ht="24">
      <c r="A72" s="12"/>
      <c r="B72" s="19" t="s">
        <v>269</v>
      </c>
      <c r="C72" s="98">
        <v>22070</v>
      </c>
    </row>
    <row r="73" spans="1:3" ht="12.75">
      <c r="A73" s="12"/>
      <c r="B73" s="19"/>
      <c r="C73" s="20"/>
    </row>
    <row r="75" spans="1:3" s="71" customFormat="1" ht="13.5" thickBot="1">
      <c r="A75" s="53">
        <v>5309</v>
      </c>
      <c r="B75" s="54" t="s">
        <v>1328</v>
      </c>
      <c r="C75" s="55">
        <f>SUM(C76:C78)</f>
        <v>108142940</v>
      </c>
    </row>
    <row r="76" spans="2:3" ht="13.5" thickTop="1">
      <c r="B76" s="104" t="s">
        <v>1532</v>
      </c>
      <c r="C76" s="102">
        <v>542940</v>
      </c>
    </row>
    <row r="77" spans="2:3" ht="12.75">
      <c r="B77" s="104" t="s">
        <v>1533</v>
      </c>
      <c r="C77" s="102">
        <v>80000000</v>
      </c>
    </row>
    <row r="78" spans="2:3" ht="12.75">
      <c r="B78" s="104" t="s">
        <v>1534</v>
      </c>
      <c r="C78" s="102">
        <v>27600000</v>
      </c>
    </row>
    <row r="79" spans="2:3" ht="12.75">
      <c r="B79" s="104"/>
      <c r="C79" s="102"/>
    </row>
    <row r="80" ht="12.75">
      <c r="B80" s="24"/>
    </row>
    <row r="81" spans="1:3" s="71" customFormat="1" ht="13.5" thickBot="1">
      <c r="A81" s="53">
        <v>5316</v>
      </c>
      <c r="B81" s="54" t="s">
        <v>1329</v>
      </c>
      <c r="C81" s="55">
        <f>SUM(C82:C86)</f>
        <v>1672828</v>
      </c>
    </row>
    <row r="82" spans="1:3" ht="13.5" thickTop="1">
      <c r="A82" s="6"/>
      <c r="B82" s="1" t="s">
        <v>246</v>
      </c>
      <c r="C82" s="102">
        <v>140201</v>
      </c>
    </row>
    <row r="83" spans="1:3" ht="12.75">
      <c r="A83" s="6"/>
      <c r="B83" s="1" t="s">
        <v>245</v>
      </c>
      <c r="C83" s="102">
        <v>687146</v>
      </c>
    </row>
    <row r="84" spans="1:3" ht="12.75">
      <c r="A84" s="6"/>
      <c r="B84" s="1" t="s">
        <v>247</v>
      </c>
      <c r="C84" s="102">
        <v>215814</v>
      </c>
    </row>
    <row r="85" spans="1:3" ht="12.75">
      <c r="A85" s="6"/>
      <c r="B85" s="1" t="s">
        <v>1324</v>
      </c>
      <c r="C85" s="102">
        <v>233689</v>
      </c>
    </row>
    <row r="86" spans="1:3" ht="12.75">
      <c r="A86" s="6"/>
      <c r="B86" s="1" t="s">
        <v>1325</v>
      </c>
      <c r="C86" s="102">
        <v>395978</v>
      </c>
    </row>
    <row r="87" spans="1:2" ht="12.75">
      <c r="A87" s="6"/>
      <c r="B87" s="1"/>
    </row>
    <row r="89" spans="1:3" s="71" customFormat="1" ht="13.5" thickBot="1">
      <c r="A89" s="53">
        <v>5317</v>
      </c>
      <c r="B89" s="54" t="s">
        <v>1330</v>
      </c>
      <c r="C89" s="55">
        <f>SUM(C90:C94)</f>
        <v>935545</v>
      </c>
    </row>
    <row r="90" spans="1:3" ht="13.5" thickTop="1">
      <c r="A90" s="6"/>
      <c r="B90" s="1" t="s">
        <v>246</v>
      </c>
      <c r="C90" s="102">
        <v>63190</v>
      </c>
    </row>
    <row r="91" spans="1:3" ht="12.75">
      <c r="A91" s="6"/>
      <c r="B91" s="1" t="s">
        <v>245</v>
      </c>
      <c r="C91" s="102">
        <v>422056</v>
      </c>
    </row>
    <row r="92" spans="1:3" ht="12.75">
      <c r="A92" s="6"/>
      <c r="B92" s="1" t="s">
        <v>247</v>
      </c>
      <c r="C92" s="102">
        <v>61392</v>
      </c>
    </row>
    <row r="93" spans="1:3" ht="12.75">
      <c r="A93" s="6"/>
      <c r="B93" s="1" t="s">
        <v>1324</v>
      </c>
      <c r="C93" s="102">
        <v>119717</v>
      </c>
    </row>
    <row r="94" spans="1:3" ht="12.75">
      <c r="A94" s="6"/>
      <c r="B94" s="1" t="s">
        <v>1325</v>
      </c>
      <c r="C94" s="102">
        <v>269190</v>
      </c>
    </row>
    <row r="95" spans="1:2" ht="12.75">
      <c r="A95" s="6"/>
      <c r="B95" s="1"/>
    </row>
    <row r="97" spans="1:3" s="71" customFormat="1" ht="13.5" thickBot="1">
      <c r="A97" s="53">
        <v>5314</v>
      </c>
      <c r="B97" s="54" t="s">
        <v>362</v>
      </c>
      <c r="C97" s="55">
        <f>SUM(C98:C98)</f>
        <v>1000000</v>
      </c>
    </row>
    <row r="98" spans="2:3" ht="13.5" thickTop="1">
      <c r="B98" s="104" t="s">
        <v>1535</v>
      </c>
      <c r="C98" s="102">
        <v>1000000</v>
      </c>
    </row>
    <row r="99" ht="12.75">
      <c r="B99" s="24"/>
    </row>
    <row r="100" ht="12.75">
      <c r="B100" s="24"/>
    </row>
    <row r="101" spans="1:3" s="71" customFormat="1" ht="13.5" thickBot="1">
      <c r="A101" s="53">
        <v>5339</v>
      </c>
      <c r="B101" s="54" t="s">
        <v>386</v>
      </c>
      <c r="C101" s="55">
        <f>SUM(C102:C103)</f>
        <v>2000000</v>
      </c>
    </row>
    <row r="102" spans="2:3" ht="13.5" thickTop="1">
      <c r="B102" s="104" t="s">
        <v>271</v>
      </c>
      <c r="C102" s="102">
        <v>500000</v>
      </c>
    </row>
    <row r="103" spans="2:3" ht="12.75">
      <c r="B103" s="104" t="s">
        <v>272</v>
      </c>
      <c r="C103" s="102">
        <v>1500000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">
      <selection activeCell="B10" sqref="B10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172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SUM(C151,C138,C125,C121,C72,C69,C66,C63,C60,C57,C51,C33,C24,C19)</f>
        <v>443174698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1251</v>
      </c>
      <c r="C6" s="62"/>
    </row>
    <row r="7" spans="1:3" s="60" customFormat="1" ht="16.5" customHeight="1">
      <c r="A7" s="61"/>
      <c r="B7" s="64" t="s">
        <v>451</v>
      </c>
      <c r="C7" s="62"/>
    </row>
    <row r="8" spans="1:6" s="60" customFormat="1" ht="16.5" customHeight="1">
      <c r="A8" s="61"/>
      <c r="B8" s="65" t="s">
        <v>716</v>
      </c>
      <c r="C8" s="65"/>
      <c r="D8" s="66"/>
      <c r="E8" s="65"/>
      <c r="F8" s="67"/>
    </row>
    <row r="9" spans="1:3" s="60" customFormat="1" ht="18.75" customHeight="1">
      <c r="A9" s="61"/>
      <c r="B9" s="65" t="s">
        <v>715</v>
      </c>
      <c r="C9" s="62"/>
    </row>
    <row r="10" spans="1:3" s="60" customFormat="1" ht="18.75" customHeight="1">
      <c r="A10" s="61"/>
      <c r="B10" s="65" t="s">
        <v>714</v>
      </c>
      <c r="C10" s="62"/>
    </row>
    <row r="11" spans="1:3" s="60" customFormat="1" ht="18.75" customHeight="1">
      <c r="A11" s="61"/>
      <c r="B11" s="65" t="s">
        <v>713</v>
      </c>
      <c r="C11" s="62"/>
    </row>
    <row r="12" spans="1:3" s="15" customFormat="1" ht="18.75" customHeight="1">
      <c r="A12" s="17"/>
      <c r="B12" s="65" t="s">
        <v>712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711</v>
      </c>
      <c r="C15" s="18"/>
    </row>
    <row r="16" spans="1:3" s="15" customFormat="1" ht="18.75" customHeight="1">
      <c r="A16" s="17"/>
      <c r="B16" s="65" t="s">
        <v>710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161011860</v>
      </c>
    </row>
    <row r="20" spans="1:3" ht="13.5" thickTop="1">
      <c r="A20" s="5"/>
      <c r="B20" s="1" t="s">
        <v>822</v>
      </c>
      <c r="C20" s="2">
        <v>128386607</v>
      </c>
    </row>
    <row r="21" spans="1:3" ht="12.75">
      <c r="A21" s="5"/>
      <c r="B21" s="1" t="s">
        <v>823</v>
      </c>
      <c r="C21" s="2">
        <v>32625253</v>
      </c>
    </row>
    <row r="22" spans="1:2" ht="12.75">
      <c r="A22" s="5"/>
      <c r="B22" s="1"/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364</v>
      </c>
      <c r="C24" s="55">
        <f>SUM(C25:C30)</f>
        <v>24948890</v>
      </c>
    </row>
    <row r="25" spans="1:3" ht="13.5" thickTop="1">
      <c r="A25" s="5"/>
      <c r="B25" s="1" t="s">
        <v>824</v>
      </c>
      <c r="C25" s="2">
        <v>7088907</v>
      </c>
    </row>
    <row r="26" spans="1:3" ht="12.75">
      <c r="A26" s="5"/>
      <c r="B26" s="1" t="s">
        <v>275</v>
      </c>
      <c r="C26" s="2">
        <v>4565188</v>
      </c>
    </row>
    <row r="27" spans="1:3" ht="12.75">
      <c r="A27" s="5"/>
      <c r="B27" s="1" t="s">
        <v>278</v>
      </c>
      <c r="C27" s="2">
        <v>3506448</v>
      </c>
    </row>
    <row r="28" spans="1:3" ht="12.75">
      <c r="A28" s="5"/>
      <c r="B28" s="1" t="s">
        <v>283</v>
      </c>
      <c r="C28" s="2">
        <v>2714080</v>
      </c>
    </row>
    <row r="29" spans="1:3" ht="12.75">
      <c r="A29" s="5"/>
      <c r="B29" s="1" t="s">
        <v>284</v>
      </c>
      <c r="C29" s="2">
        <v>3764506</v>
      </c>
    </row>
    <row r="30" spans="1:3" ht="12.75">
      <c r="A30" s="5"/>
      <c r="B30" s="1" t="s">
        <v>1299</v>
      </c>
      <c r="C30" s="2">
        <v>3309761</v>
      </c>
    </row>
    <row r="31" spans="1:2" ht="12.75">
      <c r="A31" s="5"/>
      <c r="B31" s="1"/>
    </row>
    <row r="32" spans="1:2" ht="12.75">
      <c r="A32" s="5"/>
      <c r="B32" s="1"/>
    </row>
    <row r="33" spans="1:3" s="71" customFormat="1" ht="13.5" thickBot="1">
      <c r="A33" s="53">
        <v>5307</v>
      </c>
      <c r="B33" s="54" t="s">
        <v>1315</v>
      </c>
      <c r="C33" s="55">
        <f>SUM(C34:C48)</f>
        <v>14667053</v>
      </c>
    </row>
    <row r="34" spans="1:3" ht="13.5" thickTop="1">
      <c r="A34" s="5"/>
      <c r="B34" s="42" t="s">
        <v>273</v>
      </c>
      <c r="C34" s="28">
        <v>1008352</v>
      </c>
    </row>
    <row r="35" spans="1:3" ht="12.75">
      <c r="A35" s="5"/>
      <c r="B35" s="42" t="s">
        <v>935</v>
      </c>
      <c r="C35" s="28">
        <v>43896</v>
      </c>
    </row>
    <row r="36" spans="1:3" ht="12.75">
      <c r="A36" s="5"/>
      <c r="B36" s="42" t="s">
        <v>1339</v>
      </c>
      <c r="C36" s="28">
        <v>137</v>
      </c>
    </row>
    <row r="37" spans="1:3" ht="12.75">
      <c r="A37" s="5"/>
      <c r="B37" s="42" t="s">
        <v>274</v>
      </c>
      <c r="C37" s="28">
        <v>2890238</v>
      </c>
    </row>
    <row r="38" spans="1:3" ht="12.75">
      <c r="A38" s="5"/>
      <c r="B38" s="42" t="s">
        <v>1341</v>
      </c>
      <c r="C38" s="28">
        <v>12605</v>
      </c>
    </row>
    <row r="39" spans="1:3" ht="12.75">
      <c r="A39" s="5"/>
      <c r="B39" s="42" t="s">
        <v>276</v>
      </c>
      <c r="C39" s="28">
        <v>574760</v>
      </c>
    </row>
    <row r="40" spans="1:3" ht="12.75">
      <c r="A40" s="5"/>
      <c r="B40" s="42" t="s">
        <v>277</v>
      </c>
      <c r="C40" s="28">
        <v>1204512</v>
      </c>
    </row>
    <row r="41" spans="1:3" ht="12.75">
      <c r="A41" s="5"/>
      <c r="B41" s="42" t="s">
        <v>279</v>
      </c>
      <c r="C41" s="28">
        <v>767631</v>
      </c>
    </row>
    <row r="42" spans="1:3" ht="12.75">
      <c r="A42" s="5"/>
      <c r="B42" s="42" t="s">
        <v>280</v>
      </c>
      <c r="C42" s="28">
        <v>1192580</v>
      </c>
    </row>
    <row r="43" spans="1:3" ht="12.75">
      <c r="A43" s="5"/>
      <c r="B43" s="42" t="s">
        <v>282</v>
      </c>
      <c r="C43" s="28">
        <v>725687</v>
      </c>
    </row>
    <row r="44" spans="1:3" ht="12.75">
      <c r="A44" s="5"/>
      <c r="B44" s="42" t="s">
        <v>285</v>
      </c>
      <c r="C44" s="28">
        <v>1817883</v>
      </c>
    </row>
    <row r="45" spans="1:3" ht="12.75">
      <c r="A45" s="5"/>
      <c r="B45" s="42" t="s">
        <v>286</v>
      </c>
      <c r="C45" s="28">
        <v>812804</v>
      </c>
    </row>
    <row r="46" spans="1:3" ht="12.75">
      <c r="A46" s="5"/>
      <c r="B46" s="42" t="s">
        <v>1308</v>
      </c>
      <c r="C46" s="28">
        <v>2733</v>
      </c>
    </row>
    <row r="47" spans="1:3" ht="12.75">
      <c r="A47" s="5"/>
      <c r="B47" s="42" t="s">
        <v>287</v>
      </c>
      <c r="C47" s="28">
        <v>1437612</v>
      </c>
    </row>
    <row r="48" spans="1:3" ht="12.75">
      <c r="A48" s="5"/>
      <c r="B48" s="42" t="s">
        <v>288</v>
      </c>
      <c r="C48" s="28">
        <v>2175623</v>
      </c>
    </row>
    <row r="49" spans="1:3" ht="12.75">
      <c r="A49" s="5"/>
      <c r="B49" s="42"/>
      <c r="C49" s="28"/>
    </row>
    <row r="50" spans="1:3" ht="12.75">
      <c r="A50" s="5"/>
      <c r="B50" s="42"/>
      <c r="C50" s="32"/>
    </row>
    <row r="51" spans="1:3" s="71" customFormat="1" ht="13.5" thickBot="1">
      <c r="A51" s="53">
        <v>5309</v>
      </c>
      <c r="B51" s="54" t="s">
        <v>1316</v>
      </c>
      <c r="C51" s="55">
        <f>SUM(C52:C54)</f>
        <v>125326430</v>
      </c>
    </row>
    <row r="52" spans="1:3" ht="13.5" thickTop="1">
      <c r="A52" s="6"/>
      <c r="B52" s="7" t="s">
        <v>275</v>
      </c>
      <c r="C52" s="8">
        <v>900502</v>
      </c>
    </row>
    <row r="53" spans="1:3" ht="12.75">
      <c r="A53" s="6"/>
      <c r="B53" s="7" t="s">
        <v>1618</v>
      </c>
      <c r="C53" s="8">
        <v>103056750</v>
      </c>
    </row>
    <row r="54" spans="1:3" ht="12.75">
      <c r="A54" s="6"/>
      <c r="B54" s="7" t="s">
        <v>281</v>
      </c>
      <c r="C54" s="8">
        <v>21369178</v>
      </c>
    </row>
    <row r="55" spans="1:3" ht="12.75">
      <c r="A55" s="6"/>
      <c r="B55" s="7"/>
      <c r="C55" s="8"/>
    </row>
    <row r="57" spans="1:3" s="71" customFormat="1" ht="13.5" thickBot="1">
      <c r="A57" s="53">
        <v>5311</v>
      </c>
      <c r="B57" s="54" t="s">
        <v>1317</v>
      </c>
      <c r="C57" s="79">
        <v>17741333</v>
      </c>
    </row>
    <row r="58" ht="13.5" thickTop="1"/>
    <row r="60" spans="1:3" s="71" customFormat="1" ht="13.5" thickBot="1">
      <c r="A60" s="53" t="s">
        <v>1319</v>
      </c>
      <c r="B60" s="54" t="s">
        <v>1318</v>
      </c>
      <c r="C60" s="79">
        <v>245736</v>
      </c>
    </row>
    <row r="61" ht="13.5" thickTop="1"/>
    <row r="63" spans="1:3" s="71" customFormat="1" ht="13.5" thickBot="1">
      <c r="A63" s="53">
        <v>5310</v>
      </c>
      <c r="B63" s="54" t="s">
        <v>1320</v>
      </c>
      <c r="C63" s="79">
        <v>5260761</v>
      </c>
    </row>
    <row r="64" ht="13.5" thickTop="1"/>
    <row r="66" spans="1:3" s="71" customFormat="1" ht="13.5" thickBot="1">
      <c r="A66" s="53">
        <v>5303</v>
      </c>
      <c r="B66" s="54" t="s">
        <v>1326</v>
      </c>
      <c r="C66" s="55">
        <v>3384274</v>
      </c>
    </row>
    <row r="67" ht="13.5" thickTop="1"/>
    <row r="69" spans="1:3" s="71" customFormat="1" ht="13.5" thickBot="1">
      <c r="A69" s="53">
        <v>5304</v>
      </c>
      <c r="B69" s="54" t="s">
        <v>1327</v>
      </c>
      <c r="C69" s="55">
        <v>690499</v>
      </c>
    </row>
    <row r="70" ht="13.5" thickTop="1"/>
    <row r="72" spans="1:3" s="71" customFormat="1" ht="13.5" thickBot="1">
      <c r="A72" s="53">
        <v>5309</v>
      </c>
      <c r="B72" s="54" t="s">
        <v>1322</v>
      </c>
      <c r="C72" s="55">
        <f>SUM(C73:C118)</f>
        <v>22932776</v>
      </c>
    </row>
    <row r="73" spans="1:3" ht="13.5" thickTop="1">
      <c r="A73" s="12"/>
      <c r="B73" s="104" t="s">
        <v>289</v>
      </c>
      <c r="C73" s="102">
        <v>401280</v>
      </c>
    </row>
    <row r="74" spans="1:3" ht="12.75">
      <c r="A74" s="12"/>
      <c r="B74" s="104" t="s">
        <v>290</v>
      </c>
      <c r="C74" s="102">
        <v>240000</v>
      </c>
    </row>
    <row r="75" spans="1:3" ht="12.75">
      <c r="A75" s="12"/>
      <c r="B75" s="104" t="s">
        <v>291</v>
      </c>
      <c r="C75" s="102">
        <v>714000</v>
      </c>
    </row>
    <row r="76" spans="1:3" ht="12.75">
      <c r="A76" s="12"/>
      <c r="B76" s="104" t="s">
        <v>292</v>
      </c>
      <c r="C76" s="102">
        <v>238000</v>
      </c>
    </row>
    <row r="77" spans="1:3" ht="12.75">
      <c r="A77" s="12"/>
      <c r="B77" s="104" t="s">
        <v>293</v>
      </c>
      <c r="C77" s="102">
        <v>238000</v>
      </c>
    </row>
    <row r="78" spans="1:3" ht="12.75">
      <c r="A78" s="12"/>
      <c r="B78" s="104" t="s">
        <v>1212</v>
      </c>
      <c r="C78" s="102">
        <v>3000000</v>
      </c>
    </row>
    <row r="79" spans="1:3" ht="12.75">
      <c r="A79" s="12"/>
      <c r="B79" s="104" t="s">
        <v>294</v>
      </c>
      <c r="C79" s="102">
        <v>833000</v>
      </c>
    </row>
    <row r="80" spans="1:3" ht="12.75">
      <c r="A80" s="12"/>
      <c r="B80" s="104" t="s">
        <v>295</v>
      </c>
      <c r="C80" s="102">
        <v>200640</v>
      </c>
    </row>
    <row r="81" spans="1:3" ht="12.75">
      <c r="A81" s="12"/>
      <c r="B81" s="104" t="s">
        <v>296</v>
      </c>
      <c r="C81" s="102">
        <v>714000</v>
      </c>
    </row>
    <row r="82" spans="1:3" ht="12.75">
      <c r="A82" s="12"/>
      <c r="B82" s="104" t="s">
        <v>1752</v>
      </c>
      <c r="C82" s="102">
        <v>200640</v>
      </c>
    </row>
    <row r="83" spans="1:3" ht="12.75">
      <c r="A83" s="12"/>
      <c r="B83" s="104" t="s">
        <v>1753</v>
      </c>
      <c r="C83" s="102">
        <v>333000</v>
      </c>
    </row>
    <row r="84" spans="1:3" ht="12.75">
      <c r="A84" s="12"/>
      <c r="B84" s="104" t="s">
        <v>1754</v>
      </c>
      <c r="C84" s="102">
        <v>238000</v>
      </c>
    </row>
    <row r="85" spans="1:3" ht="12.75">
      <c r="A85" s="12"/>
      <c r="B85" s="104" t="s">
        <v>1182</v>
      </c>
      <c r="C85" s="102">
        <v>238000</v>
      </c>
    </row>
    <row r="86" spans="1:3" ht="12.75">
      <c r="A86" s="12"/>
      <c r="B86" s="104" t="s">
        <v>1183</v>
      </c>
      <c r="C86" s="102">
        <v>401280</v>
      </c>
    </row>
    <row r="87" spans="1:3" ht="12.75">
      <c r="A87" s="12"/>
      <c r="B87" s="104" t="s">
        <v>1184</v>
      </c>
      <c r="C87" s="102">
        <v>238000</v>
      </c>
    </row>
    <row r="88" spans="1:3" ht="12.75">
      <c r="A88" s="12"/>
      <c r="B88" s="104" t="s">
        <v>1185</v>
      </c>
      <c r="C88" s="102">
        <v>401280</v>
      </c>
    </row>
    <row r="89" spans="1:3" ht="12.75">
      <c r="A89" s="12"/>
      <c r="B89" s="104" t="s">
        <v>1186</v>
      </c>
      <c r="C89" s="102">
        <v>180375</v>
      </c>
    </row>
    <row r="90" spans="1:3" ht="12.75">
      <c r="A90" s="12"/>
      <c r="B90" s="104" t="s">
        <v>1187</v>
      </c>
      <c r="C90" s="102">
        <v>60000</v>
      </c>
    </row>
    <row r="91" spans="1:3" ht="12.75">
      <c r="A91" s="12"/>
      <c r="B91" s="104" t="s">
        <v>1188</v>
      </c>
      <c r="C91" s="102">
        <v>601920</v>
      </c>
    </row>
    <row r="92" spans="1:3" ht="12.75">
      <c r="A92" s="12"/>
      <c r="B92" s="104" t="s">
        <v>1189</v>
      </c>
      <c r="C92" s="102">
        <v>60000</v>
      </c>
    </row>
    <row r="93" spans="1:3" ht="12.75">
      <c r="A93" s="12"/>
      <c r="B93" s="104" t="s">
        <v>1190</v>
      </c>
      <c r="C93" s="102">
        <v>190608</v>
      </c>
    </row>
    <row r="94" spans="1:3" ht="12.75">
      <c r="A94" s="12"/>
      <c r="B94" s="104" t="s">
        <v>1191</v>
      </c>
      <c r="C94" s="102">
        <v>167000</v>
      </c>
    </row>
    <row r="95" spans="1:3" ht="12.75">
      <c r="A95" s="12"/>
      <c r="B95" s="104" t="s">
        <v>1192</v>
      </c>
      <c r="C95" s="102">
        <v>476000</v>
      </c>
    </row>
    <row r="96" spans="1:3" ht="12.75">
      <c r="A96" s="12"/>
      <c r="B96" s="104" t="s">
        <v>1193</v>
      </c>
      <c r="C96" s="102">
        <v>157000</v>
      </c>
    </row>
    <row r="97" spans="1:3" ht="12.75">
      <c r="A97" s="12"/>
      <c r="B97" s="104" t="s">
        <v>1194</v>
      </c>
      <c r="C97" s="102">
        <v>176000</v>
      </c>
    </row>
    <row r="98" spans="1:3" ht="12.75">
      <c r="A98" s="12"/>
      <c r="B98" s="104" t="s">
        <v>1211</v>
      </c>
      <c r="C98" s="102">
        <v>1000000</v>
      </c>
    </row>
    <row r="99" spans="1:3" ht="12.75">
      <c r="A99" s="12"/>
      <c r="B99" s="104" t="s">
        <v>1195</v>
      </c>
      <c r="C99" s="102">
        <v>702240</v>
      </c>
    </row>
    <row r="100" spans="1:3" ht="12.75">
      <c r="A100" s="12"/>
      <c r="B100" s="104" t="s">
        <v>1196</v>
      </c>
      <c r="C100" s="102">
        <v>802560</v>
      </c>
    </row>
    <row r="101" spans="1:3" ht="12.75">
      <c r="A101" s="12"/>
      <c r="B101" s="104" t="s">
        <v>1197</v>
      </c>
      <c r="C101" s="102">
        <v>220704</v>
      </c>
    </row>
    <row r="102" spans="1:3" ht="12.75">
      <c r="A102" s="12"/>
      <c r="B102" s="104" t="s">
        <v>1198</v>
      </c>
      <c r="C102" s="102">
        <v>1003200</v>
      </c>
    </row>
    <row r="103" spans="1:3" ht="12.75">
      <c r="A103" s="12"/>
      <c r="B103" s="104" t="s">
        <v>1199</v>
      </c>
      <c r="C103" s="102">
        <v>280896</v>
      </c>
    </row>
    <row r="104" spans="1:3" ht="12.75">
      <c r="A104" s="12"/>
      <c r="B104" s="104" t="s">
        <v>1200</v>
      </c>
      <c r="C104" s="102">
        <v>802560</v>
      </c>
    </row>
    <row r="105" spans="1:3" ht="12.75">
      <c r="A105" s="12"/>
      <c r="B105" s="104" t="s">
        <v>1201</v>
      </c>
      <c r="C105" s="102">
        <v>100320</v>
      </c>
    </row>
    <row r="106" spans="1:3" ht="12.75">
      <c r="A106" s="12"/>
      <c r="B106" s="104" t="s">
        <v>1202</v>
      </c>
      <c r="C106" s="102">
        <v>401280</v>
      </c>
    </row>
    <row r="107" spans="1:3" ht="12.75">
      <c r="A107" s="12"/>
      <c r="B107" s="104" t="s">
        <v>1203</v>
      </c>
      <c r="C107" s="102">
        <v>200640</v>
      </c>
    </row>
    <row r="108" spans="1:3" ht="12.75">
      <c r="A108" s="12"/>
      <c r="B108" s="104" t="s">
        <v>1205</v>
      </c>
      <c r="C108" s="102">
        <v>1003200</v>
      </c>
    </row>
    <row r="109" spans="1:3" ht="12.75">
      <c r="A109" s="12"/>
      <c r="B109" s="104" t="s">
        <v>1204</v>
      </c>
      <c r="C109" s="102">
        <v>100320</v>
      </c>
    </row>
    <row r="110" spans="1:3" ht="12.75">
      <c r="A110" s="12"/>
      <c r="B110" s="104" t="s">
        <v>791</v>
      </c>
      <c r="C110" s="102">
        <v>714000</v>
      </c>
    </row>
    <row r="111" spans="1:3" ht="12.75">
      <c r="A111" s="12"/>
      <c r="B111" s="104" t="s">
        <v>792</v>
      </c>
      <c r="C111" s="102">
        <v>714000</v>
      </c>
    </row>
    <row r="112" spans="1:3" ht="12.75">
      <c r="A112" s="12"/>
      <c r="B112" s="104" t="s">
        <v>793</v>
      </c>
      <c r="C112" s="102">
        <v>714000</v>
      </c>
    </row>
    <row r="113" spans="1:3" ht="12.75">
      <c r="A113" s="12"/>
      <c r="B113" s="104" t="s">
        <v>794</v>
      </c>
      <c r="C113" s="102">
        <v>238000</v>
      </c>
    </row>
    <row r="114" spans="1:3" ht="12.75">
      <c r="A114" s="12"/>
      <c r="B114" s="104" t="s">
        <v>1206</v>
      </c>
      <c r="C114" s="102">
        <v>300960</v>
      </c>
    </row>
    <row r="115" spans="1:3" ht="12.75">
      <c r="A115" s="12"/>
      <c r="B115" s="104" t="s">
        <v>1207</v>
      </c>
      <c r="C115" s="102">
        <v>238000</v>
      </c>
    </row>
    <row r="116" spans="1:3" ht="12.75">
      <c r="A116" s="12"/>
      <c r="B116" s="104" t="s">
        <v>1208</v>
      </c>
      <c r="C116" s="102">
        <v>1428000</v>
      </c>
    </row>
    <row r="117" spans="1:3" ht="12.75">
      <c r="A117" s="12"/>
      <c r="B117" s="104" t="s">
        <v>1209</v>
      </c>
      <c r="C117" s="102">
        <v>714000</v>
      </c>
    </row>
    <row r="118" spans="2:3" ht="12.75">
      <c r="B118" s="104" t="s">
        <v>1210</v>
      </c>
      <c r="C118" s="102">
        <v>555873</v>
      </c>
    </row>
    <row r="119" spans="2:3" ht="12.75">
      <c r="B119" s="104"/>
      <c r="C119" s="102"/>
    </row>
    <row r="120" spans="2:3" ht="12.75">
      <c r="B120" s="104"/>
      <c r="C120" s="102"/>
    </row>
    <row r="121" spans="1:3" s="71" customFormat="1" ht="13.5" thickBot="1">
      <c r="A121" s="53">
        <v>5309</v>
      </c>
      <c r="B121" s="54" t="s">
        <v>1328</v>
      </c>
      <c r="C121" s="55">
        <f>SUM(C122:C122)</f>
        <v>55000000</v>
      </c>
    </row>
    <row r="122" spans="2:3" ht="13.5" thickTop="1">
      <c r="B122" s="104" t="s">
        <v>173</v>
      </c>
      <c r="C122" s="102">
        <v>55000000</v>
      </c>
    </row>
    <row r="123" spans="1:3" ht="12.75">
      <c r="A123" s="6"/>
      <c r="B123" s="26"/>
      <c r="C123" s="10"/>
    </row>
    <row r="124" ht="12.75">
      <c r="B124" s="24"/>
    </row>
    <row r="125" spans="1:3" s="71" customFormat="1" ht="13.5" thickBot="1">
      <c r="A125" s="53">
        <v>5316</v>
      </c>
      <c r="B125" s="54" t="s">
        <v>1329</v>
      </c>
      <c r="C125" s="55">
        <f>SUM(C126:C135)</f>
        <v>6042076</v>
      </c>
    </row>
    <row r="126" spans="1:3" ht="13.5" thickTop="1">
      <c r="A126" s="6"/>
      <c r="B126" s="1" t="s">
        <v>1428</v>
      </c>
      <c r="C126" s="102">
        <v>228109</v>
      </c>
    </row>
    <row r="127" spans="1:3" ht="12.75">
      <c r="A127" s="6"/>
      <c r="B127" s="1" t="s">
        <v>275</v>
      </c>
      <c r="C127" s="102">
        <v>124755</v>
      </c>
    </row>
    <row r="128" spans="1:3" ht="12.75">
      <c r="A128" s="6"/>
      <c r="B128" s="1" t="s">
        <v>278</v>
      </c>
      <c r="C128" s="102">
        <v>115080</v>
      </c>
    </row>
    <row r="129" spans="1:3" ht="12.75">
      <c r="A129" s="6"/>
      <c r="B129" s="1" t="s">
        <v>1615</v>
      </c>
      <c r="C129" s="102">
        <v>2295088</v>
      </c>
    </row>
    <row r="130" spans="1:3" ht="12.75">
      <c r="A130" s="6"/>
      <c r="B130" s="1" t="s">
        <v>281</v>
      </c>
      <c r="C130" s="102">
        <v>795971</v>
      </c>
    </row>
    <row r="131" spans="1:3" ht="12.75">
      <c r="A131" s="6"/>
      <c r="B131" s="1" t="s">
        <v>283</v>
      </c>
      <c r="C131" s="102">
        <v>114391</v>
      </c>
    </row>
    <row r="132" spans="1:3" ht="12.75">
      <c r="A132" s="6"/>
      <c r="B132" s="1" t="s">
        <v>284</v>
      </c>
      <c r="C132" s="102">
        <v>203254</v>
      </c>
    </row>
    <row r="133" spans="1:3" ht="12.75">
      <c r="A133" s="6"/>
      <c r="B133" s="1" t="s">
        <v>1299</v>
      </c>
      <c r="C133" s="102">
        <v>230793</v>
      </c>
    </row>
    <row r="134" spans="1:3" ht="12.75">
      <c r="A134" s="6"/>
      <c r="B134" s="1" t="s">
        <v>1216</v>
      </c>
      <c r="C134" s="102">
        <v>884906</v>
      </c>
    </row>
    <row r="135" spans="1:3" ht="12.75">
      <c r="A135" s="6"/>
      <c r="B135" s="1" t="s">
        <v>1217</v>
      </c>
      <c r="C135" s="102">
        <v>1049729</v>
      </c>
    </row>
    <row r="136" spans="1:2" ht="12.75">
      <c r="A136" s="6"/>
      <c r="B136" s="1"/>
    </row>
    <row r="137" spans="1:2" ht="12.75">
      <c r="A137" s="6"/>
      <c r="B137" s="1"/>
    </row>
    <row r="138" spans="1:3" s="71" customFormat="1" ht="13.5" thickBot="1">
      <c r="A138" s="53">
        <v>5317</v>
      </c>
      <c r="B138" s="54" t="s">
        <v>1330</v>
      </c>
      <c r="C138" s="55">
        <f>SUM(C139:C148)</f>
        <v>3873010</v>
      </c>
    </row>
    <row r="139" spans="1:3" ht="13.5" thickTop="1">
      <c r="A139" s="6"/>
      <c r="B139" s="1" t="s">
        <v>1428</v>
      </c>
      <c r="C139" s="102">
        <v>156018</v>
      </c>
    </row>
    <row r="140" spans="1:3" ht="12.75">
      <c r="A140" s="6"/>
      <c r="B140" s="1" t="s">
        <v>275</v>
      </c>
      <c r="C140" s="102">
        <v>92218</v>
      </c>
    </row>
    <row r="141" spans="1:3" ht="12.75">
      <c r="A141" s="6"/>
      <c r="B141" s="1" t="s">
        <v>278</v>
      </c>
      <c r="C141" s="102">
        <v>84704</v>
      </c>
    </row>
    <row r="142" spans="1:3" ht="12.75">
      <c r="A142" s="6"/>
      <c r="B142" s="1" t="s">
        <v>1615</v>
      </c>
      <c r="C142" s="102">
        <v>1501297</v>
      </c>
    </row>
    <row r="143" spans="1:3" ht="12.75">
      <c r="A143" s="6"/>
      <c r="B143" s="1" t="s">
        <v>281</v>
      </c>
      <c r="C143" s="102">
        <v>497805</v>
      </c>
    </row>
    <row r="144" spans="1:3" ht="12.75">
      <c r="A144" s="6"/>
      <c r="B144" s="1" t="s">
        <v>283</v>
      </c>
      <c r="C144" s="102">
        <v>70151</v>
      </c>
    </row>
    <row r="145" spans="1:3" ht="12.75">
      <c r="A145" s="6"/>
      <c r="B145" s="1" t="s">
        <v>284</v>
      </c>
      <c r="C145" s="102">
        <v>136965</v>
      </c>
    </row>
    <row r="146" spans="1:3" ht="12.75">
      <c r="A146" s="6"/>
      <c r="B146" s="1" t="s">
        <v>1299</v>
      </c>
      <c r="C146" s="102">
        <v>133542</v>
      </c>
    </row>
    <row r="147" spans="1:3" ht="12.75">
      <c r="A147" s="6"/>
      <c r="B147" s="1" t="s">
        <v>1216</v>
      </c>
      <c r="C147" s="102">
        <v>538542</v>
      </c>
    </row>
    <row r="148" spans="1:3" ht="12.75">
      <c r="A148" s="6"/>
      <c r="B148" s="1" t="s">
        <v>1217</v>
      </c>
      <c r="C148" s="102">
        <v>661768</v>
      </c>
    </row>
    <row r="149" spans="1:2" ht="12.75">
      <c r="A149" s="6"/>
      <c r="B149" s="1"/>
    </row>
    <row r="151" spans="1:3" s="71" customFormat="1" ht="13.5" thickBot="1">
      <c r="A151" s="53">
        <v>5314</v>
      </c>
      <c r="B151" s="54" t="s">
        <v>362</v>
      </c>
      <c r="C151" s="55">
        <f>SUM(C152:C154)</f>
        <v>2050000</v>
      </c>
    </row>
    <row r="152" spans="2:3" ht="13.5" thickTop="1">
      <c r="B152" s="104" t="s">
        <v>1213</v>
      </c>
      <c r="C152" s="102">
        <v>800000</v>
      </c>
    </row>
    <row r="153" spans="2:3" ht="12.75">
      <c r="B153" s="104" t="s">
        <v>1214</v>
      </c>
      <c r="C153" s="102">
        <v>500000</v>
      </c>
    </row>
    <row r="154" spans="2:3" ht="12.75">
      <c r="B154" s="104" t="s">
        <v>1215</v>
      </c>
      <c r="C154" s="102">
        <v>750000</v>
      </c>
    </row>
    <row r="155" ht="12.75">
      <c r="B155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B11" sqref="B11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174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SUM(C80,C73,C69,C59,C55,C52,C49,C46,C43,C39,C27,C23,C19)</f>
        <v>70068741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1252</v>
      </c>
      <c r="C6" s="62"/>
    </row>
    <row r="7" spans="1:3" s="60" customFormat="1" ht="16.5" customHeight="1">
      <c r="A7" s="61"/>
      <c r="B7" s="64" t="s">
        <v>452</v>
      </c>
      <c r="C7" s="62"/>
    </row>
    <row r="8" spans="1:6" s="60" customFormat="1" ht="16.5" customHeight="1">
      <c r="A8" s="61"/>
      <c r="B8" s="65" t="s">
        <v>723</v>
      </c>
      <c r="C8" s="65"/>
      <c r="D8" s="66"/>
      <c r="E8" s="65"/>
      <c r="F8" s="67"/>
    </row>
    <row r="9" spans="1:3" s="60" customFormat="1" ht="18.75" customHeight="1">
      <c r="A9" s="61"/>
      <c r="B9" s="65" t="s">
        <v>722</v>
      </c>
      <c r="C9" s="62"/>
    </row>
    <row r="10" spans="1:3" s="60" customFormat="1" ht="18.75" customHeight="1">
      <c r="A10" s="61"/>
      <c r="B10" s="65" t="s">
        <v>721</v>
      </c>
      <c r="C10" s="62"/>
    </row>
    <row r="11" spans="1:3" s="60" customFormat="1" ht="18.75" customHeight="1">
      <c r="A11" s="61"/>
      <c r="B11" s="65" t="s">
        <v>720</v>
      </c>
      <c r="C11" s="62"/>
    </row>
    <row r="12" spans="1:3" s="15" customFormat="1" ht="18.75" customHeight="1">
      <c r="A12" s="17"/>
      <c r="B12" s="65" t="s">
        <v>719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718</v>
      </c>
      <c r="C15" s="18"/>
    </row>
    <row r="16" spans="1:3" s="15" customFormat="1" ht="18.75" customHeight="1">
      <c r="A16" s="17"/>
      <c r="B16" s="65" t="s">
        <v>717</v>
      </c>
      <c r="C16" s="18"/>
    </row>
    <row r="17" spans="1:3" ht="12.75">
      <c r="A17" s="17"/>
      <c r="B17" s="15"/>
      <c r="C17" s="18"/>
    </row>
    <row r="18" spans="1:3" ht="12.75">
      <c r="A18" s="17"/>
      <c r="B18" s="15"/>
      <c r="C18" s="18"/>
    </row>
    <row r="19" spans="1:3" s="71" customFormat="1" ht="13.5" thickBot="1">
      <c r="A19" s="53">
        <v>5307</v>
      </c>
      <c r="B19" s="54" t="s">
        <v>1314</v>
      </c>
      <c r="C19" s="55">
        <f>SUM(C20)</f>
        <v>34245529</v>
      </c>
    </row>
    <row r="20" spans="2:3" ht="13.5" thickTop="1">
      <c r="B20" s="3" t="s">
        <v>1218</v>
      </c>
      <c r="C20" s="2">
        <v>34245529</v>
      </c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SUM(C24)</f>
        <v>4430621</v>
      </c>
    </row>
    <row r="24" spans="1:3" ht="13.5" thickTop="1">
      <c r="A24" s="5"/>
      <c r="B24" s="1" t="s">
        <v>1219</v>
      </c>
      <c r="C24" s="102">
        <v>4430621</v>
      </c>
    </row>
    <row r="25" spans="1:2" ht="12.75">
      <c r="A25" s="5"/>
      <c r="B25" s="1"/>
    </row>
    <row r="26" spans="1:2" ht="12.75">
      <c r="A26" s="5"/>
      <c r="B26" s="1"/>
    </row>
    <row r="27" spans="1:3" s="71" customFormat="1" ht="13.5" thickBot="1">
      <c r="A27" s="53">
        <v>5307</v>
      </c>
      <c r="B27" s="54" t="s">
        <v>1315</v>
      </c>
      <c r="C27" s="55">
        <f>SUM(C28:C36)</f>
        <v>10639870</v>
      </c>
    </row>
    <row r="28" spans="1:3" ht="13.5" thickTop="1">
      <c r="A28" s="5"/>
      <c r="B28" s="42" t="s">
        <v>1220</v>
      </c>
      <c r="C28" s="28">
        <v>1449086</v>
      </c>
    </row>
    <row r="29" spans="1:3" ht="12.75">
      <c r="A29" s="5"/>
      <c r="B29" s="42" t="s">
        <v>17</v>
      </c>
      <c r="C29" s="28">
        <v>828071</v>
      </c>
    </row>
    <row r="30" spans="1:3" ht="12.75">
      <c r="A30" s="5"/>
      <c r="B30" s="42" t="s">
        <v>18</v>
      </c>
      <c r="C30" s="28">
        <v>644671</v>
      </c>
    </row>
    <row r="31" spans="1:3" ht="12.75">
      <c r="A31" s="5"/>
      <c r="B31" s="42" t="s">
        <v>19</v>
      </c>
      <c r="C31" s="28">
        <v>842124</v>
      </c>
    </row>
    <row r="32" spans="1:3" ht="12.75">
      <c r="A32" s="5"/>
      <c r="B32" s="42" t="s">
        <v>20</v>
      </c>
      <c r="C32" s="28">
        <v>565662</v>
      </c>
    </row>
    <row r="33" spans="1:3" ht="12.75">
      <c r="A33" s="5"/>
      <c r="B33" s="42" t="s">
        <v>21</v>
      </c>
      <c r="C33" s="28">
        <v>1310689</v>
      </c>
    </row>
    <row r="34" spans="1:3" ht="12.75">
      <c r="A34" s="5"/>
      <c r="B34" s="42" t="s">
        <v>22</v>
      </c>
      <c r="C34" s="28">
        <v>2884958</v>
      </c>
    </row>
    <row r="35" spans="1:3" ht="12.75">
      <c r="A35" s="5"/>
      <c r="B35" s="42" t="s">
        <v>23</v>
      </c>
      <c r="C35" s="28">
        <v>1013945</v>
      </c>
    </row>
    <row r="36" spans="1:3" ht="12.75">
      <c r="A36" s="5"/>
      <c r="B36" s="42" t="s">
        <v>24</v>
      </c>
      <c r="C36" s="28">
        <v>1100664</v>
      </c>
    </row>
    <row r="37" spans="1:3" ht="12.75">
      <c r="A37" s="5"/>
      <c r="B37" s="42"/>
      <c r="C37" s="28"/>
    </row>
    <row r="38" spans="1:3" ht="12.75">
      <c r="A38" s="5"/>
      <c r="B38" s="42"/>
      <c r="C38" s="28"/>
    </row>
    <row r="39" spans="1:3" s="71" customFormat="1" ht="13.5" thickBot="1">
      <c r="A39" s="53">
        <v>5309</v>
      </c>
      <c r="B39" s="54" t="s">
        <v>1316</v>
      </c>
      <c r="C39" s="55">
        <f>SUM(C40)</f>
        <v>2695830</v>
      </c>
    </row>
    <row r="40" spans="1:3" ht="13.5" thickTop="1">
      <c r="A40" s="6"/>
      <c r="B40" s="7" t="s">
        <v>1218</v>
      </c>
      <c r="C40" s="8">
        <v>2695830</v>
      </c>
    </row>
    <row r="41" spans="1:3" ht="12.75">
      <c r="A41" s="6"/>
      <c r="B41" s="7"/>
      <c r="C41" s="8"/>
    </row>
    <row r="43" spans="1:3" s="71" customFormat="1" ht="13.5" thickBot="1">
      <c r="A43" s="53">
        <v>5311</v>
      </c>
      <c r="B43" s="54" t="s">
        <v>1317</v>
      </c>
      <c r="C43" s="55">
        <v>1235686</v>
      </c>
    </row>
    <row r="44" ht="13.5" thickTop="1"/>
    <row r="46" spans="1:3" s="71" customFormat="1" ht="13.5" thickBot="1">
      <c r="A46" s="53" t="s">
        <v>1319</v>
      </c>
      <c r="B46" s="54" t="s">
        <v>1318</v>
      </c>
      <c r="C46" s="55">
        <v>79739</v>
      </c>
    </row>
    <row r="47" ht="13.5" thickTop="1"/>
    <row r="49" spans="1:3" s="71" customFormat="1" ht="13.5" thickBot="1">
      <c r="A49" s="53">
        <v>5310</v>
      </c>
      <c r="B49" s="54" t="s">
        <v>1320</v>
      </c>
      <c r="C49" s="55">
        <v>1795292</v>
      </c>
    </row>
    <row r="50" ht="13.5" thickTop="1"/>
    <row r="52" spans="1:3" s="71" customFormat="1" ht="13.5" thickBot="1">
      <c r="A52" s="53">
        <v>5303</v>
      </c>
      <c r="B52" s="54" t="s">
        <v>1326</v>
      </c>
      <c r="C52" s="55">
        <v>1366861</v>
      </c>
    </row>
    <row r="53" ht="13.5" thickTop="1"/>
    <row r="55" spans="1:3" s="71" customFormat="1" ht="13.5" thickBot="1">
      <c r="A55" s="53">
        <v>5304</v>
      </c>
      <c r="B55" s="54" t="s">
        <v>1327</v>
      </c>
      <c r="C55" s="55">
        <v>292370</v>
      </c>
    </row>
    <row r="56" ht="13.5" thickTop="1"/>
    <row r="59" spans="1:3" s="71" customFormat="1" ht="13.5" thickBot="1">
      <c r="A59" s="53">
        <v>5309</v>
      </c>
      <c r="B59" s="54" t="s">
        <v>1322</v>
      </c>
      <c r="C59" s="55">
        <f>SUM(C60:C66)</f>
        <v>1783489</v>
      </c>
    </row>
    <row r="60" spans="1:3" ht="13.5" thickTop="1">
      <c r="A60" s="12"/>
      <c r="B60" s="50" t="s">
        <v>25</v>
      </c>
      <c r="C60" s="95">
        <v>120384</v>
      </c>
    </row>
    <row r="61" spans="1:3" ht="12.75">
      <c r="A61" s="12"/>
      <c r="B61" s="96" t="s">
        <v>26</v>
      </c>
      <c r="C61" s="97">
        <v>170544</v>
      </c>
    </row>
    <row r="62" spans="1:3" ht="24">
      <c r="A62" s="12"/>
      <c r="B62" s="19" t="s">
        <v>1069</v>
      </c>
      <c r="C62" s="98">
        <v>52969</v>
      </c>
    </row>
    <row r="63" spans="1:3" ht="12.75">
      <c r="A63" s="12"/>
      <c r="B63" s="50" t="s">
        <v>175</v>
      </c>
      <c r="C63" s="95">
        <v>601920</v>
      </c>
    </row>
    <row r="64" spans="1:3" ht="12.75">
      <c r="A64" s="12"/>
      <c r="B64" s="50" t="s">
        <v>455</v>
      </c>
      <c r="C64" s="95">
        <v>601920</v>
      </c>
    </row>
    <row r="65" spans="1:3" ht="12.75">
      <c r="A65" s="12"/>
      <c r="B65" s="50" t="s">
        <v>456</v>
      </c>
      <c r="C65" s="95">
        <v>200640</v>
      </c>
    </row>
    <row r="66" spans="1:3" ht="12.75">
      <c r="A66" s="12"/>
      <c r="B66" s="50" t="s">
        <v>457</v>
      </c>
      <c r="C66" s="95">
        <v>35112</v>
      </c>
    </row>
    <row r="67" spans="1:3" ht="12.75">
      <c r="A67" s="12"/>
      <c r="B67" s="19"/>
      <c r="C67" s="20"/>
    </row>
    <row r="69" spans="1:3" s="71" customFormat="1" ht="13.5" thickBot="1">
      <c r="A69" s="53">
        <v>5309</v>
      </c>
      <c r="B69" s="54" t="s">
        <v>1328</v>
      </c>
      <c r="C69" s="55">
        <f>SUM(C70)</f>
        <v>2670518</v>
      </c>
    </row>
    <row r="70" spans="2:3" ht="13.5" thickTop="1">
      <c r="B70" s="24" t="s">
        <v>458</v>
      </c>
      <c r="C70" s="2">
        <v>2670518</v>
      </c>
    </row>
    <row r="71" ht="12.75">
      <c r="B71" s="24"/>
    </row>
    <row r="72" ht="12.75">
      <c r="B72" s="24"/>
    </row>
    <row r="73" spans="1:3" s="71" customFormat="1" ht="13.5" thickBot="1">
      <c r="A73" s="53">
        <v>5316</v>
      </c>
      <c r="B73" s="54" t="s">
        <v>1329</v>
      </c>
      <c r="C73" s="55">
        <f>SUM(C74:C77)</f>
        <v>6990865</v>
      </c>
    </row>
    <row r="74" spans="1:3" ht="13.5" thickTop="1">
      <c r="A74" s="6"/>
      <c r="B74" s="1" t="s">
        <v>1219</v>
      </c>
      <c r="C74" s="102">
        <v>559566</v>
      </c>
    </row>
    <row r="75" spans="1:3" ht="12.75">
      <c r="A75" s="6"/>
      <c r="B75" s="1" t="s">
        <v>1218</v>
      </c>
      <c r="C75" s="102">
        <v>3347537</v>
      </c>
    </row>
    <row r="76" spans="1:3" ht="12.75">
      <c r="A76" s="6"/>
      <c r="B76" s="1" t="s">
        <v>1324</v>
      </c>
      <c r="C76" s="102">
        <v>2710414</v>
      </c>
    </row>
    <row r="77" spans="1:3" ht="12.75">
      <c r="A77" s="6"/>
      <c r="B77" s="1" t="s">
        <v>1325</v>
      </c>
      <c r="C77" s="102">
        <v>373348</v>
      </c>
    </row>
    <row r="78" spans="1:2" ht="12.75">
      <c r="A78" s="6"/>
      <c r="B78" s="1"/>
    </row>
    <row r="80" spans="1:3" s="71" customFormat="1" ht="13.5" thickBot="1">
      <c r="A80" s="53">
        <v>5317</v>
      </c>
      <c r="B80" s="54" t="s">
        <v>1330</v>
      </c>
      <c r="C80" s="55">
        <f>SUM(C81:C84)</f>
        <v>1842071</v>
      </c>
    </row>
    <row r="81" spans="1:3" ht="13.5" thickTop="1">
      <c r="A81" s="6"/>
      <c r="B81" s="1" t="s">
        <v>1219</v>
      </c>
      <c r="C81" s="102">
        <v>126100</v>
      </c>
    </row>
    <row r="82" spans="1:3" ht="12.75">
      <c r="A82" s="6"/>
      <c r="B82" s="1" t="s">
        <v>1218</v>
      </c>
      <c r="C82" s="102">
        <v>907212</v>
      </c>
    </row>
    <row r="83" spans="1:3" ht="12.75">
      <c r="A83" s="6"/>
      <c r="B83" s="1" t="s">
        <v>1324</v>
      </c>
      <c r="C83" s="102">
        <v>725592</v>
      </c>
    </row>
    <row r="84" spans="1:3" ht="12.75">
      <c r="A84" s="6"/>
      <c r="B84" s="1" t="s">
        <v>1325</v>
      </c>
      <c r="C84" s="102">
        <v>83167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xSplit="1" ySplit="19" topLeftCell="B4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6" sqref="B6"/>
    </sheetView>
  </sheetViews>
  <sheetFormatPr defaultColWidth="9.140625" defaultRowHeight="12.75"/>
  <cols>
    <col min="1" max="1" width="7.00390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176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SUM(C59,C53,C47,C43,C40,C37,C34,C31,C28,C24,C19)</f>
        <v>174405758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1253</v>
      </c>
      <c r="C6" s="62"/>
    </row>
    <row r="7" spans="1:3" s="60" customFormat="1" ht="16.5" customHeight="1">
      <c r="A7" s="61"/>
      <c r="B7" s="64" t="s">
        <v>453</v>
      </c>
      <c r="C7" s="62"/>
    </row>
    <row r="8" spans="1:6" s="60" customFormat="1" ht="16.5" customHeight="1">
      <c r="A8" s="61"/>
      <c r="B8" s="65" t="s">
        <v>730</v>
      </c>
      <c r="C8" s="65"/>
      <c r="D8" s="66"/>
      <c r="E8" s="65"/>
      <c r="F8" s="67"/>
    </row>
    <row r="9" spans="1:3" s="60" customFormat="1" ht="18.75" customHeight="1">
      <c r="A9" s="61"/>
      <c r="B9" s="65" t="s">
        <v>729</v>
      </c>
      <c r="C9" s="62"/>
    </row>
    <row r="10" spans="1:3" s="60" customFormat="1" ht="18.75" customHeight="1">
      <c r="A10" s="61"/>
      <c r="B10" s="65" t="s">
        <v>728</v>
      </c>
      <c r="C10" s="62"/>
    </row>
    <row r="11" spans="1:3" s="60" customFormat="1" ht="18.75" customHeight="1">
      <c r="A11" s="61"/>
      <c r="B11" s="65" t="s">
        <v>727</v>
      </c>
      <c r="C11" s="62"/>
    </row>
    <row r="12" spans="1:3" s="15" customFormat="1" ht="18.75" customHeight="1">
      <c r="A12" s="17"/>
      <c r="B12" s="65" t="s">
        <v>726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725</v>
      </c>
      <c r="C15" s="18"/>
    </row>
    <row r="16" spans="1:3" s="15" customFormat="1" ht="18.75" customHeight="1">
      <c r="A16" s="17"/>
      <c r="B16" s="65" t="s">
        <v>724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157039096</v>
      </c>
    </row>
    <row r="20" spans="2:3" ht="13.5" thickTop="1">
      <c r="B20" s="3" t="s">
        <v>1359</v>
      </c>
      <c r="C20" s="2">
        <v>127815567</v>
      </c>
    </row>
    <row r="21" spans="1:3" ht="12.75">
      <c r="A21" s="5"/>
      <c r="B21" s="1" t="s">
        <v>459</v>
      </c>
      <c r="C21" s="2">
        <v>29223529</v>
      </c>
    </row>
    <row r="22" spans="1:2" ht="12.75">
      <c r="A22" s="5"/>
      <c r="B22" s="1"/>
    </row>
    <row r="23" spans="2:3" ht="15">
      <c r="B23" s="29"/>
      <c r="C23" s="30"/>
    </row>
    <row r="24" spans="1:3" s="71" customFormat="1" ht="13.5" thickBot="1">
      <c r="A24" s="53">
        <v>5309</v>
      </c>
      <c r="B24" s="54" t="s">
        <v>1316</v>
      </c>
      <c r="C24" s="55">
        <f>SUM(C25)</f>
        <v>2817164</v>
      </c>
    </row>
    <row r="25" spans="1:3" ht="13.5" thickTop="1">
      <c r="A25" s="6"/>
      <c r="B25" s="7" t="s">
        <v>1360</v>
      </c>
      <c r="C25" s="8">
        <v>2817164</v>
      </c>
    </row>
    <row r="26" spans="1:3" ht="12.75">
      <c r="A26" s="6"/>
      <c r="B26" s="7"/>
      <c r="C26" s="8"/>
    </row>
    <row r="28" spans="1:3" s="71" customFormat="1" ht="13.5" thickBot="1">
      <c r="A28" s="53">
        <v>5311</v>
      </c>
      <c r="B28" s="54" t="s">
        <v>1317</v>
      </c>
      <c r="C28" s="55">
        <v>510592</v>
      </c>
    </row>
    <row r="29" ht="13.5" thickTop="1"/>
    <row r="31" spans="1:3" s="71" customFormat="1" ht="13.5" thickBot="1">
      <c r="A31" s="53" t="s">
        <v>1319</v>
      </c>
      <c r="B31" s="54" t="s">
        <v>1318</v>
      </c>
      <c r="C31" s="55">
        <v>70338</v>
      </c>
    </row>
    <row r="32" ht="13.5" thickTop="1"/>
    <row r="34" spans="1:3" s="71" customFormat="1" ht="13.5" thickBot="1">
      <c r="A34" s="53">
        <v>5310</v>
      </c>
      <c r="B34" s="54" t="s">
        <v>1320</v>
      </c>
      <c r="C34" s="55">
        <v>567897</v>
      </c>
    </row>
    <row r="35" ht="13.5" thickTop="1"/>
    <row r="37" spans="1:3" s="71" customFormat="1" ht="13.5" thickBot="1">
      <c r="A37" s="53">
        <v>5303</v>
      </c>
      <c r="B37" s="54" t="s">
        <v>1326</v>
      </c>
      <c r="C37" s="55">
        <v>340461</v>
      </c>
    </row>
    <row r="38" ht="13.5" thickTop="1"/>
    <row r="40" spans="1:3" s="71" customFormat="1" ht="13.5" thickBot="1">
      <c r="A40" s="53">
        <v>5304</v>
      </c>
      <c r="B40" s="54" t="s">
        <v>1327</v>
      </c>
      <c r="C40" s="55">
        <v>86263</v>
      </c>
    </row>
    <row r="41" ht="13.5" thickTop="1"/>
    <row r="43" spans="1:3" s="71" customFormat="1" ht="13.5" thickBot="1">
      <c r="A43" s="53">
        <v>5308</v>
      </c>
      <c r="B43" s="54" t="s">
        <v>1321</v>
      </c>
      <c r="C43" s="55">
        <f>SUM(C44)</f>
        <v>5500000</v>
      </c>
    </row>
    <row r="44" spans="1:3" s="109" customFormat="1" ht="13.5" thickTop="1">
      <c r="A44" s="108"/>
      <c r="B44" s="104" t="s">
        <v>193</v>
      </c>
      <c r="C44" s="102">
        <v>5500000</v>
      </c>
    </row>
    <row r="45" spans="1:2" ht="12.75">
      <c r="A45" s="4"/>
      <c r="B45" s="11"/>
    </row>
    <row r="47" spans="1:3" s="71" customFormat="1" ht="13.5" thickBot="1">
      <c r="A47" s="53">
        <v>5309</v>
      </c>
      <c r="B47" s="54" t="s">
        <v>1322</v>
      </c>
      <c r="C47" s="55">
        <f>SUM(C48:C50)</f>
        <v>3907040</v>
      </c>
    </row>
    <row r="48" spans="1:3" ht="13.5" thickTop="1">
      <c r="A48" s="12"/>
      <c r="B48" s="50" t="s">
        <v>460</v>
      </c>
      <c r="C48" s="95">
        <v>1003200</v>
      </c>
    </row>
    <row r="49" spans="1:3" ht="12.75">
      <c r="A49" s="12"/>
      <c r="B49" s="50" t="s">
        <v>462</v>
      </c>
      <c r="C49" s="95">
        <v>1700000</v>
      </c>
    </row>
    <row r="50" spans="1:3" ht="12.75">
      <c r="A50" s="12"/>
      <c r="B50" s="50" t="s">
        <v>461</v>
      </c>
      <c r="C50" s="95">
        <v>1203840</v>
      </c>
    </row>
    <row r="51" spans="1:3" ht="12.75">
      <c r="A51" s="12"/>
      <c r="B51" s="21"/>
      <c r="C51" s="22"/>
    </row>
    <row r="53" spans="1:3" s="71" customFormat="1" ht="13.5" thickBot="1">
      <c r="A53" s="53">
        <v>5316</v>
      </c>
      <c r="B53" s="54" t="s">
        <v>1329</v>
      </c>
      <c r="C53" s="55">
        <f>SUM(C54:C56)</f>
        <v>2044792</v>
      </c>
    </row>
    <row r="54" spans="1:3" ht="13.5" thickTop="1">
      <c r="A54" s="6"/>
      <c r="B54" s="1" t="s">
        <v>1359</v>
      </c>
      <c r="C54" s="102">
        <v>1448238</v>
      </c>
    </row>
    <row r="55" spans="1:3" ht="12.75">
      <c r="A55" s="6"/>
      <c r="B55" s="1" t="s">
        <v>1360</v>
      </c>
      <c r="C55" s="102">
        <v>580123</v>
      </c>
    </row>
    <row r="56" spans="1:3" ht="12.75">
      <c r="A56" s="6"/>
      <c r="B56" s="1" t="s">
        <v>1325</v>
      </c>
      <c r="C56" s="102">
        <v>16431</v>
      </c>
    </row>
    <row r="57" spans="1:2" ht="12.75">
      <c r="A57" s="6"/>
      <c r="B57" s="1"/>
    </row>
    <row r="59" spans="1:3" s="71" customFormat="1" ht="13.5" thickBot="1">
      <c r="A59" s="53">
        <v>5317</v>
      </c>
      <c r="B59" s="54" t="s">
        <v>1330</v>
      </c>
      <c r="C59" s="55">
        <f>SUM(C60:C62)</f>
        <v>1522115</v>
      </c>
    </row>
    <row r="60" spans="1:3" ht="13.5" thickTop="1">
      <c r="A60" s="6"/>
      <c r="B60" s="1" t="s">
        <v>1359</v>
      </c>
      <c r="C60" s="102">
        <v>1123648</v>
      </c>
    </row>
    <row r="61" spans="1:3" ht="12.75">
      <c r="A61" s="6"/>
      <c r="B61" s="1" t="s">
        <v>1360</v>
      </c>
      <c r="C61" s="102">
        <v>381175</v>
      </c>
    </row>
    <row r="62" spans="1:3" ht="12.75">
      <c r="A62" s="6"/>
      <c r="B62" s="1" t="s">
        <v>1325</v>
      </c>
      <c r="C62" s="102">
        <v>17292</v>
      </c>
    </row>
    <row r="63" spans="1:2" ht="12.75">
      <c r="A63" s="6"/>
      <c r="B63" s="1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B6" sqref="B6"/>
    </sheetView>
  </sheetViews>
  <sheetFormatPr defaultColWidth="9.140625" defaultRowHeight="12.75"/>
  <cols>
    <col min="1" max="1" width="5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177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SUM(C79,C69,C59,C53,C50,C47,C44,C41,C38,C28,C20)</f>
        <v>50421074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1254</v>
      </c>
      <c r="C6" s="62"/>
    </row>
    <row r="7" spans="1:3" s="60" customFormat="1" ht="16.5" customHeight="1">
      <c r="A7" s="61"/>
      <c r="B7" s="64" t="s">
        <v>738</v>
      </c>
      <c r="C7" s="62"/>
    </row>
    <row r="8" spans="1:6" s="60" customFormat="1" ht="16.5" customHeight="1">
      <c r="A8" s="61"/>
      <c r="B8" s="65" t="s">
        <v>737</v>
      </c>
      <c r="C8" s="65"/>
      <c r="D8" s="66"/>
      <c r="E8" s="65"/>
      <c r="F8" s="67"/>
    </row>
    <row r="9" spans="1:3" s="60" customFormat="1" ht="18.75" customHeight="1">
      <c r="A9" s="61"/>
      <c r="B9" s="65" t="s">
        <v>736</v>
      </c>
      <c r="C9" s="62"/>
    </row>
    <row r="10" spans="1:3" s="60" customFormat="1" ht="18.75" customHeight="1">
      <c r="A10" s="61"/>
      <c r="B10" s="65" t="s">
        <v>735</v>
      </c>
      <c r="C10" s="62"/>
    </row>
    <row r="11" spans="1:3" s="60" customFormat="1" ht="18.75" customHeight="1">
      <c r="A11" s="61"/>
      <c r="B11" s="65" t="s">
        <v>734</v>
      </c>
      <c r="C11" s="62"/>
    </row>
    <row r="12" spans="1:3" s="15" customFormat="1" ht="18.75" customHeight="1">
      <c r="A12" s="17"/>
      <c r="B12" s="65" t="s">
        <v>733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731</v>
      </c>
      <c r="C15" s="18"/>
    </row>
    <row r="16" spans="1:3" s="15" customFormat="1" ht="18.75" customHeight="1">
      <c r="A16" s="17"/>
      <c r="B16" s="65" t="s">
        <v>732</v>
      </c>
      <c r="C16" s="18"/>
    </row>
    <row r="19" spans="1:2" ht="12.75">
      <c r="A19" s="5"/>
      <c r="B19" s="1"/>
    </row>
    <row r="20" spans="1:3" s="71" customFormat="1" ht="13.5" thickBot="1">
      <c r="A20" s="53">
        <v>5307</v>
      </c>
      <c r="B20" s="54" t="s">
        <v>364</v>
      </c>
      <c r="C20" s="55">
        <f>SUM(C21:C25)</f>
        <v>24483266</v>
      </c>
    </row>
    <row r="21" spans="1:3" ht="13.5" thickTop="1">
      <c r="A21" s="5"/>
      <c r="B21" s="1" t="s">
        <v>1775</v>
      </c>
      <c r="C21" s="2">
        <v>2235714</v>
      </c>
    </row>
    <row r="22" spans="1:3" ht="12.75">
      <c r="A22" s="5"/>
      <c r="B22" s="1" t="s">
        <v>1776</v>
      </c>
      <c r="C22" s="2">
        <v>3164700</v>
      </c>
    </row>
    <row r="23" spans="1:3" ht="12.75">
      <c r="A23" s="5"/>
      <c r="B23" s="1" t="s">
        <v>45</v>
      </c>
      <c r="C23" s="2">
        <v>13294549</v>
      </c>
    </row>
    <row r="24" spans="1:3" ht="12.75">
      <c r="A24" s="5"/>
      <c r="B24" s="1" t="s">
        <v>1777</v>
      </c>
      <c r="C24" s="2">
        <v>3838851</v>
      </c>
    </row>
    <row r="25" spans="1:3" ht="12.75">
      <c r="A25" s="5"/>
      <c r="B25" s="1" t="s">
        <v>1778</v>
      </c>
      <c r="C25" s="2">
        <v>1949452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55">
        <f>SUM(C29:C35)</f>
        <v>6726460</v>
      </c>
    </row>
    <row r="29" spans="1:3" ht="13.5" thickTop="1">
      <c r="A29" s="5"/>
      <c r="B29" s="42" t="s">
        <v>1779</v>
      </c>
      <c r="C29" s="28">
        <v>640244</v>
      </c>
    </row>
    <row r="30" spans="1:3" ht="12.75">
      <c r="A30" s="5"/>
      <c r="B30" s="42" t="s">
        <v>1780</v>
      </c>
      <c r="C30" s="28">
        <v>983511</v>
      </c>
    </row>
    <row r="31" spans="1:3" ht="12.75">
      <c r="A31" s="5"/>
      <c r="B31" s="42" t="s">
        <v>1781</v>
      </c>
      <c r="C31" s="28">
        <v>786738</v>
      </c>
    </row>
    <row r="32" spans="1:3" ht="12.75">
      <c r="A32" s="5"/>
      <c r="B32" s="42" t="s">
        <v>1782</v>
      </c>
      <c r="C32" s="28">
        <v>1425464</v>
      </c>
    </row>
    <row r="33" spans="1:3" ht="12.75">
      <c r="A33" s="5"/>
      <c r="B33" s="42" t="s">
        <v>1783</v>
      </c>
      <c r="C33" s="28">
        <v>659663</v>
      </c>
    </row>
    <row r="34" spans="1:3" ht="12.75">
      <c r="A34" s="5"/>
      <c r="B34" s="42" t="s">
        <v>1784</v>
      </c>
      <c r="C34" s="28">
        <v>1331315</v>
      </c>
    </row>
    <row r="35" spans="1:3" ht="12.75">
      <c r="A35" s="5"/>
      <c r="B35" s="42" t="s">
        <v>1785</v>
      </c>
      <c r="C35" s="28">
        <v>899525</v>
      </c>
    </row>
    <row r="36" spans="2:3" ht="15">
      <c r="B36" s="29"/>
      <c r="C36" s="30"/>
    </row>
    <row r="38" spans="1:3" s="71" customFormat="1" ht="13.5" thickBot="1">
      <c r="A38" s="53">
        <v>5311</v>
      </c>
      <c r="B38" s="54" t="s">
        <v>1317</v>
      </c>
      <c r="C38" s="55">
        <v>9718038</v>
      </c>
    </row>
    <row r="39" ht="13.5" thickTop="1"/>
    <row r="41" spans="1:3" s="71" customFormat="1" ht="13.5" thickBot="1">
      <c r="A41" s="53" t="s">
        <v>1319</v>
      </c>
      <c r="B41" s="54" t="s">
        <v>1318</v>
      </c>
      <c r="C41" s="55">
        <v>159949</v>
      </c>
    </row>
    <row r="42" ht="13.5" thickTop="1"/>
    <row r="44" spans="1:3" s="71" customFormat="1" ht="13.5" thickBot="1">
      <c r="A44" s="53">
        <v>5310</v>
      </c>
      <c r="B44" s="54" t="s">
        <v>1320</v>
      </c>
      <c r="C44" s="55">
        <v>1773741</v>
      </c>
    </row>
    <row r="45" ht="13.5" thickTop="1"/>
    <row r="47" spans="1:3" s="71" customFormat="1" ht="13.5" thickBot="1">
      <c r="A47" s="53">
        <v>5303</v>
      </c>
      <c r="B47" s="54" t="s">
        <v>1326</v>
      </c>
      <c r="C47" s="55">
        <v>601892</v>
      </c>
    </row>
    <row r="48" ht="13.5" thickTop="1"/>
    <row r="50" spans="1:3" s="71" customFormat="1" ht="13.5" thickBot="1">
      <c r="A50" s="53">
        <v>5304</v>
      </c>
      <c r="B50" s="54" t="s">
        <v>1327</v>
      </c>
      <c r="C50" s="55">
        <v>157578</v>
      </c>
    </row>
    <row r="51" ht="13.5" thickTop="1"/>
    <row r="53" spans="1:3" s="71" customFormat="1" ht="13.5" thickBot="1">
      <c r="A53" s="53">
        <v>5309</v>
      </c>
      <c r="B53" s="54" t="s">
        <v>1322</v>
      </c>
      <c r="C53" s="55">
        <f>SUM(C54:C56)</f>
        <v>2618000</v>
      </c>
    </row>
    <row r="54" spans="1:3" ht="13.5" thickTop="1">
      <c r="A54" s="12"/>
      <c r="B54" s="50" t="s">
        <v>1786</v>
      </c>
      <c r="C54" s="95">
        <v>238000</v>
      </c>
    </row>
    <row r="55" spans="1:3" ht="12.75">
      <c r="A55" s="12"/>
      <c r="B55" s="50" t="s">
        <v>1787</v>
      </c>
      <c r="C55" s="95">
        <v>476000</v>
      </c>
    </row>
    <row r="56" spans="1:3" ht="12.75">
      <c r="A56" s="12"/>
      <c r="B56" s="50" t="s">
        <v>1788</v>
      </c>
      <c r="C56" s="95">
        <v>1904000</v>
      </c>
    </row>
    <row r="57" spans="1:3" ht="12.75">
      <c r="A57" s="12"/>
      <c r="B57" s="21"/>
      <c r="C57" s="22"/>
    </row>
    <row r="59" spans="1:3" s="71" customFormat="1" ht="13.5" thickBot="1">
      <c r="A59" s="53">
        <v>5316</v>
      </c>
      <c r="B59" s="54" t="s">
        <v>1329</v>
      </c>
      <c r="C59" s="55">
        <f>SUM(C60:C67)</f>
        <v>2413352</v>
      </c>
    </row>
    <row r="60" spans="1:3" ht="13.5" thickTop="1">
      <c r="A60" s="6"/>
      <c r="B60" s="1" t="s">
        <v>1775</v>
      </c>
      <c r="C60" s="102">
        <v>201825</v>
      </c>
    </row>
    <row r="61" spans="1:3" ht="12.75">
      <c r="A61" s="6"/>
      <c r="B61" s="1" t="s">
        <v>1776</v>
      </c>
      <c r="C61" s="102">
        <v>231598</v>
      </c>
    </row>
    <row r="62" spans="1:3" ht="12.75">
      <c r="A62" s="6"/>
      <c r="B62" s="104" t="s">
        <v>45</v>
      </c>
      <c r="C62" s="102">
        <v>292995</v>
      </c>
    </row>
    <row r="63" spans="1:3" ht="12.75">
      <c r="A63" s="6"/>
      <c r="B63" s="1" t="s">
        <v>1777</v>
      </c>
      <c r="C63" s="102">
        <v>202042</v>
      </c>
    </row>
    <row r="64" spans="1:3" ht="12.75">
      <c r="A64" s="6"/>
      <c r="B64" s="1" t="s">
        <v>1778</v>
      </c>
      <c r="C64" s="102">
        <v>163180</v>
      </c>
    </row>
    <row r="65" spans="1:3" ht="12.75">
      <c r="A65" s="6"/>
      <c r="B65" s="1" t="s">
        <v>1324</v>
      </c>
      <c r="C65" s="102">
        <v>516851</v>
      </c>
    </row>
    <row r="66" spans="1:3" ht="12.75">
      <c r="A66" s="6"/>
      <c r="B66" s="1" t="s">
        <v>1325</v>
      </c>
      <c r="C66" s="102">
        <v>804861</v>
      </c>
    </row>
    <row r="67" spans="1:3" ht="12.75">
      <c r="A67" s="6"/>
      <c r="B67" s="1"/>
      <c r="C67" s="102"/>
    </row>
    <row r="69" spans="1:3" s="71" customFormat="1" ht="13.5" thickBot="1">
      <c r="A69" s="53">
        <v>5317</v>
      </c>
      <c r="B69" s="54" t="s">
        <v>1330</v>
      </c>
      <c r="C69" s="55">
        <f>SUM(C70:C76)</f>
        <v>1468798</v>
      </c>
    </row>
    <row r="70" spans="1:3" ht="13.5" thickTop="1">
      <c r="A70" s="6"/>
      <c r="B70" s="1" t="s">
        <v>1775</v>
      </c>
      <c r="C70" s="102">
        <v>108159</v>
      </c>
    </row>
    <row r="71" spans="1:3" ht="12.75">
      <c r="A71" s="6"/>
      <c r="B71" s="1" t="s">
        <v>1776</v>
      </c>
      <c r="C71" s="102">
        <v>129823</v>
      </c>
    </row>
    <row r="72" spans="1:3" ht="12.75">
      <c r="A72" s="6"/>
      <c r="B72" s="1" t="s">
        <v>45</v>
      </c>
      <c r="C72" s="102">
        <v>193086</v>
      </c>
    </row>
    <row r="73" spans="1:3" ht="12.75">
      <c r="A73" s="6"/>
      <c r="B73" s="1" t="s">
        <v>1777</v>
      </c>
      <c r="C73" s="102">
        <v>115920</v>
      </c>
    </row>
    <row r="74" spans="1:3" ht="12.75">
      <c r="A74" s="6"/>
      <c r="B74" s="1" t="s">
        <v>1778</v>
      </c>
      <c r="C74" s="102">
        <v>98271</v>
      </c>
    </row>
    <row r="75" spans="1:3" ht="12.75">
      <c r="A75" s="6"/>
      <c r="B75" s="1" t="s">
        <v>1324</v>
      </c>
      <c r="C75" s="102">
        <v>369859</v>
      </c>
    </row>
    <row r="76" spans="1:3" ht="12.75">
      <c r="A76" s="6"/>
      <c r="B76" s="1" t="s">
        <v>1325</v>
      </c>
      <c r="C76" s="102">
        <v>453680</v>
      </c>
    </row>
    <row r="78" ht="12.75">
      <c r="B78" s="24"/>
    </row>
    <row r="79" spans="1:3" s="71" customFormat="1" ht="13.5" thickBot="1">
      <c r="A79" s="53">
        <v>5339</v>
      </c>
      <c r="B79" s="54" t="s">
        <v>386</v>
      </c>
      <c r="C79" s="55">
        <f>SUM(C80)</f>
        <v>300000</v>
      </c>
    </row>
    <row r="80" spans="2:3" ht="13.5" thickTop="1">
      <c r="B80" s="104" t="s">
        <v>178</v>
      </c>
      <c r="C80" s="102">
        <v>300000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B6" sqref="B6"/>
    </sheetView>
  </sheetViews>
  <sheetFormatPr defaultColWidth="9.140625" defaultRowHeight="12.75"/>
  <cols>
    <col min="1" max="1" width="6.28125" style="9" customWidth="1"/>
    <col min="2" max="2" width="97.28125" style="3" customWidth="1"/>
    <col min="3" max="3" width="13.710937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1789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SUM(C50,C45,C41,C38,C35,C32,C29,C26,C20)</f>
        <v>11851954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1255</v>
      </c>
      <c r="C6" s="62"/>
    </row>
    <row r="7" spans="1:3" s="60" customFormat="1" ht="16.5" customHeight="1">
      <c r="A7" s="61"/>
      <c r="B7" s="64" t="s">
        <v>454</v>
      </c>
      <c r="C7" s="62"/>
    </row>
    <row r="8" spans="1:6" s="60" customFormat="1" ht="16.5" customHeight="1">
      <c r="A8" s="61"/>
      <c r="B8" s="65" t="s">
        <v>53</v>
      </c>
      <c r="C8" s="65"/>
      <c r="D8" s="66"/>
      <c r="E8" s="65"/>
      <c r="F8" s="67"/>
    </row>
    <row r="9" spans="1:3" s="60" customFormat="1" ht="18.75" customHeight="1">
      <c r="A9" s="61"/>
      <c r="B9" s="65" t="s">
        <v>963</v>
      </c>
      <c r="C9" s="62"/>
    </row>
    <row r="10" spans="1:3" s="60" customFormat="1" ht="18.75" customHeight="1">
      <c r="A10" s="61"/>
      <c r="B10" s="65" t="s">
        <v>52</v>
      </c>
      <c r="C10" s="62"/>
    </row>
    <row r="11" spans="1:3" s="60" customFormat="1" ht="18.75" customHeight="1">
      <c r="A11" s="61"/>
      <c r="B11" s="65" t="s">
        <v>742</v>
      </c>
      <c r="C11" s="62"/>
    </row>
    <row r="12" spans="1:3" s="15" customFormat="1" ht="18.75" customHeight="1">
      <c r="A12" s="17"/>
      <c r="B12" s="65" t="s">
        <v>741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740</v>
      </c>
      <c r="C15" s="18"/>
    </row>
    <row r="16" spans="1:3" s="15" customFormat="1" ht="18.75" customHeight="1">
      <c r="A16" s="17"/>
      <c r="B16" s="65" t="s">
        <v>739</v>
      </c>
      <c r="C16" s="18"/>
    </row>
    <row r="19" spans="1:2" ht="12.75">
      <c r="A19" s="5"/>
      <c r="B19" s="1"/>
    </row>
    <row r="20" spans="1:3" s="71" customFormat="1" ht="13.5" thickBot="1">
      <c r="A20" s="53">
        <v>5307</v>
      </c>
      <c r="B20" s="54" t="s">
        <v>1315</v>
      </c>
      <c r="C20" s="55">
        <f>SUM(C21:C23)</f>
        <v>2675777</v>
      </c>
    </row>
    <row r="21" spans="1:3" ht="13.5" thickTop="1">
      <c r="A21" s="5"/>
      <c r="B21" s="42" t="s">
        <v>1790</v>
      </c>
      <c r="C21" s="28">
        <v>818753</v>
      </c>
    </row>
    <row r="22" spans="1:3" ht="12.75">
      <c r="A22" s="5"/>
      <c r="B22" s="42" t="s">
        <v>1135</v>
      </c>
      <c r="C22" s="28">
        <v>33565</v>
      </c>
    </row>
    <row r="23" spans="1:3" ht="12.75">
      <c r="A23" s="5"/>
      <c r="B23" s="42" t="s">
        <v>1791</v>
      </c>
      <c r="C23" s="28">
        <v>1823459</v>
      </c>
    </row>
    <row r="24" spans="2:3" ht="15">
      <c r="B24" s="29"/>
      <c r="C24" s="30"/>
    </row>
    <row r="26" spans="1:3" s="71" customFormat="1" ht="13.5" thickBot="1">
      <c r="A26" s="53">
        <v>5311</v>
      </c>
      <c r="B26" s="54" t="s">
        <v>1317</v>
      </c>
      <c r="C26" s="55">
        <v>4310749</v>
      </c>
    </row>
    <row r="27" ht="13.5" thickTop="1"/>
    <row r="29" spans="1:3" s="71" customFormat="1" ht="13.5" thickBot="1">
      <c r="A29" s="53" t="s">
        <v>1319</v>
      </c>
      <c r="B29" s="54" t="s">
        <v>1318</v>
      </c>
      <c r="C29" s="55">
        <v>89879</v>
      </c>
    </row>
    <row r="30" ht="13.5" thickTop="1"/>
    <row r="32" spans="1:3" s="71" customFormat="1" ht="13.5" thickBot="1">
      <c r="A32" s="53">
        <v>5310</v>
      </c>
      <c r="B32" s="54" t="s">
        <v>1320</v>
      </c>
      <c r="C32" s="55">
        <v>405811</v>
      </c>
    </row>
    <row r="33" ht="13.5" thickTop="1"/>
    <row r="35" spans="1:3" s="71" customFormat="1" ht="13.5" thickBot="1">
      <c r="A35" s="53">
        <v>5303</v>
      </c>
      <c r="B35" s="54" t="s">
        <v>1326</v>
      </c>
      <c r="C35" s="55">
        <v>329495</v>
      </c>
    </row>
    <row r="36" ht="13.5" thickTop="1"/>
    <row r="38" spans="1:3" s="71" customFormat="1" ht="13.5" thickBot="1">
      <c r="A38" s="53">
        <v>5304</v>
      </c>
      <c r="B38" s="54" t="s">
        <v>1327</v>
      </c>
      <c r="C38" s="55">
        <v>86263</v>
      </c>
    </row>
    <row r="39" ht="13.5" thickTop="1"/>
    <row r="41" spans="1:3" s="71" customFormat="1" ht="13.5" thickBot="1">
      <c r="A41" s="53">
        <v>5309</v>
      </c>
      <c r="B41" s="54" t="s">
        <v>1322</v>
      </c>
      <c r="C41" s="55">
        <f>SUM(C42:C42)</f>
        <v>3452000</v>
      </c>
    </row>
    <row r="42" spans="1:3" ht="13.5" thickTop="1">
      <c r="A42" s="12"/>
      <c r="B42" s="50" t="s">
        <v>1792</v>
      </c>
      <c r="C42" s="95">
        <v>3452000</v>
      </c>
    </row>
    <row r="44" ht="12.75">
      <c r="B44" s="24"/>
    </row>
    <row r="45" spans="1:3" s="71" customFormat="1" ht="13.5" thickBot="1">
      <c r="A45" s="53">
        <v>5316</v>
      </c>
      <c r="B45" s="54" t="s">
        <v>1329</v>
      </c>
      <c r="C45" s="55">
        <f>SUM(C46:C47)</f>
        <v>329612</v>
      </c>
    </row>
    <row r="46" spans="1:3" ht="13.5" thickTop="1">
      <c r="A46" s="6"/>
      <c r="B46" s="1" t="s">
        <v>1324</v>
      </c>
      <c r="C46" s="102">
        <v>130637</v>
      </c>
    </row>
    <row r="47" spans="1:3" ht="12.75">
      <c r="A47" s="6"/>
      <c r="B47" s="1" t="s">
        <v>1325</v>
      </c>
      <c r="C47" s="102">
        <v>198975</v>
      </c>
    </row>
    <row r="48" spans="1:2" ht="12.75">
      <c r="A48" s="6"/>
      <c r="B48" s="1"/>
    </row>
    <row r="50" spans="1:3" s="71" customFormat="1" ht="13.5" thickBot="1">
      <c r="A50" s="53">
        <v>5317</v>
      </c>
      <c r="B50" s="54" t="s">
        <v>1330</v>
      </c>
      <c r="C50" s="55">
        <f>SUM(C51:C52)</f>
        <v>172368</v>
      </c>
    </row>
    <row r="51" spans="1:3" ht="13.5" thickTop="1">
      <c r="A51" s="6"/>
      <c r="B51" s="1" t="s">
        <v>1324</v>
      </c>
      <c r="C51" s="102">
        <v>89214</v>
      </c>
    </row>
    <row r="52" spans="1:3" ht="12.75">
      <c r="A52" s="6"/>
      <c r="B52" s="1" t="s">
        <v>1325</v>
      </c>
      <c r="C52" s="102">
        <v>83154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B9" sqref="B9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1793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SUM(C91,C82,C73,C61,C57,C54,C51,C48,C45,C41,C42,C37,C26,C19)</f>
        <v>65017289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1256</v>
      </c>
      <c r="C6" s="62"/>
    </row>
    <row r="7" spans="1:3" s="60" customFormat="1" ht="16.5" customHeight="1">
      <c r="A7" s="61"/>
      <c r="B7" s="64" t="s">
        <v>851</v>
      </c>
      <c r="C7" s="62"/>
    </row>
    <row r="8" spans="1:6" s="60" customFormat="1" ht="16.5" customHeight="1">
      <c r="A8" s="61"/>
      <c r="B8" s="65" t="s">
        <v>970</v>
      </c>
      <c r="C8" s="65"/>
      <c r="D8" s="66"/>
      <c r="E8" s="65"/>
      <c r="F8" s="67"/>
    </row>
    <row r="9" spans="1:3" s="60" customFormat="1" ht="18.75" customHeight="1">
      <c r="A9" s="61"/>
      <c r="B9" s="65" t="s">
        <v>969</v>
      </c>
      <c r="C9" s="62"/>
    </row>
    <row r="10" spans="1:3" s="60" customFormat="1" ht="18.75" customHeight="1">
      <c r="A10" s="61"/>
      <c r="B10" s="65" t="s">
        <v>968</v>
      </c>
      <c r="C10" s="62"/>
    </row>
    <row r="11" spans="1:3" s="60" customFormat="1" ht="18.75" customHeight="1">
      <c r="A11" s="61"/>
      <c r="B11" s="65" t="s">
        <v>967</v>
      </c>
      <c r="C11" s="62"/>
    </row>
    <row r="12" spans="1:3" s="15" customFormat="1" ht="18.75" customHeight="1">
      <c r="A12" s="17"/>
      <c r="B12" s="65" t="s">
        <v>966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965</v>
      </c>
      <c r="C15" s="18"/>
    </row>
    <row r="16" spans="1:3" s="15" customFormat="1" ht="18.75" customHeight="1">
      <c r="A16" s="17"/>
      <c r="B16" s="65" t="s">
        <v>964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364</v>
      </c>
      <c r="C19" s="55">
        <f>SUM(C20:C23)</f>
        <v>25952053</v>
      </c>
    </row>
    <row r="20" spans="1:3" ht="13.5" thickTop="1">
      <c r="A20" s="5"/>
      <c r="B20" s="1" t="s">
        <v>840</v>
      </c>
      <c r="C20" s="2">
        <v>2944537</v>
      </c>
    </row>
    <row r="21" spans="1:3" ht="12.75">
      <c r="A21" s="5"/>
      <c r="B21" s="1" t="s">
        <v>1794</v>
      </c>
      <c r="C21" s="2">
        <v>3765878</v>
      </c>
    </row>
    <row r="22" spans="1:3" ht="12.75">
      <c r="A22" s="5"/>
      <c r="B22" s="1" t="s">
        <v>409</v>
      </c>
      <c r="C22" s="2">
        <v>11980593</v>
      </c>
    </row>
    <row r="23" spans="1:3" ht="12.75">
      <c r="A23" s="5"/>
      <c r="B23" s="1" t="s">
        <v>1795</v>
      </c>
      <c r="C23" s="2">
        <v>7261045</v>
      </c>
    </row>
    <row r="24" spans="1:2" ht="12.75">
      <c r="A24" s="5"/>
      <c r="B24" s="1"/>
    </row>
    <row r="25" spans="1:2" ht="12.75">
      <c r="A25" s="5"/>
      <c r="B25" s="1"/>
    </row>
    <row r="26" spans="1:3" s="71" customFormat="1" ht="13.5" thickBot="1">
      <c r="A26" s="53">
        <v>5307</v>
      </c>
      <c r="B26" s="54" t="s">
        <v>1315</v>
      </c>
      <c r="C26" s="55">
        <f>SUM(C27:C34)</f>
        <v>6725215</v>
      </c>
    </row>
    <row r="27" spans="1:3" ht="13.5" thickTop="1">
      <c r="A27" s="5"/>
      <c r="B27" s="42" t="s">
        <v>1796</v>
      </c>
      <c r="C27" s="28">
        <v>347289</v>
      </c>
    </row>
    <row r="28" spans="1:3" ht="12.75">
      <c r="A28" s="5"/>
      <c r="B28" s="42" t="s">
        <v>119</v>
      </c>
      <c r="C28" s="28">
        <v>1010092</v>
      </c>
    </row>
    <row r="29" spans="1:3" ht="12.75">
      <c r="A29" s="5"/>
      <c r="B29" s="42" t="s">
        <v>1797</v>
      </c>
      <c r="C29" s="28">
        <v>556853</v>
      </c>
    </row>
    <row r="30" spans="1:3" ht="12.75">
      <c r="A30" s="5"/>
      <c r="B30" s="42" t="s">
        <v>1798</v>
      </c>
      <c r="C30" s="28">
        <v>948789</v>
      </c>
    </row>
    <row r="31" spans="1:3" ht="12.75">
      <c r="A31" s="5"/>
      <c r="B31" s="42" t="s">
        <v>1799</v>
      </c>
      <c r="C31" s="28">
        <v>958145</v>
      </c>
    </row>
    <row r="32" spans="1:3" ht="12.75">
      <c r="A32" s="5"/>
      <c r="B32" s="42" t="s">
        <v>1800</v>
      </c>
      <c r="C32" s="28">
        <v>840182</v>
      </c>
    </row>
    <row r="33" spans="1:3" ht="12.75">
      <c r="A33" s="5"/>
      <c r="B33" s="42" t="s">
        <v>1801</v>
      </c>
      <c r="C33" s="28">
        <v>519063</v>
      </c>
    </row>
    <row r="34" spans="1:3" ht="12.75">
      <c r="A34" s="5"/>
      <c r="B34" s="42" t="s">
        <v>1802</v>
      </c>
      <c r="C34" s="28">
        <v>1544802</v>
      </c>
    </row>
    <row r="35" spans="1:3" ht="12.75">
      <c r="A35" s="5"/>
      <c r="B35" s="42"/>
      <c r="C35" s="28"/>
    </row>
    <row r="36" spans="2:3" ht="15">
      <c r="B36" s="29"/>
      <c r="C36" s="30"/>
    </row>
    <row r="37" spans="1:3" s="71" customFormat="1" ht="13.5" thickBot="1">
      <c r="A37" s="53">
        <v>5309</v>
      </c>
      <c r="B37" s="54" t="s">
        <v>1316</v>
      </c>
      <c r="C37" s="55">
        <f>SUM(C38:C39)</f>
        <v>541736</v>
      </c>
    </row>
    <row r="38" spans="1:3" ht="13.5" thickTop="1">
      <c r="A38" s="6"/>
      <c r="B38" s="7" t="s">
        <v>840</v>
      </c>
      <c r="C38" s="8">
        <v>99359</v>
      </c>
    </row>
    <row r="39" spans="1:3" ht="12.75">
      <c r="A39" s="6"/>
      <c r="B39" s="7" t="s">
        <v>409</v>
      </c>
      <c r="C39" s="8">
        <v>442377</v>
      </c>
    </row>
    <row r="40" spans="1:3" ht="12.75">
      <c r="A40" s="6"/>
      <c r="B40" s="7"/>
      <c r="C40" s="8"/>
    </row>
    <row r="42" spans="1:3" s="71" customFormat="1" ht="13.5" thickBot="1">
      <c r="A42" s="53">
        <v>5311</v>
      </c>
      <c r="B42" s="54" t="s">
        <v>1317</v>
      </c>
      <c r="C42" s="55">
        <v>12388999</v>
      </c>
    </row>
    <row r="43" ht="13.5" thickTop="1"/>
    <row r="45" spans="1:3" s="71" customFormat="1" ht="13.5" thickBot="1">
      <c r="A45" s="53" t="s">
        <v>1319</v>
      </c>
      <c r="B45" s="54" t="s">
        <v>1318</v>
      </c>
      <c r="C45" s="55">
        <v>185988</v>
      </c>
    </row>
    <row r="46" ht="13.5" thickTop="1"/>
    <row r="48" spans="1:3" s="71" customFormat="1" ht="13.5" thickBot="1">
      <c r="A48" s="53">
        <v>5310</v>
      </c>
      <c r="B48" s="54" t="s">
        <v>1320</v>
      </c>
      <c r="C48" s="55">
        <v>2470273</v>
      </c>
    </row>
    <row r="49" ht="13.5" thickTop="1"/>
    <row r="51" spans="1:3" s="71" customFormat="1" ht="13.5" thickBot="1">
      <c r="A51" s="53">
        <v>5303</v>
      </c>
      <c r="B51" s="54" t="s">
        <v>1326</v>
      </c>
      <c r="C51" s="55">
        <v>952301</v>
      </c>
    </row>
    <row r="52" ht="13.5" thickTop="1"/>
    <row r="54" spans="1:3" s="71" customFormat="1" ht="13.5" thickBot="1">
      <c r="A54" s="53">
        <v>5304</v>
      </c>
      <c r="B54" s="54" t="s">
        <v>1327</v>
      </c>
      <c r="C54" s="55">
        <v>249316</v>
      </c>
    </row>
    <row r="55" ht="13.5" thickTop="1"/>
    <row r="57" spans="1:3" s="107" customFormat="1" ht="13.5" thickBot="1">
      <c r="A57" s="53">
        <v>5308</v>
      </c>
      <c r="B57" s="54" t="s">
        <v>1321</v>
      </c>
      <c r="C57" s="55">
        <f>SUM(C58)</f>
        <v>238000</v>
      </c>
    </row>
    <row r="58" spans="1:3" s="109" customFormat="1" ht="13.5" thickTop="1">
      <c r="A58" s="108"/>
      <c r="B58" s="104" t="s">
        <v>194</v>
      </c>
      <c r="C58" s="102">
        <v>238000</v>
      </c>
    </row>
    <row r="59" spans="1:2" ht="12.75">
      <c r="A59" s="4"/>
      <c r="B59" s="11"/>
    </row>
    <row r="61" spans="1:3" s="71" customFormat="1" ht="13.5" thickBot="1">
      <c r="A61" s="53">
        <v>5309</v>
      </c>
      <c r="B61" s="54" t="s">
        <v>1322</v>
      </c>
      <c r="C61" s="55">
        <f>SUM(C62:C70)</f>
        <v>10176928</v>
      </c>
    </row>
    <row r="62" spans="1:3" ht="13.5" thickTop="1">
      <c r="A62" s="12"/>
      <c r="B62" s="50" t="s">
        <v>1803</v>
      </c>
      <c r="C62" s="95">
        <v>2046528</v>
      </c>
    </row>
    <row r="63" spans="1:3" ht="12.75">
      <c r="A63" s="12"/>
      <c r="B63" s="50" t="s">
        <v>1804</v>
      </c>
      <c r="C63" s="95">
        <v>595000</v>
      </c>
    </row>
    <row r="64" spans="1:3" ht="12.75">
      <c r="A64" s="12"/>
      <c r="B64" s="50" t="s">
        <v>1805</v>
      </c>
      <c r="C64" s="95">
        <v>357000</v>
      </c>
    </row>
    <row r="65" spans="1:3" ht="12.75">
      <c r="A65" s="12"/>
      <c r="B65" s="50" t="s">
        <v>1806</v>
      </c>
      <c r="C65" s="95">
        <v>2856000</v>
      </c>
    </row>
    <row r="66" spans="1:3" ht="12.75">
      <c r="A66" s="12"/>
      <c r="B66" s="50" t="s">
        <v>1807</v>
      </c>
      <c r="C66" s="95">
        <v>401280</v>
      </c>
    </row>
    <row r="67" spans="1:3" ht="12.75">
      <c r="A67" s="12"/>
      <c r="B67" s="50" t="s">
        <v>1808</v>
      </c>
      <c r="C67" s="95">
        <v>300960</v>
      </c>
    </row>
    <row r="68" spans="1:3" ht="12.75">
      <c r="A68" s="12"/>
      <c r="B68" s="50" t="s">
        <v>1809</v>
      </c>
      <c r="C68" s="95">
        <v>50160</v>
      </c>
    </row>
    <row r="69" spans="1:3" ht="12.75">
      <c r="A69" s="12"/>
      <c r="B69" s="50" t="s">
        <v>1810</v>
      </c>
      <c r="C69" s="95">
        <v>2856000</v>
      </c>
    </row>
    <row r="70" spans="1:3" ht="12.75">
      <c r="A70" s="12"/>
      <c r="B70" s="50" t="s">
        <v>1811</v>
      </c>
      <c r="C70" s="95">
        <v>714000</v>
      </c>
    </row>
    <row r="72" ht="12.75">
      <c r="B72" s="24"/>
    </row>
    <row r="73" spans="1:3" s="71" customFormat="1" ht="13.5" thickBot="1">
      <c r="A73" s="53">
        <v>5316</v>
      </c>
      <c r="B73" s="54" t="s">
        <v>1329</v>
      </c>
      <c r="C73" s="55">
        <f>SUM(C74:C79)</f>
        <v>2904233</v>
      </c>
    </row>
    <row r="74" spans="1:3" ht="13.5" thickTop="1">
      <c r="A74" s="6"/>
      <c r="B74" s="1" t="s">
        <v>840</v>
      </c>
      <c r="C74" s="102">
        <v>178019</v>
      </c>
    </row>
    <row r="75" spans="1:3" ht="12.75">
      <c r="A75" s="6"/>
      <c r="B75" s="1" t="s">
        <v>1794</v>
      </c>
      <c r="C75" s="102">
        <v>221837</v>
      </c>
    </row>
    <row r="76" spans="1:3" ht="12.75">
      <c r="A76" s="6"/>
      <c r="B76" s="1" t="s">
        <v>409</v>
      </c>
      <c r="C76" s="102">
        <v>613956</v>
      </c>
    </row>
    <row r="77" spans="1:3" ht="12.75">
      <c r="A77" s="6"/>
      <c r="B77" s="1" t="s">
        <v>1795</v>
      </c>
      <c r="C77" s="102">
        <v>351465</v>
      </c>
    </row>
    <row r="78" spans="1:3" ht="12.75">
      <c r="A78" s="6"/>
      <c r="B78" s="1" t="s">
        <v>1324</v>
      </c>
      <c r="C78" s="102">
        <v>600676</v>
      </c>
    </row>
    <row r="79" spans="1:3" ht="12.75">
      <c r="A79" s="6"/>
      <c r="B79" s="1" t="s">
        <v>1325</v>
      </c>
      <c r="C79" s="102">
        <v>938280</v>
      </c>
    </row>
    <row r="80" spans="1:2" ht="12.75">
      <c r="A80" s="6"/>
      <c r="B80" s="1"/>
    </row>
    <row r="82" spans="1:3" s="71" customFormat="1" ht="13.5" thickBot="1">
      <c r="A82" s="53">
        <v>5317</v>
      </c>
      <c r="B82" s="54" t="s">
        <v>1330</v>
      </c>
      <c r="C82" s="55">
        <f>SUM(C83:C88)</f>
        <v>1732247</v>
      </c>
    </row>
    <row r="83" spans="1:3" ht="13.5" thickTop="1">
      <c r="A83" s="6"/>
      <c r="B83" s="1" t="s">
        <v>840</v>
      </c>
      <c r="C83" s="102">
        <v>114462</v>
      </c>
    </row>
    <row r="84" spans="1:3" ht="12.75">
      <c r="A84" s="6"/>
      <c r="B84" s="1" t="s">
        <v>1794</v>
      </c>
      <c r="C84" s="102">
        <v>133250</v>
      </c>
    </row>
    <row r="85" spans="1:3" ht="12.75">
      <c r="A85" s="6"/>
      <c r="B85" s="1" t="s">
        <v>409</v>
      </c>
      <c r="C85" s="102">
        <v>306107</v>
      </c>
    </row>
    <row r="86" spans="1:3" ht="12.75">
      <c r="A86" s="6"/>
      <c r="B86" s="1" t="s">
        <v>1795</v>
      </c>
      <c r="C86" s="102">
        <v>216456</v>
      </c>
    </row>
    <row r="87" spans="1:3" ht="12.75">
      <c r="A87" s="6"/>
      <c r="B87" s="1" t="s">
        <v>1324</v>
      </c>
      <c r="C87" s="102">
        <v>377480</v>
      </c>
    </row>
    <row r="88" spans="1:3" ht="12.75">
      <c r="A88" s="6"/>
      <c r="B88" s="1" t="s">
        <v>1325</v>
      </c>
      <c r="C88" s="102">
        <v>584492</v>
      </c>
    </row>
    <row r="89" ht="12.75">
      <c r="B89" s="24"/>
    </row>
    <row r="90" ht="12.75">
      <c r="B90" s="24"/>
    </row>
    <row r="91" spans="1:3" s="71" customFormat="1" ht="13.5" thickBot="1">
      <c r="A91" s="53">
        <v>5339</v>
      </c>
      <c r="B91" s="54" t="s">
        <v>386</v>
      </c>
      <c r="C91" s="55">
        <f>SUM(C92)</f>
        <v>500000</v>
      </c>
    </row>
    <row r="92" spans="2:3" ht="13.5" thickTop="1">
      <c r="B92" s="104" t="s">
        <v>1812</v>
      </c>
      <c r="C92" s="102">
        <v>500000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B14" sqref="B14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4.25" customHeight="1" thickBot="1">
      <c r="A2" s="117" t="s">
        <v>179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SUM(C19,C25,C34,C62,C67,C70,C73,C76,C79,C82,C88,C111,C115,C129)</f>
        <v>388636795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1257</v>
      </c>
      <c r="C6" s="62"/>
    </row>
    <row r="7" spans="1:3" s="60" customFormat="1" ht="16.5" customHeight="1">
      <c r="A7" s="61"/>
      <c r="B7" s="64" t="s">
        <v>852</v>
      </c>
      <c r="C7" s="62"/>
    </row>
    <row r="8" spans="1:6" s="60" customFormat="1" ht="16.5" customHeight="1">
      <c r="A8" s="61"/>
      <c r="B8" s="65" t="s">
        <v>976</v>
      </c>
      <c r="C8" s="65"/>
      <c r="D8" s="66"/>
      <c r="E8" s="65"/>
      <c r="F8" s="67"/>
    </row>
    <row r="9" spans="1:3" s="60" customFormat="1" ht="18.75" customHeight="1">
      <c r="A9" s="61"/>
      <c r="B9" s="65" t="s">
        <v>977</v>
      </c>
      <c r="C9" s="62"/>
    </row>
    <row r="10" spans="1:3" s="60" customFormat="1" ht="18.75" customHeight="1">
      <c r="A10" s="61"/>
      <c r="B10" s="65" t="s">
        <v>975</v>
      </c>
      <c r="C10" s="62"/>
    </row>
    <row r="11" spans="1:3" s="60" customFormat="1" ht="18.75" customHeight="1">
      <c r="A11" s="61"/>
      <c r="B11" s="65" t="s">
        <v>974</v>
      </c>
      <c r="C11" s="62"/>
    </row>
    <row r="12" spans="1:3" s="15" customFormat="1" ht="18.75" customHeight="1">
      <c r="A12" s="17"/>
      <c r="B12" s="65" t="s">
        <v>973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972</v>
      </c>
      <c r="C15" s="18"/>
    </row>
    <row r="16" spans="1:3" s="15" customFormat="1" ht="18.75" customHeight="1">
      <c r="A16" s="17"/>
      <c r="B16" s="65" t="s">
        <v>971</v>
      </c>
      <c r="C16" s="18"/>
    </row>
    <row r="18" ht="13.5" customHeight="1"/>
    <row r="19" spans="1:3" s="71" customFormat="1" ht="13.5" thickBot="1">
      <c r="A19" s="53">
        <v>5307</v>
      </c>
      <c r="B19" s="54" t="s">
        <v>1314</v>
      </c>
      <c r="C19" s="55">
        <f>SUM(C20:C22)</f>
        <v>137542380</v>
      </c>
    </row>
    <row r="20" spans="2:3" ht="13.5" thickTop="1">
      <c r="B20" s="3" t="s">
        <v>1813</v>
      </c>
      <c r="C20" s="2">
        <v>59020474</v>
      </c>
    </row>
    <row r="21" spans="2:3" ht="12.75">
      <c r="B21" s="3" t="s">
        <v>1814</v>
      </c>
      <c r="C21" s="2">
        <v>58301315</v>
      </c>
    </row>
    <row r="22" spans="2:3" ht="12.75">
      <c r="B22" s="24" t="s">
        <v>1815</v>
      </c>
      <c r="C22" s="2">
        <v>20220591</v>
      </c>
    </row>
    <row r="23" ht="12.75">
      <c r="B23" s="24"/>
    </row>
    <row r="24" spans="1:2" ht="12.75">
      <c r="A24" s="5"/>
      <c r="B24" s="1"/>
    </row>
    <row r="25" spans="1:3" s="71" customFormat="1" ht="13.5" thickBot="1">
      <c r="A25" s="53">
        <v>5307</v>
      </c>
      <c r="B25" s="54" t="s">
        <v>364</v>
      </c>
      <c r="C25" s="55">
        <f>SUM(C26:C31)</f>
        <v>38510142</v>
      </c>
    </row>
    <row r="26" spans="1:3" ht="13.5" thickTop="1">
      <c r="A26" s="5"/>
      <c r="B26" s="1" t="s">
        <v>1816</v>
      </c>
      <c r="C26" s="2">
        <v>16379355</v>
      </c>
    </row>
    <row r="27" spans="1:3" ht="12.75">
      <c r="A27" s="5"/>
      <c r="B27" s="1" t="s">
        <v>1817</v>
      </c>
      <c r="C27" s="2">
        <v>4293492</v>
      </c>
    </row>
    <row r="28" spans="1:3" ht="12.75">
      <c r="A28" s="5"/>
      <c r="B28" s="1" t="s">
        <v>1818</v>
      </c>
      <c r="C28" s="2">
        <v>2476542</v>
      </c>
    </row>
    <row r="29" spans="1:3" ht="12.75">
      <c r="A29" s="5"/>
      <c r="B29" s="1" t="s">
        <v>36</v>
      </c>
      <c r="C29" s="2">
        <v>9813797</v>
      </c>
    </row>
    <row r="30" spans="1:3" ht="12.75">
      <c r="A30" s="5"/>
      <c r="B30" s="1" t="s">
        <v>1819</v>
      </c>
      <c r="C30" s="2">
        <v>2550878</v>
      </c>
    </row>
    <row r="31" spans="1:3" ht="12.75">
      <c r="A31" s="5"/>
      <c r="B31" s="1" t="s">
        <v>1820</v>
      </c>
      <c r="C31" s="2">
        <v>2996078</v>
      </c>
    </row>
    <row r="32" spans="1:2" ht="12.75">
      <c r="A32" s="5"/>
      <c r="B32" s="1"/>
    </row>
    <row r="33" spans="1:2" ht="12.75">
      <c r="A33" s="5"/>
      <c r="B33" s="1"/>
    </row>
    <row r="34" spans="1:3" s="71" customFormat="1" ht="13.5" thickBot="1">
      <c r="A34" s="53">
        <v>5307</v>
      </c>
      <c r="B34" s="54" t="s">
        <v>1315</v>
      </c>
      <c r="C34" s="55">
        <f>SUM(C35:C59)</f>
        <v>34766686</v>
      </c>
    </row>
    <row r="35" spans="1:3" ht="13.5" thickTop="1">
      <c r="A35" s="5"/>
      <c r="B35" s="42" t="s">
        <v>1821</v>
      </c>
      <c r="C35" s="28">
        <v>1343172</v>
      </c>
    </row>
    <row r="36" spans="1:3" ht="12.75">
      <c r="A36" s="5"/>
      <c r="B36" s="42" t="s">
        <v>1822</v>
      </c>
      <c r="C36" s="28">
        <v>2333958</v>
      </c>
    </row>
    <row r="37" spans="1:3" ht="12.75">
      <c r="A37" s="5"/>
      <c r="B37" s="42" t="s">
        <v>1823</v>
      </c>
      <c r="C37" s="28">
        <v>1540933</v>
      </c>
    </row>
    <row r="38" spans="1:3" ht="12.75">
      <c r="A38" s="5"/>
      <c r="B38" s="42" t="s">
        <v>1824</v>
      </c>
      <c r="C38" s="28">
        <v>2734539</v>
      </c>
    </row>
    <row r="39" spans="1:3" ht="12.75">
      <c r="A39" s="5"/>
      <c r="B39" s="42" t="s">
        <v>1825</v>
      </c>
      <c r="C39" s="28">
        <v>1824951</v>
      </c>
    </row>
    <row r="40" spans="1:3" ht="12.75">
      <c r="A40" s="5"/>
      <c r="B40" s="42" t="s">
        <v>1826</v>
      </c>
      <c r="C40" s="28">
        <v>1392401</v>
      </c>
    </row>
    <row r="41" spans="1:3" ht="12.75">
      <c r="A41" s="5"/>
      <c r="B41" s="42" t="s">
        <v>1827</v>
      </c>
      <c r="C41" s="28">
        <v>1274698</v>
      </c>
    </row>
    <row r="42" spans="1:3" ht="12.75">
      <c r="A42" s="5"/>
      <c r="B42" s="42" t="s">
        <v>1828</v>
      </c>
      <c r="C42" s="28">
        <v>2279352</v>
      </c>
    </row>
    <row r="43" spans="1:3" ht="12.75">
      <c r="A43" s="5"/>
      <c r="B43" s="42" t="s">
        <v>1829</v>
      </c>
      <c r="C43" s="28">
        <v>905070</v>
      </c>
    </row>
    <row r="44" spans="1:3" ht="12.75">
      <c r="A44" s="5"/>
      <c r="B44" s="42" t="s">
        <v>1830</v>
      </c>
      <c r="C44" s="28">
        <v>3593958</v>
      </c>
    </row>
    <row r="45" spans="1:3" ht="12.75">
      <c r="A45" s="5"/>
      <c r="B45" s="42" t="s">
        <v>1831</v>
      </c>
      <c r="C45" s="28">
        <v>827477</v>
      </c>
    </row>
    <row r="46" spans="1:3" ht="12.75">
      <c r="A46" s="5"/>
      <c r="B46" s="42" t="s">
        <v>1832</v>
      </c>
      <c r="C46" s="28">
        <v>648017</v>
      </c>
    </row>
    <row r="47" spans="1:3" ht="12.75">
      <c r="A47" s="5"/>
      <c r="B47" s="42" t="s">
        <v>1833</v>
      </c>
      <c r="C47" s="28">
        <v>1228930</v>
      </c>
    </row>
    <row r="48" spans="1:3" ht="12.75">
      <c r="A48" s="5"/>
      <c r="B48" s="42" t="s">
        <v>1834</v>
      </c>
      <c r="C48" s="28">
        <v>1349048</v>
      </c>
    </row>
    <row r="49" spans="1:3" ht="12.75">
      <c r="A49" s="5"/>
      <c r="B49" s="42" t="s">
        <v>1835</v>
      </c>
      <c r="C49" s="28">
        <v>1517318</v>
      </c>
    </row>
    <row r="50" spans="1:3" ht="12.75">
      <c r="A50" s="5"/>
      <c r="B50" s="42" t="s">
        <v>1836</v>
      </c>
      <c r="C50" s="28">
        <v>1025875</v>
      </c>
    </row>
    <row r="51" spans="1:3" ht="12.75">
      <c r="A51" s="5"/>
      <c r="B51" s="42" t="s">
        <v>1837</v>
      </c>
      <c r="C51" s="28">
        <v>629197</v>
      </c>
    </row>
    <row r="52" spans="1:3" ht="12.75">
      <c r="A52" s="5"/>
      <c r="B52" s="42" t="s">
        <v>1838</v>
      </c>
      <c r="C52" s="28">
        <v>801485</v>
      </c>
    </row>
    <row r="53" spans="1:3" ht="12.75">
      <c r="A53" s="5"/>
      <c r="B53" s="42" t="s">
        <v>411</v>
      </c>
      <c r="C53" s="28">
        <v>462132</v>
      </c>
    </row>
    <row r="54" spans="1:3" ht="12.75">
      <c r="A54" s="5"/>
      <c r="B54" s="42" t="s">
        <v>1839</v>
      </c>
      <c r="C54" s="28">
        <v>1170152</v>
      </c>
    </row>
    <row r="55" spans="1:3" ht="12.75">
      <c r="A55" s="5"/>
      <c r="B55" s="42" t="s">
        <v>1840</v>
      </c>
      <c r="C55" s="28">
        <v>1096274</v>
      </c>
    </row>
    <row r="56" spans="1:3" ht="12.75">
      <c r="A56" s="5"/>
      <c r="B56" s="42" t="s">
        <v>1841</v>
      </c>
      <c r="C56" s="28">
        <v>1138058</v>
      </c>
    </row>
    <row r="57" spans="1:3" ht="12.75">
      <c r="A57" s="5"/>
      <c r="B57" s="42" t="s">
        <v>1842</v>
      </c>
      <c r="C57" s="28">
        <v>595076</v>
      </c>
    </row>
    <row r="58" spans="1:3" ht="12.75">
      <c r="A58" s="5"/>
      <c r="B58" s="42" t="s">
        <v>1843</v>
      </c>
      <c r="C58" s="28">
        <v>1899585</v>
      </c>
    </row>
    <row r="59" spans="1:3" ht="12.75">
      <c r="A59" s="5"/>
      <c r="B59" s="42" t="s">
        <v>1844</v>
      </c>
      <c r="C59" s="28">
        <v>1155030</v>
      </c>
    </row>
    <row r="60" spans="1:3" ht="12.75">
      <c r="A60" s="5"/>
      <c r="B60" s="42"/>
      <c r="C60" s="28"/>
    </row>
    <row r="61" spans="2:3" ht="15">
      <c r="B61" s="29"/>
      <c r="C61" s="30"/>
    </row>
    <row r="62" spans="1:3" s="71" customFormat="1" ht="13.5" thickBot="1">
      <c r="A62" s="53">
        <v>5309</v>
      </c>
      <c r="B62" s="54" t="s">
        <v>1316</v>
      </c>
      <c r="C62" s="55">
        <f>SUM(C63:C64)</f>
        <v>16780984</v>
      </c>
    </row>
    <row r="63" spans="1:3" ht="13.5" thickTop="1">
      <c r="A63" s="6"/>
      <c r="B63" s="7" t="s">
        <v>1845</v>
      </c>
      <c r="C63" s="8">
        <v>7350589</v>
      </c>
    </row>
    <row r="64" spans="1:3" ht="12.75">
      <c r="A64" s="6"/>
      <c r="B64" s="7" t="s">
        <v>1814</v>
      </c>
      <c r="C64" s="8">
        <v>9430395</v>
      </c>
    </row>
    <row r="65" spans="1:3" ht="12.75">
      <c r="A65" s="6"/>
      <c r="B65" s="7"/>
      <c r="C65" s="8"/>
    </row>
    <row r="66" ht="14.25" customHeight="1"/>
    <row r="67" spans="1:3" s="71" customFormat="1" ht="13.5" thickBot="1">
      <c r="A67" s="53">
        <v>5311</v>
      </c>
      <c r="B67" s="54" t="s">
        <v>1317</v>
      </c>
      <c r="C67" s="55">
        <v>29710596</v>
      </c>
    </row>
    <row r="68" ht="13.5" thickTop="1"/>
    <row r="70" spans="1:3" s="71" customFormat="1" ht="13.5" thickBot="1">
      <c r="A70" s="53" t="s">
        <v>1319</v>
      </c>
      <c r="B70" s="54" t="s">
        <v>1318</v>
      </c>
      <c r="C70" s="55">
        <v>333925</v>
      </c>
    </row>
    <row r="71" ht="13.5" thickTop="1"/>
    <row r="73" spans="1:3" s="71" customFormat="1" ht="13.5" thickBot="1">
      <c r="A73" s="53">
        <v>5310</v>
      </c>
      <c r="B73" s="54" t="s">
        <v>1320</v>
      </c>
      <c r="C73" s="55">
        <v>7357444</v>
      </c>
    </row>
    <row r="74" ht="13.5" thickTop="1"/>
    <row r="76" spans="1:3" s="71" customFormat="1" ht="13.5" thickBot="1">
      <c r="A76" s="53">
        <v>5303</v>
      </c>
      <c r="B76" s="54" t="s">
        <v>1326</v>
      </c>
      <c r="C76" s="55">
        <v>6046857</v>
      </c>
    </row>
    <row r="77" ht="13.5" thickTop="1"/>
    <row r="79" spans="1:3" s="71" customFormat="1" ht="13.5" thickBot="1">
      <c r="A79" s="53">
        <v>5304</v>
      </c>
      <c r="B79" s="54" t="s">
        <v>1327</v>
      </c>
      <c r="C79" s="55">
        <v>1244248</v>
      </c>
    </row>
    <row r="80" ht="13.5" thickTop="1"/>
    <row r="82" spans="1:3" s="71" customFormat="1" ht="13.5" thickBot="1">
      <c r="A82" s="53">
        <v>5308</v>
      </c>
      <c r="B82" s="54" t="s">
        <v>1321</v>
      </c>
      <c r="C82" s="55">
        <f>SUM(C83:C85)</f>
        <v>3332000</v>
      </c>
    </row>
    <row r="83" spans="1:3" s="111" customFormat="1" ht="13.5" thickTop="1">
      <c r="A83" s="110"/>
      <c r="B83" s="104" t="s">
        <v>195</v>
      </c>
      <c r="C83" s="102">
        <v>714000</v>
      </c>
    </row>
    <row r="84" spans="1:3" ht="12.75">
      <c r="A84" s="4"/>
      <c r="B84" s="104" t="s">
        <v>1846</v>
      </c>
      <c r="C84" s="102">
        <v>2380000</v>
      </c>
    </row>
    <row r="85" spans="1:3" ht="12.75">
      <c r="A85" s="4"/>
      <c r="B85" s="104" t="s">
        <v>196</v>
      </c>
      <c r="C85" s="102">
        <v>238000</v>
      </c>
    </row>
    <row r="86" spans="1:2" ht="12.75">
      <c r="A86" s="4"/>
      <c r="B86" s="11"/>
    </row>
    <row r="88" spans="1:3" s="71" customFormat="1" ht="13.5" thickBot="1">
      <c r="A88" s="53">
        <v>5309</v>
      </c>
      <c r="B88" s="54" t="s">
        <v>1322</v>
      </c>
      <c r="C88" s="55">
        <f>SUM(C89:C108)</f>
        <v>13959524</v>
      </c>
    </row>
    <row r="89" spans="1:3" ht="13.5" thickTop="1">
      <c r="A89" s="12"/>
      <c r="B89" s="50" t="s">
        <v>1847</v>
      </c>
      <c r="C89" s="95">
        <v>80256</v>
      </c>
    </row>
    <row r="90" spans="1:3" ht="12.75">
      <c r="A90" s="12"/>
      <c r="B90" s="50" t="s">
        <v>1848</v>
      </c>
      <c r="C90" s="95">
        <v>952000</v>
      </c>
    </row>
    <row r="91" spans="1:3" ht="12.75">
      <c r="A91" s="12"/>
      <c r="B91" s="50" t="s">
        <v>1849</v>
      </c>
      <c r="C91" s="95">
        <v>501600</v>
      </c>
    </row>
    <row r="92" spans="1:3" ht="12.75">
      <c r="A92" s="12"/>
      <c r="B92" s="50" t="s">
        <v>1850</v>
      </c>
      <c r="C92" s="95">
        <v>601920</v>
      </c>
    </row>
    <row r="93" spans="1:3" ht="12.75">
      <c r="A93" s="12"/>
      <c r="B93" s="50" t="s">
        <v>1851</v>
      </c>
      <c r="C93" s="95">
        <v>2380000</v>
      </c>
    </row>
    <row r="94" spans="1:3" ht="12.75">
      <c r="A94" s="12"/>
      <c r="B94" s="50" t="s">
        <v>1852</v>
      </c>
      <c r="C94" s="95">
        <v>240000</v>
      </c>
    </row>
    <row r="95" spans="1:3" ht="12.75">
      <c r="A95" s="12"/>
      <c r="B95" s="50" t="s">
        <v>1853</v>
      </c>
      <c r="C95" s="95">
        <v>238000</v>
      </c>
    </row>
    <row r="96" spans="1:3" ht="12.75">
      <c r="A96" s="12"/>
      <c r="B96" s="50" t="s">
        <v>1854</v>
      </c>
      <c r="C96" s="95">
        <v>401280</v>
      </c>
    </row>
    <row r="97" spans="1:3" ht="12.75">
      <c r="A97" s="12"/>
      <c r="B97" s="50" t="s">
        <v>1855</v>
      </c>
      <c r="C97" s="95">
        <v>501600</v>
      </c>
    </row>
    <row r="98" spans="1:3" ht="12.75">
      <c r="A98" s="12"/>
      <c r="B98" s="50" t="s">
        <v>1856</v>
      </c>
      <c r="C98" s="95">
        <v>238000</v>
      </c>
    </row>
    <row r="99" spans="1:3" ht="12.75">
      <c r="A99" s="12"/>
      <c r="B99" s="50" t="s">
        <v>1857</v>
      </c>
      <c r="C99" s="95">
        <v>2568192</v>
      </c>
    </row>
    <row r="100" spans="1:3" ht="12.75">
      <c r="A100" s="12"/>
      <c r="B100" s="50" t="s">
        <v>1858</v>
      </c>
      <c r="C100" s="95">
        <v>401280</v>
      </c>
    </row>
    <row r="101" spans="1:3" ht="12.75">
      <c r="A101" s="12"/>
      <c r="B101" s="50" t="s">
        <v>1859</v>
      </c>
      <c r="C101" s="95">
        <v>902880</v>
      </c>
    </row>
    <row r="102" spans="1:3" ht="12.75">
      <c r="A102" s="12"/>
      <c r="B102" s="50" t="s">
        <v>1860</v>
      </c>
      <c r="C102" s="95">
        <v>238000</v>
      </c>
    </row>
    <row r="103" spans="1:3" ht="12.75">
      <c r="A103" s="12"/>
      <c r="B103" s="50" t="s">
        <v>1624</v>
      </c>
      <c r="C103" s="95">
        <v>714000</v>
      </c>
    </row>
    <row r="104" spans="1:3" ht="12.75">
      <c r="A104" s="12"/>
      <c r="B104" s="50" t="s">
        <v>1625</v>
      </c>
      <c r="C104" s="95">
        <v>105336</v>
      </c>
    </row>
    <row r="105" spans="1:3" ht="12.75">
      <c r="A105" s="12"/>
      <c r="B105" s="50" t="s">
        <v>1626</v>
      </c>
      <c r="C105" s="95">
        <v>238000</v>
      </c>
    </row>
    <row r="106" spans="1:3" ht="12.75">
      <c r="A106" s="12"/>
      <c r="B106" s="50" t="s">
        <v>1627</v>
      </c>
      <c r="C106" s="95">
        <v>1404480</v>
      </c>
    </row>
    <row r="107" spans="1:3" ht="12.75">
      <c r="A107" s="12"/>
      <c r="B107" s="50" t="s">
        <v>1628</v>
      </c>
      <c r="C107" s="95">
        <v>1190000</v>
      </c>
    </row>
    <row r="108" spans="1:3" ht="12.75">
      <c r="A108" s="12"/>
      <c r="B108" s="50" t="s">
        <v>1629</v>
      </c>
      <c r="C108" s="95">
        <v>62700</v>
      </c>
    </row>
    <row r="109" spans="1:3" ht="12.75">
      <c r="A109" s="12"/>
      <c r="B109" s="19"/>
      <c r="C109" s="20"/>
    </row>
    <row r="110" spans="1:3" ht="12.75">
      <c r="A110" s="12"/>
      <c r="B110" s="21"/>
      <c r="C110" s="22"/>
    </row>
    <row r="111" spans="1:3" s="71" customFormat="1" ht="13.5" thickBot="1">
      <c r="A111" s="53">
        <v>5309</v>
      </c>
      <c r="B111" s="54" t="s">
        <v>1328</v>
      </c>
      <c r="C111" s="55">
        <f>SUM(C112:C112)</f>
        <v>80000000</v>
      </c>
    </row>
    <row r="112" spans="2:3" ht="13.5" thickTop="1">
      <c r="B112" s="104" t="s">
        <v>180</v>
      </c>
      <c r="C112" s="102">
        <v>80000000</v>
      </c>
    </row>
    <row r="113" ht="12.75">
      <c r="B113" s="24"/>
    </row>
    <row r="114" ht="12.75">
      <c r="B114" s="24"/>
    </row>
    <row r="115" spans="1:3" s="71" customFormat="1" ht="13.5" thickBot="1">
      <c r="A115" s="53">
        <v>5316</v>
      </c>
      <c r="B115" s="54" t="s">
        <v>1329</v>
      </c>
      <c r="C115" s="55">
        <f>SUM(C116:C126)</f>
        <v>13134562</v>
      </c>
    </row>
    <row r="116" spans="1:3" ht="13.5" thickTop="1">
      <c r="A116" s="6"/>
      <c r="B116" s="1" t="s">
        <v>1816</v>
      </c>
      <c r="C116" s="102">
        <v>428056</v>
      </c>
    </row>
    <row r="117" spans="1:3" ht="12.75">
      <c r="A117" s="6"/>
      <c r="B117" s="1" t="s">
        <v>1817</v>
      </c>
      <c r="C117" s="102">
        <v>211359</v>
      </c>
    </row>
    <row r="118" spans="1:3" ht="12.75">
      <c r="A118" s="6"/>
      <c r="B118" s="1" t="s">
        <v>1813</v>
      </c>
      <c r="C118" s="102">
        <v>2095014</v>
      </c>
    </row>
    <row r="119" spans="1:3" ht="12.75">
      <c r="A119" s="6"/>
      <c r="B119" s="1" t="s">
        <v>1818</v>
      </c>
      <c r="C119" s="102">
        <v>87808</v>
      </c>
    </row>
    <row r="120" spans="1:3" ht="12.75">
      <c r="A120" s="6"/>
      <c r="B120" s="1" t="s">
        <v>36</v>
      </c>
      <c r="C120" s="102">
        <v>675416</v>
      </c>
    </row>
    <row r="121" spans="1:3" ht="12.75">
      <c r="A121" s="6"/>
      <c r="B121" s="1" t="s">
        <v>1814</v>
      </c>
      <c r="C121" s="102">
        <v>2346350</v>
      </c>
    </row>
    <row r="122" spans="1:3" ht="12.75">
      <c r="A122" s="6"/>
      <c r="B122" s="1" t="s">
        <v>1819</v>
      </c>
      <c r="C122" s="102">
        <v>150887</v>
      </c>
    </row>
    <row r="123" spans="1:3" ht="12.75">
      <c r="A123" s="6"/>
      <c r="B123" s="1" t="s">
        <v>1820</v>
      </c>
      <c r="C123" s="102">
        <v>703574</v>
      </c>
    </row>
    <row r="124" spans="1:3" ht="12.75">
      <c r="A124" s="6"/>
      <c r="B124" s="1" t="s">
        <v>1815</v>
      </c>
      <c r="C124" s="102">
        <v>907380</v>
      </c>
    </row>
    <row r="125" spans="1:3" ht="12.75">
      <c r="A125" s="6"/>
      <c r="B125" s="1" t="s">
        <v>1324</v>
      </c>
      <c r="C125" s="102">
        <v>3230936</v>
      </c>
    </row>
    <row r="126" spans="1:3" ht="12.75">
      <c r="A126" s="6"/>
      <c r="B126" s="1" t="s">
        <v>1325</v>
      </c>
      <c r="C126" s="102">
        <v>2297782</v>
      </c>
    </row>
    <row r="127" spans="1:2" ht="12.75">
      <c r="A127" s="6"/>
      <c r="B127" s="1"/>
    </row>
    <row r="129" spans="1:3" s="71" customFormat="1" ht="13.5" thickBot="1">
      <c r="A129" s="53">
        <v>5317</v>
      </c>
      <c r="B129" s="54" t="s">
        <v>1330</v>
      </c>
      <c r="C129" s="55">
        <f>SUM(C130:C140)</f>
        <v>5917447</v>
      </c>
    </row>
    <row r="130" spans="1:3" ht="13.5" thickTop="1">
      <c r="A130" s="6"/>
      <c r="B130" s="1" t="s">
        <v>1816</v>
      </c>
      <c r="C130" s="102">
        <v>198836</v>
      </c>
    </row>
    <row r="131" spans="1:3" ht="12.75">
      <c r="A131" s="6"/>
      <c r="B131" s="1" t="s">
        <v>1817</v>
      </c>
      <c r="C131" s="102">
        <v>92875</v>
      </c>
    </row>
    <row r="132" spans="1:3" ht="12.75">
      <c r="A132" s="6"/>
      <c r="B132" s="1" t="s">
        <v>1813</v>
      </c>
      <c r="C132" s="102">
        <v>1133868</v>
      </c>
    </row>
    <row r="133" spans="1:3" ht="12.75">
      <c r="A133" s="6"/>
      <c r="B133" s="1" t="s">
        <v>1818</v>
      </c>
      <c r="C133" s="102">
        <v>52171</v>
      </c>
    </row>
    <row r="134" spans="1:3" ht="12.75">
      <c r="A134" s="6"/>
      <c r="B134" s="1" t="s">
        <v>36</v>
      </c>
      <c r="C134" s="102">
        <v>202578</v>
      </c>
    </row>
    <row r="135" spans="1:3" ht="12.75">
      <c r="A135" s="6"/>
      <c r="B135" s="1" t="s">
        <v>1814</v>
      </c>
      <c r="C135" s="102">
        <v>1058478</v>
      </c>
    </row>
    <row r="136" spans="1:3" ht="12.75">
      <c r="A136" s="6"/>
      <c r="B136" s="1" t="s">
        <v>1819</v>
      </c>
      <c r="C136" s="102">
        <v>59515</v>
      </c>
    </row>
    <row r="137" spans="1:3" ht="12.75">
      <c r="A137" s="6"/>
      <c r="B137" s="1" t="s">
        <v>1820</v>
      </c>
      <c r="C137" s="102">
        <v>163731</v>
      </c>
    </row>
    <row r="138" spans="1:3" ht="12.75">
      <c r="A138" s="6"/>
      <c r="B138" s="1" t="s">
        <v>1815</v>
      </c>
      <c r="C138" s="102">
        <v>419240</v>
      </c>
    </row>
    <row r="139" spans="1:3" ht="12.75">
      <c r="A139" s="6"/>
      <c r="B139" s="1" t="s">
        <v>1324</v>
      </c>
      <c r="C139" s="102">
        <v>1424599</v>
      </c>
    </row>
    <row r="140" spans="1:3" ht="12.75">
      <c r="A140" s="6"/>
      <c r="B140" s="1" t="s">
        <v>1325</v>
      </c>
      <c r="C140" s="102">
        <v>1111556</v>
      </c>
    </row>
    <row r="141" spans="1:2" ht="12.75">
      <c r="A141" s="6"/>
      <c r="B141" s="1"/>
    </row>
    <row r="143" ht="12.75">
      <c r="B143" s="24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442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SUM(C20,C24,C28:C31,C35,C38,C41,C44,C47,C50,C54:C60,C64,C68:C71,C75:C78)</f>
        <v>168349884</v>
      </c>
    </row>
    <row r="4" spans="1:3" ht="12.75">
      <c r="A4" s="17"/>
      <c r="B4" s="15"/>
      <c r="C4" s="18"/>
    </row>
    <row r="5" spans="1:3" s="60" customFormat="1" ht="18.75" customHeight="1">
      <c r="A5" s="61"/>
      <c r="B5" s="68" t="s">
        <v>230</v>
      </c>
      <c r="C5" s="62"/>
    </row>
    <row r="6" spans="1:3" s="60" customFormat="1" ht="18.75" customHeight="1">
      <c r="A6" s="61"/>
      <c r="B6" s="64" t="s">
        <v>629</v>
      </c>
      <c r="C6" s="62"/>
    </row>
    <row r="7" spans="1:3" s="60" customFormat="1" ht="18.75" customHeight="1">
      <c r="A7" s="61"/>
      <c r="B7" s="64" t="s">
        <v>520</v>
      </c>
      <c r="C7" s="62"/>
    </row>
    <row r="8" spans="1:6" s="60" customFormat="1" ht="18.75" customHeight="1">
      <c r="A8" s="61"/>
      <c r="B8" s="65" t="s">
        <v>500</v>
      </c>
      <c r="C8" s="65"/>
      <c r="D8" s="66"/>
      <c r="E8" s="65"/>
      <c r="F8" s="67"/>
    </row>
    <row r="9" spans="1:3" s="60" customFormat="1" ht="18.75" customHeight="1">
      <c r="A9" s="61"/>
      <c r="B9" s="65" t="s">
        <v>501</v>
      </c>
      <c r="C9" s="62"/>
    </row>
    <row r="10" spans="1:3" s="60" customFormat="1" ht="18.75" customHeight="1">
      <c r="A10" s="61"/>
      <c r="B10" s="65" t="s">
        <v>502</v>
      </c>
      <c r="C10" s="62"/>
    </row>
    <row r="11" spans="1:3" s="60" customFormat="1" ht="18.75" customHeight="1">
      <c r="A11" s="61"/>
      <c r="B11" s="65" t="s">
        <v>503</v>
      </c>
      <c r="C11" s="62"/>
    </row>
    <row r="12" spans="1:3" s="15" customFormat="1" ht="18.75" customHeight="1">
      <c r="A12" s="17"/>
      <c r="B12" s="65" t="s">
        <v>504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505</v>
      </c>
      <c r="C15" s="18"/>
    </row>
    <row r="16" spans="1:3" s="15" customFormat="1" ht="18.75" customHeight="1">
      <c r="A16" s="17"/>
      <c r="B16" s="65" t="s">
        <v>506</v>
      </c>
      <c r="C16" s="18"/>
    </row>
    <row r="17" spans="1:3" s="15" customFormat="1" ht="18.75" customHeight="1">
      <c r="A17" s="17"/>
      <c r="B17" s="65"/>
      <c r="C17" s="18"/>
    </row>
    <row r="19" spans="1:3" s="71" customFormat="1" ht="13.5" thickBot="1">
      <c r="A19" s="53">
        <v>5307</v>
      </c>
      <c r="B19" s="54" t="s">
        <v>1314</v>
      </c>
      <c r="C19" s="55">
        <f>SUM(C20)</f>
        <v>41539986</v>
      </c>
    </row>
    <row r="20" spans="1:3" ht="13.5" thickTop="1">
      <c r="A20" s="5"/>
      <c r="B20" s="1" t="s">
        <v>387</v>
      </c>
      <c r="C20" s="102">
        <v>41539986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388</v>
      </c>
      <c r="C23" s="55">
        <f>SUM(C24)</f>
        <v>10230078</v>
      </c>
    </row>
    <row r="24" spans="1:3" ht="13.5" thickTop="1">
      <c r="A24" s="5"/>
      <c r="B24" s="1" t="s">
        <v>389</v>
      </c>
      <c r="C24" s="102">
        <v>10230078</v>
      </c>
    </row>
    <row r="25" spans="1:2" ht="12.75">
      <c r="A25" s="5"/>
      <c r="B25" s="1"/>
    </row>
    <row r="26" spans="1:2" ht="12.75">
      <c r="A26" s="5"/>
      <c r="B26" s="1"/>
    </row>
    <row r="27" spans="1:3" s="71" customFormat="1" ht="13.5" thickBot="1">
      <c r="A27" s="53">
        <v>5307</v>
      </c>
      <c r="B27" s="54" t="s">
        <v>1315</v>
      </c>
      <c r="C27" s="55">
        <f>SUM(C28:C31)</f>
        <v>3452918</v>
      </c>
    </row>
    <row r="28" spans="1:3" ht="13.5" thickTop="1">
      <c r="A28" s="5"/>
      <c r="B28" s="1" t="s">
        <v>390</v>
      </c>
      <c r="C28" s="2">
        <v>869823</v>
      </c>
    </row>
    <row r="29" spans="1:3" ht="12.75">
      <c r="A29" s="5"/>
      <c r="B29" s="1" t="s">
        <v>391</v>
      </c>
      <c r="C29" s="2">
        <v>645037</v>
      </c>
    </row>
    <row r="30" spans="1:3" ht="12.75">
      <c r="A30" s="5"/>
      <c r="B30" s="1" t="s">
        <v>392</v>
      </c>
      <c r="C30" s="2">
        <v>672195</v>
      </c>
    </row>
    <row r="31" spans="1:3" ht="12.75">
      <c r="A31" s="5"/>
      <c r="B31" s="1" t="s">
        <v>393</v>
      </c>
      <c r="C31" s="2">
        <v>1265863</v>
      </c>
    </row>
    <row r="32" spans="1:2" ht="12.75">
      <c r="A32" s="5"/>
      <c r="B32" s="1"/>
    </row>
    <row r="34" spans="1:3" s="71" customFormat="1" ht="13.5" thickBot="1">
      <c r="A34" s="53">
        <v>5309</v>
      </c>
      <c r="B34" s="54" t="s">
        <v>1316</v>
      </c>
      <c r="C34" s="55">
        <f>SUM(C35)</f>
        <v>2727749</v>
      </c>
    </row>
    <row r="35" spans="1:3" ht="13.5" thickTop="1">
      <c r="A35" s="6"/>
      <c r="B35" s="7" t="s">
        <v>387</v>
      </c>
      <c r="C35" s="102">
        <v>2727749</v>
      </c>
    </row>
    <row r="36" spans="1:3" ht="12.75">
      <c r="A36" s="6"/>
      <c r="B36" s="7"/>
      <c r="C36" s="8"/>
    </row>
    <row r="38" spans="1:3" s="71" customFormat="1" ht="13.5" thickBot="1">
      <c r="A38" s="53">
        <v>5311</v>
      </c>
      <c r="B38" s="54" t="s">
        <v>1317</v>
      </c>
      <c r="C38" s="55">
        <v>8323026</v>
      </c>
    </row>
    <row r="39" ht="13.5" thickTop="1"/>
    <row r="41" spans="1:3" s="71" customFormat="1" ht="13.5" thickBot="1">
      <c r="A41" s="53" t="s">
        <v>1319</v>
      </c>
      <c r="B41" s="54" t="s">
        <v>1318</v>
      </c>
      <c r="C41" s="55">
        <v>119285</v>
      </c>
    </row>
    <row r="42" ht="13.5" thickTop="1"/>
    <row r="44" spans="1:3" s="71" customFormat="1" ht="13.5" thickBot="1">
      <c r="A44" s="53">
        <v>5310</v>
      </c>
      <c r="B44" s="54" t="s">
        <v>1320</v>
      </c>
      <c r="C44" s="55">
        <v>2126988</v>
      </c>
    </row>
    <row r="45" ht="13.5" thickTop="1"/>
    <row r="47" spans="1:3" s="71" customFormat="1" ht="13.5" thickBot="1">
      <c r="A47" s="53">
        <v>5303</v>
      </c>
      <c r="B47" s="54" t="s">
        <v>1326</v>
      </c>
      <c r="C47" s="55">
        <v>1647393</v>
      </c>
    </row>
    <row r="48" ht="13.5" thickTop="1"/>
    <row r="50" spans="1:3" s="71" customFormat="1" ht="13.5" thickBot="1">
      <c r="A50" s="53">
        <v>5304</v>
      </c>
      <c r="B50" s="54" t="s">
        <v>1327</v>
      </c>
      <c r="C50" s="55">
        <v>328654</v>
      </c>
    </row>
    <row r="51" ht="13.5" thickTop="1"/>
    <row r="53" spans="1:3" s="71" customFormat="1" ht="13.5" thickBot="1">
      <c r="A53" s="53">
        <v>5309</v>
      </c>
      <c r="B53" s="54" t="s">
        <v>1322</v>
      </c>
      <c r="C53" s="55">
        <f>SUM(C54:C60)</f>
        <v>3651648</v>
      </c>
    </row>
    <row r="54" spans="1:3" ht="13.5" thickTop="1">
      <c r="A54" s="12"/>
      <c r="B54" s="50" t="s">
        <v>395</v>
      </c>
      <c r="C54" s="95">
        <v>250800</v>
      </c>
    </row>
    <row r="55" spans="1:3" ht="12.75">
      <c r="A55" s="12"/>
      <c r="B55" s="50" t="s">
        <v>396</v>
      </c>
      <c r="C55" s="95">
        <v>190608</v>
      </c>
    </row>
    <row r="56" spans="1:3" ht="12.75">
      <c r="A56" s="12"/>
      <c r="B56" s="50" t="s">
        <v>397</v>
      </c>
      <c r="C56" s="95">
        <v>200640</v>
      </c>
    </row>
    <row r="57" spans="1:3" ht="12.75">
      <c r="A57" s="12"/>
      <c r="B57" s="50" t="s">
        <v>398</v>
      </c>
      <c r="C57" s="95">
        <v>1003200</v>
      </c>
    </row>
    <row r="58" spans="1:3" ht="12.75">
      <c r="A58" s="12"/>
      <c r="B58" s="50" t="s">
        <v>399</v>
      </c>
      <c r="C58" s="95">
        <v>200640</v>
      </c>
    </row>
    <row r="59" spans="1:3" ht="12.75">
      <c r="A59" s="12"/>
      <c r="B59" s="50" t="s">
        <v>400</v>
      </c>
      <c r="C59" s="95">
        <v>501600</v>
      </c>
    </row>
    <row r="60" spans="1:3" ht="12.75">
      <c r="A60" s="12"/>
      <c r="B60" s="50" t="s">
        <v>401</v>
      </c>
      <c r="C60" s="95">
        <v>1304160</v>
      </c>
    </row>
    <row r="61" spans="1:3" ht="12.75">
      <c r="A61" s="12"/>
      <c r="B61" s="21"/>
      <c r="C61" s="22"/>
    </row>
    <row r="63" spans="1:3" s="71" customFormat="1" ht="13.5" thickBot="1">
      <c r="A63" s="53">
        <v>5309</v>
      </c>
      <c r="B63" s="54" t="s">
        <v>1328</v>
      </c>
      <c r="C63" s="55">
        <f>SUM(C64)</f>
        <v>90000000</v>
      </c>
    </row>
    <row r="64" spans="1:3" ht="13.5" thickTop="1">
      <c r="A64" s="6"/>
      <c r="B64" s="13" t="s">
        <v>402</v>
      </c>
      <c r="C64" s="10">
        <v>90000000</v>
      </c>
    </row>
    <row r="65" spans="1:3" ht="12.75">
      <c r="A65" s="6"/>
      <c r="B65" s="13"/>
      <c r="C65" s="10"/>
    </row>
    <row r="67" spans="1:3" s="71" customFormat="1" ht="13.5" thickBot="1">
      <c r="A67" s="53">
        <v>5316</v>
      </c>
      <c r="B67" s="54" t="s">
        <v>1329</v>
      </c>
      <c r="C67" s="55">
        <f>SUM(C68:C71)</f>
        <v>2789162</v>
      </c>
    </row>
    <row r="68" spans="1:3" ht="13.5" thickTop="1">
      <c r="A68" s="6"/>
      <c r="B68" s="1" t="s">
        <v>387</v>
      </c>
      <c r="C68" s="102">
        <v>1515115</v>
      </c>
    </row>
    <row r="69" spans="1:3" ht="12.75">
      <c r="A69" s="6"/>
      <c r="B69" s="1" t="s">
        <v>403</v>
      </c>
      <c r="C69" s="102">
        <v>465291</v>
      </c>
    </row>
    <row r="70" spans="1:3" ht="12.75">
      <c r="A70" s="6"/>
      <c r="B70" s="1" t="s">
        <v>1324</v>
      </c>
      <c r="C70" s="102">
        <v>290494</v>
      </c>
    </row>
    <row r="71" spans="1:3" ht="12.75">
      <c r="A71" s="6"/>
      <c r="B71" s="1" t="s">
        <v>1325</v>
      </c>
      <c r="C71" s="102">
        <v>518262</v>
      </c>
    </row>
    <row r="74" spans="1:3" s="71" customFormat="1" ht="13.5" thickBot="1">
      <c r="A74" s="53">
        <v>5317</v>
      </c>
      <c r="B74" s="54" t="s">
        <v>1330</v>
      </c>
      <c r="C74" s="55">
        <f>SUM(C75:C78)</f>
        <v>1412997</v>
      </c>
    </row>
    <row r="75" spans="1:3" ht="13.5" thickTop="1">
      <c r="A75" s="6"/>
      <c r="B75" s="1" t="s">
        <v>387</v>
      </c>
      <c r="C75" s="102">
        <v>817306</v>
      </c>
    </row>
    <row r="76" spans="1:3" ht="12.75">
      <c r="A76" s="6"/>
      <c r="B76" s="1" t="s">
        <v>403</v>
      </c>
      <c r="C76" s="102">
        <v>223339</v>
      </c>
    </row>
    <row r="77" spans="1:3" ht="12.75">
      <c r="A77" s="6"/>
      <c r="B77" s="1" t="s">
        <v>1324</v>
      </c>
      <c r="C77" s="102">
        <v>138375</v>
      </c>
    </row>
    <row r="78" spans="1:3" ht="12.75">
      <c r="A78" s="6"/>
      <c r="B78" s="1" t="s">
        <v>1325</v>
      </c>
      <c r="C78" s="102">
        <v>233977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6" sqref="B6"/>
    </sheetView>
  </sheetViews>
  <sheetFormatPr defaultColWidth="9.140625" defaultRowHeight="12.75"/>
  <cols>
    <col min="1" max="1" width="6.140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181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SUM(C70,C62,C54,C50,C45,C42,C39,C36,C33,C30,C25,C19)</f>
        <v>127147283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1258</v>
      </c>
      <c r="C6" s="62"/>
    </row>
    <row r="7" spans="1:3" s="60" customFormat="1" ht="16.5" customHeight="1">
      <c r="A7" s="61"/>
      <c r="B7" s="64" t="s">
        <v>853</v>
      </c>
      <c r="C7" s="62"/>
    </row>
    <row r="8" spans="1:6" s="60" customFormat="1" ht="16.5" customHeight="1">
      <c r="A8" s="61"/>
      <c r="B8" s="65" t="s">
        <v>982</v>
      </c>
      <c r="C8" s="65"/>
      <c r="D8" s="66"/>
      <c r="E8" s="65"/>
      <c r="F8" s="67"/>
    </row>
    <row r="9" spans="1:3" s="60" customFormat="1" ht="18.75" customHeight="1">
      <c r="A9" s="61"/>
      <c r="B9" s="65" t="s">
        <v>983</v>
      </c>
      <c r="C9" s="62"/>
    </row>
    <row r="10" spans="1:3" s="60" customFormat="1" ht="18.75" customHeight="1">
      <c r="A10" s="61"/>
      <c r="B10" s="65" t="s">
        <v>981</v>
      </c>
      <c r="C10" s="62"/>
    </row>
    <row r="11" spans="1:3" s="60" customFormat="1" ht="18.75" customHeight="1">
      <c r="A11" s="61"/>
      <c r="B11" s="65" t="s">
        <v>980</v>
      </c>
      <c r="C11" s="62"/>
    </row>
    <row r="12" spans="1:3" s="15" customFormat="1" ht="18.75" customHeight="1">
      <c r="A12" s="17"/>
      <c r="B12" s="65" t="s">
        <v>984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979</v>
      </c>
      <c r="C15" s="18"/>
    </row>
    <row r="16" spans="1:3" s="15" customFormat="1" ht="18.75" customHeight="1">
      <c r="A16" s="17"/>
      <c r="B16" s="65" t="s">
        <v>978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364</v>
      </c>
      <c r="C19" s="55">
        <f>SUM(C20:C22)</f>
        <v>30051731</v>
      </c>
    </row>
    <row r="20" spans="1:3" ht="13.5" thickTop="1">
      <c r="A20" s="5"/>
      <c r="B20" s="1" t="s">
        <v>1630</v>
      </c>
      <c r="C20" s="2">
        <v>5501787</v>
      </c>
    </row>
    <row r="21" spans="1:3" ht="12.75">
      <c r="A21" s="5"/>
      <c r="B21" s="1" t="s">
        <v>1631</v>
      </c>
      <c r="C21" s="2">
        <v>4449426</v>
      </c>
    </row>
    <row r="22" spans="1:3" ht="12.75">
      <c r="A22" s="5"/>
      <c r="B22" s="1" t="s">
        <v>1632</v>
      </c>
      <c r="C22" s="2">
        <v>20100518</v>
      </c>
    </row>
    <row r="23" spans="1:2" ht="12.75">
      <c r="A23" s="5"/>
      <c r="B23" s="1"/>
    </row>
    <row r="24" spans="1:2" ht="12.75">
      <c r="A24" s="5"/>
      <c r="B24" s="1"/>
    </row>
    <row r="25" spans="1:3" s="71" customFormat="1" ht="13.5" thickBot="1">
      <c r="A25" s="53">
        <v>5307</v>
      </c>
      <c r="B25" s="54" t="s">
        <v>1315</v>
      </c>
      <c r="C25" s="55">
        <f>SUM(C26:C27)</f>
        <v>1863771</v>
      </c>
    </row>
    <row r="26" spans="1:3" ht="13.5" thickTop="1">
      <c r="A26" s="5"/>
      <c r="B26" s="42" t="s">
        <v>1633</v>
      </c>
      <c r="C26" s="28">
        <v>1143363</v>
      </c>
    </row>
    <row r="27" spans="1:3" ht="12.75">
      <c r="A27" s="5"/>
      <c r="B27" s="42" t="s">
        <v>1634</v>
      </c>
      <c r="C27" s="28">
        <v>720408</v>
      </c>
    </row>
    <row r="28" spans="2:3" ht="15">
      <c r="B28" s="29"/>
      <c r="C28" s="30"/>
    </row>
    <row r="30" spans="1:3" s="71" customFormat="1" ht="13.5" thickBot="1">
      <c r="A30" s="53">
        <v>5311</v>
      </c>
      <c r="B30" s="54" t="s">
        <v>1317</v>
      </c>
      <c r="C30" s="55">
        <v>4232444</v>
      </c>
    </row>
    <row r="31" ht="13.5" thickTop="1"/>
    <row r="33" spans="1:3" s="71" customFormat="1" ht="13.5" thickBot="1">
      <c r="A33" s="53" t="s">
        <v>1319</v>
      </c>
      <c r="B33" s="54" t="s">
        <v>1318</v>
      </c>
      <c r="C33" s="55">
        <v>86541</v>
      </c>
    </row>
    <row r="34" ht="13.5" thickTop="1"/>
    <row r="36" spans="1:3" s="71" customFormat="1" ht="13.5" thickBot="1">
      <c r="A36" s="53">
        <v>5310</v>
      </c>
      <c r="B36" s="54" t="s">
        <v>1320</v>
      </c>
      <c r="C36" s="55">
        <v>737346</v>
      </c>
    </row>
    <row r="37" ht="13.5" thickTop="1"/>
    <row r="39" spans="1:3" s="71" customFormat="1" ht="13.5" thickBot="1">
      <c r="A39" s="53">
        <v>5303</v>
      </c>
      <c r="B39" s="54" t="s">
        <v>1326</v>
      </c>
      <c r="C39" s="55">
        <v>561502</v>
      </c>
    </row>
    <row r="40" ht="13.5" thickTop="1"/>
    <row r="42" spans="1:3" s="71" customFormat="1" ht="13.5" thickBot="1">
      <c r="A42" s="53">
        <v>5304</v>
      </c>
      <c r="B42" s="54" t="s">
        <v>1327</v>
      </c>
      <c r="C42" s="55">
        <v>147004</v>
      </c>
    </row>
    <row r="43" ht="13.5" thickTop="1"/>
    <row r="45" spans="1:3" s="71" customFormat="1" ht="13.5" thickBot="1">
      <c r="A45" s="53">
        <v>5309</v>
      </c>
      <c r="B45" s="54" t="s">
        <v>1322</v>
      </c>
      <c r="C45" s="55">
        <f>SUM(C46:C47)</f>
        <v>7549280</v>
      </c>
    </row>
    <row r="46" spans="1:3" ht="13.5" thickTop="1">
      <c r="A46" s="12"/>
      <c r="B46" s="50" t="s">
        <v>1635</v>
      </c>
      <c r="C46" s="95">
        <v>401280</v>
      </c>
    </row>
    <row r="47" spans="1:3" ht="12.75">
      <c r="A47" s="12"/>
      <c r="B47" s="96" t="s">
        <v>1636</v>
      </c>
      <c r="C47" s="97">
        <v>7148000</v>
      </c>
    </row>
    <row r="48" spans="1:3" ht="12.75">
      <c r="A48" s="12"/>
      <c r="B48" s="21"/>
      <c r="C48" s="37"/>
    </row>
    <row r="49" spans="1:3" ht="12.75">
      <c r="A49" s="12"/>
      <c r="B49" s="21"/>
      <c r="C49" s="22"/>
    </row>
    <row r="50" spans="1:3" s="71" customFormat="1" ht="13.5" thickBot="1">
      <c r="A50" s="53">
        <v>5309</v>
      </c>
      <c r="B50" s="54" t="s">
        <v>1328</v>
      </c>
      <c r="C50" s="55">
        <f>SUM(C51:C51)</f>
        <v>80000000</v>
      </c>
    </row>
    <row r="51" spans="2:3" ht="13.5" thickTop="1">
      <c r="B51" s="104" t="s">
        <v>182</v>
      </c>
      <c r="C51" s="102">
        <v>80000000</v>
      </c>
    </row>
    <row r="52" ht="12.75">
      <c r="B52" s="24"/>
    </row>
    <row r="53" ht="12.75">
      <c r="B53" s="24"/>
    </row>
    <row r="54" spans="1:3" s="71" customFormat="1" ht="13.5" thickBot="1">
      <c r="A54" s="53">
        <v>5316</v>
      </c>
      <c r="B54" s="54" t="s">
        <v>1329</v>
      </c>
      <c r="C54" s="55">
        <f>SUM(C55:C59)</f>
        <v>938525</v>
      </c>
    </row>
    <row r="55" spans="1:3" ht="13.5" thickTop="1">
      <c r="A55" s="6"/>
      <c r="B55" s="1" t="s">
        <v>1630</v>
      </c>
      <c r="C55" s="102">
        <v>148268</v>
      </c>
    </row>
    <row r="56" spans="1:3" ht="12.75">
      <c r="A56" s="6"/>
      <c r="B56" s="1" t="s">
        <v>1631</v>
      </c>
      <c r="C56" s="102">
        <v>174644</v>
      </c>
    </row>
    <row r="57" spans="1:3" ht="12.75">
      <c r="A57" s="6"/>
      <c r="B57" s="1" t="s">
        <v>1632</v>
      </c>
      <c r="C57" s="102">
        <v>341093</v>
      </c>
    </row>
    <row r="58" spans="1:3" ht="12.75">
      <c r="A58" s="6"/>
      <c r="B58" s="1" t="s">
        <v>1324</v>
      </c>
      <c r="C58" s="102">
        <v>132974</v>
      </c>
    </row>
    <row r="59" spans="1:3" ht="12.75">
      <c r="A59" s="6"/>
      <c r="B59" s="1" t="s">
        <v>1325</v>
      </c>
      <c r="C59" s="102">
        <v>141546</v>
      </c>
    </row>
    <row r="60" spans="1:2" ht="12.75">
      <c r="A60" s="6"/>
      <c r="B60" s="1"/>
    </row>
    <row r="62" spans="1:3" s="71" customFormat="1" ht="13.5" thickBot="1">
      <c r="A62" s="53">
        <v>5317</v>
      </c>
      <c r="B62" s="54" t="s">
        <v>1330</v>
      </c>
      <c r="C62" s="55">
        <f>SUM(C63:C67)</f>
        <v>479139</v>
      </c>
    </row>
    <row r="63" spans="1:3" ht="13.5" thickTop="1">
      <c r="A63" s="6"/>
      <c r="B63" s="1" t="s">
        <v>1630</v>
      </c>
      <c r="C63" s="102">
        <v>92104</v>
      </c>
    </row>
    <row r="64" spans="1:3" ht="12.75">
      <c r="A64" s="6"/>
      <c r="B64" s="1" t="s">
        <v>1631</v>
      </c>
      <c r="C64" s="102">
        <v>51869</v>
      </c>
    </row>
    <row r="65" spans="1:3" ht="12.75">
      <c r="A65" s="6"/>
      <c r="B65" s="1" t="s">
        <v>1632</v>
      </c>
      <c r="C65" s="102">
        <v>219483</v>
      </c>
    </row>
    <row r="66" spans="1:3" ht="12.75">
      <c r="A66" s="6"/>
      <c r="B66" s="1" t="s">
        <v>1324</v>
      </c>
      <c r="C66" s="102">
        <v>50707</v>
      </c>
    </row>
    <row r="67" spans="1:3" ht="12.75">
      <c r="A67" s="6"/>
      <c r="B67" s="1" t="s">
        <v>1325</v>
      </c>
      <c r="C67" s="102">
        <v>64976</v>
      </c>
    </row>
    <row r="69" ht="12.75">
      <c r="B69" s="24"/>
    </row>
    <row r="70" spans="1:3" s="71" customFormat="1" ht="13.5" thickBot="1">
      <c r="A70" s="53">
        <v>5339</v>
      </c>
      <c r="B70" s="54" t="s">
        <v>386</v>
      </c>
      <c r="C70" s="55">
        <f>SUM(C71)</f>
        <v>500000</v>
      </c>
    </row>
    <row r="71" spans="2:3" ht="13.5" thickTop="1">
      <c r="B71" s="104" t="s">
        <v>1637</v>
      </c>
      <c r="C71" s="102">
        <v>500000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9" sqref="B9"/>
    </sheetView>
  </sheetViews>
  <sheetFormatPr defaultColWidth="9.140625" defaultRowHeight="12.75"/>
  <cols>
    <col min="1" max="1" width="6.28125" style="9" customWidth="1"/>
    <col min="2" max="2" width="97.28125" style="3" customWidth="1"/>
    <col min="3" max="3" width="13.14062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183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SUM(C49,C44,C38,C35,C32,C29,C26,C23,C19)</f>
        <v>5940230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1259</v>
      </c>
      <c r="C6" s="62"/>
    </row>
    <row r="7" spans="1:3" s="60" customFormat="1" ht="16.5" customHeight="1">
      <c r="A7" s="61"/>
      <c r="B7" s="64" t="s">
        <v>854</v>
      </c>
      <c r="C7" s="62"/>
    </row>
    <row r="8" spans="1:6" s="60" customFormat="1" ht="16.5" customHeight="1">
      <c r="A8" s="61"/>
      <c r="B8" s="65" t="s">
        <v>991</v>
      </c>
      <c r="C8" s="65"/>
      <c r="D8" s="66"/>
      <c r="E8" s="65"/>
      <c r="F8" s="67"/>
    </row>
    <row r="9" spans="1:3" s="60" customFormat="1" ht="18.75" customHeight="1">
      <c r="A9" s="61"/>
      <c r="B9" s="65" t="s">
        <v>990</v>
      </c>
      <c r="C9" s="62"/>
    </row>
    <row r="10" spans="1:3" s="60" customFormat="1" ht="18.75" customHeight="1">
      <c r="A10" s="61"/>
      <c r="B10" s="65" t="s">
        <v>989</v>
      </c>
      <c r="C10" s="62"/>
    </row>
    <row r="11" spans="1:3" s="60" customFormat="1" ht="18.75" customHeight="1">
      <c r="A11" s="61"/>
      <c r="B11" s="65" t="s">
        <v>988</v>
      </c>
      <c r="C11" s="62"/>
    </row>
    <row r="12" spans="1:3" s="15" customFormat="1" ht="18.75" customHeight="1">
      <c r="A12" s="17"/>
      <c r="B12" s="65" t="s">
        <v>987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985</v>
      </c>
      <c r="C15" s="18"/>
    </row>
    <row r="16" spans="1:3" s="15" customFormat="1" ht="18.75" customHeight="1">
      <c r="A16" s="17"/>
      <c r="B16" s="65" t="s">
        <v>986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1315</v>
      </c>
      <c r="C19" s="55">
        <f>SUM(C20)</f>
        <v>1508546</v>
      </c>
    </row>
    <row r="20" spans="1:3" ht="13.5" thickTop="1">
      <c r="A20" s="5"/>
      <c r="B20" s="42" t="s">
        <v>1638</v>
      </c>
      <c r="C20" s="28">
        <v>1508546</v>
      </c>
    </row>
    <row r="21" spans="2:3" ht="15">
      <c r="B21" s="29"/>
      <c r="C21" s="30"/>
    </row>
    <row r="23" spans="1:3" s="71" customFormat="1" ht="13.5" thickBot="1">
      <c r="A23" s="53">
        <v>5311</v>
      </c>
      <c r="B23" s="54" t="s">
        <v>1317</v>
      </c>
      <c r="C23" s="55">
        <v>2311127</v>
      </c>
    </row>
    <row r="24" ht="13.5" thickTop="1"/>
    <row r="26" spans="1:3" s="71" customFormat="1" ht="13.5" thickBot="1">
      <c r="A26" s="53" t="s">
        <v>1319</v>
      </c>
      <c r="B26" s="54" t="s">
        <v>1318</v>
      </c>
      <c r="C26" s="55">
        <v>87357</v>
      </c>
    </row>
    <row r="27" ht="13.5" thickTop="1"/>
    <row r="29" spans="1:3" s="71" customFormat="1" ht="13.5" thickBot="1">
      <c r="A29" s="53">
        <v>5310</v>
      </c>
      <c r="B29" s="54" t="s">
        <v>1320</v>
      </c>
      <c r="C29" s="55">
        <v>347005</v>
      </c>
    </row>
    <row r="30" ht="13.5" thickTop="1"/>
    <row r="32" spans="1:3" s="71" customFormat="1" ht="13.5" thickBot="1">
      <c r="A32" s="53">
        <v>5303</v>
      </c>
      <c r="B32" s="54" t="s">
        <v>1326</v>
      </c>
      <c r="C32" s="55">
        <v>329495</v>
      </c>
    </row>
    <row r="33" ht="13.5" thickTop="1"/>
    <row r="35" spans="1:3" s="71" customFormat="1" ht="13.5" thickBot="1">
      <c r="A35" s="53">
        <v>5304</v>
      </c>
      <c r="B35" s="54" t="s">
        <v>1327</v>
      </c>
      <c r="C35" s="55">
        <v>86263</v>
      </c>
    </row>
    <row r="36" ht="13.5" thickTop="1"/>
    <row r="38" spans="1:3" s="71" customFormat="1" ht="13.5" thickBot="1">
      <c r="A38" s="53">
        <v>5309</v>
      </c>
      <c r="B38" s="54" t="s">
        <v>1322</v>
      </c>
      <c r="C38" s="55">
        <f>SUM(C39:C41)</f>
        <v>950000</v>
      </c>
    </row>
    <row r="39" spans="1:3" ht="13.5" thickTop="1">
      <c r="A39" s="12"/>
      <c r="B39" s="104" t="s">
        <v>1639</v>
      </c>
      <c r="C39" s="102">
        <v>200000</v>
      </c>
    </row>
    <row r="40" spans="1:3" ht="12.75">
      <c r="A40" s="12"/>
      <c r="B40" s="104" t="s">
        <v>1640</v>
      </c>
      <c r="C40" s="102">
        <v>400000</v>
      </c>
    </row>
    <row r="41" spans="1:3" ht="12.75">
      <c r="A41" s="12"/>
      <c r="B41" s="104" t="s">
        <v>1641</v>
      </c>
      <c r="C41" s="102">
        <v>350000</v>
      </c>
    </row>
    <row r="42" spans="1:3" ht="12.75">
      <c r="A42" s="12"/>
      <c r="B42" s="21"/>
      <c r="C42" s="22"/>
    </row>
    <row r="43" ht="12.75">
      <c r="B43" s="24"/>
    </row>
    <row r="44" spans="1:3" s="71" customFormat="1" ht="13.5" thickBot="1">
      <c r="A44" s="53">
        <v>5316</v>
      </c>
      <c r="B44" s="54" t="s">
        <v>1329</v>
      </c>
      <c r="C44" s="55">
        <f>SUM(C45:C46)</f>
        <v>196962</v>
      </c>
    </row>
    <row r="45" spans="1:3" ht="13.5" thickTop="1">
      <c r="A45" s="6"/>
      <c r="B45" s="1" t="s">
        <v>1324</v>
      </c>
      <c r="C45" s="102">
        <v>68962</v>
      </c>
    </row>
    <row r="46" spans="1:3" ht="12.75">
      <c r="A46" s="6"/>
      <c r="B46" s="1" t="s">
        <v>1325</v>
      </c>
      <c r="C46" s="102">
        <v>128000</v>
      </c>
    </row>
    <row r="47" spans="1:2" ht="12.75">
      <c r="A47" s="6"/>
      <c r="B47" s="1"/>
    </row>
    <row r="49" spans="1:3" s="71" customFormat="1" ht="13.5" thickBot="1">
      <c r="A49" s="53">
        <v>5317</v>
      </c>
      <c r="B49" s="54" t="s">
        <v>1330</v>
      </c>
      <c r="C49" s="55">
        <f>SUM(C50:C51)</f>
        <v>123475</v>
      </c>
    </row>
    <row r="50" spans="1:3" ht="13.5" thickTop="1">
      <c r="A50" s="6"/>
      <c r="B50" s="1" t="s">
        <v>1324</v>
      </c>
      <c r="C50" s="102">
        <v>42435</v>
      </c>
    </row>
    <row r="51" spans="1:3" ht="12.75">
      <c r="A51" s="6"/>
      <c r="B51" s="1" t="s">
        <v>1325</v>
      </c>
      <c r="C51" s="102">
        <v>81040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10" sqref="B10"/>
    </sheetView>
  </sheetViews>
  <sheetFormatPr defaultColWidth="9.140625" defaultRowHeight="12.75"/>
  <cols>
    <col min="1" max="1" width="6.00390625" style="9" customWidth="1"/>
    <col min="2" max="2" width="66.7109375" style="3" customWidth="1"/>
    <col min="3" max="3" width="13.42187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184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SUM(C19,C22,C25,C28)</f>
        <v>1105454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1261</v>
      </c>
      <c r="C6" s="62"/>
    </row>
    <row r="7" spans="1:3" s="60" customFormat="1" ht="16.5" customHeight="1">
      <c r="A7" s="61"/>
      <c r="B7" s="64" t="s">
        <v>1260</v>
      </c>
      <c r="C7" s="62"/>
    </row>
    <row r="8" spans="1:6" s="60" customFormat="1" ht="16.5" customHeight="1">
      <c r="A8" s="61"/>
      <c r="B8" s="65" t="s">
        <v>998</v>
      </c>
      <c r="C8" s="65"/>
      <c r="D8" s="66"/>
      <c r="E8" s="65"/>
      <c r="F8" s="67"/>
    </row>
    <row r="9" spans="1:3" s="60" customFormat="1" ht="18.75" customHeight="1">
      <c r="A9" s="61"/>
      <c r="B9" s="65" t="s">
        <v>997</v>
      </c>
      <c r="C9" s="62"/>
    </row>
    <row r="10" spans="1:3" s="60" customFormat="1" ht="18.75" customHeight="1">
      <c r="A10" s="61"/>
      <c r="B10" s="65" t="s">
        <v>996</v>
      </c>
      <c r="C10" s="62"/>
    </row>
    <row r="11" spans="1:3" s="60" customFormat="1" ht="18.75" customHeight="1">
      <c r="A11" s="61"/>
      <c r="B11" s="65" t="s">
        <v>995</v>
      </c>
      <c r="C11" s="62"/>
    </row>
    <row r="12" spans="1:3" s="15" customFormat="1" ht="18.75" customHeight="1">
      <c r="A12" s="17"/>
      <c r="B12" s="65" t="s">
        <v>994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993</v>
      </c>
      <c r="C15" s="18"/>
    </row>
    <row r="16" spans="1:3" s="15" customFormat="1" ht="18.75" customHeight="1">
      <c r="A16" s="17"/>
      <c r="B16" s="65" t="s">
        <v>992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1315</v>
      </c>
      <c r="C19" s="55">
        <v>843840</v>
      </c>
    </row>
    <row r="20" spans="2:3" ht="15.75" thickTop="1">
      <c r="B20" s="29"/>
      <c r="C20" s="30"/>
    </row>
    <row r="22" spans="1:3" s="71" customFormat="1" ht="13.5" thickBot="1">
      <c r="A22" s="53">
        <v>5310</v>
      </c>
      <c r="B22" s="54" t="s">
        <v>1320</v>
      </c>
      <c r="C22" s="55">
        <v>158769</v>
      </c>
    </row>
    <row r="23" ht="13.5" thickTop="1"/>
    <row r="25" spans="1:3" s="71" customFormat="1" ht="13.5" thickBot="1">
      <c r="A25" s="53">
        <v>5316</v>
      </c>
      <c r="B25" s="54" t="s">
        <v>1329</v>
      </c>
      <c r="C25" s="55">
        <v>87089</v>
      </c>
    </row>
    <row r="26" spans="1:2" ht="13.5" thickTop="1">
      <c r="A26" s="6"/>
      <c r="B26" s="1"/>
    </row>
    <row r="28" spans="1:3" s="71" customFormat="1" ht="13.5" thickBot="1">
      <c r="A28" s="53">
        <v>5317</v>
      </c>
      <c r="B28" s="54" t="s">
        <v>1330</v>
      </c>
      <c r="C28" s="55">
        <v>15756</v>
      </c>
    </row>
    <row r="29" ht="13.5" thickTop="1"/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B9" sqref="B9"/>
    </sheetView>
  </sheetViews>
  <sheetFormatPr defaultColWidth="9.140625" defaultRowHeight="12.75"/>
  <cols>
    <col min="1" max="1" width="5.8515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185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SUM(C98,C90,C60,C57,C54,C51,C48,C45,C41,C28,C24,C19)</f>
        <v>211301209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1262</v>
      </c>
      <c r="C6" s="62"/>
    </row>
    <row r="7" spans="1:3" s="60" customFormat="1" ht="16.5" customHeight="1">
      <c r="A7" s="61"/>
      <c r="B7" s="64" t="s">
        <v>855</v>
      </c>
      <c r="C7" s="62"/>
    </row>
    <row r="8" spans="1:6" s="60" customFormat="1" ht="16.5" customHeight="1">
      <c r="A8" s="61"/>
      <c r="B8" s="65" t="s">
        <v>1005</v>
      </c>
      <c r="C8" s="65"/>
      <c r="D8" s="66"/>
      <c r="E8" s="65"/>
      <c r="F8" s="67"/>
    </row>
    <row r="9" spans="1:3" s="60" customFormat="1" ht="18.75" customHeight="1">
      <c r="A9" s="61"/>
      <c r="B9" s="65" t="s">
        <v>1004</v>
      </c>
      <c r="C9" s="62"/>
    </row>
    <row r="10" spans="1:3" s="60" customFormat="1" ht="18.75" customHeight="1">
      <c r="A10" s="61"/>
      <c r="B10" s="65" t="s">
        <v>1003</v>
      </c>
      <c r="C10" s="62"/>
    </row>
    <row r="11" spans="1:3" s="60" customFormat="1" ht="18.75" customHeight="1">
      <c r="A11" s="61"/>
      <c r="B11" s="65" t="s">
        <v>1002</v>
      </c>
      <c r="C11" s="62"/>
    </row>
    <row r="12" spans="1:3" s="15" customFormat="1" ht="18.75" customHeight="1">
      <c r="A12" s="17"/>
      <c r="B12" s="65" t="s">
        <v>1001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1000</v>
      </c>
      <c r="C15" s="18"/>
    </row>
    <row r="16" spans="1:3" s="15" customFormat="1" ht="18.75" customHeight="1">
      <c r="A16" s="17"/>
      <c r="B16" s="65" t="s">
        <v>999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156669086</v>
      </c>
    </row>
    <row r="20" spans="2:3" ht="13.5" thickTop="1">
      <c r="B20" s="3" t="s">
        <v>1642</v>
      </c>
      <c r="C20" s="2">
        <v>15781255</v>
      </c>
    </row>
    <row r="21" spans="2:3" ht="12.75">
      <c r="B21" s="3" t="s">
        <v>1622</v>
      </c>
      <c r="C21" s="2">
        <v>140887831</v>
      </c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364</v>
      </c>
      <c r="C24" s="55">
        <f>SUM(C25)</f>
        <v>9102781</v>
      </c>
    </row>
    <row r="25" spans="1:3" ht="13.5" thickTop="1">
      <c r="A25" s="5"/>
      <c r="B25" s="1" t="s">
        <v>1643</v>
      </c>
      <c r="C25" s="2">
        <v>9102781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55">
        <f>SUM(C29:C38)</f>
        <v>9280295</v>
      </c>
    </row>
    <row r="29" spans="1:3" ht="13.5" thickTop="1">
      <c r="A29" s="5"/>
      <c r="B29" s="42" t="s">
        <v>1644</v>
      </c>
      <c r="C29" s="28">
        <v>1063831</v>
      </c>
    </row>
    <row r="30" spans="1:3" ht="12.75">
      <c r="A30" s="5"/>
      <c r="B30" s="42" t="s">
        <v>1796</v>
      </c>
      <c r="C30" s="28">
        <v>202992</v>
      </c>
    </row>
    <row r="31" spans="1:3" ht="12.75">
      <c r="A31" s="5"/>
      <c r="B31" s="42" t="s">
        <v>1645</v>
      </c>
      <c r="C31" s="28">
        <v>1481189</v>
      </c>
    </row>
    <row r="32" spans="1:3" ht="12.75">
      <c r="A32" s="5"/>
      <c r="B32" s="42" t="s">
        <v>1646</v>
      </c>
      <c r="C32" s="28">
        <v>538282</v>
      </c>
    </row>
    <row r="33" spans="1:3" ht="12.75">
      <c r="A33" s="5"/>
      <c r="B33" s="42" t="s">
        <v>1647</v>
      </c>
      <c r="C33" s="28">
        <v>1006793</v>
      </c>
    </row>
    <row r="34" spans="1:3" ht="12.75">
      <c r="A34" s="5"/>
      <c r="B34" s="42" t="s">
        <v>1648</v>
      </c>
      <c r="C34" s="28">
        <v>857517</v>
      </c>
    </row>
    <row r="35" spans="1:3" ht="12.75">
      <c r="A35" s="5"/>
      <c r="B35" s="42" t="s">
        <v>1800</v>
      </c>
      <c r="C35" s="28">
        <v>15906</v>
      </c>
    </row>
    <row r="36" spans="1:3" ht="12.75">
      <c r="A36" s="5"/>
      <c r="B36" s="42" t="s">
        <v>1649</v>
      </c>
      <c r="C36" s="28">
        <v>1220972</v>
      </c>
    </row>
    <row r="37" spans="1:3" ht="12.75">
      <c r="A37" s="5"/>
      <c r="B37" s="42" t="s">
        <v>1650</v>
      </c>
      <c r="C37" s="28">
        <v>2318325</v>
      </c>
    </row>
    <row r="38" spans="1:3" ht="12.75">
      <c r="A38" s="5"/>
      <c r="B38" s="42" t="s">
        <v>1651</v>
      </c>
      <c r="C38" s="28">
        <v>574488</v>
      </c>
    </row>
    <row r="39" spans="1:3" ht="12.75">
      <c r="A39" s="5"/>
      <c r="B39" s="42"/>
      <c r="C39" s="28"/>
    </row>
    <row r="40" spans="2:3" ht="15">
      <c r="B40" s="29"/>
      <c r="C40" s="30"/>
    </row>
    <row r="41" spans="1:3" s="71" customFormat="1" ht="13.5" thickBot="1">
      <c r="A41" s="53">
        <v>5309</v>
      </c>
      <c r="B41" s="54" t="s">
        <v>1316</v>
      </c>
      <c r="C41" s="55">
        <f>SUM(C42:C42)</f>
        <v>1430582</v>
      </c>
    </row>
    <row r="42" spans="1:3" ht="13.5" thickTop="1">
      <c r="A42" s="6"/>
      <c r="B42" s="7" t="s">
        <v>1642</v>
      </c>
      <c r="C42" s="8">
        <v>1430582</v>
      </c>
    </row>
    <row r="43" spans="1:3" ht="12.75">
      <c r="A43" s="6"/>
      <c r="B43" s="7"/>
      <c r="C43" s="8"/>
    </row>
    <row r="45" spans="1:3" s="71" customFormat="1" ht="13.5" thickBot="1">
      <c r="A45" s="53">
        <v>5311</v>
      </c>
      <c r="B45" s="54" t="s">
        <v>1317</v>
      </c>
      <c r="C45" s="55">
        <v>10912491</v>
      </c>
    </row>
    <row r="46" ht="13.5" thickTop="1"/>
    <row r="48" spans="1:3" s="71" customFormat="1" ht="13.5" thickBot="1">
      <c r="A48" s="53" t="s">
        <v>1319</v>
      </c>
      <c r="B48" s="54" t="s">
        <v>1318</v>
      </c>
      <c r="C48" s="55">
        <v>170030</v>
      </c>
    </row>
    <row r="49" ht="13.5" thickTop="1"/>
    <row r="51" spans="1:3" s="71" customFormat="1" ht="13.5" thickBot="1">
      <c r="A51" s="53">
        <v>5310</v>
      </c>
      <c r="B51" s="54" t="s">
        <v>1320</v>
      </c>
      <c r="C51" s="55">
        <v>2605065</v>
      </c>
    </row>
    <row r="52" ht="13.5" thickTop="1"/>
    <row r="54" spans="1:3" s="71" customFormat="1" ht="13.5" thickBot="1">
      <c r="A54" s="53">
        <v>5303</v>
      </c>
      <c r="B54" s="54" t="s">
        <v>1326</v>
      </c>
      <c r="C54" s="55">
        <v>1869384</v>
      </c>
    </row>
    <row r="55" ht="13.5" thickTop="1"/>
    <row r="57" spans="1:3" s="71" customFormat="1" ht="13.5" thickBot="1">
      <c r="A57" s="53">
        <v>5304</v>
      </c>
      <c r="B57" s="54" t="s">
        <v>1327</v>
      </c>
      <c r="C57" s="55">
        <v>396362</v>
      </c>
    </row>
    <row r="58" ht="13.5" thickTop="1"/>
    <row r="60" spans="1:3" s="71" customFormat="1" ht="13.5" thickBot="1">
      <c r="A60" s="53">
        <v>5309</v>
      </c>
      <c r="B60" s="54" t="s">
        <v>1322</v>
      </c>
      <c r="C60" s="55">
        <f>SUM(C61:C87)</f>
        <v>12973608</v>
      </c>
    </row>
    <row r="61" spans="1:3" ht="24.75" thickTop="1">
      <c r="A61" s="12"/>
      <c r="B61" s="19" t="s">
        <v>1652</v>
      </c>
      <c r="C61" s="98">
        <v>501600</v>
      </c>
    </row>
    <row r="62" spans="1:3" ht="12.75">
      <c r="A62" s="12"/>
      <c r="B62" s="50" t="s">
        <v>1653</v>
      </c>
      <c r="C62" s="95">
        <v>100320</v>
      </c>
    </row>
    <row r="63" spans="1:3" ht="12.75">
      <c r="A63" s="12"/>
      <c r="B63" s="50" t="s">
        <v>1654</v>
      </c>
      <c r="C63" s="95">
        <v>702240</v>
      </c>
    </row>
    <row r="64" spans="1:3" ht="12.75">
      <c r="A64" s="12"/>
      <c r="B64" s="50" t="s">
        <v>1655</v>
      </c>
      <c r="C64" s="95">
        <v>601920</v>
      </c>
    </row>
    <row r="65" spans="1:3" ht="12.75">
      <c r="A65" s="12"/>
      <c r="B65" s="50" t="s">
        <v>1656</v>
      </c>
      <c r="C65" s="95">
        <v>401280</v>
      </c>
    </row>
    <row r="66" spans="1:3" ht="12.75">
      <c r="A66" s="12"/>
      <c r="B66" s="50" t="s">
        <v>1657</v>
      </c>
      <c r="C66" s="95">
        <v>55176</v>
      </c>
    </row>
    <row r="67" spans="1:3" ht="12.75">
      <c r="A67" s="12"/>
      <c r="B67" s="50" t="s">
        <v>1658</v>
      </c>
      <c r="C67" s="95">
        <v>238000</v>
      </c>
    </row>
    <row r="68" spans="1:3" ht="12.75">
      <c r="A68" s="12"/>
      <c r="B68" s="50" t="s">
        <v>1659</v>
      </c>
      <c r="C68" s="95">
        <v>238000</v>
      </c>
    </row>
    <row r="69" spans="1:3" ht="12.75">
      <c r="A69" s="12"/>
      <c r="B69" s="50" t="s">
        <v>1660</v>
      </c>
      <c r="C69" s="95">
        <v>714000</v>
      </c>
    </row>
    <row r="70" spans="1:3" ht="12.75">
      <c r="A70" s="12"/>
      <c r="B70" s="50" t="s">
        <v>1661</v>
      </c>
      <c r="C70" s="95">
        <v>238000</v>
      </c>
    </row>
    <row r="71" spans="1:3" ht="12.75">
      <c r="A71" s="12"/>
      <c r="B71" s="50" t="s">
        <v>1662</v>
      </c>
      <c r="C71" s="95">
        <v>3570000</v>
      </c>
    </row>
    <row r="72" spans="1:3" ht="12.75">
      <c r="A72" s="12"/>
      <c r="B72" s="50" t="s">
        <v>1663</v>
      </c>
      <c r="C72" s="95">
        <v>401280</v>
      </c>
    </row>
    <row r="73" spans="1:3" ht="12.75">
      <c r="A73" s="12"/>
      <c r="B73" s="50" t="s">
        <v>1664</v>
      </c>
      <c r="C73" s="95">
        <v>476000</v>
      </c>
    </row>
    <row r="74" spans="1:3" ht="12.75">
      <c r="A74" s="12"/>
      <c r="B74" s="50" t="s">
        <v>1665</v>
      </c>
      <c r="C74" s="95">
        <v>401280</v>
      </c>
    </row>
    <row r="75" spans="1:3" ht="12.75">
      <c r="A75" s="12"/>
      <c r="B75" s="50" t="s">
        <v>1666</v>
      </c>
      <c r="C75" s="95">
        <v>501600</v>
      </c>
    </row>
    <row r="76" spans="1:3" ht="12.75">
      <c r="A76" s="12"/>
      <c r="B76" s="50" t="s">
        <v>1667</v>
      </c>
      <c r="C76" s="95">
        <v>1190000</v>
      </c>
    </row>
    <row r="77" spans="1:3" ht="12.75">
      <c r="A77" s="12"/>
      <c r="B77" s="50" t="s">
        <v>1668</v>
      </c>
      <c r="C77" s="95">
        <v>238000</v>
      </c>
    </row>
    <row r="78" spans="1:3" ht="12.75">
      <c r="A78" s="12"/>
      <c r="B78" s="50" t="s">
        <v>1669</v>
      </c>
      <c r="C78" s="95">
        <v>401280</v>
      </c>
    </row>
    <row r="79" spans="1:3" ht="12.75">
      <c r="A79" s="12"/>
      <c r="B79" s="50" t="s">
        <v>1670</v>
      </c>
      <c r="C79" s="95">
        <v>351120</v>
      </c>
    </row>
    <row r="80" spans="1:3" ht="12.75">
      <c r="A80" s="12"/>
      <c r="B80" s="50" t="s">
        <v>1671</v>
      </c>
      <c r="C80" s="95">
        <v>652080</v>
      </c>
    </row>
    <row r="81" spans="1:3" ht="12.75">
      <c r="A81" s="12"/>
      <c r="B81" s="96" t="s">
        <v>773</v>
      </c>
      <c r="C81" s="97">
        <v>238000</v>
      </c>
    </row>
    <row r="82" spans="1:3" ht="24">
      <c r="A82" s="12"/>
      <c r="B82" s="19" t="s">
        <v>774</v>
      </c>
      <c r="C82" s="98">
        <v>300960</v>
      </c>
    </row>
    <row r="83" spans="1:3" ht="12.75">
      <c r="A83" s="12"/>
      <c r="B83" s="50" t="s">
        <v>775</v>
      </c>
      <c r="C83" s="95">
        <v>220704</v>
      </c>
    </row>
    <row r="84" spans="1:3" ht="12.75">
      <c r="A84" s="12"/>
      <c r="B84" s="50" t="s">
        <v>776</v>
      </c>
      <c r="C84" s="95">
        <v>50160</v>
      </c>
    </row>
    <row r="85" spans="1:3" ht="12.75">
      <c r="A85" s="12"/>
      <c r="B85" s="50" t="s">
        <v>777</v>
      </c>
      <c r="C85" s="95">
        <v>50160</v>
      </c>
    </row>
    <row r="86" spans="1:3" ht="12.75">
      <c r="A86" s="12"/>
      <c r="B86" s="50" t="s">
        <v>778</v>
      </c>
      <c r="C86" s="95">
        <v>40128</v>
      </c>
    </row>
    <row r="87" spans="1:3" ht="12.75">
      <c r="A87" s="12"/>
      <c r="B87" s="50" t="s">
        <v>779</v>
      </c>
      <c r="C87" s="95">
        <v>100320</v>
      </c>
    </row>
    <row r="88" spans="1:3" ht="13.5" customHeight="1">
      <c r="A88" s="12"/>
      <c r="B88" s="19"/>
      <c r="C88" s="20"/>
    </row>
    <row r="89" spans="1:3" ht="12.75">
      <c r="A89" s="12"/>
      <c r="B89" s="21"/>
      <c r="C89" s="22"/>
    </row>
    <row r="90" spans="1:3" s="71" customFormat="1" ht="13.5" thickBot="1">
      <c r="A90" s="53">
        <v>5316</v>
      </c>
      <c r="B90" s="54" t="s">
        <v>1329</v>
      </c>
      <c r="C90" s="55">
        <f>SUM(C91:C95)</f>
        <v>3539383</v>
      </c>
    </row>
    <row r="91" spans="1:3" ht="13.5" thickTop="1">
      <c r="A91" s="6"/>
      <c r="B91" s="1" t="s">
        <v>1643</v>
      </c>
      <c r="C91" s="102">
        <v>342650</v>
      </c>
    </row>
    <row r="92" spans="1:3" ht="12.75">
      <c r="A92" s="6"/>
      <c r="B92" s="1" t="s">
        <v>1642</v>
      </c>
      <c r="C92" s="102">
        <v>650859</v>
      </c>
    </row>
    <row r="93" spans="1:3" ht="12.75">
      <c r="A93" s="6"/>
      <c r="B93" s="1" t="s">
        <v>1622</v>
      </c>
      <c r="C93" s="102">
        <v>1256532</v>
      </c>
    </row>
    <row r="94" spans="1:3" ht="12.75">
      <c r="A94" s="6"/>
      <c r="B94" s="1" t="s">
        <v>1324</v>
      </c>
      <c r="C94" s="102">
        <v>614054</v>
      </c>
    </row>
    <row r="95" spans="1:3" ht="12.75">
      <c r="A95" s="6"/>
      <c r="B95" s="1" t="s">
        <v>1325</v>
      </c>
      <c r="C95" s="102">
        <v>675288</v>
      </c>
    </row>
    <row r="96" spans="1:2" ht="12.75">
      <c r="A96" s="6"/>
      <c r="B96" s="1"/>
    </row>
    <row r="98" spans="1:3" s="71" customFormat="1" ht="13.5" thickBot="1">
      <c r="A98" s="53">
        <v>5317</v>
      </c>
      <c r="B98" s="54" t="s">
        <v>1330</v>
      </c>
      <c r="C98" s="55">
        <f>SUM(C99:C103)</f>
        <v>2352142</v>
      </c>
    </row>
    <row r="99" spans="1:3" ht="13.5" thickTop="1">
      <c r="A99" s="6"/>
      <c r="B99" s="1" t="s">
        <v>1643</v>
      </c>
      <c r="C99" s="102">
        <v>228332</v>
      </c>
    </row>
    <row r="100" spans="1:3" ht="12.75">
      <c r="A100" s="6"/>
      <c r="B100" s="1" t="s">
        <v>1642</v>
      </c>
      <c r="C100" s="102">
        <v>374754</v>
      </c>
    </row>
    <row r="101" spans="1:3" ht="12.75">
      <c r="A101" s="6"/>
      <c r="B101" s="1" t="s">
        <v>1622</v>
      </c>
      <c r="C101" s="102">
        <v>921237</v>
      </c>
    </row>
    <row r="102" spans="1:3" ht="12.75">
      <c r="A102" s="6"/>
      <c r="B102" s="1" t="s">
        <v>1324</v>
      </c>
      <c r="C102" s="102">
        <v>370909</v>
      </c>
    </row>
    <row r="103" spans="1:3" ht="12.75">
      <c r="A103" s="6"/>
      <c r="B103" s="1" t="s">
        <v>1325</v>
      </c>
      <c r="C103" s="102">
        <v>456910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10" sqref="B10"/>
    </sheetView>
  </sheetViews>
  <sheetFormatPr defaultColWidth="9.140625" defaultRowHeight="12.75"/>
  <cols>
    <col min="1" max="1" width="6.140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186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SUM(C94,C86,C78,C74,C60,C57,C54,C51,C48,C45,C41,C28,C24,C19)</f>
        <v>271206414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1263</v>
      </c>
      <c r="C6" s="62"/>
    </row>
    <row r="7" spans="1:3" s="60" customFormat="1" ht="16.5" customHeight="1">
      <c r="A7" s="61"/>
      <c r="B7" s="64" t="s">
        <v>856</v>
      </c>
      <c r="C7" s="62"/>
    </row>
    <row r="8" spans="1:6" s="60" customFormat="1" ht="16.5" customHeight="1">
      <c r="A8" s="61"/>
      <c r="B8" s="65" t="s">
        <v>1012</v>
      </c>
      <c r="C8" s="65"/>
      <c r="D8" s="66"/>
      <c r="E8" s="65"/>
      <c r="F8" s="67"/>
    </row>
    <row r="9" spans="1:3" s="60" customFormat="1" ht="18.75" customHeight="1">
      <c r="A9" s="61"/>
      <c r="B9" s="65" t="s">
        <v>1011</v>
      </c>
      <c r="C9" s="62"/>
    </row>
    <row r="10" spans="1:3" s="60" customFormat="1" ht="18.75" customHeight="1">
      <c r="A10" s="61"/>
      <c r="B10" s="65" t="s">
        <v>1010</v>
      </c>
      <c r="C10" s="62"/>
    </row>
    <row r="11" spans="1:3" s="60" customFormat="1" ht="18.75" customHeight="1">
      <c r="A11" s="61"/>
      <c r="B11" s="65" t="s">
        <v>1009</v>
      </c>
      <c r="C11" s="62"/>
    </row>
    <row r="12" spans="1:3" s="15" customFormat="1" ht="18.75" customHeight="1">
      <c r="A12" s="17"/>
      <c r="B12" s="65" t="s">
        <v>1008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1007</v>
      </c>
      <c r="C15" s="18"/>
    </row>
    <row r="16" spans="1:3" s="15" customFormat="1" ht="18.75" customHeight="1">
      <c r="A16" s="17"/>
      <c r="B16" s="65" t="s">
        <v>1006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SUM(C20:C21)</f>
        <v>114800758</v>
      </c>
    </row>
    <row r="20" spans="1:3" s="71" customFormat="1" ht="13.5" thickTop="1">
      <c r="A20" s="81"/>
      <c r="B20" s="3" t="s">
        <v>188</v>
      </c>
      <c r="C20" s="2">
        <v>33570887</v>
      </c>
    </row>
    <row r="21" spans="2:3" ht="12.75">
      <c r="B21" s="3" t="s">
        <v>780</v>
      </c>
      <c r="C21" s="2">
        <v>81229871</v>
      </c>
    </row>
    <row r="23" spans="1:2" ht="12.75">
      <c r="A23" s="5"/>
      <c r="B23" s="1"/>
    </row>
    <row r="24" spans="1:3" s="71" customFormat="1" ht="13.5" thickBot="1">
      <c r="A24" s="53">
        <v>5307</v>
      </c>
      <c r="B24" s="54" t="s">
        <v>364</v>
      </c>
      <c r="C24" s="55">
        <f>SUM(C25)</f>
        <v>6434323</v>
      </c>
    </row>
    <row r="25" spans="1:3" ht="13.5" thickTop="1">
      <c r="A25" s="5"/>
      <c r="B25" s="1" t="s">
        <v>58</v>
      </c>
      <c r="C25" s="2">
        <v>6434323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80">
        <f>SUM(C29:C38)</f>
        <v>14358531</v>
      </c>
    </row>
    <row r="29" spans="1:3" ht="13.5" thickTop="1">
      <c r="A29" s="5"/>
      <c r="B29" s="42" t="s">
        <v>781</v>
      </c>
      <c r="C29" s="28">
        <v>1564038</v>
      </c>
    </row>
    <row r="30" spans="1:3" ht="12.75">
      <c r="A30" s="5"/>
      <c r="B30" s="42" t="s">
        <v>782</v>
      </c>
      <c r="C30" s="28">
        <v>2349035</v>
      </c>
    </row>
    <row r="31" spans="1:3" ht="12.75">
      <c r="A31" s="5"/>
      <c r="B31" s="42" t="s">
        <v>783</v>
      </c>
      <c r="C31" s="28">
        <v>2459462</v>
      </c>
    </row>
    <row r="32" spans="1:3" ht="12.75">
      <c r="A32" s="5"/>
      <c r="B32" s="42" t="s">
        <v>61</v>
      </c>
      <c r="C32" s="28">
        <v>208036</v>
      </c>
    </row>
    <row r="33" spans="1:3" ht="12.75">
      <c r="A33" s="5"/>
      <c r="B33" s="42" t="s">
        <v>250</v>
      </c>
      <c r="C33" s="28">
        <v>737928</v>
      </c>
    </row>
    <row r="34" spans="1:3" ht="12.75">
      <c r="A34" s="5"/>
      <c r="B34" s="42" t="s">
        <v>784</v>
      </c>
      <c r="C34" s="28">
        <v>1208535</v>
      </c>
    </row>
    <row r="35" spans="1:3" ht="12.75">
      <c r="A35" s="5"/>
      <c r="B35" s="42" t="s">
        <v>785</v>
      </c>
      <c r="C35" s="28">
        <v>790127</v>
      </c>
    </row>
    <row r="36" spans="1:3" ht="12.75">
      <c r="A36" s="5"/>
      <c r="B36" s="42" t="s">
        <v>786</v>
      </c>
      <c r="C36" s="28">
        <v>2246977</v>
      </c>
    </row>
    <row r="37" spans="1:3" ht="12.75">
      <c r="A37" s="5"/>
      <c r="B37" s="42" t="s">
        <v>787</v>
      </c>
      <c r="C37" s="28">
        <v>1148346</v>
      </c>
    </row>
    <row r="38" spans="1:3" ht="12.75">
      <c r="A38" s="5"/>
      <c r="B38" s="42" t="s">
        <v>788</v>
      </c>
      <c r="C38" s="28">
        <v>1646047</v>
      </c>
    </row>
    <row r="39" spans="1:3" ht="12.75">
      <c r="A39" s="5"/>
      <c r="B39" s="42"/>
      <c r="C39" s="28"/>
    </row>
    <row r="40" spans="2:3" ht="15">
      <c r="B40" s="29"/>
      <c r="C40" s="30"/>
    </row>
    <row r="41" spans="1:3" s="71" customFormat="1" ht="13.5" thickBot="1">
      <c r="A41" s="53">
        <v>5309</v>
      </c>
      <c r="B41" s="54" t="s">
        <v>1316</v>
      </c>
      <c r="C41" s="55">
        <f>SUM(C42:C42)</f>
        <v>31857041</v>
      </c>
    </row>
    <row r="42" spans="2:3" ht="13.5" thickTop="1">
      <c r="B42" s="3" t="s">
        <v>780</v>
      </c>
      <c r="C42" s="2">
        <v>31857041</v>
      </c>
    </row>
    <row r="45" spans="1:3" s="71" customFormat="1" ht="13.5" thickBot="1">
      <c r="A45" s="53">
        <v>5311</v>
      </c>
      <c r="B45" s="54" t="s">
        <v>1317</v>
      </c>
      <c r="C45" s="55">
        <v>8392208</v>
      </c>
    </row>
    <row r="46" ht="13.5" thickTop="1"/>
    <row r="48" spans="1:3" s="71" customFormat="1" ht="13.5" thickBot="1">
      <c r="A48" s="53" t="s">
        <v>1319</v>
      </c>
      <c r="B48" s="54" t="s">
        <v>1318</v>
      </c>
      <c r="C48" s="55">
        <v>135620</v>
      </c>
    </row>
    <row r="49" ht="13.5" thickTop="1"/>
    <row r="51" spans="1:3" s="71" customFormat="1" ht="13.5" thickBot="1">
      <c r="A51" s="53">
        <v>5310</v>
      </c>
      <c r="B51" s="54" t="s">
        <v>1320</v>
      </c>
      <c r="C51" s="55">
        <v>2216199</v>
      </c>
    </row>
    <row r="52" ht="13.5" thickTop="1"/>
    <row r="54" spans="1:3" s="71" customFormat="1" ht="13.5" thickBot="1">
      <c r="A54" s="53">
        <v>5303</v>
      </c>
      <c r="B54" s="54" t="s">
        <v>1326</v>
      </c>
      <c r="C54" s="55">
        <v>1755960</v>
      </c>
    </row>
    <row r="55" ht="13.5" thickTop="1"/>
    <row r="57" spans="1:3" s="71" customFormat="1" ht="13.5" thickBot="1">
      <c r="A57" s="53">
        <v>5304</v>
      </c>
      <c r="B57" s="54" t="s">
        <v>1327</v>
      </c>
      <c r="C57" s="55">
        <v>361925</v>
      </c>
    </row>
    <row r="58" ht="13.5" thickTop="1"/>
    <row r="60" spans="1:3" s="71" customFormat="1" ht="13.5" thickBot="1">
      <c r="A60" s="53">
        <v>5309</v>
      </c>
      <c r="B60" s="54" t="s">
        <v>1322</v>
      </c>
      <c r="C60" s="55">
        <f>SUM(C61:C71)</f>
        <v>4939024</v>
      </c>
    </row>
    <row r="61" spans="1:3" ht="13.5" thickTop="1">
      <c r="A61" s="12"/>
      <c r="B61" s="50" t="s">
        <v>790</v>
      </c>
      <c r="C61" s="95">
        <v>20064</v>
      </c>
    </row>
    <row r="62" spans="1:3" ht="12.75">
      <c r="A62" s="12"/>
      <c r="B62" s="50" t="s">
        <v>789</v>
      </c>
      <c r="C62" s="95">
        <v>20064</v>
      </c>
    </row>
    <row r="63" spans="1:3" ht="12.75">
      <c r="A63" s="12"/>
      <c r="B63" s="50" t="s">
        <v>1038</v>
      </c>
      <c r="C63" s="95">
        <v>481536</v>
      </c>
    </row>
    <row r="64" spans="1:3" ht="12.75">
      <c r="A64" s="12"/>
      <c r="B64" s="50" t="s">
        <v>1039</v>
      </c>
      <c r="C64" s="95">
        <v>1163712</v>
      </c>
    </row>
    <row r="65" spans="1:3" ht="12.75">
      <c r="A65" s="12"/>
      <c r="B65" s="50" t="s">
        <v>1040</v>
      </c>
      <c r="C65" s="95">
        <v>160512</v>
      </c>
    </row>
    <row r="66" spans="1:3" ht="12.75">
      <c r="A66" s="12"/>
      <c r="B66" s="50" t="s">
        <v>1041</v>
      </c>
      <c r="C66" s="95">
        <v>200640</v>
      </c>
    </row>
    <row r="67" spans="1:3" ht="12.75">
      <c r="A67" s="12"/>
      <c r="B67" s="50" t="s">
        <v>1042</v>
      </c>
      <c r="C67" s="95">
        <v>900000</v>
      </c>
    </row>
    <row r="68" spans="1:3" ht="12.75">
      <c r="A68" s="12"/>
      <c r="B68" s="50" t="s">
        <v>1043</v>
      </c>
      <c r="C68" s="95">
        <v>601920</v>
      </c>
    </row>
    <row r="69" spans="1:3" ht="12.75">
      <c r="A69" s="12"/>
      <c r="B69" s="50" t="s">
        <v>1044</v>
      </c>
      <c r="C69" s="95">
        <v>180576</v>
      </c>
    </row>
    <row r="70" spans="1:3" ht="12.75">
      <c r="A70" s="12"/>
      <c r="B70" s="50" t="s">
        <v>1045</v>
      </c>
      <c r="C70" s="95">
        <v>1150000</v>
      </c>
    </row>
    <row r="71" spans="1:3" ht="12.75">
      <c r="A71" s="12"/>
      <c r="B71" s="96" t="s">
        <v>1046</v>
      </c>
      <c r="C71" s="97">
        <v>60000</v>
      </c>
    </row>
    <row r="72" spans="1:3" ht="12.75">
      <c r="A72" s="12"/>
      <c r="B72" s="19"/>
      <c r="C72" s="20"/>
    </row>
    <row r="73" spans="1:3" ht="12.75">
      <c r="A73" s="12"/>
      <c r="B73" s="21"/>
      <c r="C73" s="22"/>
    </row>
    <row r="74" spans="1:3" s="71" customFormat="1" ht="13.5" thickBot="1">
      <c r="A74" s="53">
        <v>5309</v>
      </c>
      <c r="B74" s="54" t="s">
        <v>1328</v>
      </c>
      <c r="C74" s="55">
        <f>SUM(C75:C75)</f>
        <v>80000000</v>
      </c>
    </row>
    <row r="75" spans="2:3" ht="13.5" thickTop="1">
      <c r="B75" s="104" t="s">
        <v>187</v>
      </c>
      <c r="C75" s="102">
        <v>80000000</v>
      </c>
    </row>
    <row r="76" ht="12.75">
      <c r="B76" s="24"/>
    </row>
    <row r="77" ht="12.75">
      <c r="B77" s="24"/>
    </row>
    <row r="78" spans="1:3" s="71" customFormat="1" ht="13.5" thickBot="1">
      <c r="A78" s="53">
        <v>5316</v>
      </c>
      <c r="B78" s="54" t="s">
        <v>1329</v>
      </c>
      <c r="C78" s="55">
        <f>SUM(C79:C83)</f>
        <v>3175238</v>
      </c>
    </row>
    <row r="79" spans="1:3" ht="13.5" thickTop="1">
      <c r="A79" s="6"/>
      <c r="B79" s="1" t="s">
        <v>245</v>
      </c>
      <c r="C79" s="102">
        <v>687146</v>
      </c>
    </row>
    <row r="80" spans="1:3" ht="12.75">
      <c r="A80" s="6"/>
      <c r="B80" s="1" t="s">
        <v>780</v>
      </c>
      <c r="C80" s="102">
        <v>1013784</v>
      </c>
    </row>
    <row r="81" spans="1:3" ht="12.75">
      <c r="A81" s="6"/>
      <c r="B81" s="1" t="s">
        <v>58</v>
      </c>
      <c r="C81" s="102">
        <v>188373</v>
      </c>
    </row>
    <row r="82" spans="1:3" ht="12.75">
      <c r="A82" s="6"/>
      <c r="B82" s="1" t="s">
        <v>1324</v>
      </c>
      <c r="C82" s="102">
        <v>799167</v>
      </c>
    </row>
    <row r="83" spans="1:3" ht="12.75">
      <c r="A83" s="6"/>
      <c r="B83" s="1" t="s">
        <v>1325</v>
      </c>
      <c r="C83" s="102">
        <v>486768</v>
      </c>
    </row>
    <row r="84" spans="1:2" ht="12.75">
      <c r="A84" s="6"/>
      <c r="B84" s="1"/>
    </row>
    <row r="86" spans="1:3" s="71" customFormat="1" ht="13.5" thickBot="1">
      <c r="A86" s="53">
        <v>5317</v>
      </c>
      <c r="B86" s="54" t="s">
        <v>1330</v>
      </c>
      <c r="C86" s="55">
        <f>SUM(C87:C91)</f>
        <v>2029587</v>
      </c>
    </row>
    <row r="87" spans="1:3" ht="13.5" thickTop="1">
      <c r="A87" s="6"/>
      <c r="B87" s="1" t="s">
        <v>245</v>
      </c>
      <c r="C87" s="102">
        <v>422056</v>
      </c>
    </row>
    <row r="88" spans="1:3" ht="12.75">
      <c r="A88" s="6"/>
      <c r="B88" s="1" t="s">
        <v>780</v>
      </c>
      <c r="C88" s="102">
        <v>719018</v>
      </c>
    </row>
    <row r="89" spans="1:3" ht="12.75">
      <c r="A89" s="6"/>
      <c r="B89" s="1" t="s">
        <v>58</v>
      </c>
      <c r="C89" s="102">
        <v>102142</v>
      </c>
    </row>
    <row r="90" spans="1:3" ht="12.75">
      <c r="A90" s="6"/>
      <c r="B90" s="1" t="s">
        <v>1324</v>
      </c>
      <c r="C90" s="102">
        <v>513614</v>
      </c>
    </row>
    <row r="91" spans="1:3" ht="12.75">
      <c r="A91" s="6"/>
      <c r="B91" s="1" t="s">
        <v>1325</v>
      </c>
      <c r="C91" s="102">
        <v>272757</v>
      </c>
    </row>
    <row r="92" ht="12.75">
      <c r="B92" s="24"/>
    </row>
    <row r="93" ht="12.75">
      <c r="B93" s="24"/>
    </row>
    <row r="94" spans="1:3" s="71" customFormat="1" ht="13.5" thickBot="1">
      <c r="A94" s="53">
        <v>5339</v>
      </c>
      <c r="B94" s="54" t="s">
        <v>386</v>
      </c>
      <c r="C94" s="55">
        <f>SUM(C95)</f>
        <v>750000</v>
      </c>
    </row>
    <row r="95" spans="2:3" ht="13.5" thickTop="1">
      <c r="B95" s="104" t="s">
        <v>1047</v>
      </c>
      <c r="C95" s="102">
        <v>750000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B10" sqref="B10"/>
    </sheetView>
  </sheetViews>
  <sheetFormatPr defaultColWidth="9.140625" defaultRowHeight="12.75"/>
  <cols>
    <col min="1" max="1" width="6.14062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189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SUM(C59,C54,C49,C46,C43,C40,C37,C34,C30,C19)</f>
        <v>27548570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1264</v>
      </c>
      <c r="C6" s="62"/>
    </row>
    <row r="7" spans="1:3" s="60" customFormat="1" ht="16.5" customHeight="1">
      <c r="A7" s="61"/>
      <c r="B7" s="64" t="s">
        <v>857</v>
      </c>
      <c r="C7" s="62"/>
    </row>
    <row r="8" spans="1:6" s="60" customFormat="1" ht="16.5" customHeight="1">
      <c r="A8" s="61"/>
      <c r="B8" s="65" t="s">
        <v>1019</v>
      </c>
      <c r="C8" s="65"/>
      <c r="D8" s="66"/>
      <c r="E8" s="65"/>
      <c r="F8" s="67"/>
    </row>
    <row r="9" spans="1:3" s="60" customFormat="1" ht="18.75" customHeight="1">
      <c r="A9" s="61"/>
      <c r="B9" s="65" t="s">
        <v>1018</v>
      </c>
      <c r="C9" s="62"/>
    </row>
    <row r="10" spans="1:3" s="60" customFormat="1" ht="18.75" customHeight="1">
      <c r="A10" s="61"/>
      <c r="B10" s="65" t="s">
        <v>1017</v>
      </c>
      <c r="C10" s="62"/>
    </row>
    <row r="11" spans="1:3" s="60" customFormat="1" ht="18.75" customHeight="1">
      <c r="A11" s="61"/>
      <c r="B11" s="65" t="s">
        <v>1016</v>
      </c>
      <c r="C11" s="62"/>
    </row>
    <row r="12" spans="1:3" s="15" customFormat="1" ht="18.75" customHeight="1">
      <c r="A12" s="17"/>
      <c r="B12" s="65" t="s">
        <v>1015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1014</v>
      </c>
      <c r="C15" s="18"/>
    </row>
    <row r="16" spans="1:3" s="15" customFormat="1" ht="18.75" customHeight="1">
      <c r="A16" s="17"/>
      <c r="B16" s="65" t="s">
        <v>1013</v>
      </c>
      <c r="C16" s="18"/>
    </row>
    <row r="18" spans="1:2" ht="12.75">
      <c r="A18" s="5"/>
      <c r="B18" s="1"/>
    </row>
    <row r="19" spans="1:3" s="71" customFormat="1" ht="13.5" thickBot="1">
      <c r="A19" s="53">
        <v>5307</v>
      </c>
      <c r="B19" s="54" t="s">
        <v>1315</v>
      </c>
      <c r="C19" s="55">
        <f>SUM(C20:C27)</f>
        <v>5794143</v>
      </c>
    </row>
    <row r="20" spans="1:3" ht="13.5" thickTop="1">
      <c r="A20" s="5"/>
      <c r="B20" s="52" t="s">
        <v>1048</v>
      </c>
      <c r="C20" s="28">
        <v>2181992</v>
      </c>
    </row>
    <row r="21" spans="1:3" ht="12.75">
      <c r="A21" s="5"/>
      <c r="B21" s="27" t="s">
        <v>1339</v>
      </c>
      <c r="C21" s="28">
        <v>22703</v>
      </c>
    </row>
    <row r="22" spans="1:3" ht="12.75">
      <c r="A22" s="5"/>
      <c r="B22" s="27" t="s">
        <v>1341</v>
      </c>
      <c r="C22" s="28">
        <v>297138</v>
      </c>
    </row>
    <row r="23" spans="1:3" ht="12.75">
      <c r="A23" s="5"/>
      <c r="B23" s="27" t="s">
        <v>120</v>
      </c>
      <c r="C23" s="28">
        <v>987340</v>
      </c>
    </row>
    <row r="24" spans="1:3" ht="12.75">
      <c r="A24" s="5"/>
      <c r="B24" s="27" t="s">
        <v>1049</v>
      </c>
      <c r="C24" s="28">
        <v>718666</v>
      </c>
    </row>
    <row r="25" spans="1:3" ht="12.75">
      <c r="A25" s="5"/>
      <c r="B25" s="27" t="s">
        <v>1305</v>
      </c>
      <c r="C25" s="28">
        <v>670607</v>
      </c>
    </row>
    <row r="26" spans="1:3" ht="12.75">
      <c r="A26" s="5"/>
      <c r="B26" s="27" t="s">
        <v>1308</v>
      </c>
      <c r="C26" s="28">
        <v>306355</v>
      </c>
    </row>
    <row r="27" spans="1:3" ht="12.75">
      <c r="A27" s="5"/>
      <c r="B27" s="27" t="s">
        <v>1309</v>
      </c>
      <c r="C27" s="28">
        <v>609342</v>
      </c>
    </row>
    <row r="28" spans="1:3" ht="12.75">
      <c r="A28" s="5"/>
      <c r="B28" s="27"/>
      <c r="C28" s="28"/>
    </row>
    <row r="29" spans="2:3" ht="15">
      <c r="B29" s="29"/>
      <c r="C29" s="30"/>
    </row>
    <row r="30" spans="1:3" s="71" customFormat="1" ht="13.5" thickBot="1">
      <c r="A30" s="53">
        <v>5309</v>
      </c>
      <c r="B30" s="54" t="s">
        <v>1316</v>
      </c>
      <c r="C30" s="55">
        <f>SUM(C31)</f>
        <v>2772852</v>
      </c>
    </row>
    <row r="31" spans="2:3" ht="13.5" thickTop="1">
      <c r="B31" s="3" t="s">
        <v>1049</v>
      </c>
      <c r="C31" s="2">
        <v>2772852</v>
      </c>
    </row>
    <row r="34" spans="1:3" s="71" customFormat="1" ht="13.5" thickBot="1">
      <c r="A34" s="53">
        <v>5311</v>
      </c>
      <c r="B34" s="54" t="s">
        <v>1317</v>
      </c>
      <c r="C34" s="55">
        <v>5902440</v>
      </c>
    </row>
    <row r="35" ht="13.5" thickTop="1"/>
    <row r="37" spans="1:3" s="71" customFormat="1" ht="13.5" thickBot="1">
      <c r="A37" s="53" t="s">
        <v>1319</v>
      </c>
      <c r="B37" s="54" t="s">
        <v>1318</v>
      </c>
      <c r="C37" s="55">
        <v>122430</v>
      </c>
    </row>
    <row r="38" ht="13.5" thickTop="1"/>
    <row r="40" spans="1:3" s="71" customFormat="1" ht="13.5" thickBot="1">
      <c r="A40" s="53">
        <v>5310</v>
      </c>
      <c r="B40" s="54" t="s">
        <v>1320</v>
      </c>
      <c r="C40" s="55">
        <v>988942</v>
      </c>
    </row>
    <row r="41" ht="13.5" thickTop="1"/>
    <row r="43" spans="1:3" s="71" customFormat="1" ht="13.5" thickBot="1">
      <c r="A43" s="53">
        <v>5303</v>
      </c>
      <c r="B43" s="54" t="s">
        <v>1326</v>
      </c>
      <c r="C43" s="55">
        <v>329495</v>
      </c>
    </row>
    <row r="44" ht="13.5" thickTop="1"/>
    <row r="46" spans="1:3" s="71" customFormat="1" ht="13.5" thickBot="1">
      <c r="A46" s="53">
        <v>5304</v>
      </c>
      <c r="B46" s="54" t="s">
        <v>1327</v>
      </c>
      <c r="C46" s="55">
        <v>86263</v>
      </c>
    </row>
    <row r="47" ht="14.25" customHeight="1" thickTop="1"/>
    <row r="49" spans="1:3" s="71" customFormat="1" ht="13.5" thickBot="1">
      <c r="A49" s="53">
        <v>5309</v>
      </c>
      <c r="B49" s="54" t="s">
        <v>1322</v>
      </c>
      <c r="C49" s="55">
        <f>SUM(C50:C51)</f>
        <v>9815360</v>
      </c>
    </row>
    <row r="50" spans="1:3" ht="24.75" thickTop="1">
      <c r="A50" s="12"/>
      <c r="B50" s="19" t="s">
        <v>1050</v>
      </c>
      <c r="C50" s="98">
        <v>4815360</v>
      </c>
    </row>
    <row r="51" spans="1:3" ht="12.75">
      <c r="A51" s="12"/>
      <c r="B51" s="50" t="s">
        <v>1051</v>
      </c>
      <c r="C51" s="95">
        <v>5000000</v>
      </c>
    </row>
    <row r="52" spans="1:3" ht="12.75">
      <c r="A52" s="12"/>
      <c r="B52" s="21"/>
      <c r="C52" s="22"/>
    </row>
    <row r="53" ht="12.75">
      <c r="B53" s="24"/>
    </row>
    <row r="54" spans="1:3" s="71" customFormat="1" ht="13.5" thickBot="1">
      <c r="A54" s="53">
        <v>5316</v>
      </c>
      <c r="B54" s="54" t="s">
        <v>1329</v>
      </c>
      <c r="C54" s="55">
        <f>SUM(C55:C56)</f>
        <v>1116226</v>
      </c>
    </row>
    <row r="55" spans="1:3" ht="13.5" thickTop="1">
      <c r="A55" s="6"/>
      <c r="B55" s="1" t="s">
        <v>1324</v>
      </c>
      <c r="C55" s="102">
        <v>547326</v>
      </c>
    </row>
    <row r="56" spans="1:3" ht="12.75">
      <c r="A56" s="6"/>
      <c r="B56" s="1" t="s">
        <v>1325</v>
      </c>
      <c r="C56" s="102">
        <v>568900</v>
      </c>
    </row>
    <row r="57" spans="1:2" ht="12.75">
      <c r="A57" s="6"/>
      <c r="B57" s="1"/>
    </row>
    <row r="59" spans="1:3" s="71" customFormat="1" ht="13.5" thickBot="1">
      <c r="A59" s="53">
        <v>5317</v>
      </c>
      <c r="B59" s="54" t="s">
        <v>1330</v>
      </c>
      <c r="C59" s="55">
        <f>SUM(C60:C61)</f>
        <v>620419</v>
      </c>
    </row>
    <row r="60" spans="1:3" ht="13.5" thickTop="1">
      <c r="A60" s="6"/>
      <c r="B60" s="1" t="s">
        <v>1324</v>
      </c>
      <c r="C60" s="102">
        <v>323652</v>
      </c>
    </row>
    <row r="61" spans="1:3" ht="12.75">
      <c r="A61" s="6"/>
      <c r="B61" s="1" t="s">
        <v>1325</v>
      </c>
      <c r="C61" s="102">
        <v>296767</v>
      </c>
    </row>
    <row r="62" spans="1:2" ht="12.75">
      <c r="A62" s="6"/>
      <c r="B62" s="1"/>
    </row>
    <row r="63" ht="12.75">
      <c r="B63" s="24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B6" sqref="B6"/>
    </sheetView>
  </sheetViews>
  <sheetFormatPr defaultColWidth="9.140625" defaultRowHeight="12.75"/>
  <cols>
    <col min="1" max="1" width="6.710937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190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SUM(C91,C87,C79,C71,C64,C61,C58,C55,C52,C49,C44,C28,C23,C19)</f>
        <v>74352656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1265</v>
      </c>
      <c r="C6" s="62"/>
    </row>
    <row r="7" spans="1:3" s="60" customFormat="1" ht="16.5" customHeight="1">
      <c r="A7" s="61"/>
      <c r="B7" s="64" t="s">
        <v>858</v>
      </c>
      <c r="C7" s="62"/>
    </row>
    <row r="8" spans="1:6" s="60" customFormat="1" ht="16.5" customHeight="1">
      <c r="A8" s="61"/>
      <c r="B8" s="65" t="s">
        <v>1026</v>
      </c>
      <c r="C8" s="65"/>
      <c r="D8" s="66"/>
      <c r="E8" s="65"/>
      <c r="F8" s="67"/>
    </row>
    <row r="9" spans="1:3" s="60" customFormat="1" ht="18.75" customHeight="1">
      <c r="A9" s="61"/>
      <c r="B9" s="65" t="s">
        <v>1025</v>
      </c>
      <c r="C9" s="62"/>
    </row>
    <row r="10" spans="1:3" s="60" customFormat="1" ht="18.75" customHeight="1">
      <c r="A10" s="61"/>
      <c r="B10" s="65" t="s">
        <v>1024</v>
      </c>
      <c r="C10" s="62"/>
    </row>
    <row r="11" spans="1:3" s="60" customFormat="1" ht="18.75" customHeight="1">
      <c r="A11" s="61"/>
      <c r="B11" s="65" t="s">
        <v>1023</v>
      </c>
      <c r="C11" s="62"/>
    </row>
    <row r="12" spans="1:3" s="15" customFormat="1" ht="18.75" customHeight="1">
      <c r="A12" s="17"/>
      <c r="B12" s="65" t="s">
        <v>1022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1021</v>
      </c>
      <c r="C15" s="18"/>
    </row>
    <row r="16" spans="1:3" s="15" customFormat="1" ht="18.75" customHeight="1">
      <c r="A16" s="17"/>
      <c r="B16" s="65" t="s">
        <v>1020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19252383</v>
      </c>
    </row>
    <row r="20" spans="2:3" ht="13.5" thickTop="1">
      <c r="B20" s="3" t="s">
        <v>1052</v>
      </c>
      <c r="C20" s="2">
        <v>19252383</v>
      </c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SUM(C24:C25)</f>
        <v>9890333</v>
      </c>
    </row>
    <row r="24" spans="1:3" ht="13.5" thickTop="1">
      <c r="A24" s="5"/>
      <c r="B24" s="1" t="s">
        <v>1053</v>
      </c>
      <c r="C24" s="2">
        <v>3667889</v>
      </c>
    </row>
    <row r="25" spans="1:3" ht="12.75">
      <c r="A25" s="5"/>
      <c r="B25" s="1" t="s">
        <v>1054</v>
      </c>
      <c r="C25" s="2">
        <v>6222444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53">
        <v>5307</v>
      </c>
      <c r="B28" s="54" t="s">
        <v>1315</v>
      </c>
      <c r="C28" s="55">
        <f>SUM(C29:C41)</f>
        <v>16669410</v>
      </c>
    </row>
    <row r="29" spans="1:3" ht="13.5" thickTop="1">
      <c r="A29" s="5"/>
      <c r="B29" s="27" t="s">
        <v>1055</v>
      </c>
      <c r="C29" s="28">
        <v>2492784</v>
      </c>
    </row>
    <row r="30" spans="1:3" ht="12.75">
      <c r="A30" s="5"/>
      <c r="B30" s="27" t="s">
        <v>74</v>
      </c>
      <c r="C30" s="28">
        <v>523641</v>
      </c>
    </row>
    <row r="31" spans="1:3" ht="12.75">
      <c r="A31" s="5"/>
      <c r="B31" s="27" t="s">
        <v>162</v>
      </c>
      <c r="C31" s="28">
        <v>430307</v>
      </c>
    </row>
    <row r="32" spans="1:3" ht="12.75">
      <c r="A32" s="5"/>
      <c r="B32" s="27" t="s">
        <v>1056</v>
      </c>
      <c r="C32" s="28">
        <v>1329387</v>
      </c>
    </row>
    <row r="33" spans="1:3" ht="12.75">
      <c r="A33" s="5"/>
      <c r="B33" s="27" t="s">
        <v>1057</v>
      </c>
      <c r="C33" s="28">
        <v>649706</v>
      </c>
    </row>
    <row r="34" spans="1:3" ht="12.75">
      <c r="A34" s="5"/>
      <c r="B34" s="27" t="s">
        <v>1058</v>
      </c>
      <c r="C34" s="28">
        <v>2339401</v>
      </c>
    </row>
    <row r="35" spans="1:3" ht="12.75">
      <c r="A35" s="5"/>
      <c r="B35" s="27" t="s">
        <v>1059</v>
      </c>
      <c r="C35" s="28">
        <v>819067</v>
      </c>
    </row>
    <row r="36" spans="1:3" ht="12.75">
      <c r="A36" s="5"/>
      <c r="B36" s="27" t="s">
        <v>1060</v>
      </c>
      <c r="C36" s="28">
        <v>1613367</v>
      </c>
    </row>
    <row r="37" spans="1:3" ht="12.75">
      <c r="A37" s="5"/>
      <c r="B37" s="27" t="s">
        <v>165</v>
      </c>
      <c r="C37" s="28">
        <v>1275881</v>
      </c>
    </row>
    <row r="38" spans="1:3" ht="12.75">
      <c r="A38" s="5"/>
      <c r="B38" s="27" t="s">
        <v>1061</v>
      </c>
      <c r="C38" s="28">
        <v>1326506</v>
      </c>
    </row>
    <row r="39" spans="1:3" ht="12.75">
      <c r="A39" s="5"/>
      <c r="B39" s="27" t="s">
        <v>1062</v>
      </c>
      <c r="C39" s="28">
        <v>1811896</v>
      </c>
    </row>
    <row r="40" spans="1:3" ht="12.75">
      <c r="A40" s="5"/>
      <c r="B40" s="27" t="s">
        <v>1063</v>
      </c>
      <c r="C40" s="28">
        <v>1049497</v>
      </c>
    </row>
    <row r="41" spans="1:3" ht="12.75">
      <c r="A41" s="5"/>
      <c r="B41" s="27" t="s">
        <v>1064</v>
      </c>
      <c r="C41" s="28">
        <v>1007970</v>
      </c>
    </row>
    <row r="42" spans="1:3" ht="12.75">
      <c r="A42" s="5"/>
      <c r="B42" s="27"/>
      <c r="C42" s="28"/>
    </row>
    <row r="43" spans="2:3" ht="15">
      <c r="B43" s="29"/>
      <c r="C43" s="30"/>
    </row>
    <row r="44" spans="1:3" s="71" customFormat="1" ht="13.5" thickBot="1">
      <c r="A44" s="53">
        <v>5309</v>
      </c>
      <c r="B44" s="54" t="s">
        <v>1316</v>
      </c>
      <c r="C44" s="55">
        <f>SUM(C45:C46)</f>
        <v>1188101</v>
      </c>
    </row>
    <row r="45" spans="2:3" ht="13.5" thickTop="1">
      <c r="B45" s="3" t="s">
        <v>1054</v>
      </c>
      <c r="C45" s="2">
        <v>869698</v>
      </c>
    </row>
    <row r="46" spans="1:3" ht="12.75">
      <c r="A46" s="6"/>
      <c r="B46" s="7" t="s">
        <v>1052</v>
      </c>
      <c r="C46" s="8">
        <v>318403</v>
      </c>
    </row>
    <row r="47" spans="1:3" ht="12.75">
      <c r="A47" s="6"/>
      <c r="B47" s="7"/>
      <c r="C47" s="8"/>
    </row>
    <row r="49" spans="1:3" s="71" customFormat="1" ht="13.5" thickBot="1">
      <c r="A49" s="53">
        <v>5311</v>
      </c>
      <c r="B49" s="54" t="s">
        <v>1317</v>
      </c>
      <c r="C49" s="55">
        <v>11806200</v>
      </c>
    </row>
    <row r="50" ht="13.5" thickTop="1"/>
    <row r="52" spans="1:3" s="71" customFormat="1" ht="13.5" thickBot="1">
      <c r="A52" s="53" t="s">
        <v>1319</v>
      </c>
      <c r="B52" s="54" t="s">
        <v>1318</v>
      </c>
      <c r="C52" s="55">
        <v>176956</v>
      </c>
    </row>
    <row r="53" ht="13.5" thickTop="1"/>
    <row r="55" spans="1:3" s="71" customFormat="1" ht="13.5" thickBot="1">
      <c r="A55" s="53">
        <v>5310</v>
      </c>
      <c r="B55" s="54" t="s">
        <v>1320</v>
      </c>
      <c r="C55" s="55">
        <v>2024203</v>
      </c>
    </row>
    <row r="56" ht="13.5" thickTop="1"/>
    <row r="58" spans="1:3" s="71" customFormat="1" ht="13.5" thickBot="1">
      <c r="A58" s="53">
        <v>5303</v>
      </c>
      <c r="B58" s="54" t="s">
        <v>1326</v>
      </c>
      <c r="C58" s="55">
        <v>976546</v>
      </c>
    </row>
    <row r="59" ht="13.5" thickTop="1"/>
    <row r="61" spans="1:3" s="71" customFormat="1" ht="13.5" thickBot="1">
      <c r="A61" s="53">
        <v>5304</v>
      </c>
      <c r="B61" s="54" t="s">
        <v>1327</v>
      </c>
      <c r="C61" s="55">
        <v>239038</v>
      </c>
    </row>
    <row r="62" ht="13.5" thickTop="1"/>
    <row r="64" spans="1:3" s="71" customFormat="1" ht="13.5" thickBot="1">
      <c r="A64" s="53">
        <v>5309</v>
      </c>
      <c r="B64" s="54" t="s">
        <v>1322</v>
      </c>
      <c r="C64" s="55">
        <f>SUM(C65:C68)</f>
        <v>5993344</v>
      </c>
    </row>
    <row r="65" spans="1:3" ht="24.75" thickTop="1">
      <c r="A65" s="12"/>
      <c r="B65" s="19" t="s">
        <v>1065</v>
      </c>
      <c r="C65" s="98">
        <v>902880</v>
      </c>
    </row>
    <row r="66" spans="1:3" ht="12.75">
      <c r="A66" s="12"/>
      <c r="B66" s="50" t="s">
        <v>1066</v>
      </c>
      <c r="C66" s="95">
        <v>3280464</v>
      </c>
    </row>
    <row r="67" spans="1:3" ht="12.75">
      <c r="A67" s="12"/>
      <c r="B67" s="50" t="s">
        <v>1067</v>
      </c>
      <c r="C67" s="95">
        <v>1200000</v>
      </c>
    </row>
    <row r="68" spans="1:3" ht="12.75">
      <c r="A68" s="12"/>
      <c r="B68" s="96" t="s">
        <v>1068</v>
      </c>
      <c r="C68" s="97">
        <v>610000</v>
      </c>
    </row>
    <row r="69" spans="1:3" ht="12.75">
      <c r="A69" s="12"/>
      <c r="B69" s="21"/>
      <c r="C69" s="22"/>
    </row>
    <row r="70" ht="12.75">
      <c r="B70" s="24"/>
    </row>
    <row r="71" spans="1:3" s="71" customFormat="1" ht="13.5" thickBot="1">
      <c r="A71" s="53">
        <v>5316</v>
      </c>
      <c r="B71" s="54" t="s">
        <v>1329</v>
      </c>
      <c r="C71" s="55">
        <f>SUM(C72:C76)</f>
        <v>2032087</v>
      </c>
    </row>
    <row r="72" spans="1:3" ht="13.5" thickTop="1">
      <c r="A72" s="6"/>
      <c r="B72" s="1" t="s">
        <v>1054</v>
      </c>
      <c r="C72" s="102">
        <v>141454</v>
      </c>
    </row>
    <row r="73" spans="1:3" ht="12.75">
      <c r="A73" s="6"/>
      <c r="B73" s="1" t="s">
        <v>1052</v>
      </c>
      <c r="C73" s="102">
        <v>618079</v>
      </c>
    </row>
    <row r="74" spans="1:3" ht="12.75">
      <c r="A74" s="6"/>
      <c r="B74" s="1" t="s">
        <v>1053</v>
      </c>
      <c r="C74" s="102">
        <v>48662</v>
      </c>
    </row>
    <row r="75" spans="1:3" ht="12.75">
      <c r="A75" s="6"/>
      <c r="B75" s="1" t="s">
        <v>1324</v>
      </c>
      <c r="C75" s="102">
        <v>732721</v>
      </c>
    </row>
    <row r="76" spans="1:3" ht="12.75">
      <c r="A76" s="6"/>
      <c r="B76" s="1" t="s">
        <v>1325</v>
      </c>
      <c r="C76" s="102">
        <v>491171</v>
      </c>
    </row>
    <row r="77" spans="1:2" ht="12.75">
      <c r="A77" s="6"/>
      <c r="B77" s="1"/>
    </row>
    <row r="79" spans="1:3" s="71" customFormat="1" ht="13.5" thickBot="1">
      <c r="A79" s="53">
        <v>5317</v>
      </c>
      <c r="B79" s="54" t="s">
        <v>1330</v>
      </c>
      <c r="C79" s="55">
        <f>SUM(C80:C84)</f>
        <v>1354055</v>
      </c>
    </row>
    <row r="80" spans="1:3" ht="13.5" thickTop="1">
      <c r="A80" s="6"/>
      <c r="B80" s="1" t="s">
        <v>1054</v>
      </c>
      <c r="C80" s="102">
        <v>68449</v>
      </c>
    </row>
    <row r="81" spans="1:3" ht="12.75">
      <c r="A81" s="6"/>
      <c r="B81" s="1" t="s">
        <v>1052</v>
      </c>
      <c r="C81" s="102">
        <v>354185</v>
      </c>
    </row>
    <row r="82" spans="1:3" ht="12.75">
      <c r="A82" s="6"/>
      <c r="B82" s="1" t="s">
        <v>1053</v>
      </c>
      <c r="C82" s="102">
        <v>46333</v>
      </c>
    </row>
    <row r="83" spans="1:3" ht="12.75">
      <c r="A83" s="6"/>
      <c r="B83" s="1" t="s">
        <v>1324</v>
      </c>
      <c r="C83" s="102">
        <v>530634</v>
      </c>
    </row>
    <row r="84" spans="1:3" ht="12.75">
      <c r="A84" s="6"/>
      <c r="B84" s="1" t="s">
        <v>1325</v>
      </c>
      <c r="C84" s="102">
        <v>354454</v>
      </c>
    </row>
    <row r="85" spans="1:2" ht="12.75">
      <c r="A85" s="6"/>
      <c r="B85" s="1"/>
    </row>
    <row r="87" spans="1:3" s="71" customFormat="1" ht="13.5" thickBot="1">
      <c r="A87" s="53">
        <v>5314</v>
      </c>
      <c r="B87" s="54" t="s">
        <v>362</v>
      </c>
      <c r="C87" s="55">
        <f>SUM(C88:C88)</f>
        <v>2000000</v>
      </c>
    </row>
    <row r="88" spans="2:3" ht="13.5" thickTop="1">
      <c r="B88" s="104" t="s">
        <v>191</v>
      </c>
      <c r="C88" s="102">
        <v>2000000</v>
      </c>
    </row>
    <row r="89" ht="12.75">
      <c r="B89" s="24"/>
    </row>
    <row r="90" ht="12.75">
      <c r="B90" s="24"/>
    </row>
    <row r="91" spans="1:3" s="71" customFormat="1" ht="13.5" thickBot="1">
      <c r="A91" s="53">
        <v>5339</v>
      </c>
      <c r="B91" s="54" t="s">
        <v>386</v>
      </c>
      <c r="C91" s="55">
        <f>SUM(C92)</f>
        <v>750000</v>
      </c>
    </row>
    <row r="92" spans="2:3" ht="13.5" thickTop="1">
      <c r="B92" s="104" t="s">
        <v>818</v>
      </c>
      <c r="C92" s="102">
        <v>750000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9" sqref="B9"/>
    </sheetView>
  </sheetViews>
  <sheetFormatPr defaultColWidth="9.140625" defaultRowHeight="12.75"/>
  <cols>
    <col min="1" max="1" width="6.421875" style="9" customWidth="1"/>
    <col min="2" max="2" width="97.2812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192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SUM(C49,C44,C40,C37,C34,C31,C28,C25,C20)</f>
        <v>7433638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1266</v>
      </c>
      <c r="C6" s="62"/>
    </row>
    <row r="7" spans="1:3" s="60" customFormat="1" ht="16.5" customHeight="1">
      <c r="A7" s="61"/>
      <c r="B7" s="64" t="s">
        <v>1034</v>
      </c>
      <c r="C7" s="62"/>
    </row>
    <row r="8" spans="1:6" s="60" customFormat="1" ht="16.5" customHeight="1">
      <c r="A8" s="61"/>
      <c r="B8" s="65" t="s">
        <v>1033</v>
      </c>
      <c r="C8" s="65"/>
      <c r="D8" s="66"/>
      <c r="E8" s="65"/>
      <c r="F8" s="67"/>
    </row>
    <row r="9" spans="1:3" s="60" customFormat="1" ht="18.75" customHeight="1">
      <c r="A9" s="61"/>
      <c r="B9" s="65" t="s">
        <v>1032</v>
      </c>
      <c r="C9" s="62"/>
    </row>
    <row r="10" spans="1:3" s="60" customFormat="1" ht="18.75" customHeight="1">
      <c r="A10" s="61"/>
      <c r="B10" s="65" t="s">
        <v>1031</v>
      </c>
      <c r="C10" s="62"/>
    </row>
    <row r="11" spans="1:3" s="60" customFormat="1" ht="18.75" customHeight="1">
      <c r="A11" s="61"/>
      <c r="B11" s="65" t="s">
        <v>1030</v>
      </c>
      <c r="C11" s="62"/>
    </row>
    <row r="12" spans="1:3" s="15" customFormat="1" ht="18.75" customHeight="1">
      <c r="A12" s="17"/>
      <c r="B12" s="65" t="s">
        <v>1029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1028</v>
      </c>
      <c r="C15" s="18"/>
    </row>
    <row r="16" spans="1:3" s="15" customFormat="1" ht="18.75" customHeight="1">
      <c r="A16" s="17"/>
      <c r="B16" s="65" t="s">
        <v>1027</v>
      </c>
      <c r="C16" s="18"/>
    </row>
    <row r="19" spans="1:2" ht="12.75">
      <c r="A19" s="5"/>
      <c r="B19" s="1"/>
    </row>
    <row r="20" spans="1:3" s="71" customFormat="1" ht="13.5" thickBot="1">
      <c r="A20" s="53">
        <v>5307</v>
      </c>
      <c r="B20" s="54" t="s">
        <v>1315</v>
      </c>
      <c r="C20" s="55">
        <f>SUM(C21:C22)</f>
        <v>1512596</v>
      </c>
    </row>
    <row r="21" spans="1:3" ht="13.5" thickTop="1">
      <c r="A21" s="5"/>
      <c r="B21" s="27" t="s">
        <v>819</v>
      </c>
      <c r="C21" s="28">
        <v>710204</v>
      </c>
    </row>
    <row r="22" spans="1:3" ht="12.75">
      <c r="A22" s="5"/>
      <c r="B22" s="27" t="s">
        <v>820</v>
      </c>
      <c r="C22" s="28">
        <v>802392</v>
      </c>
    </row>
    <row r="23" spans="2:3" ht="15">
      <c r="B23" s="29"/>
      <c r="C23" s="30"/>
    </row>
    <row r="25" spans="1:3" s="71" customFormat="1" ht="13.5" thickBot="1">
      <c r="A25" s="53">
        <v>5311</v>
      </c>
      <c r="B25" s="54" t="s">
        <v>1317</v>
      </c>
      <c r="C25" s="55">
        <v>4080793</v>
      </c>
    </row>
    <row r="26" ht="13.5" thickTop="1"/>
    <row r="28" spans="1:3" s="71" customFormat="1" ht="13.5" thickBot="1">
      <c r="A28" s="53" t="s">
        <v>1319</v>
      </c>
      <c r="B28" s="54" t="s">
        <v>1318</v>
      </c>
      <c r="C28" s="55">
        <v>81335</v>
      </c>
    </row>
    <row r="29" ht="13.5" thickTop="1"/>
    <row r="31" spans="1:3" s="71" customFormat="1" ht="13.5" thickBot="1">
      <c r="A31" s="53">
        <v>5310</v>
      </c>
      <c r="B31" s="54" t="s">
        <v>1320</v>
      </c>
      <c r="C31" s="55">
        <v>296725</v>
      </c>
    </row>
    <row r="32" ht="13.5" thickTop="1"/>
    <row r="34" spans="1:3" s="71" customFormat="1" ht="13.5" thickBot="1">
      <c r="A34" s="53">
        <v>5303</v>
      </c>
      <c r="B34" s="54" t="s">
        <v>1326</v>
      </c>
      <c r="C34" s="55">
        <v>329495</v>
      </c>
    </row>
    <row r="35" ht="13.5" thickTop="1"/>
    <row r="37" spans="1:3" s="71" customFormat="1" ht="13.5" thickBot="1">
      <c r="A37" s="53">
        <v>5304</v>
      </c>
      <c r="B37" s="54" t="s">
        <v>1327</v>
      </c>
      <c r="C37" s="55">
        <v>86263</v>
      </c>
    </row>
    <row r="38" ht="13.5" thickTop="1"/>
    <row r="40" spans="1:3" s="71" customFormat="1" ht="13.5" thickBot="1">
      <c r="A40" s="53">
        <v>5309</v>
      </c>
      <c r="B40" s="54" t="s">
        <v>1322</v>
      </c>
      <c r="C40" s="55">
        <f>SUM(C41)</f>
        <v>714000</v>
      </c>
    </row>
    <row r="41" spans="1:3" ht="13.5" thickTop="1">
      <c r="A41" s="12"/>
      <c r="B41" s="112" t="s">
        <v>821</v>
      </c>
      <c r="C41" s="95">
        <v>714000</v>
      </c>
    </row>
    <row r="42" spans="1:3" ht="12.75">
      <c r="A42" s="12"/>
      <c r="B42" s="21"/>
      <c r="C42" s="38"/>
    </row>
    <row r="43" ht="12.75">
      <c r="B43" s="24"/>
    </row>
    <row r="44" spans="1:3" s="71" customFormat="1" ht="13.5" thickBot="1">
      <c r="A44" s="53">
        <v>5316</v>
      </c>
      <c r="B44" s="54" t="s">
        <v>1329</v>
      </c>
      <c r="C44" s="55">
        <f>SUM(C45:C46)</f>
        <v>213275</v>
      </c>
    </row>
    <row r="45" spans="1:3" ht="13.5" thickTop="1">
      <c r="A45" s="6"/>
      <c r="B45" s="1" t="s">
        <v>1324</v>
      </c>
      <c r="C45" s="102">
        <v>102782</v>
      </c>
    </row>
    <row r="46" spans="1:3" ht="12.75">
      <c r="A46" s="6"/>
      <c r="B46" s="1" t="s">
        <v>1325</v>
      </c>
      <c r="C46" s="102">
        <v>110493</v>
      </c>
    </row>
    <row r="47" spans="1:2" ht="12.75">
      <c r="A47" s="6"/>
      <c r="B47" s="1"/>
    </row>
    <row r="49" spans="1:3" s="71" customFormat="1" ht="13.5" thickBot="1">
      <c r="A49" s="53">
        <v>5317</v>
      </c>
      <c r="B49" s="54" t="s">
        <v>1330</v>
      </c>
      <c r="C49" s="55">
        <f>SUM(C50:C51)</f>
        <v>119156</v>
      </c>
    </row>
    <row r="50" spans="1:3" ht="13.5" thickTop="1">
      <c r="A50" s="6"/>
      <c r="B50" s="1" t="s">
        <v>1324</v>
      </c>
      <c r="C50" s="102">
        <v>64656</v>
      </c>
    </row>
    <row r="51" spans="1:3" ht="12.75">
      <c r="A51" s="6"/>
      <c r="B51" s="1" t="s">
        <v>1325</v>
      </c>
      <c r="C51" s="102">
        <v>54500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85.421875" style="3" customWidth="1"/>
    <col min="3" max="3" width="15.710937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443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SUM(C19,C23,C33,C37,C40,C43,C46,C49,C52,C58,C65)</f>
        <v>35341639</v>
      </c>
    </row>
    <row r="4" spans="1:3" ht="12.75">
      <c r="A4" s="17"/>
      <c r="B4" s="15"/>
      <c r="C4" s="18"/>
    </row>
    <row r="5" spans="1:3" s="60" customFormat="1" ht="18.75" customHeight="1">
      <c r="A5" s="61"/>
      <c r="B5" s="68" t="s">
        <v>230</v>
      </c>
      <c r="C5" s="62"/>
    </row>
    <row r="6" spans="1:3" s="60" customFormat="1" ht="18.75" customHeight="1">
      <c r="A6" s="61"/>
      <c r="B6" s="64" t="s">
        <v>630</v>
      </c>
      <c r="C6" s="62"/>
    </row>
    <row r="7" spans="1:3" s="60" customFormat="1" ht="18.75" customHeight="1">
      <c r="A7" s="61"/>
      <c r="B7" s="64" t="s">
        <v>521</v>
      </c>
      <c r="C7" s="62"/>
    </row>
    <row r="8" spans="1:6" s="60" customFormat="1" ht="18.75" customHeight="1">
      <c r="A8" s="61"/>
      <c r="B8" s="65" t="s">
        <v>511</v>
      </c>
      <c r="C8" s="65"/>
      <c r="D8" s="66"/>
      <c r="E8" s="65"/>
      <c r="F8" s="67"/>
    </row>
    <row r="9" spans="1:3" s="60" customFormat="1" ht="18.75" customHeight="1">
      <c r="A9" s="61"/>
      <c r="B9" s="65" t="s">
        <v>512</v>
      </c>
      <c r="C9" s="62"/>
    </row>
    <row r="10" spans="1:3" s="60" customFormat="1" ht="18.75" customHeight="1">
      <c r="A10" s="61"/>
      <c r="B10" s="65" t="s">
        <v>513</v>
      </c>
      <c r="C10" s="62"/>
    </row>
    <row r="11" spans="1:3" s="60" customFormat="1" ht="18.75" customHeight="1">
      <c r="A11" s="61"/>
      <c r="B11" s="65" t="s">
        <v>514</v>
      </c>
      <c r="C11" s="62"/>
    </row>
    <row r="12" spans="1:3" s="15" customFormat="1" ht="18.75" customHeight="1">
      <c r="A12" s="17"/>
      <c r="B12" s="65" t="s">
        <v>515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516</v>
      </c>
      <c r="C15" s="18"/>
    </row>
    <row r="16" spans="1:3" s="15" customFormat="1" ht="18.75" customHeight="1">
      <c r="A16" s="17"/>
      <c r="B16" s="65" t="s">
        <v>517</v>
      </c>
      <c r="C16" s="18"/>
    </row>
    <row r="19" spans="1:3" s="71" customFormat="1" ht="13.5" thickBot="1">
      <c r="A19" s="53">
        <v>5307</v>
      </c>
      <c r="B19" s="54" t="s">
        <v>364</v>
      </c>
      <c r="C19" s="55">
        <f>SUM(C20)</f>
        <v>3579121</v>
      </c>
    </row>
    <row r="20" spans="1:3" ht="13.5" thickTop="1">
      <c r="A20" s="5"/>
      <c r="B20" s="1" t="s">
        <v>404</v>
      </c>
      <c r="C20" s="2">
        <v>3579121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1315</v>
      </c>
      <c r="C23" s="55">
        <f>SUM(C24:C30)</f>
        <v>16882407</v>
      </c>
    </row>
    <row r="24" spans="1:3" ht="13.5" thickTop="1">
      <c r="A24" s="5"/>
      <c r="B24" s="1" t="s">
        <v>405</v>
      </c>
      <c r="C24" s="2">
        <v>1829368</v>
      </c>
    </row>
    <row r="25" spans="1:3" ht="12.75">
      <c r="A25" s="5"/>
      <c r="B25" s="1" t="s">
        <v>406</v>
      </c>
      <c r="C25" s="2">
        <v>1205345</v>
      </c>
    </row>
    <row r="26" spans="1:3" ht="12.75">
      <c r="A26" s="5"/>
      <c r="B26" s="1" t="s">
        <v>407</v>
      </c>
      <c r="C26" s="2">
        <v>485409</v>
      </c>
    </row>
    <row r="27" spans="1:3" ht="12.75">
      <c r="A27" s="5"/>
      <c r="B27" s="1" t="s">
        <v>408</v>
      </c>
      <c r="C27" s="2">
        <v>508041</v>
      </c>
    </row>
    <row r="28" spans="1:3" ht="12.75">
      <c r="A28" s="5"/>
      <c r="B28" s="1" t="s">
        <v>409</v>
      </c>
      <c r="C28" s="102">
        <v>11980593</v>
      </c>
    </row>
    <row r="29" spans="1:3" ht="12.75">
      <c r="A29" s="5"/>
      <c r="B29" s="1" t="s">
        <v>410</v>
      </c>
      <c r="C29" s="2">
        <v>631462</v>
      </c>
    </row>
    <row r="30" spans="1:3" ht="12.75">
      <c r="A30" s="5"/>
      <c r="B30" s="1" t="s">
        <v>411</v>
      </c>
      <c r="C30" s="2">
        <v>242189</v>
      </c>
    </row>
    <row r="31" spans="1:2" ht="12.75">
      <c r="A31" s="5"/>
      <c r="B31" s="1"/>
    </row>
    <row r="33" spans="1:3" s="71" customFormat="1" ht="13.5" thickBot="1">
      <c r="A33" s="53">
        <v>5309</v>
      </c>
      <c r="B33" s="54" t="s">
        <v>1316</v>
      </c>
      <c r="C33" s="55">
        <f>SUM(C34)</f>
        <v>0</v>
      </c>
    </row>
    <row r="34" spans="1:3" ht="13.5" thickTop="1">
      <c r="A34" s="6"/>
      <c r="B34" s="7"/>
      <c r="C34" s="8">
        <v>0</v>
      </c>
    </row>
    <row r="35" spans="1:3" ht="12.75">
      <c r="A35" s="6"/>
      <c r="B35" s="7"/>
      <c r="C35" s="8"/>
    </row>
    <row r="37" spans="1:3" s="71" customFormat="1" ht="13.5" thickBot="1">
      <c r="A37" s="53">
        <v>5311</v>
      </c>
      <c r="B37" s="54" t="s">
        <v>1317</v>
      </c>
      <c r="C37" s="55">
        <v>8882775</v>
      </c>
    </row>
    <row r="38" ht="13.5" thickTop="1"/>
    <row r="40" spans="1:3" s="71" customFormat="1" ht="13.5" thickBot="1">
      <c r="A40" s="53" t="s">
        <v>1319</v>
      </c>
      <c r="B40" s="54" t="s">
        <v>1318</v>
      </c>
      <c r="C40" s="55">
        <v>145493</v>
      </c>
    </row>
    <row r="41" ht="13.5" thickTop="1"/>
    <row r="43" spans="1:3" s="71" customFormat="1" ht="13.5" thickBot="1">
      <c r="A43" s="53">
        <v>5310</v>
      </c>
      <c r="B43" s="54" t="s">
        <v>1320</v>
      </c>
      <c r="C43" s="55">
        <v>1310682</v>
      </c>
    </row>
    <row r="44" ht="13.5" thickTop="1"/>
    <row r="46" spans="1:3" s="71" customFormat="1" ht="13.5" thickBot="1">
      <c r="A46" s="53">
        <v>5303</v>
      </c>
      <c r="B46" s="54" t="s">
        <v>1326</v>
      </c>
      <c r="C46" s="55">
        <v>329495</v>
      </c>
    </row>
    <row r="47" ht="13.5" thickTop="1"/>
    <row r="49" spans="1:3" s="71" customFormat="1" ht="13.5" thickBot="1">
      <c r="A49" s="53">
        <v>5304</v>
      </c>
      <c r="B49" s="54" t="s">
        <v>1327</v>
      </c>
      <c r="C49" s="55">
        <v>86263</v>
      </c>
    </row>
    <row r="50" ht="11.25" customHeight="1" thickTop="1"/>
    <row r="52" spans="1:3" s="71" customFormat="1" ht="13.5" thickBot="1">
      <c r="A52" s="53">
        <v>5309</v>
      </c>
      <c r="B52" s="54" t="s">
        <v>1322</v>
      </c>
      <c r="C52" s="55">
        <f>SUM(C53:C55)</f>
        <v>959306</v>
      </c>
    </row>
    <row r="53" spans="1:3" ht="13.5" thickTop="1">
      <c r="A53" s="12"/>
      <c r="B53" s="50" t="s">
        <v>412</v>
      </c>
      <c r="C53" s="95">
        <v>550000</v>
      </c>
    </row>
    <row r="54" spans="1:3" ht="12.75">
      <c r="A54" s="12"/>
      <c r="B54" s="50" t="s">
        <v>413</v>
      </c>
      <c r="C54" s="95">
        <v>8026</v>
      </c>
    </row>
    <row r="55" spans="1:3" ht="12.75">
      <c r="A55" s="12"/>
      <c r="B55" s="50" t="s">
        <v>414</v>
      </c>
      <c r="C55" s="95">
        <v>401280</v>
      </c>
    </row>
    <row r="58" spans="1:3" s="71" customFormat="1" ht="13.5" thickBot="1">
      <c r="A58" s="53">
        <v>5316</v>
      </c>
      <c r="B58" s="54" t="s">
        <v>1329</v>
      </c>
      <c r="C58" s="55">
        <f>SUM(C59:C62)</f>
        <v>2062865</v>
      </c>
    </row>
    <row r="59" spans="1:3" ht="13.5" thickTop="1">
      <c r="A59" s="6"/>
      <c r="B59" s="1" t="s">
        <v>404</v>
      </c>
      <c r="C59" s="102">
        <v>204063</v>
      </c>
    </row>
    <row r="60" spans="1:3" ht="12.75">
      <c r="A60" s="6"/>
      <c r="B60" s="1" t="s">
        <v>409</v>
      </c>
      <c r="C60" s="102">
        <v>613956</v>
      </c>
    </row>
    <row r="61" spans="1:3" ht="12.75">
      <c r="A61" s="6"/>
      <c r="B61" s="1" t="s">
        <v>1324</v>
      </c>
      <c r="C61" s="102">
        <v>518014</v>
      </c>
    </row>
    <row r="62" spans="1:3" ht="12.75">
      <c r="A62" s="6"/>
      <c r="B62" s="1" t="s">
        <v>1325</v>
      </c>
      <c r="C62" s="102">
        <v>726832</v>
      </c>
    </row>
    <row r="65" spans="1:3" s="71" customFormat="1" ht="13.5" thickBot="1">
      <c r="A65" s="53">
        <v>5317</v>
      </c>
      <c r="B65" s="54" t="s">
        <v>1330</v>
      </c>
      <c r="C65" s="55">
        <f>SUM(C66:C69)</f>
        <v>1103232</v>
      </c>
    </row>
    <row r="66" spans="1:3" ht="13.5" thickTop="1">
      <c r="A66" s="6"/>
      <c r="B66" s="1" t="s">
        <v>404</v>
      </c>
      <c r="C66" s="102">
        <v>116028</v>
      </c>
    </row>
    <row r="67" spans="1:3" ht="12.75">
      <c r="A67" s="6"/>
      <c r="B67" s="1" t="s">
        <v>409</v>
      </c>
      <c r="C67" s="102">
        <v>306107</v>
      </c>
    </row>
    <row r="68" spans="1:3" ht="12.75">
      <c r="A68" s="6"/>
      <c r="B68" s="1" t="s">
        <v>1324</v>
      </c>
      <c r="C68" s="102">
        <v>285216</v>
      </c>
    </row>
    <row r="69" spans="1:3" ht="12.75">
      <c r="A69" s="6"/>
      <c r="B69" s="1" t="s">
        <v>1325</v>
      </c>
      <c r="C69" s="102">
        <v>395881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5"/>
  <sheetViews>
    <sheetView workbookViewId="0" topLeftCell="A1">
      <selection activeCell="B6" sqref="B6"/>
    </sheetView>
  </sheetViews>
  <sheetFormatPr defaultColWidth="9.140625" defaultRowHeight="12.75"/>
  <cols>
    <col min="1" max="1" width="10.8515625" style="9" customWidth="1"/>
    <col min="2" max="2" width="87.8515625" style="3" customWidth="1"/>
    <col min="3" max="3" width="17.00390625" style="2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444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SUM(C18,C27,C44,C82,C98,C101,C104,C107,C110,C113,C117,C212,C219,C244,C269,C274)</f>
        <v>1063506038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631</v>
      </c>
      <c r="C6" s="62"/>
    </row>
    <row r="7" spans="1:3" s="60" customFormat="1" ht="16.5" customHeight="1">
      <c r="A7" s="61"/>
      <c r="B7" s="64" t="s">
        <v>795</v>
      </c>
      <c r="C7" s="62"/>
    </row>
    <row r="8" spans="1:6" s="60" customFormat="1" ht="16.5" customHeight="1">
      <c r="A8" s="61"/>
      <c r="B8" s="65" t="s">
        <v>632</v>
      </c>
      <c r="C8" s="65"/>
      <c r="D8" s="66"/>
      <c r="E8" s="65"/>
      <c r="F8" s="67"/>
    </row>
    <row r="9" spans="1:3" s="60" customFormat="1" ht="18.75" customHeight="1">
      <c r="A9" s="61"/>
      <c r="B9" s="65" t="s">
        <v>1070</v>
      </c>
      <c r="C9" s="62"/>
    </row>
    <row r="10" spans="1:3" s="60" customFormat="1" ht="18.75" customHeight="1">
      <c r="A10" s="61"/>
      <c r="B10" s="65" t="s">
        <v>1071</v>
      </c>
      <c r="C10" s="62"/>
    </row>
    <row r="11" spans="1:3" s="60" customFormat="1" ht="18.75" customHeight="1">
      <c r="A11" s="61"/>
      <c r="B11" s="65" t="s">
        <v>1072</v>
      </c>
      <c r="C11" s="62"/>
    </row>
    <row r="12" spans="1:3" s="15" customFormat="1" ht="18.75" customHeight="1">
      <c r="A12" s="17"/>
      <c r="B12" s="65" t="s">
        <v>1073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1074</v>
      </c>
      <c r="C15" s="18"/>
    </row>
    <row r="16" spans="1:3" s="15" customFormat="1" ht="18.75" customHeight="1">
      <c r="A16" s="17"/>
      <c r="B16" s="65" t="s">
        <v>1075</v>
      </c>
      <c r="C16" s="18"/>
    </row>
    <row r="18" spans="1:3" s="71" customFormat="1" ht="13.5" thickBot="1">
      <c r="A18" s="53">
        <v>5307</v>
      </c>
      <c r="B18" s="54" t="s">
        <v>1314</v>
      </c>
      <c r="C18" s="55">
        <f>SUM(C19:C24)</f>
        <v>499223775</v>
      </c>
    </row>
    <row r="19" spans="1:3" ht="13.5" thickTop="1">
      <c r="A19" s="5"/>
      <c r="B19" s="1" t="s">
        <v>415</v>
      </c>
      <c r="C19" s="2">
        <v>252472410</v>
      </c>
    </row>
    <row r="20" spans="1:3" ht="12.75">
      <c r="A20" s="5"/>
      <c r="B20" s="1" t="s">
        <v>416</v>
      </c>
      <c r="C20" s="2">
        <v>24442636</v>
      </c>
    </row>
    <row r="21" spans="1:3" ht="12.75">
      <c r="A21" s="5"/>
      <c r="B21" s="1" t="s">
        <v>417</v>
      </c>
      <c r="C21" s="2">
        <v>19060682</v>
      </c>
    </row>
    <row r="22" spans="1:3" ht="12.75">
      <c r="A22" s="5"/>
      <c r="B22" s="1" t="s">
        <v>418</v>
      </c>
      <c r="C22" s="2">
        <v>50877342</v>
      </c>
    </row>
    <row r="23" spans="1:3" ht="12.75">
      <c r="A23" s="5"/>
      <c r="B23" s="1" t="s">
        <v>419</v>
      </c>
      <c r="C23" s="2">
        <v>116823368</v>
      </c>
    </row>
    <row r="24" spans="1:3" ht="12.75">
      <c r="A24" s="5"/>
      <c r="B24" s="1" t="s">
        <v>420</v>
      </c>
      <c r="C24" s="2">
        <v>35547337</v>
      </c>
    </row>
    <row r="25" spans="1:2" ht="12.75">
      <c r="A25" s="5"/>
      <c r="B25" s="1"/>
    </row>
    <row r="26" spans="1:2" ht="12.75">
      <c r="A26" s="5"/>
      <c r="B26" s="1"/>
    </row>
    <row r="27" spans="1:3" s="71" customFormat="1" ht="13.5" thickBot="1">
      <c r="A27" s="53">
        <v>5307</v>
      </c>
      <c r="B27" s="54" t="s">
        <v>364</v>
      </c>
      <c r="C27" s="55">
        <f>SUM(C28:C41)</f>
        <v>83857126</v>
      </c>
    </row>
    <row r="28" spans="1:3" ht="13.5" thickTop="1">
      <c r="A28" s="5"/>
      <c r="B28" s="1" t="s">
        <v>421</v>
      </c>
      <c r="C28" s="2">
        <v>5500312</v>
      </c>
    </row>
    <row r="29" spans="1:3" ht="12.75">
      <c r="A29" s="5"/>
      <c r="B29" s="1" t="s">
        <v>422</v>
      </c>
      <c r="C29" s="2">
        <v>5451483</v>
      </c>
    </row>
    <row r="30" spans="1:3" ht="12.75">
      <c r="A30" s="5"/>
      <c r="B30" s="1" t="s">
        <v>297</v>
      </c>
      <c r="C30" s="2">
        <v>18526133</v>
      </c>
    </row>
    <row r="31" spans="1:3" ht="12.75">
      <c r="A31" s="5"/>
      <c r="B31" s="1" t="s">
        <v>298</v>
      </c>
      <c r="C31" s="2">
        <v>7498898</v>
      </c>
    </row>
    <row r="32" spans="1:3" ht="12.75">
      <c r="A32" s="5"/>
      <c r="B32" s="1" t="s">
        <v>299</v>
      </c>
      <c r="C32" s="2">
        <v>3241472</v>
      </c>
    </row>
    <row r="33" spans="1:3" ht="12.75">
      <c r="A33" s="5"/>
      <c r="B33" s="1" t="s">
        <v>300</v>
      </c>
      <c r="C33" s="2">
        <v>6532964</v>
      </c>
    </row>
    <row r="34" spans="1:3" ht="12.75">
      <c r="A34" s="5"/>
      <c r="B34" s="1" t="s">
        <v>301</v>
      </c>
      <c r="C34" s="2">
        <v>8662702</v>
      </c>
    </row>
    <row r="35" spans="1:3" ht="12.75">
      <c r="A35" s="5"/>
      <c r="B35" s="1" t="s">
        <v>302</v>
      </c>
      <c r="C35" s="2">
        <v>3649709</v>
      </c>
    </row>
    <row r="36" spans="1:3" ht="12.75">
      <c r="A36" s="5"/>
      <c r="B36" s="1" t="s">
        <v>303</v>
      </c>
      <c r="C36" s="2">
        <v>6883603</v>
      </c>
    </row>
    <row r="37" spans="1:3" ht="12.75">
      <c r="A37" s="5"/>
      <c r="B37" s="1" t="s">
        <v>304</v>
      </c>
      <c r="C37" s="2">
        <v>3565829</v>
      </c>
    </row>
    <row r="38" spans="1:3" ht="12.75">
      <c r="A38" s="5"/>
      <c r="B38" s="1" t="s">
        <v>305</v>
      </c>
      <c r="C38" s="2">
        <v>7171540</v>
      </c>
    </row>
    <row r="39" spans="1:3" ht="12.75">
      <c r="A39" s="5"/>
      <c r="B39" s="1" t="s">
        <v>306</v>
      </c>
      <c r="C39" s="2">
        <v>2272609</v>
      </c>
    </row>
    <row r="40" spans="1:3" ht="12.75">
      <c r="A40" s="5"/>
      <c r="B40" s="1" t="s">
        <v>307</v>
      </c>
      <c r="C40" s="2">
        <v>2596721</v>
      </c>
    </row>
    <row r="41" spans="1:3" ht="12.75">
      <c r="A41" s="5"/>
      <c r="B41" s="1" t="s">
        <v>1464</v>
      </c>
      <c r="C41" s="2">
        <v>2303151</v>
      </c>
    </row>
    <row r="42" spans="1:2" ht="12.75">
      <c r="A42" s="5"/>
      <c r="B42" s="1"/>
    </row>
    <row r="43" spans="1:2" ht="12.75">
      <c r="A43" s="5"/>
      <c r="B43" s="1"/>
    </row>
    <row r="44" spans="1:3" s="71" customFormat="1" ht="13.5" thickBot="1">
      <c r="A44" s="53">
        <v>5307</v>
      </c>
      <c r="B44" s="54" t="s">
        <v>1315</v>
      </c>
      <c r="C44" s="55">
        <f>SUM(C45:C79)</f>
        <v>55440609</v>
      </c>
    </row>
    <row r="45" spans="1:3" ht="13.5" thickTop="1">
      <c r="A45" s="5"/>
      <c r="B45" s="31" t="s">
        <v>1465</v>
      </c>
      <c r="C45" s="32">
        <v>611677</v>
      </c>
    </row>
    <row r="46" spans="1:3" ht="12.75">
      <c r="A46" s="5"/>
      <c r="B46" s="31" t="s">
        <v>1466</v>
      </c>
      <c r="C46" s="32">
        <v>903008</v>
      </c>
    </row>
    <row r="47" spans="1:3" ht="12.75">
      <c r="A47" s="5"/>
      <c r="B47" s="31" t="s">
        <v>1467</v>
      </c>
      <c r="C47" s="32">
        <v>1307534</v>
      </c>
    </row>
    <row r="48" spans="1:3" ht="12.75">
      <c r="A48" s="5"/>
      <c r="B48" s="31" t="s">
        <v>1468</v>
      </c>
      <c r="C48" s="32">
        <v>2018338</v>
      </c>
    </row>
    <row r="49" spans="1:3" ht="12.75">
      <c r="A49" s="5"/>
      <c r="B49" s="31" t="s">
        <v>1469</v>
      </c>
      <c r="C49" s="32">
        <v>799940</v>
      </c>
    </row>
    <row r="50" spans="1:3" ht="12.75">
      <c r="A50" s="5"/>
      <c r="B50" s="31" t="s">
        <v>1470</v>
      </c>
      <c r="C50" s="32">
        <v>2174306</v>
      </c>
    </row>
    <row r="51" spans="1:3" ht="12.75">
      <c r="A51" s="5"/>
      <c r="B51" s="31" t="s">
        <v>1471</v>
      </c>
      <c r="C51" s="32">
        <v>1045584</v>
      </c>
    </row>
    <row r="52" spans="1:3" ht="12.75">
      <c r="A52" s="5"/>
      <c r="B52" s="31" t="s">
        <v>1472</v>
      </c>
      <c r="C52" s="32">
        <v>960929</v>
      </c>
    </row>
    <row r="53" spans="1:3" ht="12.75">
      <c r="A53" s="5"/>
      <c r="B53" s="31" t="s">
        <v>1473</v>
      </c>
      <c r="C53" s="32">
        <v>1639472</v>
      </c>
    </row>
    <row r="54" spans="1:3" ht="12.75">
      <c r="A54" s="5"/>
      <c r="B54" s="31" t="s">
        <v>1474</v>
      </c>
      <c r="C54" s="32">
        <v>1217592</v>
      </c>
    </row>
    <row r="55" spans="1:3" ht="12.75">
      <c r="A55" s="5"/>
      <c r="B55" s="31" t="s">
        <v>1475</v>
      </c>
      <c r="C55" s="32">
        <v>1345377</v>
      </c>
    </row>
    <row r="56" spans="1:3" ht="12.75">
      <c r="A56" s="5"/>
      <c r="B56" s="31" t="s">
        <v>1476</v>
      </c>
      <c r="C56" s="32">
        <v>732286</v>
      </c>
    </row>
    <row r="57" spans="1:3" ht="12.75">
      <c r="A57" s="5"/>
      <c r="B57" s="31" t="s">
        <v>1477</v>
      </c>
      <c r="C57" s="32">
        <v>773862</v>
      </c>
    </row>
    <row r="58" spans="1:3" ht="12.75">
      <c r="A58" s="5"/>
      <c r="B58" s="31" t="s">
        <v>1478</v>
      </c>
      <c r="C58" s="32">
        <v>850706</v>
      </c>
    </row>
    <row r="59" spans="1:3" ht="12.75">
      <c r="A59" s="5"/>
      <c r="B59" s="31" t="s">
        <v>1479</v>
      </c>
      <c r="C59" s="32">
        <v>1868541</v>
      </c>
    </row>
    <row r="60" spans="1:3" ht="12.75">
      <c r="A60" s="5"/>
      <c r="B60" s="31" t="s">
        <v>1480</v>
      </c>
      <c r="C60" s="32">
        <v>1488607</v>
      </c>
    </row>
    <row r="61" spans="1:3" ht="12.75">
      <c r="A61" s="5"/>
      <c r="B61" s="31" t="s">
        <v>1481</v>
      </c>
      <c r="C61" s="32">
        <v>911852</v>
      </c>
    </row>
    <row r="62" spans="1:3" ht="12.75">
      <c r="A62" s="5"/>
      <c r="B62" s="31" t="s">
        <v>1482</v>
      </c>
      <c r="C62" s="32">
        <v>851929</v>
      </c>
    </row>
    <row r="63" spans="1:3" ht="12.75">
      <c r="A63" s="5"/>
      <c r="B63" s="31" t="s">
        <v>1483</v>
      </c>
      <c r="C63" s="32">
        <v>1212665</v>
      </c>
    </row>
    <row r="64" spans="1:3" ht="12.75">
      <c r="A64" s="5"/>
      <c r="B64" s="31" t="s">
        <v>1484</v>
      </c>
      <c r="C64" s="32">
        <v>3092358</v>
      </c>
    </row>
    <row r="65" spans="1:3" ht="12.75">
      <c r="A65" s="5"/>
      <c r="B65" s="31" t="s">
        <v>1485</v>
      </c>
      <c r="C65" s="32">
        <v>1349204</v>
      </c>
    </row>
    <row r="66" spans="1:3" ht="12.75">
      <c r="A66" s="5"/>
      <c r="B66" s="31" t="s">
        <v>1486</v>
      </c>
      <c r="C66" s="32">
        <v>3728441</v>
      </c>
    </row>
    <row r="67" spans="1:3" ht="12.75">
      <c r="A67" s="5"/>
      <c r="B67" s="31" t="s">
        <v>1487</v>
      </c>
      <c r="C67" s="32">
        <v>3265667</v>
      </c>
    </row>
    <row r="68" spans="1:3" ht="12.75">
      <c r="A68" s="5"/>
      <c r="B68" s="31" t="s">
        <v>1488</v>
      </c>
      <c r="C68" s="32">
        <v>2952024</v>
      </c>
    </row>
    <row r="69" spans="1:3" ht="12.75">
      <c r="A69" s="5"/>
      <c r="B69" s="31" t="s">
        <v>1489</v>
      </c>
      <c r="C69" s="32">
        <v>1875199</v>
      </c>
    </row>
    <row r="70" spans="1:3" ht="12.75">
      <c r="A70" s="5"/>
      <c r="B70" s="31" t="s">
        <v>1490</v>
      </c>
      <c r="C70" s="32">
        <v>2577731</v>
      </c>
    </row>
    <row r="71" spans="1:3" ht="12.75">
      <c r="A71" s="5"/>
      <c r="B71" s="31" t="s">
        <v>1491</v>
      </c>
      <c r="C71" s="32">
        <v>2108442</v>
      </c>
    </row>
    <row r="72" spans="1:3" ht="12.75">
      <c r="A72" s="5"/>
      <c r="B72" s="31" t="s">
        <v>1492</v>
      </c>
      <c r="C72" s="32">
        <v>1121151</v>
      </c>
    </row>
    <row r="73" spans="1:3" ht="12.75">
      <c r="A73" s="5"/>
      <c r="B73" s="31" t="s">
        <v>1493</v>
      </c>
      <c r="C73" s="32">
        <v>1148728</v>
      </c>
    </row>
    <row r="74" spans="1:3" ht="12.75">
      <c r="A74" s="5"/>
      <c r="B74" s="31" t="s">
        <v>1494</v>
      </c>
      <c r="C74" s="32">
        <v>1572378</v>
      </c>
    </row>
    <row r="75" spans="1:3" ht="12.75">
      <c r="A75" s="5"/>
      <c r="B75" s="31" t="s">
        <v>1495</v>
      </c>
      <c r="C75" s="32">
        <v>3769659</v>
      </c>
    </row>
    <row r="76" spans="1:3" ht="12.75">
      <c r="A76" s="5"/>
      <c r="B76" s="31" t="s">
        <v>1496</v>
      </c>
      <c r="C76" s="32">
        <v>1747001</v>
      </c>
    </row>
    <row r="77" spans="1:3" ht="12.75">
      <c r="A77" s="5"/>
      <c r="B77" s="31" t="s">
        <v>1497</v>
      </c>
      <c r="C77" s="32">
        <v>1053998</v>
      </c>
    </row>
    <row r="78" spans="1:3" ht="12.75">
      <c r="A78" s="5"/>
      <c r="B78" s="31" t="s">
        <v>1498</v>
      </c>
      <c r="C78" s="32">
        <v>1354634</v>
      </c>
    </row>
    <row r="79" spans="1:3" ht="12.75">
      <c r="A79" s="5"/>
      <c r="B79" s="31" t="s">
        <v>1499</v>
      </c>
      <c r="C79" s="32">
        <v>9789</v>
      </c>
    </row>
    <row r="80" spans="1:3" ht="12.75">
      <c r="A80" s="5"/>
      <c r="B80" s="31"/>
      <c r="C80" s="32"/>
    </row>
    <row r="82" spans="1:3" s="71" customFormat="1" ht="13.5" thickBot="1">
      <c r="A82" s="53">
        <v>5309</v>
      </c>
      <c r="B82" s="54" t="s">
        <v>1316</v>
      </c>
      <c r="C82" s="55">
        <f>SUM(C83:C95)</f>
        <v>192771889</v>
      </c>
    </row>
    <row r="83" spans="1:3" ht="13.5" thickTop="1">
      <c r="A83" s="6"/>
      <c r="B83" s="33" t="s">
        <v>421</v>
      </c>
      <c r="C83" s="34">
        <v>2397573</v>
      </c>
    </row>
    <row r="84" spans="1:3" ht="12.75">
      <c r="A84" s="6"/>
      <c r="B84" s="33" t="s">
        <v>297</v>
      </c>
      <c r="C84" s="34">
        <v>14827853</v>
      </c>
    </row>
    <row r="85" spans="1:3" ht="12.75">
      <c r="A85" s="6"/>
      <c r="B85" s="33" t="s">
        <v>300</v>
      </c>
      <c r="C85" s="34">
        <v>2472963</v>
      </c>
    </row>
    <row r="86" spans="1:3" ht="12.75">
      <c r="A86" s="6"/>
      <c r="B86" s="33" t="s">
        <v>415</v>
      </c>
      <c r="C86" s="34">
        <v>47162438</v>
      </c>
    </row>
    <row r="87" spans="1:3" ht="12.75">
      <c r="A87" s="6"/>
      <c r="B87" s="33" t="s">
        <v>301</v>
      </c>
      <c r="C87" s="34">
        <v>1669337</v>
      </c>
    </row>
    <row r="88" spans="1:3" ht="12.75">
      <c r="A88" s="6"/>
      <c r="B88" s="33" t="s">
        <v>303</v>
      </c>
      <c r="C88" s="34">
        <v>1361410</v>
      </c>
    </row>
    <row r="89" spans="1:3" ht="12.75">
      <c r="A89" s="6"/>
      <c r="B89" s="33" t="s">
        <v>416</v>
      </c>
      <c r="C89" s="34">
        <v>4674142</v>
      </c>
    </row>
    <row r="90" spans="1:3" ht="12.75">
      <c r="A90" s="6"/>
      <c r="B90" s="33" t="s">
        <v>417</v>
      </c>
      <c r="C90" s="34">
        <v>4217137</v>
      </c>
    </row>
    <row r="91" spans="1:3" ht="12.75">
      <c r="A91" s="6"/>
      <c r="B91" s="33" t="s">
        <v>418</v>
      </c>
      <c r="C91" s="34">
        <v>17096411</v>
      </c>
    </row>
    <row r="92" spans="1:3" ht="12.75">
      <c r="A92" s="6"/>
      <c r="B92" s="33" t="s">
        <v>419</v>
      </c>
      <c r="C92" s="34">
        <v>78470061</v>
      </c>
    </row>
    <row r="93" spans="1:3" ht="12.75">
      <c r="A93" s="6"/>
      <c r="B93" s="33" t="s">
        <v>420</v>
      </c>
      <c r="C93" s="34">
        <v>15813901</v>
      </c>
    </row>
    <row r="94" spans="1:3" ht="12.75">
      <c r="A94" s="6"/>
      <c r="B94" s="33" t="s">
        <v>305</v>
      </c>
      <c r="C94" s="34">
        <v>1858672</v>
      </c>
    </row>
    <row r="95" spans="1:3" ht="12.75">
      <c r="A95" s="6"/>
      <c r="B95" s="33" t="s">
        <v>307</v>
      </c>
      <c r="C95" s="34">
        <v>749991</v>
      </c>
    </row>
    <row r="96" spans="1:3" ht="12.75">
      <c r="A96" s="6"/>
      <c r="B96" s="33"/>
      <c r="C96" s="34"/>
    </row>
    <row r="98" spans="1:3" s="71" customFormat="1" ht="13.5" thickBot="1">
      <c r="A98" s="53">
        <v>5311</v>
      </c>
      <c r="B98" s="54" t="s">
        <v>1317</v>
      </c>
      <c r="C98" s="55">
        <v>19998674</v>
      </c>
    </row>
    <row r="99" ht="13.5" thickTop="1"/>
    <row r="101" spans="1:3" s="71" customFormat="1" ht="13.5" thickBot="1">
      <c r="A101" s="53" t="s">
        <v>1319</v>
      </c>
      <c r="B101" s="54" t="s">
        <v>1318</v>
      </c>
      <c r="C101" s="55">
        <v>236053</v>
      </c>
    </row>
    <row r="102" ht="13.5" thickTop="1"/>
    <row r="104" spans="1:3" s="71" customFormat="1" ht="13.5" thickBot="1">
      <c r="A104" s="53">
        <v>5310</v>
      </c>
      <c r="B104" s="54" t="s">
        <v>1320</v>
      </c>
      <c r="C104" s="55">
        <v>12394851</v>
      </c>
    </row>
    <row r="105" ht="13.5" thickTop="1"/>
    <row r="107" spans="1:3" s="71" customFormat="1" ht="13.5" thickBot="1">
      <c r="A107" s="53">
        <v>5303</v>
      </c>
      <c r="B107" s="54" t="s">
        <v>1326</v>
      </c>
      <c r="C107" s="55">
        <v>12958856</v>
      </c>
    </row>
    <row r="108" ht="13.5" thickTop="1"/>
    <row r="110" spans="1:3" s="71" customFormat="1" ht="13.5" thickBot="1">
      <c r="A110" s="53">
        <v>5304</v>
      </c>
      <c r="B110" s="54" t="s">
        <v>1327</v>
      </c>
      <c r="C110" s="55">
        <v>2524485</v>
      </c>
    </row>
    <row r="111" ht="13.5" thickTop="1"/>
    <row r="113" spans="1:3" s="54" customFormat="1" ht="13.5" thickBot="1">
      <c r="A113" s="53">
        <v>5308</v>
      </c>
      <c r="B113" s="54" t="s">
        <v>1321</v>
      </c>
      <c r="C113" s="55">
        <f>SUM(C114)</f>
        <v>250000</v>
      </c>
    </row>
    <row r="114" spans="1:3" ht="13.5" thickTop="1">
      <c r="A114" s="4"/>
      <c r="B114" s="11" t="s">
        <v>1500</v>
      </c>
      <c r="C114" s="2">
        <v>250000</v>
      </c>
    </row>
    <row r="117" spans="1:3" s="71" customFormat="1" ht="13.5" thickBot="1">
      <c r="A117" s="53">
        <v>5309</v>
      </c>
      <c r="B117" s="54" t="s">
        <v>1322</v>
      </c>
      <c r="C117" s="55">
        <f>SUM(C118:C210)</f>
        <v>46431291</v>
      </c>
    </row>
    <row r="118" spans="1:3" ht="13.5" thickTop="1">
      <c r="A118" s="12"/>
      <c r="B118" s="104" t="s">
        <v>1501</v>
      </c>
      <c r="C118" s="102">
        <v>100320</v>
      </c>
    </row>
    <row r="119" spans="1:3" ht="12.75">
      <c r="A119" s="12"/>
      <c r="B119" s="104" t="s">
        <v>1501</v>
      </c>
      <c r="C119" s="102">
        <v>401280</v>
      </c>
    </row>
    <row r="120" spans="1:3" ht="12.75">
      <c r="A120" s="12"/>
      <c r="B120" s="104" t="s">
        <v>1502</v>
      </c>
      <c r="C120" s="102">
        <v>200640</v>
      </c>
    </row>
    <row r="121" spans="1:3" ht="12.75">
      <c r="A121" s="12"/>
      <c r="B121" s="104" t="s">
        <v>1503</v>
      </c>
      <c r="C121" s="102">
        <v>401280</v>
      </c>
    </row>
    <row r="122" spans="1:3" ht="12.75">
      <c r="A122" s="12"/>
      <c r="B122" s="104" t="s">
        <v>1504</v>
      </c>
      <c r="C122" s="102">
        <v>601920</v>
      </c>
    </row>
    <row r="123" spans="1:3" ht="12.75">
      <c r="A123" s="12"/>
      <c r="B123" s="104" t="s">
        <v>1505</v>
      </c>
      <c r="C123" s="102">
        <v>90288</v>
      </c>
    </row>
    <row r="124" spans="1:3" ht="12.75">
      <c r="A124" s="12"/>
      <c r="B124" s="104" t="s">
        <v>1506</v>
      </c>
      <c r="C124" s="102">
        <v>50160</v>
      </c>
    </row>
    <row r="125" spans="1:3" ht="12.75">
      <c r="A125" s="12"/>
      <c r="B125" s="104" t="s">
        <v>1507</v>
      </c>
      <c r="C125" s="102">
        <v>60192</v>
      </c>
    </row>
    <row r="126" spans="1:3" ht="12.75">
      <c r="A126" s="12"/>
      <c r="B126" s="104" t="s">
        <v>1159</v>
      </c>
      <c r="C126" s="102">
        <v>50160</v>
      </c>
    </row>
    <row r="127" spans="1:3" ht="12.75">
      <c r="A127" s="12"/>
      <c r="B127" s="104" t="s">
        <v>1160</v>
      </c>
      <c r="C127" s="102">
        <v>50160</v>
      </c>
    </row>
    <row r="128" spans="1:3" ht="12.75">
      <c r="A128" s="12"/>
      <c r="B128" s="104" t="s">
        <v>1161</v>
      </c>
      <c r="C128" s="102">
        <v>100320</v>
      </c>
    </row>
    <row r="129" spans="1:3" ht="12.75">
      <c r="A129" s="12"/>
      <c r="B129" s="104" t="s">
        <v>1162</v>
      </c>
      <c r="C129" s="102">
        <v>401280</v>
      </c>
    </row>
    <row r="130" spans="1:3" ht="12.75">
      <c r="A130" s="12"/>
      <c r="B130" s="104" t="s">
        <v>1163</v>
      </c>
      <c r="C130" s="102">
        <v>451440</v>
      </c>
    </row>
    <row r="131" spans="1:3" ht="12.75">
      <c r="A131" s="12"/>
      <c r="B131" s="104" t="s">
        <v>1164</v>
      </c>
      <c r="C131" s="102">
        <v>351120</v>
      </c>
    </row>
    <row r="132" spans="1:3" ht="12.75">
      <c r="A132" s="12"/>
      <c r="B132" s="104" t="s">
        <v>1165</v>
      </c>
      <c r="C132" s="102">
        <v>742368</v>
      </c>
    </row>
    <row r="133" spans="1:3" ht="12.75">
      <c r="A133" s="12"/>
      <c r="B133" s="104" t="s">
        <v>1166</v>
      </c>
      <c r="C133" s="102">
        <v>200640</v>
      </c>
    </row>
    <row r="134" spans="1:3" ht="12.75">
      <c r="A134" s="12"/>
      <c r="B134" s="104" t="s">
        <v>1167</v>
      </c>
      <c r="C134" s="102">
        <v>186659</v>
      </c>
    </row>
    <row r="135" spans="1:3" ht="12.75">
      <c r="A135" s="12"/>
      <c r="B135" s="104" t="s">
        <v>1168</v>
      </c>
      <c r="C135" s="102">
        <v>401280</v>
      </c>
    </row>
    <row r="136" spans="1:3" ht="12.75">
      <c r="A136" s="12"/>
      <c r="B136" s="104" t="s">
        <v>1169</v>
      </c>
      <c r="C136" s="102">
        <v>200640</v>
      </c>
    </row>
    <row r="137" spans="1:3" ht="12.75">
      <c r="A137" s="12"/>
      <c r="B137" s="104" t="s">
        <v>1170</v>
      </c>
      <c r="C137" s="102">
        <v>100320</v>
      </c>
    </row>
    <row r="138" spans="1:3" ht="12.75">
      <c r="A138" s="12"/>
      <c r="B138" s="104" t="s">
        <v>1171</v>
      </c>
      <c r="C138" s="102">
        <v>200640</v>
      </c>
    </row>
    <row r="139" spans="1:3" ht="12.75">
      <c r="A139" s="12"/>
      <c r="B139" s="104" t="s">
        <v>1172</v>
      </c>
      <c r="C139" s="102">
        <v>1229923</v>
      </c>
    </row>
    <row r="140" spans="1:3" ht="12.75">
      <c r="A140" s="12"/>
      <c r="B140" s="104" t="s">
        <v>1173</v>
      </c>
      <c r="C140" s="102">
        <v>200640</v>
      </c>
    </row>
    <row r="141" spans="1:3" ht="12.75">
      <c r="A141" s="12"/>
      <c r="B141" s="104" t="s">
        <v>1174</v>
      </c>
      <c r="C141" s="102">
        <v>92696</v>
      </c>
    </row>
    <row r="142" spans="1:3" ht="12.75">
      <c r="A142" s="12"/>
      <c r="B142" s="104" t="s">
        <v>1175</v>
      </c>
      <c r="C142" s="102">
        <v>300960</v>
      </c>
    </row>
    <row r="143" spans="1:3" ht="12.75">
      <c r="A143" s="12"/>
      <c r="B143" s="104" t="s">
        <v>1176</v>
      </c>
      <c r="C143" s="102">
        <v>401280</v>
      </c>
    </row>
    <row r="144" spans="1:3" ht="12.75">
      <c r="A144" s="12"/>
      <c r="B144" s="104" t="s">
        <v>1177</v>
      </c>
      <c r="C144" s="102">
        <v>200640</v>
      </c>
    </row>
    <row r="145" spans="1:3" ht="12.75">
      <c r="A145" s="12"/>
      <c r="B145" s="104" t="s">
        <v>1178</v>
      </c>
      <c r="C145" s="102">
        <v>601920</v>
      </c>
    </row>
    <row r="146" spans="1:3" ht="12.75">
      <c r="A146" s="12"/>
      <c r="B146" s="104" t="s">
        <v>1179</v>
      </c>
      <c r="C146" s="102">
        <v>601920</v>
      </c>
    </row>
    <row r="147" spans="1:3" ht="12.75">
      <c r="A147" s="12"/>
      <c r="B147" s="104" t="s">
        <v>1180</v>
      </c>
      <c r="C147" s="102">
        <v>65208</v>
      </c>
    </row>
    <row r="148" spans="1:3" ht="12.75">
      <c r="A148" s="12"/>
      <c r="B148" s="104" t="s">
        <v>1181</v>
      </c>
      <c r="C148" s="102">
        <v>1711058</v>
      </c>
    </row>
    <row r="149" spans="1:3" ht="12.75">
      <c r="A149" s="12"/>
      <c r="B149" s="104" t="s">
        <v>488</v>
      </c>
      <c r="C149" s="102">
        <v>300960</v>
      </c>
    </row>
    <row r="150" spans="1:3" ht="12.75">
      <c r="A150" s="12"/>
      <c r="B150" s="104" t="s">
        <v>309</v>
      </c>
      <c r="C150" s="102">
        <v>100320</v>
      </c>
    </row>
    <row r="151" spans="1:3" ht="12.75">
      <c r="A151" s="12"/>
      <c r="B151" s="104" t="s">
        <v>310</v>
      </c>
      <c r="C151" s="102">
        <v>300960</v>
      </c>
    </row>
    <row r="152" spans="1:3" ht="12.75">
      <c r="A152" s="12"/>
      <c r="B152" s="104" t="s">
        <v>311</v>
      </c>
      <c r="C152" s="102">
        <v>601920</v>
      </c>
    </row>
    <row r="153" spans="1:3" ht="12.75">
      <c r="A153" s="12"/>
      <c r="B153" s="104" t="s">
        <v>312</v>
      </c>
      <c r="C153" s="102">
        <v>200640</v>
      </c>
    </row>
    <row r="154" spans="1:3" ht="12.75">
      <c r="A154" s="12"/>
      <c r="B154" s="104" t="s">
        <v>313</v>
      </c>
      <c r="C154" s="102">
        <v>158506</v>
      </c>
    </row>
    <row r="155" spans="1:3" ht="12.75">
      <c r="A155" s="12"/>
      <c r="B155" s="104" t="s">
        <v>314</v>
      </c>
      <c r="C155" s="102">
        <v>550000</v>
      </c>
    </row>
    <row r="156" spans="1:3" ht="12.75">
      <c r="A156" s="12"/>
      <c r="B156" s="104" t="s">
        <v>315</v>
      </c>
      <c r="C156" s="102">
        <v>550000</v>
      </c>
    </row>
    <row r="157" spans="1:3" ht="12.75">
      <c r="A157" s="12"/>
      <c r="B157" s="104" t="s">
        <v>316</v>
      </c>
      <c r="C157" s="102">
        <v>100320</v>
      </c>
    </row>
    <row r="158" spans="1:3" ht="12.75">
      <c r="A158" s="12"/>
      <c r="B158" s="104" t="s">
        <v>317</v>
      </c>
      <c r="C158" s="102">
        <v>501600</v>
      </c>
    </row>
    <row r="159" spans="1:3" ht="12.75">
      <c r="A159" s="12"/>
      <c r="B159" s="104" t="s">
        <v>318</v>
      </c>
      <c r="C159" s="102">
        <v>300960</v>
      </c>
    </row>
    <row r="160" spans="1:3" ht="12.75">
      <c r="A160" s="35"/>
      <c r="B160" s="104" t="s">
        <v>319</v>
      </c>
      <c r="C160" s="102">
        <v>3009600</v>
      </c>
    </row>
    <row r="161" spans="1:3" ht="12.75">
      <c r="A161" s="36"/>
      <c r="B161" s="104" t="s">
        <v>1749</v>
      </c>
      <c r="C161" s="102">
        <v>601920</v>
      </c>
    </row>
    <row r="162" spans="1:3" ht="12.75">
      <c r="A162" s="12"/>
      <c r="B162" s="104" t="s">
        <v>1750</v>
      </c>
      <c r="C162" s="102">
        <v>140448</v>
      </c>
    </row>
    <row r="163" spans="1:3" ht="12.75">
      <c r="A163" s="12"/>
      <c r="B163" s="104" t="s">
        <v>1751</v>
      </c>
      <c r="C163" s="102">
        <v>64205</v>
      </c>
    </row>
    <row r="164" spans="1:3" ht="12.75">
      <c r="A164" s="12"/>
      <c r="B164" s="104" t="s">
        <v>463</v>
      </c>
      <c r="C164" s="102">
        <v>321024</v>
      </c>
    </row>
    <row r="165" spans="1:3" ht="12.75">
      <c r="A165" s="12"/>
      <c r="B165" s="104" t="s">
        <v>464</v>
      </c>
      <c r="C165" s="102">
        <v>200640</v>
      </c>
    </row>
    <row r="166" spans="1:3" ht="12.75">
      <c r="A166" s="12"/>
      <c r="B166" s="104" t="s">
        <v>465</v>
      </c>
      <c r="C166" s="102">
        <v>401280</v>
      </c>
    </row>
    <row r="167" spans="1:3" ht="12.75">
      <c r="A167" s="12"/>
      <c r="B167" s="104" t="s">
        <v>466</v>
      </c>
      <c r="C167" s="102">
        <v>160512</v>
      </c>
    </row>
    <row r="168" spans="1:3" ht="12.75">
      <c r="A168" s="12"/>
      <c r="B168" s="104" t="s">
        <v>467</v>
      </c>
      <c r="C168" s="102">
        <v>180576</v>
      </c>
    </row>
    <row r="169" spans="1:3" ht="12.75">
      <c r="A169" s="12"/>
      <c r="B169" s="104" t="s">
        <v>468</v>
      </c>
      <c r="C169" s="102">
        <v>200640</v>
      </c>
    </row>
    <row r="170" spans="1:3" ht="12.75">
      <c r="A170" s="12"/>
      <c r="B170" s="104" t="s">
        <v>469</v>
      </c>
      <c r="C170" s="102">
        <v>200640</v>
      </c>
    </row>
    <row r="171" spans="1:3" ht="12.75">
      <c r="A171" s="12"/>
      <c r="B171" s="104" t="s">
        <v>470</v>
      </c>
      <c r="C171" s="102">
        <v>1061386</v>
      </c>
    </row>
    <row r="172" spans="1:3" ht="12.75">
      <c r="A172" s="12"/>
      <c r="B172" s="104" t="s">
        <v>471</v>
      </c>
      <c r="C172" s="102">
        <v>200640</v>
      </c>
    </row>
    <row r="173" spans="1:3" ht="12.75">
      <c r="A173" s="12"/>
      <c r="B173" s="104" t="s">
        <v>472</v>
      </c>
      <c r="C173" s="102">
        <v>200640</v>
      </c>
    </row>
    <row r="174" spans="1:3" ht="12.75">
      <c r="A174" s="12"/>
      <c r="B174" s="104" t="s">
        <v>473</v>
      </c>
      <c r="C174" s="102">
        <v>100320</v>
      </c>
    </row>
    <row r="175" spans="1:3" ht="12.75">
      <c r="A175" s="12"/>
      <c r="B175" s="104" t="s">
        <v>474</v>
      </c>
      <c r="C175" s="102">
        <v>200640</v>
      </c>
    </row>
    <row r="176" spans="1:3" ht="12.75">
      <c r="A176" s="12"/>
      <c r="B176" s="104" t="s">
        <v>475</v>
      </c>
      <c r="C176" s="102">
        <v>200640</v>
      </c>
    </row>
    <row r="177" spans="1:3" ht="12.75">
      <c r="A177" s="12"/>
      <c r="B177" s="104" t="s">
        <v>476</v>
      </c>
      <c r="C177" s="102">
        <v>300960</v>
      </c>
    </row>
    <row r="178" spans="1:3" ht="12.75">
      <c r="A178" s="12"/>
      <c r="B178" s="104" t="s">
        <v>477</v>
      </c>
      <c r="C178" s="102">
        <v>160512</v>
      </c>
    </row>
    <row r="179" spans="1:3" ht="12.75">
      <c r="A179" s="12"/>
      <c r="B179" s="104" t="s">
        <v>478</v>
      </c>
      <c r="C179" s="102">
        <v>1003200</v>
      </c>
    </row>
    <row r="180" spans="1:3" ht="12.75">
      <c r="A180" s="12"/>
      <c r="B180" s="104" t="s">
        <v>479</v>
      </c>
      <c r="C180" s="102">
        <v>100320</v>
      </c>
    </row>
    <row r="181" spans="1:3" ht="12.75">
      <c r="A181" s="12"/>
      <c r="B181" s="104" t="s">
        <v>480</v>
      </c>
      <c r="C181" s="102">
        <v>401280</v>
      </c>
    </row>
    <row r="182" spans="1:3" ht="12.75">
      <c r="A182" s="12"/>
      <c r="B182" s="104" t="s">
        <v>481</v>
      </c>
      <c r="C182" s="102">
        <v>1404480</v>
      </c>
    </row>
    <row r="183" spans="1:3" ht="12.75">
      <c r="A183" s="12"/>
      <c r="B183" s="104" t="s">
        <v>482</v>
      </c>
      <c r="C183" s="102">
        <v>100320</v>
      </c>
    </row>
    <row r="184" spans="1:3" ht="12.75">
      <c r="A184" s="12"/>
      <c r="B184" s="104" t="s">
        <v>483</v>
      </c>
      <c r="C184" s="102">
        <v>401280</v>
      </c>
    </row>
    <row r="185" spans="1:3" ht="12.75">
      <c r="A185" s="12"/>
      <c r="B185" s="104" t="s">
        <v>484</v>
      </c>
      <c r="C185" s="102">
        <v>60192</v>
      </c>
    </row>
    <row r="186" spans="1:3" ht="21" customHeight="1">
      <c r="A186" s="12"/>
      <c r="B186" s="104" t="s">
        <v>485</v>
      </c>
      <c r="C186" s="102">
        <v>120384</v>
      </c>
    </row>
    <row r="187" spans="1:3" ht="12.75">
      <c r="A187" s="12"/>
      <c r="B187" s="104" t="s">
        <v>486</v>
      </c>
      <c r="C187" s="102">
        <v>609946</v>
      </c>
    </row>
    <row r="188" spans="1:3" ht="12.75">
      <c r="A188" s="12"/>
      <c r="B188" s="104" t="s">
        <v>1862</v>
      </c>
      <c r="C188" s="102">
        <v>2500000</v>
      </c>
    </row>
    <row r="189" spans="1:3" ht="12.75">
      <c r="A189" s="12"/>
      <c r="B189" s="104" t="s">
        <v>487</v>
      </c>
      <c r="C189" s="102">
        <v>1203840</v>
      </c>
    </row>
    <row r="190" spans="1:3" ht="12.75">
      <c r="A190" s="12"/>
      <c r="B190" s="104" t="s">
        <v>1755</v>
      </c>
      <c r="C190" s="102">
        <v>601920</v>
      </c>
    </row>
    <row r="191" spans="1:3" ht="12.75">
      <c r="A191" s="12"/>
      <c r="B191" s="104" t="s">
        <v>1756</v>
      </c>
      <c r="C191" s="102">
        <v>2808960</v>
      </c>
    </row>
    <row r="192" spans="1:3" ht="12.75">
      <c r="A192" s="12"/>
      <c r="B192" s="104" t="s">
        <v>1757</v>
      </c>
      <c r="C192" s="102">
        <v>827640</v>
      </c>
    </row>
    <row r="193" spans="1:3" ht="12.75">
      <c r="A193" s="12"/>
      <c r="B193" s="104" t="s">
        <v>1758</v>
      </c>
      <c r="C193" s="102">
        <v>1906080</v>
      </c>
    </row>
    <row r="194" spans="1:3" ht="12.75">
      <c r="A194" s="12"/>
      <c r="B194" s="104" t="s">
        <v>1759</v>
      </c>
      <c r="C194" s="102">
        <v>802560</v>
      </c>
    </row>
    <row r="195" spans="1:3" ht="12.75">
      <c r="A195" s="12"/>
      <c r="B195" s="104" t="s">
        <v>1760</v>
      </c>
      <c r="C195" s="102">
        <v>100320</v>
      </c>
    </row>
    <row r="196" spans="1:3" ht="12.75">
      <c r="A196" s="12"/>
      <c r="B196" s="104" t="s">
        <v>1761</v>
      </c>
      <c r="C196" s="102">
        <v>200640</v>
      </c>
    </row>
    <row r="197" spans="1:3" ht="12.75">
      <c r="A197" s="12"/>
      <c r="B197" s="104" t="s">
        <v>1762</v>
      </c>
      <c r="C197" s="102">
        <v>60192</v>
      </c>
    </row>
    <row r="198" spans="1:3" ht="12.75">
      <c r="A198" s="12"/>
      <c r="B198" s="104" t="s">
        <v>1763</v>
      </c>
      <c r="C198" s="102">
        <v>200640</v>
      </c>
    </row>
    <row r="199" spans="1:3" ht="12.75">
      <c r="A199" s="12"/>
      <c r="B199" s="104" t="s">
        <v>1764</v>
      </c>
      <c r="C199" s="102">
        <v>752400</v>
      </c>
    </row>
    <row r="200" spans="1:3" ht="12.75">
      <c r="A200" s="12"/>
      <c r="B200" s="104" t="s">
        <v>1765</v>
      </c>
      <c r="C200" s="102">
        <v>300960</v>
      </c>
    </row>
    <row r="201" spans="1:3" ht="12.75">
      <c r="A201" s="12"/>
      <c r="B201" s="104" t="s">
        <v>1766</v>
      </c>
      <c r="C201" s="102">
        <v>100320</v>
      </c>
    </row>
    <row r="202" spans="1:3" ht="12.75">
      <c r="A202" s="12"/>
      <c r="B202" s="104" t="s">
        <v>1767</v>
      </c>
      <c r="C202" s="102">
        <v>180576</v>
      </c>
    </row>
    <row r="203" spans="1:3" ht="12.75">
      <c r="A203" s="12"/>
      <c r="B203" s="104" t="s">
        <v>1768</v>
      </c>
      <c r="C203" s="102">
        <v>953040</v>
      </c>
    </row>
    <row r="204" spans="1:3" ht="12.75">
      <c r="A204" s="12"/>
      <c r="B204" s="104" t="s">
        <v>1769</v>
      </c>
      <c r="C204" s="102">
        <v>50160</v>
      </c>
    </row>
    <row r="205" spans="1:3" ht="12.75">
      <c r="A205" s="12"/>
      <c r="B205" s="104" t="s">
        <v>1770</v>
      </c>
      <c r="C205" s="102">
        <v>100320</v>
      </c>
    </row>
    <row r="206" spans="1:3" ht="12.75">
      <c r="A206" s="12"/>
      <c r="B206" s="104" t="s">
        <v>1771</v>
      </c>
      <c r="C206" s="102">
        <v>601920</v>
      </c>
    </row>
    <row r="207" spans="1:3" ht="12.75">
      <c r="A207" s="12"/>
      <c r="B207" s="104" t="s">
        <v>1772</v>
      </c>
      <c r="C207" s="102">
        <v>4200000</v>
      </c>
    </row>
    <row r="208" spans="1:3" ht="12.75">
      <c r="A208" s="12"/>
      <c r="B208" s="104" t="s">
        <v>1773</v>
      </c>
      <c r="C208" s="102">
        <v>852720</v>
      </c>
    </row>
    <row r="209" spans="1:3" ht="12.75">
      <c r="A209" s="12"/>
      <c r="B209" s="104" t="s">
        <v>1774</v>
      </c>
      <c r="C209" s="102">
        <v>200640</v>
      </c>
    </row>
    <row r="210" spans="2:3" ht="12.75">
      <c r="B210" s="104" t="s">
        <v>1861</v>
      </c>
      <c r="C210" s="102">
        <v>401280</v>
      </c>
    </row>
    <row r="211" spans="2:3" ht="12.75">
      <c r="B211" s="104"/>
      <c r="C211" s="102"/>
    </row>
    <row r="212" spans="1:3" s="71" customFormat="1" ht="13.5" thickBot="1">
      <c r="A212" s="53">
        <v>5309</v>
      </c>
      <c r="B212" s="54" t="s">
        <v>1328</v>
      </c>
      <c r="C212" s="55">
        <f>SUM(C213:C216)</f>
        <v>103915388</v>
      </c>
    </row>
    <row r="213" spans="1:3" ht="13.5" thickTop="1">
      <c r="A213" s="6"/>
      <c r="B213" s="104" t="s">
        <v>445</v>
      </c>
      <c r="C213" s="102">
        <v>100000000</v>
      </c>
    </row>
    <row r="214" spans="1:3" ht="12.75">
      <c r="A214" s="6"/>
      <c r="B214" s="104" t="s">
        <v>1863</v>
      </c>
      <c r="C214" s="102">
        <v>806654</v>
      </c>
    </row>
    <row r="215" spans="1:3" ht="12.75">
      <c r="A215" s="6"/>
      <c r="B215" s="104" t="s">
        <v>1864</v>
      </c>
      <c r="C215" s="102">
        <v>684040</v>
      </c>
    </row>
    <row r="216" spans="1:3" ht="12.75">
      <c r="A216" s="6"/>
      <c r="B216" s="104" t="s">
        <v>446</v>
      </c>
      <c r="C216" s="102">
        <v>2424694</v>
      </c>
    </row>
    <row r="217" spans="1:3" ht="12.75">
      <c r="A217" s="6"/>
      <c r="B217" s="40"/>
      <c r="C217" s="41"/>
    </row>
    <row r="219" spans="1:3" s="71" customFormat="1" ht="13.5" thickBot="1">
      <c r="A219" s="53">
        <v>5316</v>
      </c>
      <c r="B219" s="54" t="s">
        <v>1329</v>
      </c>
      <c r="C219" s="55">
        <f>SUM(C220:C241)</f>
        <v>20631584</v>
      </c>
    </row>
    <row r="220" spans="1:3" ht="13.5" thickTop="1">
      <c r="A220" s="6"/>
      <c r="B220" s="104" t="s">
        <v>421</v>
      </c>
      <c r="C220" s="102">
        <v>89316</v>
      </c>
    </row>
    <row r="221" spans="1:3" ht="12.75">
      <c r="A221" s="6"/>
      <c r="B221" s="104" t="s">
        <v>422</v>
      </c>
      <c r="C221" s="102">
        <v>335486</v>
      </c>
    </row>
    <row r="222" spans="1:3" ht="12.75">
      <c r="A222" s="6"/>
      <c r="B222" s="104" t="s">
        <v>297</v>
      </c>
      <c r="C222" s="102">
        <v>106069</v>
      </c>
    </row>
    <row r="223" spans="1:3" ht="12.75">
      <c r="A223" s="6"/>
      <c r="B223" s="104" t="s">
        <v>298</v>
      </c>
      <c r="C223" s="102">
        <v>505727</v>
      </c>
    </row>
    <row r="224" spans="1:3" ht="12.75">
      <c r="A224" s="6"/>
      <c r="B224" s="104" t="s">
        <v>299</v>
      </c>
      <c r="C224" s="102">
        <v>176743</v>
      </c>
    </row>
    <row r="225" spans="1:3" ht="12.75">
      <c r="A225" s="6"/>
      <c r="B225" s="104" t="s">
        <v>300</v>
      </c>
      <c r="C225" s="102">
        <v>172608</v>
      </c>
    </row>
    <row r="226" spans="1:3" ht="12.75">
      <c r="A226" s="6"/>
      <c r="B226" s="104" t="s">
        <v>415</v>
      </c>
      <c r="C226" s="102">
        <v>8442199</v>
      </c>
    </row>
    <row r="227" spans="1:3" ht="12.75">
      <c r="A227" s="6"/>
      <c r="B227" s="104" t="s">
        <v>301</v>
      </c>
      <c r="C227" s="102">
        <v>116753</v>
      </c>
    </row>
    <row r="228" spans="1:3" ht="12.75">
      <c r="A228" s="6"/>
      <c r="B228" s="104" t="s">
        <v>302</v>
      </c>
      <c r="C228" s="102">
        <v>217635</v>
      </c>
    </row>
    <row r="229" spans="1:3" ht="12.75">
      <c r="A229" s="6"/>
      <c r="B229" s="104" t="s">
        <v>303</v>
      </c>
      <c r="C229" s="102">
        <v>196151</v>
      </c>
    </row>
    <row r="230" spans="1:3" ht="12.75">
      <c r="A230" s="6"/>
      <c r="B230" s="104" t="s">
        <v>416</v>
      </c>
      <c r="C230" s="102">
        <v>1081019</v>
      </c>
    </row>
    <row r="231" spans="1:3" ht="12.75">
      <c r="A231" s="6"/>
      <c r="B231" s="104" t="s">
        <v>417</v>
      </c>
      <c r="C231" s="102">
        <v>775462</v>
      </c>
    </row>
    <row r="232" spans="1:3" ht="12.75">
      <c r="A232" s="6"/>
      <c r="B232" s="104" t="s">
        <v>418</v>
      </c>
      <c r="C232" s="102">
        <v>1476858</v>
      </c>
    </row>
    <row r="233" spans="1:3" ht="12.75">
      <c r="A233" s="6"/>
      <c r="B233" s="104" t="s">
        <v>419</v>
      </c>
      <c r="C233" s="102">
        <v>1318167</v>
      </c>
    </row>
    <row r="234" spans="1:3" ht="12.75">
      <c r="A234" s="6"/>
      <c r="B234" s="104" t="s">
        <v>420</v>
      </c>
      <c r="C234" s="102">
        <v>486612</v>
      </c>
    </row>
    <row r="235" spans="1:3" ht="12.75">
      <c r="A235" s="6"/>
      <c r="B235" s="104" t="s">
        <v>304</v>
      </c>
      <c r="C235" s="102">
        <v>110882</v>
      </c>
    </row>
    <row r="236" spans="1:3" ht="12.75">
      <c r="A236" s="6"/>
      <c r="B236" s="104" t="s">
        <v>305</v>
      </c>
      <c r="C236" s="102">
        <v>277437</v>
      </c>
    </row>
    <row r="237" spans="1:3" ht="12.75">
      <c r="A237" s="6"/>
      <c r="B237" s="104" t="s">
        <v>306</v>
      </c>
      <c r="C237" s="102">
        <v>91840</v>
      </c>
    </row>
    <row r="238" spans="1:3" ht="12.75">
      <c r="A238" s="6"/>
      <c r="B238" s="104" t="s">
        <v>307</v>
      </c>
      <c r="C238" s="102">
        <v>49642</v>
      </c>
    </row>
    <row r="239" spans="1:3" ht="12.75">
      <c r="A239" s="6"/>
      <c r="B239" s="104" t="s">
        <v>1464</v>
      </c>
      <c r="C239" s="102">
        <v>137860</v>
      </c>
    </row>
    <row r="240" spans="1:3" ht="12.75">
      <c r="A240" s="6"/>
      <c r="B240" s="1" t="s">
        <v>1324</v>
      </c>
      <c r="C240" s="102">
        <v>3000086</v>
      </c>
    </row>
    <row r="241" spans="1:3" ht="12.75">
      <c r="A241" s="6"/>
      <c r="B241" s="1" t="s">
        <v>1325</v>
      </c>
      <c r="C241" s="102">
        <v>1467032</v>
      </c>
    </row>
    <row r="242" spans="1:2" ht="12.75">
      <c r="A242" s="6"/>
      <c r="B242" s="1"/>
    </row>
    <row r="244" spans="1:3" s="71" customFormat="1" ht="13.5" thickBot="1">
      <c r="A244" s="53">
        <v>5317</v>
      </c>
      <c r="B244" s="54" t="s">
        <v>1330</v>
      </c>
      <c r="C244" s="55">
        <f>SUM(C245:C266)</f>
        <v>10241457</v>
      </c>
    </row>
    <row r="245" spans="1:3" ht="13.5" thickTop="1">
      <c r="A245" s="6"/>
      <c r="B245" s="104" t="s">
        <v>421</v>
      </c>
      <c r="C245" s="102">
        <v>60601</v>
      </c>
    </row>
    <row r="246" spans="1:3" ht="12.75">
      <c r="A246" s="6"/>
      <c r="B246" s="104" t="s">
        <v>422</v>
      </c>
      <c r="C246" s="102">
        <v>131079</v>
      </c>
    </row>
    <row r="247" spans="1:3" ht="12.75">
      <c r="A247" s="6"/>
      <c r="B247" s="104" t="s">
        <v>297</v>
      </c>
      <c r="C247" s="102">
        <v>121779</v>
      </c>
    </row>
    <row r="248" spans="1:3" ht="12.75">
      <c r="A248" s="6"/>
      <c r="B248" s="104" t="s">
        <v>298</v>
      </c>
      <c r="C248" s="102">
        <v>182740</v>
      </c>
    </row>
    <row r="249" spans="1:3" ht="12.75">
      <c r="A249" s="6"/>
      <c r="B249" s="104" t="s">
        <v>299</v>
      </c>
      <c r="C249" s="102">
        <v>89378</v>
      </c>
    </row>
    <row r="250" spans="1:3" ht="12.75">
      <c r="A250" s="6"/>
      <c r="B250" s="104" t="s">
        <v>300</v>
      </c>
      <c r="C250" s="102">
        <v>75358</v>
      </c>
    </row>
    <row r="251" spans="1:3" ht="12.75">
      <c r="A251" s="6"/>
      <c r="B251" s="104" t="s">
        <v>415</v>
      </c>
      <c r="C251" s="102">
        <v>3618995</v>
      </c>
    </row>
    <row r="252" spans="1:3" ht="12.75">
      <c r="A252" s="6"/>
      <c r="B252" s="104" t="s">
        <v>301</v>
      </c>
      <c r="C252" s="102">
        <v>108270</v>
      </c>
    </row>
    <row r="253" spans="1:3" ht="12.75">
      <c r="A253" s="6"/>
      <c r="B253" s="104" t="s">
        <v>302</v>
      </c>
      <c r="C253" s="102">
        <v>105141</v>
      </c>
    </row>
    <row r="254" spans="2:3" ht="12.75">
      <c r="B254" s="104" t="s">
        <v>303</v>
      </c>
      <c r="C254" s="102">
        <v>102398</v>
      </c>
    </row>
    <row r="255" spans="2:3" ht="12.75">
      <c r="B255" s="104" t="s">
        <v>416</v>
      </c>
      <c r="C255" s="102">
        <v>451996</v>
      </c>
    </row>
    <row r="256" spans="2:3" ht="12.75">
      <c r="B256" s="104" t="s">
        <v>417</v>
      </c>
      <c r="C256" s="102">
        <v>423003</v>
      </c>
    </row>
    <row r="257" spans="2:3" ht="12.75">
      <c r="B257" s="104" t="s">
        <v>418</v>
      </c>
      <c r="C257" s="102">
        <v>724318</v>
      </c>
    </row>
    <row r="258" spans="2:3" ht="12.75">
      <c r="B258" s="104" t="s">
        <v>419</v>
      </c>
      <c r="C258" s="102">
        <v>950208</v>
      </c>
    </row>
    <row r="259" spans="2:3" ht="12.75">
      <c r="B259" s="104" t="s">
        <v>420</v>
      </c>
      <c r="C259" s="102">
        <v>399440</v>
      </c>
    </row>
    <row r="260" spans="2:3" ht="12.75">
      <c r="B260" s="104" t="s">
        <v>304</v>
      </c>
      <c r="C260" s="102">
        <v>80089</v>
      </c>
    </row>
    <row r="261" spans="2:3" ht="12.75">
      <c r="B261" s="104" t="s">
        <v>305</v>
      </c>
      <c r="C261" s="102">
        <v>108677</v>
      </c>
    </row>
    <row r="262" spans="2:3" ht="12.75">
      <c r="B262" s="104" t="s">
        <v>306</v>
      </c>
      <c r="C262" s="102">
        <v>59215</v>
      </c>
    </row>
    <row r="263" spans="2:3" ht="12.75">
      <c r="B263" s="104" t="s">
        <v>307</v>
      </c>
      <c r="C263" s="102">
        <v>45968</v>
      </c>
    </row>
    <row r="264" spans="2:3" ht="12.75">
      <c r="B264" s="104" t="s">
        <v>1464</v>
      </c>
      <c r="C264" s="102">
        <v>63305</v>
      </c>
    </row>
    <row r="265" spans="2:3" ht="12.75">
      <c r="B265" s="1" t="s">
        <v>1324</v>
      </c>
      <c r="C265" s="102">
        <v>1658388</v>
      </c>
    </row>
    <row r="266" spans="2:3" ht="12.75">
      <c r="B266" s="1" t="s">
        <v>1325</v>
      </c>
      <c r="C266" s="102">
        <v>681111</v>
      </c>
    </row>
    <row r="267" ht="12.75">
      <c r="B267" s="1"/>
    </row>
    <row r="269" spans="1:3" s="71" customFormat="1" ht="13.5" thickBot="1">
      <c r="A269" s="53">
        <v>5314</v>
      </c>
      <c r="B269" s="54" t="s">
        <v>385</v>
      </c>
      <c r="C269" s="55">
        <f>SUM(C270:C271)</f>
        <v>1380000</v>
      </c>
    </row>
    <row r="270" spans="2:3" ht="13.5" thickTop="1">
      <c r="B270" s="24" t="s">
        <v>1865</v>
      </c>
      <c r="C270" s="2">
        <v>380000</v>
      </c>
    </row>
    <row r="271" spans="2:3" ht="12.75">
      <c r="B271" s="24" t="s">
        <v>270</v>
      </c>
      <c r="C271" s="2">
        <v>1000000</v>
      </c>
    </row>
    <row r="272" ht="12.75">
      <c r="B272" s="24"/>
    </row>
    <row r="274" spans="1:3" s="71" customFormat="1" ht="13.5" thickBot="1">
      <c r="A274" s="53">
        <v>5339</v>
      </c>
      <c r="B274" s="54" t="s">
        <v>1866</v>
      </c>
      <c r="C274" s="55">
        <f>SUM(C275)</f>
        <v>1250000</v>
      </c>
    </row>
    <row r="275" spans="2:3" ht="13.5" thickTop="1">
      <c r="B275" s="24" t="s">
        <v>1867</v>
      </c>
      <c r="C275" s="2">
        <v>1250000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B7" sqref="B7"/>
    </sheetView>
  </sheetViews>
  <sheetFormatPr defaultColWidth="9.140625" defaultRowHeight="12.75"/>
  <cols>
    <col min="1" max="1" width="10.8515625" style="9" customWidth="1"/>
    <col min="2" max="2" width="77.710937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447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SUM(C20,C24:C25,C29:C34,C38,C41,C44,C47,C50,C53,C57,C61:C75,C79:C80,C84:C88,C92:C96)</f>
        <v>199217007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633</v>
      </c>
      <c r="C6" s="62"/>
    </row>
    <row r="7" spans="1:3" s="60" customFormat="1" ht="16.5" customHeight="1">
      <c r="A7" s="61"/>
      <c r="B7" s="64" t="s">
        <v>634</v>
      </c>
      <c r="C7" s="62"/>
    </row>
    <row r="8" spans="1:6" s="60" customFormat="1" ht="16.5" customHeight="1">
      <c r="A8" s="61"/>
      <c r="B8" s="65" t="s">
        <v>1076</v>
      </c>
      <c r="C8" s="65"/>
      <c r="D8" s="66"/>
      <c r="E8" s="65"/>
      <c r="F8" s="67"/>
    </row>
    <row r="9" spans="1:3" s="60" customFormat="1" ht="18.75" customHeight="1">
      <c r="A9" s="61"/>
      <c r="B9" s="65" t="s">
        <v>1077</v>
      </c>
      <c r="C9" s="62"/>
    </row>
    <row r="10" spans="1:3" s="60" customFormat="1" ht="18.75" customHeight="1">
      <c r="A10" s="61"/>
      <c r="B10" s="65" t="s">
        <v>1078</v>
      </c>
      <c r="C10" s="62"/>
    </row>
    <row r="11" spans="1:3" s="60" customFormat="1" ht="18.75" customHeight="1">
      <c r="A11" s="61"/>
      <c r="B11" s="65" t="s">
        <v>635</v>
      </c>
      <c r="C11" s="62"/>
    </row>
    <row r="12" spans="1:3" s="15" customFormat="1" ht="18.75" customHeight="1">
      <c r="A12" s="17"/>
      <c r="B12" s="65" t="s">
        <v>636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1079</v>
      </c>
      <c r="C15" s="18"/>
    </row>
    <row r="16" spans="1:3" s="15" customFormat="1" ht="18.75" customHeight="1">
      <c r="A16" s="17"/>
      <c r="B16" s="65" t="s">
        <v>1080</v>
      </c>
      <c r="C16" s="18"/>
    </row>
    <row r="19" spans="1:3" s="71" customFormat="1" ht="13.5" thickBot="1">
      <c r="A19" s="77">
        <v>5307</v>
      </c>
      <c r="B19" s="78" t="s">
        <v>1314</v>
      </c>
      <c r="C19" s="55">
        <f>SUM(C20)</f>
        <v>39136659</v>
      </c>
    </row>
    <row r="20" spans="1:3" ht="13.5" thickTop="1">
      <c r="A20" s="5"/>
      <c r="B20" s="1" t="s">
        <v>1868</v>
      </c>
      <c r="C20" s="2">
        <v>39136659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77">
        <v>5307</v>
      </c>
      <c r="B23" s="78" t="s">
        <v>364</v>
      </c>
      <c r="C23" s="55">
        <f>SUM(C24:C25)</f>
        <v>7336573</v>
      </c>
    </row>
    <row r="24" spans="1:3" ht="13.5" thickTop="1">
      <c r="A24" s="5"/>
      <c r="B24" s="1" t="s">
        <v>1869</v>
      </c>
      <c r="C24" s="2">
        <v>5130742</v>
      </c>
    </row>
    <row r="25" spans="1:3" ht="12.75">
      <c r="A25" s="5"/>
      <c r="B25" s="1" t="s">
        <v>1870</v>
      </c>
      <c r="C25" s="2">
        <v>2205831</v>
      </c>
    </row>
    <row r="26" spans="1:2" ht="12.75">
      <c r="A26" s="5"/>
      <c r="B26" s="1"/>
    </row>
    <row r="27" spans="1:2" ht="12.75">
      <c r="A27" s="5"/>
      <c r="B27" s="1"/>
    </row>
    <row r="28" spans="1:3" s="71" customFormat="1" ht="13.5" thickBot="1">
      <c r="A28" s="77">
        <v>5307</v>
      </c>
      <c r="B28" s="78" t="s">
        <v>1315</v>
      </c>
      <c r="C28" s="55">
        <f>SUM(C29:C34)</f>
        <v>8293228</v>
      </c>
    </row>
    <row r="29" spans="1:3" ht="13.5" thickTop="1">
      <c r="A29" s="5"/>
      <c r="B29" s="42" t="s">
        <v>1871</v>
      </c>
      <c r="C29" s="32">
        <v>2127250</v>
      </c>
    </row>
    <row r="30" spans="1:3" ht="12.75">
      <c r="A30" s="5"/>
      <c r="B30" s="42" t="s">
        <v>1872</v>
      </c>
      <c r="C30" s="32">
        <v>1002471</v>
      </c>
    </row>
    <row r="31" spans="1:3" ht="12.75">
      <c r="A31" s="5"/>
      <c r="B31" s="42" t="s">
        <v>1873</v>
      </c>
      <c r="C31" s="32">
        <v>1312260</v>
      </c>
    </row>
    <row r="32" spans="1:3" ht="12.75">
      <c r="A32" s="5"/>
      <c r="B32" s="42" t="s">
        <v>1874</v>
      </c>
      <c r="C32" s="32">
        <v>823076</v>
      </c>
    </row>
    <row r="33" spans="1:3" ht="12.75">
      <c r="A33" s="5"/>
      <c r="B33" s="42" t="s">
        <v>1875</v>
      </c>
      <c r="C33" s="32">
        <v>1468975</v>
      </c>
    </row>
    <row r="34" spans="1:3" ht="12.75">
      <c r="A34" s="5"/>
      <c r="B34" s="42" t="s">
        <v>1876</v>
      </c>
      <c r="C34" s="32">
        <v>1559196</v>
      </c>
    </row>
    <row r="35" spans="1:3" ht="12.75">
      <c r="A35" s="5"/>
      <c r="B35" s="42"/>
      <c r="C35" s="32"/>
    </row>
    <row r="36" spans="1:2" ht="12.75">
      <c r="A36" s="11"/>
      <c r="B36" s="1"/>
    </row>
    <row r="37" spans="1:3" s="71" customFormat="1" ht="13.5" thickBot="1">
      <c r="A37" s="77">
        <v>5309</v>
      </c>
      <c r="B37" s="78" t="s">
        <v>1316</v>
      </c>
      <c r="C37" s="55">
        <f>SUM(C38)</f>
        <v>3817847</v>
      </c>
    </row>
    <row r="38" spans="1:3" ht="13.5" thickTop="1">
      <c r="A38" s="6"/>
      <c r="B38" s="7" t="s">
        <v>1868</v>
      </c>
      <c r="C38" s="8">
        <v>3817847</v>
      </c>
    </row>
    <row r="39" spans="1:3" ht="12.75">
      <c r="A39" s="6"/>
      <c r="B39" s="7"/>
      <c r="C39" s="8"/>
    </row>
    <row r="40" spans="1:2" ht="12.75">
      <c r="A40" s="11"/>
      <c r="B40" s="1"/>
    </row>
    <row r="41" spans="1:3" s="71" customFormat="1" ht="13.5" thickBot="1">
      <c r="A41" s="77">
        <v>5311</v>
      </c>
      <c r="B41" s="78" t="s">
        <v>1317</v>
      </c>
      <c r="C41" s="55">
        <v>7315810</v>
      </c>
    </row>
    <row r="42" spans="1:2" ht="13.5" thickTop="1">
      <c r="A42" s="11"/>
      <c r="B42" s="1"/>
    </row>
    <row r="43" spans="1:2" ht="12.75">
      <c r="A43" s="11"/>
      <c r="B43" s="1"/>
    </row>
    <row r="44" spans="1:3" s="71" customFormat="1" ht="13.5" thickBot="1">
      <c r="A44" s="77" t="s">
        <v>1319</v>
      </c>
      <c r="B44" s="78" t="s">
        <v>1318</v>
      </c>
      <c r="C44" s="55">
        <v>113327</v>
      </c>
    </row>
    <row r="45" spans="1:2" ht="13.5" thickTop="1">
      <c r="A45" s="11"/>
      <c r="B45" s="1"/>
    </row>
    <row r="46" spans="1:2" ht="12.75">
      <c r="A46" s="11"/>
      <c r="B46" s="1"/>
    </row>
    <row r="47" spans="1:3" s="71" customFormat="1" ht="13.5" thickBot="1">
      <c r="A47" s="77">
        <v>5310</v>
      </c>
      <c r="B47" s="78" t="s">
        <v>1320</v>
      </c>
      <c r="C47" s="55">
        <v>1481207</v>
      </c>
    </row>
    <row r="48" spans="1:2" ht="13.5" thickTop="1">
      <c r="A48" s="11"/>
      <c r="B48" s="1"/>
    </row>
    <row r="49" spans="1:2" ht="12.75">
      <c r="A49" s="11"/>
      <c r="B49" s="1"/>
    </row>
    <row r="50" spans="1:3" s="71" customFormat="1" ht="13.5" thickBot="1">
      <c r="A50" s="77">
        <v>5303</v>
      </c>
      <c r="B50" s="78" t="s">
        <v>1326</v>
      </c>
      <c r="C50" s="55">
        <v>1234513</v>
      </c>
    </row>
    <row r="51" spans="1:2" ht="13.5" thickTop="1">
      <c r="A51" s="11"/>
      <c r="B51" s="1"/>
    </row>
    <row r="52" spans="1:2" ht="12.75">
      <c r="A52" s="11"/>
      <c r="B52" s="1"/>
    </row>
    <row r="53" spans="1:3" s="71" customFormat="1" ht="13.5" thickBot="1">
      <c r="A53" s="77">
        <v>5304</v>
      </c>
      <c r="B53" s="78" t="s">
        <v>1327</v>
      </c>
      <c r="C53" s="55">
        <v>270193</v>
      </c>
    </row>
    <row r="54" spans="1:2" ht="13.5" thickTop="1">
      <c r="A54" s="11"/>
      <c r="B54" s="1"/>
    </row>
    <row r="55" spans="1:2" ht="12.75">
      <c r="A55" s="11"/>
      <c r="B55" s="1"/>
    </row>
    <row r="56" spans="1:3" s="71" customFormat="1" ht="13.5" thickBot="1">
      <c r="A56" s="77">
        <v>5308</v>
      </c>
      <c r="B56" s="78" t="s">
        <v>1321</v>
      </c>
      <c r="C56" s="55">
        <f>SUM(C57)</f>
        <v>952000</v>
      </c>
    </row>
    <row r="57" spans="1:3" ht="13.5" thickTop="1">
      <c r="A57" s="4"/>
      <c r="B57" s="11" t="s">
        <v>1877</v>
      </c>
      <c r="C57" s="2">
        <v>952000</v>
      </c>
    </row>
    <row r="58" spans="1:2" ht="12.75">
      <c r="A58" s="4"/>
      <c r="B58" s="11"/>
    </row>
    <row r="59" spans="1:2" ht="12.75">
      <c r="A59" s="11"/>
      <c r="B59" s="1"/>
    </row>
    <row r="60" spans="1:3" s="71" customFormat="1" ht="13.5" thickBot="1">
      <c r="A60" s="77">
        <v>5309</v>
      </c>
      <c r="B60" s="78" t="s">
        <v>1322</v>
      </c>
      <c r="C60" s="55">
        <f>SUM(C61:C75)</f>
        <v>11416181</v>
      </c>
    </row>
    <row r="61" spans="1:3" ht="13.5" thickTop="1">
      <c r="A61" s="12"/>
      <c r="B61" s="50" t="s">
        <v>1878</v>
      </c>
      <c r="C61" s="95">
        <v>140448</v>
      </c>
    </row>
    <row r="62" spans="1:3" ht="12.75">
      <c r="A62" s="12"/>
      <c r="B62" s="96" t="s">
        <v>1879</v>
      </c>
      <c r="C62" s="97">
        <v>50160</v>
      </c>
    </row>
    <row r="63" spans="1:3" ht="24">
      <c r="A63" s="12"/>
      <c r="B63" s="19" t="s">
        <v>1880</v>
      </c>
      <c r="C63" s="98">
        <v>6188000</v>
      </c>
    </row>
    <row r="64" spans="1:3" ht="12.75">
      <c r="A64" s="12"/>
      <c r="B64" s="50" t="s">
        <v>1881</v>
      </c>
      <c r="C64" s="95">
        <v>714000</v>
      </c>
    </row>
    <row r="65" spans="1:3" ht="12.75">
      <c r="A65" s="12"/>
      <c r="B65" s="50" t="s">
        <v>1574</v>
      </c>
      <c r="C65" s="95">
        <v>476000</v>
      </c>
    </row>
    <row r="66" spans="1:3" ht="12.75">
      <c r="A66" s="12"/>
      <c r="B66" s="50" t="s">
        <v>1575</v>
      </c>
      <c r="C66" s="95">
        <v>1666000</v>
      </c>
    </row>
    <row r="67" spans="1:3" ht="12.75">
      <c r="A67" s="12"/>
      <c r="B67" s="50" t="s">
        <v>1576</v>
      </c>
      <c r="C67" s="95">
        <v>1103520</v>
      </c>
    </row>
    <row r="68" spans="1:3" ht="12.75">
      <c r="A68" s="12"/>
      <c r="B68" s="50" t="s">
        <v>1577</v>
      </c>
      <c r="C68" s="95">
        <v>401280</v>
      </c>
    </row>
    <row r="69" spans="1:3" ht="12.75">
      <c r="A69" s="12"/>
      <c r="B69" s="50" t="s">
        <v>1578</v>
      </c>
      <c r="C69" s="95">
        <v>100320</v>
      </c>
    </row>
    <row r="70" spans="1:3" ht="12.75">
      <c r="A70" s="12"/>
      <c r="B70" s="50" t="s">
        <v>1579</v>
      </c>
      <c r="C70" s="95">
        <v>100320</v>
      </c>
    </row>
    <row r="71" spans="1:3" ht="12.75">
      <c r="A71" s="12"/>
      <c r="B71" s="50" t="s">
        <v>1580</v>
      </c>
      <c r="C71" s="95">
        <v>50160</v>
      </c>
    </row>
    <row r="72" spans="1:3" ht="12.75">
      <c r="A72" s="12"/>
      <c r="B72" s="50" t="s">
        <v>1581</v>
      </c>
      <c r="C72" s="95">
        <v>150480</v>
      </c>
    </row>
    <row r="73" spans="1:3" ht="12.75">
      <c r="A73" s="12"/>
      <c r="B73" s="50" t="s">
        <v>1582</v>
      </c>
      <c r="C73" s="95">
        <v>150480</v>
      </c>
    </row>
    <row r="74" spans="1:3" ht="12.75">
      <c r="A74" s="12"/>
      <c r="B74" s="50" t="s">
        <v>1583</v>
      </c>
      <c r="C74" s="95">
        <v>60192</v>
      </c>
    </row>
    <row r="75" spans="1:3" ht="12.75">
      <c r="A75" s="12"/>
      <c r="B75" s="50" t="s">
        <v>1584</v>
      </c>
      <c r="C75" s="95">
        <v>64821</v>
      </c>
    </row>
    <row r="76" spans="1:3" ht="12.75">
      <c r="A76" s="12"/>
      <c r="B76" s="19"/>
      <c r="C76" s="20"/>
    </row>
    <row r="77" spans="1:2" ht="12.75">
      <c r="A77" s="11"/>
      <c r="B77" s="1"/>
    </row>
    <row r="78" spans="1:3" s="71" customFormat="1" ht="13.5" thickBot="1">
      <c r="A78" s="77">
        <v>5309</v>
      </c>
      <c r="B78" s="78" t="s">
        <v>1328</v>
      </c>
      <c r="C78" s="55">
        <f>SUM(C79:C80)</f>
        <v>115000000</v>
      </c>
    </row>
    <row r="79" spans="1:3" ht="13.5" thickTop="1">
      <c r="A79" s="6"/>
      <c r="B79" s="13" t="s">
        <v>448</v>
      </c>
      <c r="C79" s="10">
        <v>80000000</v>
      </c>
    </row>
    <row r="80" spans="1:3" ht="12.75">
      <c r="A80" s="6"/>
      <c r="B80" s="26" t="s">
        <v>1585</v>
      </c>
      <c r="C80" s="10">
        <v>35000000</v>
      </c>
    </row>
    <row r="81" spans="1:3" ht="12.75">
      <c r="A81" s="6"/>
      <c r="B81" s="26"/>
      <c r="C81" s="10"/>
    </row>
    <row r="82" spans="1:2" ht="12.75">
      <c r="A82" s="11"/>
      <c r="B82" s="1"/>
    </row>
    <row r="83" spans="1:3" s="71" customFormat="1" ht="13.5" thickBot="1">
      <c r="A83" s="77">
        <v>5316</v>
      </c>
      <c r="B83" s="78" t="s">
        <v>1329</v>
      </c>
      <c r="C83" s="55">
        <f>SUM(C84:C88)</f>
        <v>1760932</v>
      </c>
    </row>
    <row r="84" spans="1:3" ht="13.5" thickTop="1">
      <c r="A84" s="6"/>
      <c r="B84" s="1" t="s">
        <v>1869</v>
      </c>
      <c r="C84" s="102">
        <v>178625</v>
      </c>
    </row>
    <row r="85" spans="1:3" ht="12.75">
      <c r="A85" s="6"/>
      <c r="B85" s="1" t="s">
        <v>1868</v>
      </c>
      <c r="C85" s="102">
        <v>736267</v>
      </c>
    </row>
    <row r="86" spans="1:3" ht="12.75">
      <c r="A86" s="6"/>
      <c r="B86" s="1" t="s">
        <v>1870</v>
      </c>
      <c r="C86" s="102">
        <v>90407</v>
      </c>
    </row>
    <row r="87" spans="1:3" ht="12.75">
      <c r="A87" s="6"/>
      <c r="B87" s="1" t="s">
        <v>1324</v>
      </c>
      <c r="C87" s="102">
        <v>483031</v>
      </c>
    </row>
    <row r="88" spans="1:3" ht="12.75">
      <c r="A88" s="6"/>
      <c r="B88" s="1" t="s">
        <v>1325</v>
      </c>
      <c r="C88" s="102">
        <v>272602</v>
      </c>
    </row>
    <row r="89" spans="1:2" ht="12.75">
      <c r="A89" s="6"/>
      <c r="B89" s="1"/>
    </row>
    <row r="90" spans="1:2" ht="12.75">
      <c r="A90" s="11"/>
      <c r="B90" s="1"/>
    </row>
    <row r="91" spans="1:3" s="71" customFormat="1" ht="13.5" thickBot="1">
      <c r="A91" s="77">
        <v>5317</v>
      </c>
      <c r="B91" s="78" t="s">
        <v>1330</v>
      </c>
      <c r="C91" s="55">
        <f>SUM(C92:C96)</f>
        <v>1088537</v>
      </c>
    </row>
    <row r="92" spans="1:3" ht="13.5" thickTop="1">
      <c r="A92" s="6"/>
      <c r="B92" s="1" t="s">
        <v>1869</v>
      </c>
      <c r="C92" s="102">
        <v>108709</v>
      </c>
    </row>
    <row r="93" spans="1:3" ht="12.75">
      <c r="A93" s="6"/>
      <c r="B93" s="1" t="s">
        <v>1868</v>
      </c>
      <c r="C93" s="102">
        <v>508189</v>
      </c>
    </row>
    <row r="94" spans="1:3" ht="12.75">
      <c r="A94" s="6"/>
      <c r="B94" s="1" t="s">
        <v>1870</v>
      </c>
      <c r="C94" s="102">
        <v>43094</v>
      </c>
    </row>
    <row r="95" spans="1:3" ht="12.75">
      <c r="A95" s="6"/>
      <c r="B95" s="1" t="s">
        <v>1324</v>
      </c>
      <c r="C95" s="102">
        <v>275030</v>
      </c>
    </row>
    <row r="96" spans="1:3" ht="12.75">
      <c r="A96" s="6"/>
      <c r="B96" s="1" t="s">
        <v>1325</v>
      </c>
      <c r="C96" s="102">
        <v>153515</v>
      </c>
    </row>
    <row r="97" spans="1:2" ht="12.75">
      <c r="A97" s="6"/>
      <c r="B97" s="1"/>
    </row>
    <row r="98" spans="1:2" ht="12.75">
      <c r="A98" s="11"/>
      <c r="B98" s="1"/>
    </row>
    <row r="99" spans="1:2" ht="12.75">
      <c r="A99" s="11"/>
      <c r="B99" s="1"/>
    </row>
    <row r="100" spans="1:2" ht="12.75">
      <c r="A100" s="11"/>
      <c r="B100" s="1"/>
    </row>
    <row r="101" spans="1:2" ht="12.75">
      <c r="A101" s="11"/>
      <c r="B101" s="1"/>
    </row>
    <row r="102" spans="1:2" ht="12.75">
      <c r="A102" s="11"/>
      <c r="B102" s="1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9" customWidth="1"/>
    <col min="2" max="2" width="64.57421875" style="3" customWidth="1"/>
    <col min="3" max="3" width="15.8515625" style="2" bestFit="1" customWidth="1"/>
  </cols>
  <sheetData>
    <row r="1" spans="1:3" s="69" customFormat="1" ht="18">
      <c r="A1" s="116" t="s">
        <v>1313</v>
      </c>
      <c r="B1" s="116"/>
      <c r="C1" s="116"/>
    </row>
    <row r="2" spans="1:3" ht="13.5" thickBot="1">
      <c r="A2" s="117" t="s">
        <v>449</v>
      </c>
      <c r="B2" s="117"/>
      <c r="C2" s="117"/>
    </row>
    <row r="3" spans="1:3" s="70" customFormat="1" ht="16.5" thickBot="1">
      <c r="A3" s="57" t="s">
        <v>1323</v>
      </c>
      <c r="B3" s="58"/>
      <c r="C3" s="59">
        <f>SUM(C20,C24:C28,C32:C34,C38:C39,C42,C45,C48:C49,C51,C54,C58:C71,C78:C85,C89:C96,C100:C101)</f>
        <v>949261953</v>
      </c>
    </row>
    <row r="4" spans="1:3" ht="12.75">
      <c r="A4" s="17"/>
      <c r="B4" s="15"/>
      <c r="C4" s="18"/>
    </row>
    <row r="5" spans="1:3" s="60" customFormat="1" ht="15" customHeight="1">
      <c r="A5" s="61"/>
      <c r="B5" s="68" t="s">
        <v>230</v>
      </c>
      <c r="C5" s="62"/>
    </row>
    <row r="6" spans="1:3" s="60" customFormat="1" ht="15" customHeight="1">
      <c r="A6" s="61"/>
      <c r="B6" s="64" t="s">
        <v>637</v>
      </c>
      <c r="C6" s="62"/>
    </row>
    <row r="7" spans="1:3" s="60" customFormat="1" ht="16.5" customHeight="1">
      <c r="A7" s="61"/>
      <c r="B7" s="64" t="s">
        <v>1085</v>
      </c>
      <c r="C7" s="62"/>
    </row>
    <row r="8" spans="1:6" s="60" customFormat="1" ht="16.5" customHeight="1">
      <c r="A8" s="61"/>
      <c r="B8" s="65" t="s">
        <v>1882</v>
      </c>
      <c r="C8" s="65"/>
      <c r="D8" s="66"/>
      <c r="E8" s="65"/>
      <c r="F8" s="67"/>
    </row>
    <row r="9" spans="1:3" s="60" customFormat="1" ht="18.75" customHeight="1">
      <c r="A9" s="61"/>
      <c r="B9" s="65" t="s">
        <v>1084</v>
      </c>
      <c r="C9" s="62"/>
    </row>
    <row r="10" spans="1:3" s="60" customFormat="1" ht="18.75" customHeight="1">
      <c r="A10" s="61"/>
      <c r="B10" s="65" t="s">
        <v>1083</v>
      </c>
      <c r="C10" s="62"/>
    </row>
    <row r="11" spans="1:3" s="60" customFormat="1" ht="18.75" customHeight="1">
      <c r="A11" s="61"/>
      <c r="B11" s="65" t="s">
        <v>1081</v>
      </c>
      <c r="C11" s="62"/>
    </row>
    <row r="12" spans="1:3" s="15" customFormat="1" ht="18.75" customHeight="1">
      <c r="A12" s="17"/>
      <c r="B12" s="65" t="s">
        <v>1082</v>
      </c>
      <c r="C12" s="18"/>
    </row>
    <row r="13" spans="1:3" s="15" customFormat="1" ht="12" customHeight="1">
      <c r="A13" s="17"/>
      <c r="B13" s="65"/>
      <c r="C13" s="18"/>
    </row>
    <row r="14" spans="1:3" s="15" customFormat="1" ht="18.75" customHeight="1">
      <c r="A14" s="17"/>
      <c r="B14" s="68" t="s">
        <v>231</v>
      </c>
      <c r="C14" s="18"/>
    </row>
    <row r="15" spans="1:3" s="15" customFormat="1" ht="18.75" customHeight="1">
      <c r="A15" s="17"/>
      <c r="B15" s="65" t="s">
        <v>1086</v>
      </c>
      <c r="C15" s="18"/>
    </row>
    <row r="16" spans="1:3" s="15" customFormat="1" ht="18.75" customHeight="1">
      <c r="A16" s="17"/>
      <c r="B16" s="65" t="s">
        <v>1087</v>
      </c>
      <c r="C16" s="18"/>
    </row>
    <row r="19" spans="1:3" s="71" customFormat="1" ht="13.5" thickBot="1">
      <c r="A19" s="53">
        <v>5307</v>
      </c>
      <c r="B19" s="54" t="s">
        <v>1314</v>
      </c>
      <c r="C19" s="55">
        <f>SUM(C20)</f>
        <v>773326809</v>
      </c>
    </row>
    <row r="20" spans="1:3" ht="13.5" thickTop="1">
      <c r="A20" s="5"/>
      <c r="B20" s="1" t="s">
        <v>394</v>
      </c>
      <c r="C20" s="102">
        <v>773326809</v>
      </c>
    </row>
    <row r="21" spans="1:2" ht="12.75">
      <c r="A21" s="5"/>
      <c r="B21" s="1"/>
    </row>
    <row r="22" spans="1:2" ht="12.75">
      <c r="A22" s="5"/>
      <c r="B22" s="1"/>
    </row>
    <row r="23" spans="1:3" s="71" customFormat="1" ht="13.5" thickBot="1">
      <c r="A23" s="53">
        <v>5307</v>
      </c>
      <c r="B23" s="54" t="s">
        <v>364</v>
      </c>
      <c r="C23" s="55">
        <f>SUM(C24:C28)</f>
        <v>76741915</v>
      </c>
    </row>
    <row r="24" spans="1:3" ht="13.5" thickTop="1">
      <c r="A24" s="5"/>
      <c r="B24" s="1" t="s">
        <v>1587</v>
      </c>
      <c r="C24" s="2">
        <v>22465747</v>
      </c>
    </row>
    <row r="25" spans="1:3" ht="12.75">
      <c r="A25" s="43"/>
      <c r="B25" s="14" t="s">
        <v>1588</v>
      </c>
      <c r="C25" s="44">
        <v>18191100</v>
      </c>
    </row>
    <row r="26" spans="1:3" ht="12.75">
      <c r="A26" s="43"/>
      <c r="B26" s="14" t="s">
        <v>1589</v>
      </c>
      <c r="C26" s="44">
        <v>16872742</v>
      </c>
    </row>
    <row r="27" spans="1:3" ht="12.75">
      <c r="A27" s="5"/>
      <c r="B27" s="1" t="s">
        <v>1590</v>
      </c>
      <c r="C27" s="2">
        <v>11353845</v>
      </c>
    </row>
    <row r="28" spans="1:3" ht="12.75">
      <c r="A28" s="5"/>
      <c r="B28" s="1" t="s">
        <v>1591</v>
      </c>
      <c r="C28" s="2">
        <v>7858481</v>
      </c>
    </row>
    <row r="29" spans="1:2" ht="12.75">
      <c r="A29" s="5"/>
      <c r="B29" s="1"/>
    </row>
    <row r="30" spans="1:2" ht="12.75">
      <c r="A30" s="5"/>
      <c r="B30" s="1"/>
    </row>
    <row r="31" spans="1:3" s="71" customFormat="1" ht="13.5" thickBot="1">
      <c r="A31" s="53">
        <v>5307</v>
      </c>
      <c r="B31" s="54" t="s">
        <v>1315</v>
      </c>
      <c r="C31" s="55">
        <f>SUM(C32:C34)</f>
        <v>17987220</v>
      </c>
    </row>
    <row r="32" spans="1:3" ht="13.5" thickTop="1">
      <c r="A32" s="5"/>
      <c r="B32" s="45" t="s">
        <v>1592</v>
      </c>
      <c r="C32" s="46">
        <v>6896204</v>
      </c>
    </row>
    <row r="33" spans="1:3" ht="12.75">
      <c r="A33" s="5"/>
      <c r="B33" s="45" t="s">
        <v>1593</v>
      </c>
      <c r="C33" s="46">
        <v>3177682</v>
      </c>
    </row>
    <row r="34" spans="1:3" ht="12.75">
      <c r="A34" s="5"/>
      <c r="B34" s="45" t="s">
        <v>1594</v>
      </c>
      <c r="C34" s="46">
        <v>7913334</v>
      </c>
    </row>
    <row r="35" spans="1:3" ht="12.75">
      <c r="A35" s="5"/>
      <c r="B35" s="45"/>
      <c r="C35" s="46"/>
    </row>
    <row r="36" spans="1:2" ht="12.75">
      <c r="A36" s="5"/>
      <c r="B36" s="1"/>
    </row>
    <row r="37" spans="1:3" s="71" customFormat="1" ht="13.5" thickBot="1">
      <c r="A37" s="53">
        <v>5309</v>
      </c>
      <c r="B37" s="54" t="s">
        <v>1316</v>
      </c>
      <c r="C37" s="72">
        <f>SUM(C38:C39)</f>
        <v>44235684</v>
      </c>
    </row>
    <row r="38" spans="1:3" ht="13.5" thickTop="1">
      <c r="A38" s="47"/>
      <c r="B38" s="48" t="s">
        <v>1588</v>
      </c>
      <c r="C38" s="49">
        <v>1857763</v>
      </c>
    </row>
    <row r="39" spans="1:3" ht="12.75">
      <c r="A39" s="23"/>
      <c r="B39" s="47" t="s">
        <v>1595</v>
      </c>
      <c r="C39" s="44">
        <v>42377921</v>
      </c>
    </row>
    <row r="40" spans="1:3" ht="12.75">
      <c r="A40" s="23"/>
      <c r="B40" s="47"/>
      <c r="C40" s="44"/>
    </row>
    <row r="41" spans="1:3" ht="12.75">
      <c r="A41" s="23"/>
      <c r="B41" s="47"/>
      <c r="C41" s="44"/>
    </row>
    <row r="42" spans="1:3" s="71" customFormat="1" ht="13.5" thickBot="1">
      <c r="A42" s="53">
        <v>5311</v>
      </c>
      <c r="B42" s="54" t="s">
        <v>1317</v>
      </c>
      <c r="C42" s="72">
        <v>2377249</v>
      </c>
    </row>
    <row r="43" spans="1:3" ht="13.5" thickTop="1">
      <c r="A43" s="23"/>
      <c r="B43" s="47"/>
      <c r="C43" s="44"/>
    </row>
    <row r="44" spans="1:3" ht="12.75">
      <c r="A44" s="23"/>
      <c r="B44" s="47"/>
      <c r="C44" s="44"/>
    </row>
    <row r="45" spans="1:3" s="71" customFormat="1" ht="13.5" thickBot="1">
      <c r="A45" s="53" t="s">
        <v>1319</v>
      </c>
      <c r="B45" s="54" t="s">
        <v>1318</v>
      </c>
      <c r="C45" s="72">
        <v>89737</v>
      </c>
    </row>
    <row r="46" ht="13.5" thickTop="1"/>
    <row r="48" spans="1:3" s="71" customFormat="1" ht="13.5" thickBot="1">
      <c r="A48" s="53">
        <v>5310</v>
      </c>
      <c r="B48" s="54" t="s">
        <v>1320</v>
      </c>
      <c r="C48" s="72">
        <v>1440108</v>
      </c>
    </row>
    <row r="49" ht="13.5" thickTop="1"/>
    <row r="51" spans="1:3" s="71" customFormat="1" ht="13.5" thickBot="1">
      <c r="A51" s="53">
        <v>5303</v>
      </c>
      <c r="B51" s="54" t="s">
        <v>1326</v>
      </c>
      <c r="C51" s="72">
        <v>915017</v>
      </c>
    </row>
    <row r="52" ht="13.5" thickTop="1"/>
    <row r="54" spans="1:3" s="71" customFormat="1" ht="13.5" thickBot="1">
      <c r="A54" s="53">
        <v>5304</v>
      </c>
      <c r="B54" s="54" t="s">
        <v>1327</v>
      </c>
      <c r="C54" s="72">
        <v>239542</v>
      </c>
    </row>
    <row r="55" ht="13.5" thickTop="1"/>
    <row r="57" spans="1:3" s="71" customFormat="1" ht="13.5" thickBot="1">
      <c r="A57" s="53">
        <v>5309</v>
      </c>
      <c r="B57" s="54" t="s">
        <v>1322</v>
      </c>
      <c r="C57" s="55">
        <f>SUM(C58:C71)</f>
        <v>12625928</v>
      </c>
    </row>
    <row r="58" spans="1:3" ht="13.5" thickTop="1">
      <c r="A58" s="12"/>
      <c r="B58" s="50" t="s">
        <v>1596</v>
      </c>
      <c r="C58" s="95">
        <v>100320</v>
      </c>
    </row>
    <row r="59" spans="1:3" ht="12.75">
      <c r="A59" s="12"/>
      <c r="B59" s="50" t="s">
        <v>1597</v>
      </c>
      <c r="C59" s="95">
        <v>400000</v>
      </c>
    </row>
    <row r="60" spans="1:3" ht="12.75">
      <c r="A60" s="12"/>
      <c r="B60" s="50" t="s">
        <v>1598</v>
      </c>
      <c r="C60" s="95">
        <v>1203840</v>
      </c>
    </row>
    <row r="61" spans="1:3" ht="12.75">
      <c r="A61" s="12"/>
      <c r="B61" s="50" t="s">
        <v>1599</v>
      </c>
      <c r="C61" s="95">
        <v>2150000</v>
      </c>
    </row>
    <row r="62" spans="1:3" ht="12.75">
      <c r="A62" s="12"/>
      <c r="B62" s="50" t="s">
        <v>1600</v>
      </c>
      <c r="C62" s="95">
        <v>601920</v>
      </c>
    </row>
    <row r="63" spans="1:3" ht="12.75">
      <c r="A63" s="12"/>
      <c r="B63" s="50" t="s">
        <v>1601</v>
      </c>
      <c r="C63" s="95">
        <v>802560</v>
      </c>
    </row>
    <row r="64" spans="1:3" ht="12.75">
      <c r="A64" s="12"/>
      <c r="B64" s="50" t="s">
        <v>1602</v>
      </c>
      <c r="C64" s="95">
        <v>300960</v>
      </c>
    </row>
    <row r="65" spans="1:3" ht="12.75">
      <c r="A65" s="12"/>
      <c r="B65" s="50" t="s">
        <v>1603</v>
      </c>
      <c r="C65" s="95">
        <v>2150000</v>
      </c>
    </row>
    <row r="66" spans="1:3" ht="12.75">
      <c r="A66" s="12"/>
      <c r="B66" s="50" t="s">
        <v>1604</v>
      </c>
      <c r="C66" s="95">
        <v>100320</v>
      </c>
    </row>
    <row r="67" spans="1:3" ht="12.75">
      <c r="A67" s="12"/>
      <c r="B67" s="50" t="s">
        <v>1605</v>
      </c>
      <c r="C67" s="95">
        <v>100320</v>
      </c>
    </row>
    <row r="68" spans="1:3" ht="12.75">
      <c r="A68" s="12"/>
      <c r="B68" s="50" t="s">
        <v>1606</v>
      </c>
      <c r="C68" s="95">
        <v>489562</v>
      </c>
    </row>
    <row r="69" spans="1:3" ht="12.75">
      <c r="A69" s="12"/>
      <c r="B69" s="50" t="s">
        <v>1607</v>
      </c>
      <c r="C69" s="95">
        <v>401280</v>
      </c>
    </row>
    <row r="70" spans="1:3" ht="12.75">
      <c r="A70" s="12"/>
      <c r="B70" s="50" t="s">
        <v>1608</v>
      </c>
      <c r="C70" s="95">
        <v>1524846</v>
      </c>
    </row>
    <row r="71" spans="1:3" ht="12.75">
      <c r="A71" s="12"/>
      <c r="B71" s="50" t="s">
        <v>1609</v>
      </c>
      <c r="C71" s="95">
        <v>2300000</v>
      </c>
    </row>
    <row r="72" spans="1:3" ht="12.75">
      <c r="A72" s="12"/>
      <c r="B72" s="19"/>
      <c r="C72" s="20"/>
    </row>
    <row r="74" spans="1:3" s="71" customFormat="1" ht="13.5" thickBot="1">
      <c r="A74" s="53">
        <v>5309</v>
      </c>
      <c r="B74" s="54" t="s">
        <v>1328</v>
      </c>
      <c r="C74" s="55">
        <v>0</v>
      </c>
    </row>
    <row r="75" ht="13.5" thickTop="1"/>
    <row r="77" spans="1:3" s="71" customFormat="1" ht="13.5" thickBot="1">
      <c r="A77" s="53">
        <v>5316</v>
      </c>
      <c r="B77" s="54" t="s">
        <v>1329</v>
      </c>
      <c r="C77" s="55">
        <f>SUM(C78:C85)</f>
        <v>11204620</v>
      </c>
    </row>
    <row r="78" spans="2:3" ht="13.5" thickTop="1">
      <c r="B78" s="3" t="s">
        <v>1610</v>
      </c>
      <c r="C78" s="102">
        <v>274601</v>
      </c>
    </row>
    <row r="79" spans="1:3" ht="12.75">
      <c r="A79" s="6"/>
      <c r="B79" s="14" t="s">
        <v>1588</v>
      </c>
      <c r="C79" s="102">
        <v>331675</v>
      </c>
    </row>
    <row r="80" spans="1:3" ht="12.75">
      <c r="A80" s="6"/>
      <c r="B80" s="14" t="s">
        <v>1589</v>
      </c>
      <c r="C80" s="102">
        <v>211127</v>
      </c>
    </row>
    <row r="81" spans="1:3" ht="12.75">
      <c r="A81" s="6"/>
      <c r="B81" s="47" t="s">
        <v>1611</v>
      </c>
      <c r="C81" s="102">
        <v>9542399</v>
      </c>
    </row>
    <row r="82" spans="1:3" ht="12.75">
      <c r="A82" s="6"/>
      <c r="B82" s="47" t="s">
        <v>1590</v>
      </c>
      <c r="C82" s="102">
        <v>291029</v>
      </c>
    </row>
    <row r="83" spans="1:3" ht="12.75">
      <c r="A83" s="6"/>
      <c r="B83" s="47" t="s">
        <v>1612</v>
      </c>
      <c r="C83" s="102">
        <v>189020</v>
      </c>
    </row>
    <row r="84" spans="1:3" ht="12.75">
      <c r="A84" s="6"/>
      <c r="B84" s="14" t="s">
        <v>1324</v>
      </c>
      <c r="C84" s="102">
        <v>294526</v>
      </c>
    </row>
    <row r="85" spans="1:3" ht="12.75">
      <c r="A85" s="6"/>
      <c r="B85" s="14" t="s">
        <v>1325</v>
      </c>
      <c r="C85" s="102">
        <v>70243</v>
      </c>
    </row>
    <row r="86" spans="1:3" ht="12.75">
      <c r="A86" s="6"/>
      <c r="B86" s="14"/>
      <c r="C86" s="44"/>
    </row>
    <row r="88" spans="1:3" s="71" customFormat="1" ht="13.5" thickBot="1">
      <c r="A88" s="53">
        <v>5317</v>
      </c>
      <c r="B88" s="54" t="s">
        <v>1330</v>
      </c>
      <c r="C88" s="55">
        <f>SUM(C89:C96)</f>
        <v>7012164</v>
      </c>
    </row>
    <row r="89" spans="2:3" ht="13.5" thickTop="1">
      <c r="B89" s="3" t="s">
        <v>1610</v>
      </c>
      <c r="C89" s="102">
        <v>237663</v>
      </c>
    </row>
    <row r="90" spans="1:3" ht="12.75">
      <c r="A90" s="6"/>
      <c r="B90" s="14" t="s">
        <v>1588</v>
      </c>
      <c r="C90" s="102">
        <v>246950</v>
      </c>
    </row>
    <row r="91" spans="1:3" ht="12.75">
      <c r="A91" s="6"/>
      <c r="B91" s="14" t="s">
        <v>1589</v>
      </c>
      <c r="C91" s="102">
        <v>150505</v>
      </c>
    </row>
    <row r="92" spans="1:3" ht="12.75">
      <c r="A92" s="6"/>
      <c r="B92" s="47" t="s">
        <v>1611</v>
      </c>
      <c r="C92" s="102">
        <v>5715679</v>
      </c>
    </row>
    <row r="93" spans="1:3" ht="12.75">
      <c r="A93" s="6"/>
      <c r="B93" s="47" t="s">
        <v>1590</v>
      </c>
      <c r="C93" s="102">
        <v>190613</v>
      </c>
    </row>
    <row r="94" spans="1:3" ht="12.75">
      <c r="A94" s="6"/>
      <c r="B94" s="47" t="s">
        <v>1612</v>
      </c>
      <c r="C94" s="102">
        <v>134039</v>
      </c>
    </row>
    <row r="95" spans="1:3" ht="12.75">
      <c r="A95" s="6"/>
      <c r="B95" s="14" t="s">
        <v>1324</v>
      </c>
      <c r="C95" s="102">
        <v>263340</v>
      </c>
    </row>
    <row r="96" spans="1:3" ht="12.75">
      <c r="A96" s="6"/>
      <c r="B96" s="14" t="s">
        <v>1325</v>
      </c>
      <c r="C96" s="102">
        <v>73375</v>
      </c>
    </row>
    <row r="97" spans="1:3" ht="12.75">
      <c r="A97" s="6"/>
      <c r="B97" s="14"/>
      <c r="C97" s="44"/>
    </row>
    <row r="99" spans="1:3" s="71" customFormat="1" ht="13.5" thickBot="1">
      <c r="A99" s="53">
        <v>5314</v>
      </c>
      <c r="B99" s="54" t="s">
        <v>1586</v>
      </c>
      <c r="C99" s="55">
        <f>SUM(C100:C101)</f>
        <v>1065960</v>
      </c>
    </row>
    <row r="100" spans="2:3" ht="13.5" thickTop="1">
      <c r="B100" s="24" t="s">
        <v>1613</v>
      </c>
      <c r="C100" s="102">
        <v>540000</v>
      </c>
    </row>
    <row r="101" spans="2:3" ht="12.75">
      <c r="B101" s="24" t="s">
        <v>1614</v>
      </c>
      <c r="C101" s="102">
        <v>525960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Ken</dc:creator>
  <cp:keywords/>
  <dc:description/>
  <cp:lastModifiedBy>mokeyw</cp:lastModifiedBy>
  <cp:lastPrinted>2007-04-17T18:05:18Z</cp:lastPrinted>
  <dcterms:created xsi:type="dcterms:W3CDTF">2006-09-11T15:45:08Z</dcterms:created>
  <dcterms:modified xsi:type="dcterms:W3CDTF">2007-04-19T12:56:24Z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