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65" windowHeight="4245" activeTab="0"/>
  </bookViews>
  <sheets>
    <sheet name="Sheet1" sheetId="1" r:id="rId1"/>
  </sheets>
  <definedNames>
    <definedName name="Alabama">'Sheet1'!$A$68</definedName>
    <definedName name="Alaska">'Sheet1'!$A$147</definedName>
    <definedName name="American_Samoa">'Sheet1'!$A$226</definedName>
    <definedName name="Arizona">'Sheet1'!$A$305</definedName>
    <definedName name="Arkansas">'Sheet1'!$A$384</definedName>
    <definedName name="California">'Sheet1'!$A$463</definedName>
    <definedName name="Colorado">'Sheet1'!$A$542</definedName>
    <definedName name="Connecticut">'Sheet1'!$A$621</definedName>
    <definedName name="Delaware">'Sheet1'!$A$700</definedName>
    <definedName name="District_of_Columbia">'Sheet1'!$A$779</definedName>
    <definedName name="Florida">'Sheet1'!$A$858</definedName>
    <definedName name="Georgia">'Sheet1'!$A$937</definedName>
    <definedName name="GRAND_TOTAL">'Sheet1'!$A$4887</definedName>
    <definedName name="Guam">'Sheet1'!$A$1016</definedName>
    <definedName name="Hawaii">'Sheet1'!$A$1095</definedName>
    <definedName name="Idaho">'Sheet1'!$A$1174</definedName>
    <definedName name="Illinois">'Sheet1'!$A$1253</definedName>
    <definedName name="Indian_Tribes_Set_Aside">'Sheet1'!$A$1332</definedName>
    <definedName name="Indiana">'Sheet1'!$A$1411</definedName>
    <definedName name="Iowa">'Sheet1'!$A$1490</definedName>
    <definedName name="Kansas">'Sheet1'!$A$1569</definedName>
    <definedName name="Kentucky">'Sheet1'!$A$1648</definedName>
    <definedName name="Louisiana">'Sheet1'!$A$1727</definedName>
    <definedName name="Maine">'Sheet1'!$A$1806</definedName>
    <definedName name="Marshall_Islands">'Sheet1'!$A$1885</definedName>
    <definedName name="Maryland">'Sheet1'!$A$1964</definedName>
    <definedName name="Massachusetts">'Sheet1'!$A$2043</definedName>
    <definedName name="Michigan">'Sheet1'!$A$2122</definedName>
    <definedName name="Micronesia">'Sheet1'!$A$2201</definedName>
    <definedName name="Minnesota">'Sheet1'!$A$2280</definedName>
    <definedName name="Mississippi">'Sheet1'!$A$2359</definedName>
    <definedName name="Missouri">'Sheet1'!$A$2438</definedName>
    <definedName name="Montana">'Sheet1'!$A$2517</definedName>
    <definedName name="Nebraska">'Sheet1'!$A$2596</definedName>
    <definedName name="Nevada">'Sheet1'!$A$2675</definedName>
    <definedName name="New_Hampshire">'Sheet1'!$A$2754</definedName>
    <definedName name="New_Jersey">'Sheet1'!$A$2833</definedName>
    <definedName name="New_Mexico">'Sheet1'!$A$2912</definedName>
    <definedName name="New_York">'Sheet1'!$A$2991</definedName>
    <definedName name="North_Carolina">'Sheet1'!$A$3070</definedName>
    <definedName name="North_Dakota">'Sheet1'!$A$3149</definedName>
    <definedName name="Northern_Marianas">'Sheet1'!$A$3228</definedName>
    <definedName name="Ohio">'Sheet1'!$A$3307</definedName>
    <definedName name="Oklahoma">'Sheet1'!$A$3386</definedName>
    <definedName name="Oregon">'Sheet1'!$A$3465</definedName>
    <definedName name="Other_Non_State_Allocations">'Sheet1'!$A$3544</definedName>
    <definedName name="Palau">'Sheet1'!$A$3623</definedName>
    <definedName name="Pennsylvania">'Sheet1'!$A$3702</definedName>
    <definedName name="_xlnm.Print_Area" localSheetId="0">'Sheet1'!$A$64:$G$4961</definedName>
    <definedName name="Puerto_Rico">'Sheet1'!$A$3781</definedName>
    <definedName name="Rhode_Island">'Sheet1'!$A$3860</definedName>
    <definedName name="South_Carolina">'Sheet1'!$A$3939</definedName>
    <definedName name="South_Dakota">'Sheet1'!$A$4018</definedName>
    <definedName name="Tennessee">'Sheet1'!$A$4097</definedName>
    <definedName name="Texas">'Sheet1'!$A$4176</definedName>
    <definedName name="Utah">'Sheet1'!$A$4255</definedName>
    <definedName name="Vermont">'Sheet1'!$A$4334</definedName>
    <definedName name="Virgin_Islands">'Sheet1'!$A$4413</definedName>
    <definedName name="Virginia">'Sheet1'!$A$4492</definedName>
    <definedName name="Washington">'Sheet1'!$A$4571</definedName>
    <definedName name="West_Virginia">'Sheet1'!$A$4650</definedName>
    <definedName name="Wisconsin">'Sheet1'!$A$4729</definedName>
    <definedName name="Wyoming">'Sheet1'!$A$4808</definedName>
  </definedNames>
  <calcPr fullCalcOnLoad="1"/>
</workbook>
</file>

<file path=xl/sharedStrings.xml><?xml version="1.0" encoding="utf-8"?>
<sst xmlns="http://schemas.openxmlformats.org/spreadsheetml/2006/main" count="7864" uniqueCount="232">
  <si>
    <t xml:space="preserve">                                                                                DEPARTMENT OF EDUCATION</t>
  </si>
  <si>
    <t xml:space="preserve">                                 Allocations for State Formula Programs and Selected Student Aid Programs for</t>
  </si>
  <si>
    <t xml:space="preserve">                                                                                                     Alabama</t>
  </si>
  <si>
    <t>Technology Literacy Challenge Fund</t>
  </si>
  <si>
    <t>Goals 2000--State and Local Education Systemic Improvement</t>
  </si>
  <si>
    <t>ESEA Title I--Grants to Local Educational Agencies</t>
  </si>
  <si>
    <t>ESEA Title I--Capital Expenses for Private School Children</t>
  </si>
  <si>
    <t>ESEA Title I--Even Start</t>
  </si>
  <si>
    <t>ESEA Title I--Migrant</t>
  </si>
  <si>
    <t>ESEA Title I--Neglected and Delinquent</t>
  </si>
  <si>
    <t>ESEA Title I--Demonstrations of Comprehensive School Reform</t>
  </si>
  <si>
    <t xml:space="preserve">  Subtotal, Education for the Disadvantaged</t>
  </si>
  <si>
    <t>Impact Aid--Basic Support Payments</t>
  </si>
  <si>
    <t>Impact Aid--Payments for Children with Disabilities</t>
  </si>
  <si>
    <t xml:space="preserve">  Subtotal, Impact Aid</t>
  </si>
  <si>
    <t>Eisenhower Professional Development State Grants</t>
  </si>
  <si>
    <t>Innovative Education Program Strategies State Grants</t>
  </si>
  <si>
    <t>Class Size Reduction</t>
  </si>
  <si>
    <t>Safe and Drug-Free Schools--State Grants</t>
  </si>
  <si>
    <t>Education for Homeless Children and Youth</t>
  </si>
  <si>
    <t>Indian Education--Grants to Local Educational Agencies</t>
  </si>
  <si>
    <t>Immigrant Education</t>
  </si>
  <si>
    <t>Special Education--Grants to States</t>
  </si>
  <si>
    <t>Special Education--Preschool Grants</t>
  </si>
  <si>
    <t>Special Education--Grants for Infants and Families</t>
  </si>
  <si>
    <t xml:space="preserve">  Subtotal, Special Education</t>
  </si>
  <si>
    <t>Vocational Rehabilitation State Grants</t>
  </si>
  <si>
    <t>Client Assistance State Grants</t>
  </si>
  <si>
    <t>Protection and Advocacy of Individual Rights</t>
  </si>
  <si>
    <t>Supported Employment State Grants</t>
  </si>
  <si>
    <t>Independent Living State Grants</t>
  </si>
  <si>
    <t>Protection and Advocacy for Assistive Technology</t>
  </si>
  <si>
    <t xml:space="preserve">  Subtotal, Rehabilitation Services and Disability Research</t>
  </si>
  <si>
    <t>Vocational Education State Grants</t>
  </si>
  <si>
    <t>Vocational Education--Tech-Prep Education</t>
  </si>
  <si>
    <t>Adult Education State Grants</t>
  </si>
  <si>
    <t>State Grants for Incarcerated Youth Offenders</t>
  </si>
  <si>
    <t xml:space="preserve">  Subtotal, Vocational and Adult Education</t>
  </si>
  <si>
    <t>Federal Pell Grants</t>
  </si>
  <si>
    <t>Federal Supplemental Educational Opportunity Grants</t>
  </si>
  <si>
    <t>Federal Work-Study</t>
  </si>
  <si>
    <t>Federal Perkins Loans--Capital Contributions</t>
  </si>
  <si>
    <t>Leveraging Educational Assistance Partnership</t>
  </si>
  <si>
    <t>Byrd Honors Scholarships</t>
  </si>
  <si>
    <t>Fund for the Improvement of Education--Demonstrations of</t>
  </si>
  <si>
    <t xml:space="preserve">  Comprehensive School Reform</t>
  </si>
  <si>
    <t>Total</t>
  </si>
  <si>
    <t>NOTE on Federal Pell Grants:</t>
  </si>
  <si>
    <t>Fiscal years 1997 and 1998 reflect amounts published in the Federal Pell Grants end-of-year report</t>
  </si>
  <si>
    <t>for award years 1997-98 and 1998-99, respectively. These amounts represent obligations as of the</t>
  </si>
  <si>
    <t>published date of the report. For fiscal year 1999, the total obligations are estimated, and the State</t>
  </si>
  <si>
    <t>distribution is based on historical rates.</t>
  </si>
  <si>
    <t>Prepared by Budget Service on May 9, 2001</t>
  </si>
  <si>
    <t xml:space="preserve">                                                                                                       Alaska</t>
  </si>
  <si>
    <t xml:space="preserve">                                                                                            American Samoa</t>
  </si>
  <si>
    <t xml:space="preserve">                                                                                                      Arizona</t>
  </si>
  <si>
    <t xml:space="preserve">                                                                                                    Arkansas</t>
  </si>
  <si>
    <t xml:space="preserve">                                                                                                    California</t>
  </si>
  <si>
    <t xml:space="preserve">                                                                                                     Colorado</t>
  </si>
  <si>
    <t xml:space="preserve">                                                                                                 Connecticut</t>
  </si>
  <si>
    <t xml:space="preserve">                                                                                                    Delaware</t>
  </si>
  <si>
    <t xml:space="preserve">                                                                                            District of Columbia</t>
  </si>
  <si>
    <t xml:space="preserve">                                                                                                       Florida</t>
  </si>
  <si>
    <t xml:space="preserve">                                                                                                      Georgia</t>
  </si>
  <si>
    <t xml:space="preserve">                                                                                                       Guam</t>
  </si>
  <si>
    <t xml:space="preserve">                                                                                                      Hawaii</t>
  </si>
  <si>
    <t xml:space="preserve">                                                                                                        Idaho</t>
  </si>
  <si>
    <t xml:space="preserve">                                                                                                       Illinois</t>
  </si>
  <si>
    <t xml:space="preserve">                                                                                        Indian Tribes Set-Aside</t>
  </si>
  <si>
    <t xml:space="preserve">                                                                                                       Indiana</t>
  </si>
  <si>
    <t xml:space="preserve">                                                                                                         Iowa</t>
  </si>
  <si>
    <t xml:space="preserve">                                                                                                      Kansas</t>
  </si>
  <si>
    <t xml:space="preserve">                                                                                                     Kentucky</t>
  </si>
  <si>
    <t xml:space="preserve">                                                                                                    Louisiana</t>
  </si>
  <si>
    <t xml:space="preserve">                                                                                                        Maine</t>
  </si>
  <si>
    <t xml:space="preserve">                                                                                              Marshall Islands</t>
  </si>
  <si>
    <t xml:space="preserve">                                                                                                    Maryland</t>
  </si>
  <si>
    <t xml:space="preserve">                                                                                              Massachusetts</t>
  </si>
  <si>
    <t xml:space="preserve">                                                                                                     Michigan</t>
  </si>
  <si>
    <t xml:space="preserve">                                                                                                  Micronesia</t>
  </si>
  <si>
    <t xml:space="preserve">                                                                                                    Minnesota</t>
  </si>
  <si>
    <t xml:space="preserve">                                                                                                  Mississippi</t>
  </si>
  <si>
    <t xml:space="preserve">                                                                                                     Missouri</t>
  </si>
  <si>
    <t xml:space="preserve">                                                                                                     Montana</t>
  </si>
  <si>
    <t xml:space="preserve">                                                                                                    Nebraska</t>
  </si>
  <si>
    <t xml:space="preserve">                                                                                                      Nevada</t>
  </si>
  <si>
    <t xml:space="preserve">                                                                                              New Hampshire</t>
  </si>
  <si>
    <t xml:space="preserve">                                                                                                   New Jersey</t>
  </si>
  <si>
    <t xml:space="preserve">                                                                                                 New Mexico</t>
  </si>
  <si>
    <t xml:space="preserve">                                                                                                   New York</t>
  </si>
  <si>
    <t xml:space="preserve">                                                                                              North Carolina</t>
  </si>
  <si>
    <t xml:space="preserve">                                                                                               North Dakota</t>
  </si>
  <si>
    <t xml:space="preserve">                                                                                          Northern Marianas</t>
  </si>
  <si>
    <t xml:space="preserve">                                                                                                         Ohio</t>
  </si>
  <si>
    <t xml:space="preserve">                                                                                                     Oklahoma</t>
  </si>
  <si>
    <t xml:space="preserve">                                                                                                      Oregon</t>
  </si>
  <si>
    <t xml:space="preserve">                                                                                    Other Non-State Allocations</t>
  </si>
  <si>
    <t xml:space="preserve">                                                                                                       Palau</t>
  </si>
  <si>
    <t xml:space="preserve">                                                                                                   Pennsylvania</t>
  </si>
  <si>
    <t xml:space="preserve">                                                                                                  Puerto Rico</t>
  </si>
  <si>
    <t xml:space="preserve">                                                                                                Rhode Island</t>
  </si>
  <si>
    <t xml:space="preserve">                                                                                             South Carolina</t>
  </si>
  <si>
    <t xml:space="preserve">                                                                                                 South Dakota</t>
  </si>
  <si>
    <t xml:space="preserve">                                                                                                   Tennessee</t>
  </si>
  <si>
    <t xml:space="preserve">                                                                                                       Texas</t>
  </si>
  <si>
    <t xml:space="preserve">                                                                                                        Utah</t>
  </si>
  <si>
    <t xml:space="preserve">                                                                                                     Vermont</t>
  </si>
  <si>
    <t xml:space="preserve">                                                                                                Virgin Islands</t>
  </si>
  <si>
    <t xml:space="preserve">                                                                                                      Virginia</t>
  </si>
  <si>
    <t xml:space="preserve">                                                                                                   Washington</t>
  </si>
  <si>
    <t xml:space="preserve">                                                                                                 West Virginia</t>
  </si>
  <si>
    <t xml:space="preserve">                                                                                                    Wisconsin</t>
  </si>
  <si>
    <t xml:space="preserve">                                                                                                    Wyoming</t>
  </si>
  <si>
    <t xml:space="preserve">                                                                                               GRAND TOTAL</t>
  </si>
  <si>
    <t>TOTAL</t>
  </si>
  <si>
    <t>Alabama</t>
  </si>
  <si>
    <t>Technology</t>
  </si>
  <si>
    <t>Goals 2000</t>
  </si>
  <si>
    <t>Title I</t>
  </si>
  <si>
    <t>Capital</t>
  </si>
  <si>
    <t>Even</t>
  </si>
  <si>
    <t>Migrant</t>
  </si>
  <si>
    <t>Neglected</t>
  </si>
  <si>
    <t>Title I Demos</t>
  </si>
  <si>
    <t>Impact Aid</t>
  </si>
  <si>
    <t>Disabled</t>
  </si>
  <si>
    <t>Ike</t>
  </si>
  <si>
    <t>Innovative</t>
  </si>
  <si>
    <t>Class</t>
  </si>
  <si>
    <t>Drug</t>
  </si>
  <si>
    <t>Homeless</t>
  </si>
  <si>
    <t>Indian</t>
  </si>
  <si>
    <t>Immigrant</t>
  </si>
  <si>
    <t>IDEA</t>
  </si>
  <si>
    <t>Preschool</t>
  </si>
  <si>
    <t>Infants</t>
  </si>
  <si>
    <t>RSA</t>
  </si>
  <si>
    <t>Client</t>
  </si>
  <si>
    <t>PAIR</t>
  </si>
  <si>
    <t>Supported</t>
  </si>
  <si>
    <t>Independent</t>
  </si>
  <si>
    <t>Assistive</t>
  </si>
  <si>
    <t>VEA</t>
  </si>
  <si>
    <t>Tech-Prep</t>
  </si>
  <si>
    <t>Adult</t>
  </si>
  <si>
    <t>Incarcerated</t>
  </si>
  <si>
    <t>Pell</t>
  </si>
  <si>
    <t>SEOG</t>
  </si>
  <si>
    <t>W-S</t>
  </si>
  <si>
    <t>Perkins</t>
  </si>
  <si>
    <t>LEAP</t>
  </si>
  <si>
    <t>Byrd</t>
  </si>
  <si>
    <t>FIE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</si>
  <si>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</si>
  <si>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</si>
  <si>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</si>
  <si>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</si>
  <si>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</si>
  <si>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</si>
  <si>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</si>
  <si>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</si>
  <si>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</si>
  <si>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</si>
  <si>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</si>
  <si>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</si>
  <si>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</si>
  <si>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</si>
  <si>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</si>
  <si>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 Tribe Set Aside</t>
  </si>
  <si>
    <t>Indiana</t>
  </si>
  <si>
    <t>Iowa</t>
  </si>
  <si>
    <t>Kansas</t>
  </si>
  <si>
    <t>Kentucky</t>
  </si>
  <si>
    <t>Louisiana</t>
  </si>
  <si>
    <t>Maine</t>
  </si>
  <si>
    <t>Marshall Islands</t>
  </si>
  <si>
    <t>Maryland</t>
  </si>
  <si>
    <t>Massachusetts</t>
  </si>
  <si>
    <t>Michigan</t>
  </si>
  <si>
    <t>Micronesia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</si>
  <si>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</si>
  <si>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</si>
  <si>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</si>
  <si>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</si>
  <si>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</si>
  <si>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</si>
  <si>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</si>
  <si>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</si>
  <si>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</si>
  <si>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</si>
  <si>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</si>
  <si>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</si>
  <si>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</si>
  <si>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</si>
  <si>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</si>
  <si>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</si>
  <si>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Other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</si>
  <si>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</si>
  <si>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</si>
  <si>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</si>
  <si>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</si>
  <si>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</si>
  <si>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</si>
  <si>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</si>
  <si>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</si>
  <si>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</si>
  <si>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</si>
  <si>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</si>
  <si>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</si>
  <si>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</si>
  <si>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</si>
  <si>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</si>
  <si>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</si>
  <si>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American_Samoa</t>
  </si>
  <si>
    <t>District_of_Columbia</t>
  </si>
  <si>
    <t>GRAND_TOTAL</t>
  </si>
  <si>
    <t>Indian_Tribes_Set_Aside</t>
  </si>
  <si>
    <t>Marshall_Islands</t>
  </si>
  <si>
    <t>New_Hampshire</t>
  </si>
  <si>
    <t>New_Jersey</t>
  </si>
  <si>
    <t>New_Mexico</t>
  </si>
  <si>
    <t>New_York</t>
  </si>
  <si>
    <t>North_Carolina</t>
  </si>
  <si>
    <t>North_Dakota</t>
  </si>
  <si>
    <t>Northern_Marianas</t>
  </si>
  <si>
    <t>Other_Non_State_Allocations</t>
  </si>
  <si>
    <t>Puerto_Rico</t>
  </si>
  <si>
    <t>Rhode_Island</t>
  </si>
  <si>
    <t>South_Carolina</t>
  </si>
  <si>
    <t>South_Dakota</t>
  </si>
  <si>
    <t>Virgin_Islands</t>
  </si>
  <si>
    <t>West_Virginia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</si>
</sst>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Courier New"/>
      <family val="0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vertAlign val="superscript"/>
      <sz val="12"/>
      <name val="Arial"/>
      <family val="2"/>
    </font>
    <font>
      <sz val="12"/>
      <color indexed="8"/>
      <name val="Arial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Border="1" applyAlignment="1" quotePrefix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quotePrefix="1">
      <alignment/>
    </xf>
    <xf numFmtId="37" fontId="5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37" fontId="1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 quotePrefix="1">
      <alignment horizontal="right"/>
    </xf>
    <xf numFmtId="37" fontId="1" fillId="0" borderId="0" xfId="0" applyNumberFormat="1" applyFont="1" applyBorder="1" applyAlignment="1" quotePrefix="1">
      <alignment horizontal="right"/>
    </xf>
    <xf numFmtId="37" fontId="1" fillId="0" borderId="0" xfId="0" applyNumberFormat="1" applyFont="1" applyBorder="1" applyAlignment="1" quotePrefix="1">
      <alignment/>
    </xf>
    <xf numFmtId="37" fontId="6" fillId="0" borderId="0" xfId="0" applyNumberFormat="1" applyFont="1" applyAlignment="1" quotePrefix="1">
      <alignment/>
    </xf>
    <xf numFmtId="37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37" fontId="1" fillId="0" borderId="1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37" fontId="7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8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1800</xdr:row>
      <xdr:rowOff>9525</xdr:rowOff>
    </xdr:from>
    <xdr:to>
      <xdr:col>0</xdr:col>
      <xdr:colOff>4524375</xdr:colOff>
      <xdr:row>1800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6005452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3</xdr:col>
      <xdr:colOff>314325</xdr:colOff>
      <xdr:row>466</xdr:row>
      <xdr:rowOff>0</xdr:rowOff>
    </xdr:from>
    <xdr:to>
      <xdr:col>3</xdr:col>
      <xdr:colOff>1266825</xdr:colOff>
      <xdr:row>466</xdr:row>
      <xdr:rowOff>0</xdr:rowOff>
    </xdr:to>
    <xdr:sp>
      <xdr:nvSpPr>
        <xdr:cNvPr id="2" name="Line 2"/>
        <xdr:cNvSpPr>
          <a:spLocks/>
        </xdr:cNvSpPr>
      </xdr:nvSpPr>
      <xdr:spPr>
        <a:xfrm>
          <a:off x="7277100" y="9321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3380</xdr:row>
      <xdr:rowOff>9525</xdr:rowOff>
    </xdr:from>
    <xdr:to>
      <xdr:col>0</xdr:col>
      <xdr:colOff>4524375</xdr:colOff>
      <xdr:row>3380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67609402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3380</xdr:row>
      <xdr:rowOff>9525</xdr:rowOff>
    </xdr:from>
    <xdr:to>
      <xdr:col>0</xdr:col>
      <xdr:colOff>4524375</xdr:colOff>
      <xdr:row>3380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67609402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3380</xdr:row>
      <xdr:rowOff>9525</xdr:rowOff>
    </xdr:from>
    <xdr:to>
      <xdr:col>0</xdr:col>
      <xdr:colOff>4524375</xdr:colOff>
      <xdr:row>3380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67609402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3380</xdr:row>
      <xdr:rowOff>9525</xdr:rowOff>
    </xdr:from>
    <xdr:to>
      <xdr:col>0</xdr:col>
      <xdr:colOff>4524375</xdr:colOff>
      <xdr:row>3380</xdr:row>
      <xdr:rowOff>9525</xdr:rowOff>
    </xdr:to>
    <xdr:sp>
      <xdr:nvSpPr>
        <xdr:cNvPr id="6" name="Line 6"/>
        <xdr:cNvSpPr>
          <a:spLocks/>
        </xdr:cNvSpPr>
      </xdr:nvSpPr>
      <xdr:spPr>
        <a:xfrm>
          <a:off x="0" y="67609402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3380</xdr:row>
      <xdr:rowOff>9525</xdr:rowOff>
    </xdr:from>
    <xdr:to>
      <xdr:col>0</xdr:col>
      <xdr:colOff>4524375</xdr:colOff>
      <xdr:row>3380</xdr:row>
      <xdr:rowOff>9525</xdr:rowOff>
    </xdr:to>
    <xdr:sp>
      <xdr:nvSpPr>
        <xdr:cNvPr id="7" name="Line 7"/>
        <xdr:cNvSpPr>
          <a:spLocks/>
        </xdr:cNvSpPr>
      </xdr:nvSpPr>
      <xdr:spPr>
        <a:xfrm>
          <a:off x="0" y="67609402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1800</xdr:row>
      <xdr:rowOff>9525</xdr:rowOff>
    </xdr:from>
    <xdr:to>
      <xdr:col>0</xdr:col>
      <xdr:colOff>4524375</xdr:colOff>
      <xdr:row>1800</xdr:row>
      <xdr:rowOff>9525</xdr:rowOff>
    </xdr:to>
    <xdr:sp>
      <xdr:nvSpPr>
        <xdr:cNvPr id="8" name="Line 8"/>
        <xdr:cNvSpPr>
          <a:spLocks/>
        </xdr:cNvSpPr>
      </xdr:nvSpPr>
      <xdr:spPr>
        <a:xfrm>
          <a:off x="0" y="36005452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3775</xdr:row>
      <xdr:rowOff>9525</xdr:rowOff>
    </xdr:from>
    <xdr:to>
      <xdr:col>0</xdr:col>
      <xdr:colOff>4524375</xdr:colOff>
      <xdr:row>3775</xdr:row>
      <xdr:rowOff>9525</xdr:rowOff>
    </xdr:to>
    <xdr:sp>
      <xdr:nvSpPr>
        <xdr:cNvPr id="9" name="Line 9"/>
        <xdr:cNvSpPr>
          <a:spLocks/>
        </xdr:cNvSpPr>
      </xdr:nvSpPr>
      <xdr:spPr>
        <a:xfrm>
          <a:off x="0" y="755103900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3854</xdr:row>
      <xdr:rowOff>9525</xdr:rowOff>
    </xdr:from>
    <xdr:to>
      <xdr:col>0</xdr:col>
      <xdr:colOff>4524375</xdr:colOff>
      <xdr:row>3854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0" y="77090587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314325</xdr:colOff>
      <xdr:row>466</xdr:row>
      <xdr:rowOff>0</xdr:rowOff>
    </xdr:from>
    <xdr:to>
      <xdr:col>5</xdr:col>
      <xdr:colOff>1266825</xdr:colOff>
      <xdr:row>466</xdr:row>
      <xdr:rowOff>0</xdr:rowOff>
    </xdr:to>
    <xdr:sp>
      <xdr:nvSpPr>
        <xdr:cNvPr id="11" name="Line 11"/>
        <xdr:cNvSpPr>
          <a:spLocks/>
        </xdr:cNvSpPr>
      </xdr:nvSpPr>
      <xdr:spPr>
        <a:xfrm>
          <a:off x="9315450" y="9321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2" name="Line 14"/>
        <xdr:cNvSpPr>
          <a:spLocks/>
        </xdr:cNvSpPr>
      </xdr:nvSpPr>
      <xdr:spPr>
        <a:xfrm>
          <a:off x="17945100" y="150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3" name="Line 15"/>
        <xdr:cNvSpPr>
          <a:spLocks/>
        </xdr:cNvSpPr>
      </xdr:nvSpPr>
      <xdr:spPr>
        <a:xfrm>
          <a:off x="179451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155</xdr:row>
      <xdr:rowOff>9525</xdr:rowOff>
    </xdr:from>
    <xdr:to>
      <xdr:col>12</xdr:col>
      <xdr:colOff>0</xdr:colOff>
      <xdr:row>155</xdr:row>
      <xdr:rowOff>9525</xdr:rowOff>
    </xdr:to>
    <xdr:sp>
      <xdr:nvSpPr>
        <xdr:cNvPr id="14" name="Line 16"/>
        <xdr:cNvSpPr>
          <a:spLocks/>
        </xdr:cNvSpPr>
      </xdr:nvSpPr>
      <xdr:spPr>
        <a:xfrm>
          <a:off x="17945100" y="3101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180</xdr:row>
      <xdr:rowOff>9525</xdr:rowOff>
    </xdr:from>
    <xdr:to>
      <xdr:col>12</xdr:col>
      <xdr:colOff>0</xdr:colOff>
      <xdr:row>180</xdr:row>
      <xdr:rowOff>9525</xdr:rowOff>
    </xdr:to>
    <xdr:sp>
      <xdr:nvSpPr>
        <xdr:cNvPr id="15" name="Line 17"/>
        <xdr:cNvSpPr>
          <a:spLocks/>
        </xdr:cNvSpPr>
      </xdr:nvSpPr>
      <xdr:spPr>
        <a:xfrm>
          <a:off x="17945100" y="3601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552</xdr:row>
      <xdr:rowOff>0</xdr:rowOff>
    </xdr:from>
    <xdr:to>
      <xdr:col>12</xdr:col>
      <xdr:colOff>0</xdr:colOff>
      <xdr:row>552</xdr:row>
      <xdr:rowOff>0</xdr:rowOff>
    </xdr:to>
    <xdr:sp>
      <xdr:nvSpPr>
        <xdr:cNvPr id="16" name="Line 18"/>
        <xdr:cNvSpPr>
          <a:spLocks/>
        </xdr:cNvSpPr>
      </xdr:nvSpPr>
      <xdr:spPr>
        <a:xfrm>
          <a:off x="17945100" y="11041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563</xdr:row>
      <xdr:rowOff>9525</xdr:rowOff>
    </xdr:from>
    <xdr:to>
      <xdr:col>12</xdr:col>
      <xdr:colOff>0</xdr:colOff>
      <xdr:row>563</xdr:row>
      <xdr:rowOff>9525</xdr:rowOff>
    </xdr:to>
    <xdr:sp>
      <xdr:nvSpPr>
        <xdr:cNvPr id="17" name="Line 19"/>
        <xdr:cNvSpPr>
          <a:spLocks/>
        </xdr:cNvSpPr>
      </xdr:nvSpPr>
      <xdr:spPr>
        <a:xfrm>
          <a:off x="17945100" y="11262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10</xdr:col>
      <xdr:colOff>0</xdr:colOff>
      <xdr:row>552</xdr:row>
      <xdr:rowOff>0</xdr:rowOff>
    </xdr:from>
    <xdr:to>
      <xdr:col>10</xdr:col>
      <xdr:colOff>0</xdr:colOff>
      <xdr:row>552</xdr:row>
      <xdr:rowOff>0</xdr:rowOff>
    </xdr:to>
    <xdr:sp>
      <xdr:nvSpPr>
        <xdr:cNvPr id="18" name="Line 20"/>
        <xdr:cNvSpPr>
          <a:spLocks/>
        </xdr:cNvSpPr>
      </xdr:nvSpPr>
      <xdr:spPr>
        <a:xfrm>
          <a:off x="15144750" y="11041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731</xdr:row>
      <xdr:rowOff>0</xdr:rowOff>
    </xdr:from>
    <xdr:to>
      <xdr:col>12</xdr:col>
      <xdr:colOff>0</xdr:colOff>
      <xdr:row>731</xdr:row>
      <xdr:rowOff>0</xdr:rowOff>
    </xdr:to>
    <xdr:sp>
      <xdr:nvSpPr>
        <xdr:cNvPr id="19" name="Line 21"/>
        <xdr:cNvSpPr>
          <a:spLocks/>
        </xdr:cNvSpPr>
      </xdr:nvSpPr>
      <xdr:spPr>
        <a:xfrm>
          <a:off x="17945100" y="14621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867</xdr:row>
      <xdr:rowOff>9525</xdr:rowOff>
    </xdr:from>
    <xdr:to>
      <xdr:col>12</xdr:col>
      <xdr:colOff>0</xdr:colOff>
      <xdr:row>867</xdr:row>
      <xdr:rowOff>9525</xdr:rowOff>
    </xdr:to>
    <xdr:sp>
      <xdr:nvSpPr>
        <xdr:cNvPr id="20" name="Line 22"/>
        <xdr:cNvSpPr>
          <a:spLocks/>
        </xdr:cNvSpPr>
      </xdr:nvSpPr>
      <xdr:spPr>
        <a:xfrm>
          <a:off x="17945100" y="1734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889</xdr:row>
      <xdr:rowOff>0</xdr:rowOff>
    </xdr:from>
    <xdr:to>
      <xdr:col>12</xdr:col>
      <xdr:colOff>0</xdr:colOff>
      <xdr:row>889</xdr:row>
      <xdr:rowOff>0</xdr:rowOff>
    </xdr:to>
    <xdr:sp>
      <xdr:nvSpPr>
        <xdr:cNvPr id="21" name="Line 23"/>
        <xdr:cNvSpPr>
          <a:spLocks/>
        </xdr:cNvSpPr>
      </xdr:nvSpPr>
      <xdr:spPr>
        <a:xfrm>
          <a:off x="17945100" y="17782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892</xdr:row>
      <xdr:rowOff>9525</xdr:rowOff>
    </xdr:from>
    <xdr:to>
      <xdr:col>12</xdr:col>
      <xdr:colOff>0</xdr:colOff>
      <xdr:row>892</xdr:row>
      <xdr:rowOff>9525</xdr:rowOff>
    </xdr:to>
    <xdr:sp>
      <xdr:nvSpPr>
        <xdr:cNvPr id="22" name="Line 24"/>
        <xdr:cNvSpPr>
          <a:spLocks/>
        </xdr:cNvSpPr>
      </xdr:nvSpPr>
      <xdr:spPr>
        <a:xfrm>
          <a:off x="17945100" y="1784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10</xdr:col>
      <xdr:colOff>0</xdr:colOff>
      <xdr:row>867</xdr:row>
      <xdr:rowOff>9525</xdr:rowOff>
    </xdr:from>
    <xdr:to>
      <xdr:col>10</xdr:col>
      <xdr:colOff>0</xdr:colOff>
      <xdr:row>867</xdr:row>
      <xdr:rowOff>9525</xdr:rowOff>
    </xdr:to>
    <xdr:sp>
      <xdr:nvSpPr>
        <xdr:cNvPr id="23" name="Line 25"/>
        <xdr:cNvSpPr>
          <a:spLocks/>
        </xdr:cNvSpPr>
      </xdr:nvSpPr>
      <xdr:spPr>
        <a:xfrm>
          <a:off x="15144750" y="1734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955</xdr:row>
      <xdr:rowOff>0</xdr:rowOff>
    </xdr:from>
    <xdr:to>
      <xdr:col>12</xdr:col>
      <xdr:colOff>0</xdr:colOff>
      <xdr:row>955</xdr:row>
      <xdr:rowOff>0</xdr:rowOff>
    </xdr:to>
    <xdr:sp>
      <xdr:nvSpPr>
        <xdr:cNvPr id="24" name="Line 26"/>
        <xdr:cNvSpPr>
          <a:spLocks/>
        </xdr:cNvSpPr>
      </xdr:nvSpPr>
      <xdr:spPr>
        <a:xfrm>
          <a:off x="17945100" y="1910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1275</xdr:row>
      <xdr:rowOff>9525</xdr:rowOff>
    </xdr:from>
    <xdr:to>
      <xdr:col>12</xdr:col>
      <xdr:colOff>0</xdr:colOff>
      <xdr:row>1275</xdr:row>
      <xdr:rowOff>9525</xdr:rowOff>
    </xdr:to>
    <xdr:sp>
      <xdr:nvSpPr>
        <xdr:cNvPr id="25" name="Line 27"/>
        <xdr:cNvSpPr>
          <a:spLocks/>
        </xdr:cNvSpPr>
      </xdr:nvSpPr>
      <xdr:spPr>
        <a:xfrm>
          <a:off x="17945100" y="25504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1416</xdr:row>
      <xdr:rowOff>0</xdr:rowOff>
    </xdr:from>
    <xdr:to>
      <xdr:col>12</xdr:col>
      <xdr:colOff>0</xdr:colOff>
      <xdr:row>1416</xdr:row>
      <xdr:rowOff>0</xdr:rowOff>
    </xdr:to>
    <xdr:sp>
      <xdr:nvSpPr>
        <xdr:cNvPr id="26" name="Line 28"/>
        <xdr:cNvSpPr>
          <a:spLocks/>
        </xdr:cNvSpPr>
      </xdr:nvSpPr>
      <xdr:spPr>
        <a:xfrm>
          <a:off x="17945100" y="2832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1658</xdr:row>
      <xdr:rowOff>9525</xdr:rowOff>
    </xdr:from>
    <xdr:to>
      <xdr:col>12</xdr:col>
      <xdr:colOff>0</xdr:colOff>
      <xdr:row>1658</xdr:row>
      <xdr:rowOff>9525</xdr:rowOff>
    </xdr:to>
    <xdr:sp>
      <xdr:nvSpPr>
        <xdr:cNvPr id="27" name="Line 29"/>
        <xdr:cNvSpPr>
          <a:spLocks/>
        </xdr:cNvSpPr>
      </xdr:nvSpPr>
      <xdr:spPr>
        <a:xfrm>
          <a:off x="17945100" y="33165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1683</xdr:row>
      <xdr:rowOff>9525</xdr:rowOff>
    </xdr:from>
    <xdr:to>
      <xdr:col>12</xdr:col>
      <xdr:colOff>0</xdr:colOff>
      <xdr:row>1683</xdr:row>
      <xdr:rowOff>9525</xdr:rowOff>
    </xdr:to>
    <xdr:sp>
      <xdr:nvSpPr>
        <xdr:cNvPr id="28" name="Line 30"/>
        <xdr:cNvSpPr>
          <a:spLocks/>
        </xdr:cNvSpPr>
      </xdr:nvSpPr>
      <xdr:spPr>
        <a:xfrm>
          <a:off x="17945100" y="33665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1899</xdr:row>
      <xdr:rowOff>9525</xdr:rowOff>
    </xdr:from>
    <xdr:to>
      <xdr:col>12</xdr:col>
      <xdr:colOff>0</xdr:colOff>
      <xdr:row>1899</xdr:row>
      <xdr:rowOff>9525</xdr:rowOff>
    </xdr:to>
    <xdr:sp>
      <xdr:nvSpPr>
        <xdr:cNvPr id="29" name="Line 31"/>
        <xdr:cNvSpPr>
          <a:spLocks/>
        </xdr:cNvSpPr>
      </xdr:nvSpPr>
      <xdr:spPr>
        <a:xfrm>
          <a:off x="17945100" y="37985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1925</xdr:row>
      <xdr:rowOff>9525</xdr:rowOff>
    </xdr:from>
    <xdr:to>
      <xdr:col>12</xdr:col>
      <xdr:colOff>0</xdr:colOff>
      <xdr:row>1925</xdr:row>
      <xdr:rowOff>9525</xdr:rowOff>
    </xdr:to>
    <xdr:sp>
      <xdr:nvSpPr>
        <xdr:cNvPr id="30" name="Line 32"/>
        <xdr:cNvSpPr>
          <a:spLocks/>
        </xdr:cNvSpPr>
      </xdr:nvSpPr>
      <xdr:spPr>
        <a:xfrm>
          <a:off x="17945100" y="385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2066</xdr:row>
      <xdr:rowOff>9525</xdr:rowOff>
    </xdr:from>
    <xdr:to>
      <xdr:col>12</xdr:col>
      <xdr:colOff>0</xdr:colOff>
      <xdr:row>2066</xdr:row>
      <xdr:rowOff>9525</xdr:rowOff>
    </xdr:to>
    <xdr:sp>
      <xdr:nvSpPr>
        <xdr:cNvPr id="31" name="Line 33"/>
        <xdr:cNvSpPr>
          <a:spLocks/>
        </xdr:cNvSpPr>
      </xdr:nvSpPr>
      <xdr:spPr>
        <a:xfrm>
          <a:off x="17945100" y="413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2231</xdr:row>
      <xdr:rowOff>0</xdr:rowOff>
    </xdr:from>
    <xdr:to>
      <xdr:col>12</xdr:col>
      <xdr:colOff>0</xdr:colOff>
      <xdr:row>2231</xdr:row>
      <xdr:rowOff>0</xdr:rowOff>
    </xdr:to>
    <xdr:sp>
      <xdr:nvSpPr>
        <xdr:cNvPr id="32" name="Line 34"/>
        <xdr:cNvSpPr>
          <a:spLocks/>
        </xdr:cNvSpPr>
      </xdr:nvSpPr>
      <xdr:spPr>
        <a:xfrm>
          <a:off x="17945100" y="44625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2449</xdr:row>
      <xdr:rowOff>9525</xdr:rowOff>
    </xdr:from>
    <xdr:to>
      <xdr:col>12</xdr:col>
      <xdr:colOff>0</xdr:colOff>
      <xdr:row>2449</xdr:row>
      <xdr:rowOff>9525</xdr:rowOff>
    </xdr:to>
    <xdr:sp>
      <xdr:nvSpPr>
        <xdr:cNvPr id="33" name="Line 35"/>
        <xdr:cNvSpPr>
          <a:spLocks/>
        </xdr:cNvSpPr>
      </xdr:nvSpPr>
      <xdr:spPr>
        <a:xfrm>
          <a:off x="17945100" y="48987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2474</xdr:row>
      <xdr:rowOff>9525</xdr:rowOff>
    </xdr:from>
    <xdr:to>
      <xdr:col>12</xdr:col>
      <xdr:colOff>0</xdr:colOff>
      <xdr:row>2474</xdr:row>
      <xdr:rowOff>9525</xdr:rowOff>
    </xdr:to>
    <xdr:sp>
      <xdr:nvSpPr>
        <xdr:cNvPr id="34" name="Line 36"/>
        <xdr:cNvSpPr>
          <a:spLocks/>
        </xdr:cNvSpPr>
      </xdr:nvSpPr>
      <xdr:spPr>
        <a:xfrm>
          <a:off x="17945100" y="4948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2522</xdr:row>
      <xdr:rowOff>0</xdr:rowOff>
    </xdr:from>
    <xdr:to>
      <xdr:col>12</xdr:col>
      <xdr:colOff>0</xdr:colOff>
      <xdr:row>2522</xdr:row>
      <xdr:rowOff>0</xdr:rowOff>
    </xdr:to>
    <xdr:sp>
      <xdr:nvSpPr>
        <xdr:cNvPr id="35" name="Line 37"/>
        <xdr:cNvSpPr>
          <a:spLocks/>
        </xdr:cNvSpPr>
      </xdr:nvSpPr>
      <xdr:spPr>
        <a:xfrm>
          <a:off x="17945100" y="5044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2680</xdr:row>
      <xdr:rowOff>0</xdr:rowOff>
    </xdr:from>
    <xdr:to>
      <xdr:col>12</xdr:col>
      <xdr:colOff>0</xdr:colOff>
      <xdr:row>2680</xdr:row>
      <xdr:rowOff>0</xdr:rowOff>
    </xdr:to>
    <xdr:sp>
      <xdr:nvSpPr>
        <xdr:cNvPr id="36" name="Line 38"/>
        <xdr:cNvSpPr>
          <a:spLocks/>
        </xdr:cNvSpPr>
      </xdr:nvSpPr>
      <xdr:spPr>
        <a:xfrm>
          <a:off x="17945100" y="5360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2778</xdr:row>
      <xdr:rowOff>9525</xdr:rowOff>
    </xdr:from>
    <xdr:to>
      <xdr:col>12</xdr:col>
      <xdr:colOff>0</xdr:colOff>
      <xdr:row>2778</xdr:row>
      <xdr:rowOff>9525</xdr:rowOff>
    </xdr:to>
    <xdr:sp>
      <xdr:nvSpPr>
        <xdr:cNvPr id="37" name="Line 39"/>
        <xdr:cNvSpPr>
          <a:spLocks/>
        </xdr:cNvSpPr>
      </xdr:nvSpPr>
      <xdr:spPr>
        <a:xfrm>
          <a:off x="17945100" y="5556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3082</xdr:row>
      <xdr:rowOff>9525</xdr:rowOff>
    </xdr:from>
    <xdr:to>
      <xdr:col>12</xdr:col>
      <xdr:colOff>0</xdr:colOff>
      <xdr:row>3082</xdr:row>
      <xdr:rowOff>9525</xdr:rowOff>
    </xdr:to>
    <xdr:sp>
      <xdr:nvSpPr>
        <xdr:cNvPr id="38" name="Line 40"/>
        <xdr:cNvSpPr>
          <a:spLocks/>
        </xdr:cNvSpPr>
      </xdr:nvSpPr>
      <xdr:spPr>
        <a:xfrm>
          <a:off x="17945100" y="6164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3107</xdr:row>
      <xdr:rowOff>9525</xdr:rowOff>
    </xdr:from>
    <xdr:to>
      <xdr:col>12</xdr:col>
      <xdr:colOff>0</xdr:colOff>
      <xdr:row>3107</xdr:row>
      <xdr:rowOff>9525</xdr:rowOff>
    </xdr:to>
    <xdr:sp>
      <xdr:nvSpPr>
        <xdr:cNvPr id="39" name="Line 41"/>
        <xdr:cNvSpPr>
          <a:spLocks/>
        </xdr:cNvSpPr>
      </xdr:nvSpPr>
      <xdr:spPr>
        <a:xfrm>
          <a:off x="17945100" y="6214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3255</xdr:row>
      <xdr:rowOff>9525</xdr:rowOff>
    </xdr:from>
    <xdr:to>
      <xdr:col>12</xdr:col>
      <xdr:colOff>0</xdr:colOff>
      <xdr:row>3255</xdr:row>
      <xdr:rowOff>9525</xdr:rowOff>
    </xdr:to>
    <xdr:sp>
      <xdr:nvSpPr>
        <xdr:cNvPr id="40" name="Line 42"/>
        <xdr:cNvSpPr>
          <a:spLocks/>
        </xdr:cNvSpPr>
      </xdr:nvSpPr>
      <xdr:spPr>
        <a:xfrm>
          <a:off x="17945100" y="6510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3490</xdr:row>
      <xdr:rowOff>9525</xdr:rowOff>
    </xdr:from>
    <xdr:to>
      <xdr:col>12</xdr:col>
      <xdr:colOff>0</xdr:colOff>
      <xdr:row>3490</xdr:row>
      <xdr:rowOff>9525</xdr:rowOff>
    </xdr:to>
    <xdr:sp>
      <xdr:nvSpPr>
        <xdr:cNvPr id="41" name="Line 43"/>
        <xdr:cNvSpPr>
          <a:spLocks/>
        </xdr:cNvSpPr>
      </xdr:nvSpPr>
      <xdr:spPr>
        <a:xfrm>
          <a:off x="17945100" y="6980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3549</xdr:row>
      <xdr:rowOff>0</xdr:rowOff>
    </xdr:from>
    <xdr:to>
      <xdr:col>12</xdr:col>
      <xdr:colOff>0</xdr:colOff>
      <xdr:row>3549</xdr:row>
      <xdr:rowOff>0</xdr:rowOff>
    </xdr:to>
    <xdr:sp>
      <xdr:nvSpPr>
        <xdr:cNvPr id="42" name="Line 44"/>
        <xdr:cNvSpPr>
          <a:spLocks/>
        </xdr:cNvSpPr>
      </xdr:nvSpPr>
      <xdr:spPr>
        <a:xfrm>
          <a:off x="17945100" y="7098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3653</xdr:row>
      <xdr:rowOff>0</xdr:rowOff>
    </xdr:from>
    <xdr:to>
      <xdr:col>12</xdr:col>
      <xdr:colOff>0</xdr:colOff>
      <xdr:row>3653</xdr:row>
      <xdr:rowOff>0</xdr:rowOff>
    </xdr:to>
    <xdr:sp>
      <xdr:nvSpPr>
        <xdr:cNvPr id="43" name="Line 45"/>
        <xdr:cNvSpPr>
          <a:spLocks/>
        </xdr:cNvSpPr>
      </xdr:nvSpPr>
      <xdr:spPr>
        <a:xfrm>
          <a:off x="17945100" y="7306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4031</xdr:row>
      <xdr:rowOff>9525</xdr:rowOff>
    </xdr:from>
    <xdr:to>
      <xdr:col>12</xdr:col>
      <xdr:colOff>0</xdr:colOff>
      <xdr:row>4031</xdr:row>
      <xdr:rowOff>9525</xdr:rowOff>
    </xdr:to>
    <xdr:sp>
      <xdr:nvSpPr>
        <xdr:cNvPr id="44" name="Line 46"/>
        <xdr:cNvSpPr>
          <a:spLocks/>
        </xdr:cNvSpPr>
      </xdr:nvSpPr>
      <xdr:spPr>
        <a:xfrm>
          <a:off x="17945100" y="8063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4027</xdr:row>
      <xdr:rowOff>0</xdr:rowOff>
    </xdr:from>
    <xdr:to>
      <xdr:col>12</xdr:col>
      <xdr:colOff>0</xdr:colOff>
      <xdr:row>4027</xdr:row>
      <xdr:rowOff>0</xdr:rowOff>
    </xdr:to>
    <xdr:sp>
      <xdr:nvSpPr>
        <xdr:cNvPr id="45" name="Line 47"/>
        <xdr:cNvSpPr>
          <a:spLocks/>
        </xdr:cNvSpPr>
      </xdr:nvSpPr>
      <xdr:spPr>
        <a:xfrm>
          <a:off x="17945100" y="8055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4027</xdr:row>
      <xdr:rowOff>0</xdr:rowOff>
    </xdr:from>
    <xdr:to>
      <xdr:col>12</xdr:col>
      <xdr:colOff>0</xdr:colOff>
      <xdr:row>4027</xdr:row>
      <xdr:rowOff>0</xdr:rowOff>
    </xdr:to>
    <xdr:sp>
      <xdr:nvSpPr>
        <xdr:cNvPr id="46" name="Line 48"/>
        <xdr:cNvSpPr>
          <a:spLocks/>
        </xdr:cNvSpPr>
      </xdr:nvSpPr>
      <xdr:spPr>
        <a:xfrm>
          <a:off x="17945100" y="8055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4056</xdr:row>
      <xdr:rowOff>9525</xdr:rowOff>
    </xdr:from>
    <xdr:to>
      <xdr:col>12</xdr:col>
      <xdr:colOff>0</xdr:colOff>
      <xdr:row>4056</xdr:row>
      <xdr:rowOff>9525</xdr:rowOff>
    </xdr:to>
    <xdr:sp>
      <xdr:nvSpPr>
        <xdr:cNvPr id="47" name="Line 49"/>
        <xdr:cNvSpPr>
          <a:spLocks/>
        </xdr:cNvSpPr>
      </xdr:nvSpPr>
      <xdr:spPr>
        <a:xfrm>
          <a:off x="17945100" y="8113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10</xdr:col>
      <xdr:colOff>0</xdr:colOff>
      <xdr:row>4056</xdr:row>
      <xdr:rowOff>9525</xdr:rowOff>
    </xdr:from>
    <xdr:to>
      <xdr:col>10</xdr:col>
      <xdr:colOff>0</xdr:colOff>
      <xdr:row>4056</xdr:row>
      <xdr:rowOff>9525</xdr:rowOff>
    </xdr:to>
    <xdr:sp>
      <xdr:nvSpPr>
        <xdr:cNvPr id="48" name="Line 50"/>
        <xdr:cNvSpPr>
          <a:spLocks/>
        </xdr:cNvSpPr>
      </xdr:nvSpPr>
      <xdr:spPr>
        <a:xfrm>
          <a:off x="15144750" y="8113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4360</xdr:row>
      <xdr:rowOff>9525</xdr:rowOff>
    </xdr:from>
    <xdr:to>
      <xdr:col>12</xdr:col>
      <xdr:colOff>0</xdr:colOff>
      <xdr:row>4360</xdr:row>
      <xdr:rowOff>9525</xdr:rowOff>
    </xdr:to>
    <xdr:sp>
      <xdr:nvSpPr>
        <xdr:cNvPr id="49" name="Line 51"/>
        <xdr:cNvSpPr>
          <a:spLocks/>
        </xdr:cNvSpPr>
      </xdr:nvSpPr>
      <xdr:spPr>
        <a:xfrm>
          <a:off x="17945100" y="87211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4443</xdr:row>
      <xdr:rowOff>0</xdr:rowOff>
    </xdr:from>
    <xdr:to>
      <xdr:col>12</xdr:col>
      <xdr:colOff>0</xdr:colOff>
      <xdr:row>4443</xdr:row>
      <xdr:rowOff>0</xdr:rowOff>
    </xdr:to>
    <xdr:sp>
      <xdr:nvSpPr>
        <xdr:cNvPr id="50" name="Line 52"/>
        <xdr:cNvSpPr>
          <a:spLocks/>
        </xdr:cNvSpPr>
      </xdr:nvSpPr>
      <xdr:spPr>
        <a:xfrm>
          <a:off x="17945100" y="8887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0</xdr:colOff>
      <xdr:row>4768</xdr:row>
      <xdr:rowOff>9525</xdr:rowOff>
    </xdr:from>
    <xdr:to>
      <xdr:col>12</xdr:col>
      <xdr:colOff>0</xdr:colOff>
      <xdr:row>4768</xdr:row>
      <xdr:rowOff>9525</xdr:rowOff>
    </xdr:to>
    <xdr:sp>
      <xdr:nvSpPr>
        <xdr:cNvPr id="51" name="Line 53"/>
        <xdr:cNvSpPr>
          <a:spLocks/>
        </xdr:cNvSpPr>
      </xdr:nvSpPr>
      <xdr:spPr>
        <a:xfrm>
          <a:off x="17945100" y="9537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10"/>
  <sheetViews>
    <sheetView tabSelected="1" zoomScale="75" zoomScaleNormal="75" workbookViewId="0" topLeftCell="A4234">
      <selection activeCell="A4255" sqref="A4255"/>
    </sheetView>
  </sheetViews>
  <sheetFormatPr defaultColWidth="8.796875" defaultRowHeight="15.75"/>
  <cols>
    <col min="1" max="1" width="52.69921875" style="0" customWidth="1"/>
    <col min="2" max="2" width="14.69921875" style="0" customWidth="1"/>
    <col min="3" max="3" width="5.69921875" style="0" customWidth="1"/>
    <col min="4" max="4" width="15.69921875" style="0" customWidth="1"/>
    <col min="5" max="5" width="5.69921875" style="0" customWidth="1"/>
    <col min="6" max="6" width="14.69921875" style="0" customWidth="1"/>
    <col min="7" max="7" width="5.69921875" style="0" customWidth="1"/>
    <col min="8" max="13" width="14.69921875" style="0" customWidth="1"/>
  </cols>
  <sheetData>
    <row r="1" ht="15.75">
      <c r="A1" s="33" t="s">
        <v>115</v>
      </c>
    </row>
    <row r="2" ht="15.75">
      <c r="A2" s="33" t="s">
        <v>153</v>
      </c>
    </row>
    <row r="3" ht="15.75">
      <c r="A3" s="33" t="s">
        <v>213</v>
      </c>
    </row>
    <row r="4" ht="15.75">
      <c r="A4" s="33" t="s">
        <v>155</v>
      </c>
    </row>
    <row r="5" ht="15.75">
      <c r="A5" s="33" t="s">
        <v>156</v>
      </c>
    </row>
    <row r="6" ht="15.75">
      <c r="A6" s="33" t="s">
        <v>157</v>
      </c>
    </row>
    <row r="7" ht="15.75">
      <c r="A7" s="33" t="s">
        <v>158</v>
      </c>
    </row>
    <row r="8" ht="15.75">
      <c r="A8" s="33" t="s">
        <v>159</v>
      </c>
    </row>
    <row r="9" ht="15.75">
      <c r="A9" s="33" t="s">
        <v>160</v>
      </c>
    </row>
    <row r="10" ht="15.75">
      <c r="A10" s="33" t="s">
        <v>214</v>
      </c>
    </row>
    <row r="11" ht="15.75">
      <c r="A11" s="33" t="s">
        <v>162</v>
      </c>
    </row>
    <row r="12" ht="15.75">
      <c r="A12" s="33" t="s">
        <v>163</v>
      </c>
    </row>
    <row r="13" ht="15.75">
      <c r="A13" s="33" t="s">
        <v>215</v>
      </c>
    </row>
    <row r="14" ht="15.75">
      <c r="A14" s="33" t="s">
        <v>164</v>
      </c>
    </row>
    <row r="15" ht="15.75">
      <c r="A15" s="33" t="s">
        <v>165</v>
      </c>
    </row>
    <row r="16" ht="15.75">
      <c r="A16" s="33" t="s">
        <v>166</v>
      </c>
    </row>
    <row r="17" ht="15.75">
      <c r="A17" s="33" t="s">
        <v>167</v>
      </c>
    </row>
    <row r="18" ht="15.75">
      <c r="A18" s="33" t="s">
        <v>216</v>
      </c>
    </row>
    <row r="19" ht="15.75">
      <c r="A19" s="33" t="s">
        <v>169</v>
      </c>
    </row>
    <row r="20" ht="15.75">
      <c r="A20" s="33" t="s">
        <v>170</v>
      </c>
    </row>
    <row r="21" ht="15.75">
      <c r="A21" s="33" t="s">
        <v>171</v>
      </c>
    </row>
    <row r="22" ht="15.75">
      <c r="A22" s="33" t="s">
        <v>172</v>
      </c>
    </row>
    <row r="23" ht="15.75">
      <c r="A23" s="33" t="s">
        <v>173</v>
      </c>
    </row>
    <row r="24" ht="15.75">
      <c r="A24" s="33" t="s">
        <v>174</v>
      </c>
    </row>
    <row r="25" ht="15.75">
      <c r="A25" s="33" t="s">
        <v>217</v>
      </c>
    </row>
    <row r="26" ht="15.75">
      <c r="A26" s="33" t="s">
        <v>176</v>
      </c>
    </row>
    <row r="27" ht="15.75">
      <c r="A27" s="33" t="s">
        <v>177</v>
      </c>
    </row>
    <row r="28" ht="15.75">
      <c r="A28" s="33" t="s">
        <v>178</v>
      </c>
    </row>
    <row r="29" ht="15.75">
      <c r="A29" s="33" t="s">
        <v>179</v>
      </c>
    </row>
    <row r="30" ht="15.75">
      <c r="A30" s="33" t="s">
        <v>180</v>
      </c>
    </row>
    <row r="31" ht="15.75">
      <c r="A31" s="33" t="s">
        <v>181</v>
      </c>
    </row>
    <row r="32" ht="15.75">
      <c r="A32" s="33" t="s">
        <v>182</v>
      </c>
    </row>
    <row r="33" ht="15.75">
      <c r="A33" s="33" t="s">
        <v>183</v>
      </c>
    </row>
    <row r="34" ht="15.75">
      <c r="A34" s="33" t="s">
        <v>184</v>
      </c>
    </row>
    <row r="35" ht="15.75">
      <c r="A35" s="33" t="s">
        <v>185</v>
      </c>
    </row>
    <row r="36" ht="15.75">
      <c r="A36" s="33" t="s">
        <v>218</v>
      </c>
    </row>
    <row r="37" ht="15.75">
      <c r="A37" s="33" t="s">
        <v>219</v>
      </c>
    </row>
    <row r="38" ht="15.75">
      <c r="A38" s="33" t="s">
        <v>220</v>
      </c>
    </row>
    <row r="39" ht="15.75">
      <c r="A39" s="33" t="s">
        <v>221</v>
      </c>
    </row>
    <row r="40" ht="15.75">
      <c r="A40" s="33" t="s">
        <v>222</v>
      </c>
    </row>
    <row r="41" ht="15.75">
      <c r="A41" s="33" t="s">
        <v>223</v>
      </c>
    </row>
    <row r="42" ht="15.75">
      <c r="A42" s="33" t="s">
        <v>223</v>
      </c>
    </row>
    <row r="43" ht="15.75">
      <c r="A43" s="33" t="s">
        <v>224</v>
      </c>
    </row>
    <row r="44" ht="15.75">
      <c r="A44" s="33" t="s">
        <v>193</v>
      </c>
    </row>
    <row r="45" ht="15.75">
      <c r="A45" s="33" t="s">
        <v>194</v>
      </c>
    </row>
    <row r="46" ht="15.75">
      <c r="A46" s="33" t="s">
        <v>195</v>
      </c>
    </row>
    <row r="47" ht="15.75">
      <c r="A47" s="33" t="s">
        <v>225</v>
      </c>
    </row>
    <row r="48" ht="15.75">
      <c r="A48" s="33" t="s">
        <v>197</v>
      </c>
    </row>
    <row r="49" ht="15.75">
      <c r="A49" s="33" t="s">
        <v>198</v>
      </c>
    </row>
    <row r="50" ht="15.75">
      <c r="A50" s="33" t="s">
        <v>226</v>
      </c>
    </row>
    <row r="51" ht="15.75">
      <c r="A51" s="33" t="s">
        <v>227</v>
      </c>
    </row>
    <row r="52" ht="15.75">
      <c r="A52" s="33" t="s">
        <v>228</v>
      </c>
    </row>
    <row r="53" ht="15.75">
      <c r="A53" s="33" t="s">
        <v>229</v>
      </c>
    </row>
    <row r="54" ht="15.75">
      <c r="A54" s="33" t="s">
        <v>203</v>
      </c>
    </row>
    <row r="55" ht="15.75">
      <c r="A55" s="33" t="s">
        <v>204</v>
      </c>
    </row>
    <row r="56" ht="15.75">
      <c r="A56" s="33" t="s">
        <v>205</v>
      </c>
    </row>
    <row r="57" ht="15.75">
      <c r="A57" s="33" t="s">
        <v>206</v>
      </c>
    </row>
    <row r="58" ht="15.75">
      <c r="A58" s="33" t="s">
        <v>230</v>
      </c>
    </row>
    <row r="59" ht="15.75">
      <c r="A59" s="33" t="s">
        <v>208</v>
      </c>
    </row>
    <row r="60" ht="15.75">
      <c r="A60" s="33" t="s">
        <v>209</v>
      </c>
    </row>
    <row r="61" ht="15.75">
      <c r="A61" s="33" t="s">
        <v>231</v>
      </c>
    </row>
    <row r="62" ht="15.75">
      <c r="A62" s="33" t="s">
        <v>211</v>
      </c>
    </row>
    <row r="63" ht="15.75">
      <c r="A63" s="33" t="s">
        <v>212</v>
      </c>
    </row>
    <row r="65" spans="1:5" s="5" customFormat="1" ht="15.75">
      <c r="A65" s="6" t="s">
        <v>0</v>
      </c>
      <c r="B65" s="7"/>
      <c r="C65" s="3"/>
      <c r="D65" s="4"/>
      <c r="E65" s="3"/>
    </row>
    <row r="66" spans="1:5" s="5" customFormat="1" ht="15.75">
      <c r="A66" s="4"/>
      <c r="B66" s="4"/>
      <c r="C66" s="3"/>
      <c r="D66" s="4"/>
      <c r="E66" s="3"/>
    </row>
    <row r="67" spans="1:5" s="5" customFormat="1" ht="15.75">
      <c r="A67" s="6" t="s">
        <v>1</v>
      </c>
      <c r="B67" s="7"/>
      <c r="C67" s="3"/>
      <c r="D67" s="4"/>
      <c r="E67" s="3"/>
    </row>
    <row r="68" spans="1:5" s="5" customFormat="1" ht="15.75">
      <c r="A68" s="6" t="s">
        <v>2</v>
      </c>
      <c r="B68" s="7"/>
      <c r="C68" s="3"/>
      <c r="D68" s="4"/>
      <c r="E68" s="3"/>
    </row>
    <row r="69" spans="1:5" s="5" customFormat="1" ht="15.75">
      <c r="A69" s="4"/>
      <c r="B69" s="4"/>
      <c r="C69" s="3"/>
      <c r="D69" s="8"/>
      <c r="E69" s="9"/>
    </row>
    <row r="70" spans="1:5" s="5" customFormat="1" ht="15.75">
      <c r="A70" s="4"/>
      <c r="B70" s="10"/>
      <c r="C70" s="11"/>
      <c r="D70" s="10"/>
      <c r="E70" s="11"/>
    </row>
    <row r="71" spans="1:6" s="5" customFormat="1" ht="15.75">
      <c r="A71" s="4"/>
      <c r="B71" s="2">
        <v>1997</v>
      </c>
      <c r="C71" s="1"/>
      <c r="D71" s="2">
        <v>1998</v>
      </c>
      <c r="E71" s="1"/>
      <c r="F71" s="2">
        <v>1999</v>
      </c>
    </row>
    <row r="72" spans="1:6" s="5" customFormat="1" ht="15.75">
      <c r="A72" s="4"/>
      <c r="B72" s="4"/>
      <c r="C72" s="3"/>
      <c r="D72" s="4"/>
      <c r="E72" s="3"/>
      <c r="F72" s="4"/>
    </row>
    <row r="73" spans="1:13" s="5" customFormat="1" ht="15.75">
      <c r="A73" s="4" t="s">
        <v>3</v>
      </c>
      <c r="B73" s="4">
        <f>I73</f>
        <v>3536029</v>
      </c>
      <c r="C73" s="3"/>
      <c r="D73" s="4">
        <f>J73</f>
        <v>6767676</v>
      </c>
      <c r="E73" s="3"/>
      <c r="F73" s="4">
        <f>K73</f>
        <v>6977507</v>
      </c>
      <c r="H73" s="25" t="s">
        <v>115</v>
      </c>
      <c r="I73" s="26">
        <v>3536029</v>
      </c>
      <c r="J73" s="26">
        <v>6767676</v>
      </c>
      <c r="K73" s="26">
        <v>6977507</v>
      </c>
      <c r="L73" s="25">
        <v>1</v>
      </c>
      <c r="M73" s="25" t="s">
        <v>116</v>
      </c>
    </row>
    <row r="74" spans="1:13" s="5" customFormat="1" ht="15.75">
      <c r="A74" s="4" t="s">
        <v>4</v>
      </c>
      <c r="B74" s="4">
        <f>I74</f>
        <v>7873908</v>
      </c>
      <c r="C74" s="3"/>
      <c r="D74" s="4">
        <f>J74</f>
        <v>7272721</v>
      </c>
      <c r="E74" s="3"/>
      <c r="F74" s="4">
        <f>K74</f>
        <v>7227226</v>
      </c>
      <c r="H74" s="25" t="s">
        <v>115</v>
      </c>
      <c r="I74" s="26">
        <v>7873908</v>
      </c>
      <c r="J74" s="26">
        <v>7272721</v>
      </c>
      <c r="K74" s="26">
        <v>7227226</v>
      </c>
      <c r="L74" s="25">
        <v>2</v>
      </c>
      <c r="M74" s="25" t="s">
        <v>117</v>
      </c>
    </row>
    <row r="75" spans="1:13" s="5" customFormat="1" ht="15.75">
      <c r="A75" s="4"/>
      <c r="B75" s="4"/>
      <c r="C75" s="3"/>
      <c r="D75" s="4"/>
      <c r="E75" s="3"/>
      <c r="F75" s="4"/>
      <c r="H75" s="25" t="s">
        <v>115</v>
      </c>
      <c r="I75" s="26">
        <v>125698013</v>
      </c>
      <c r="J75" s="26">
        <v>125978962</v>
      </c>
      <c r="K75" s="26">
        <v>128529675</v>
      </c>
      <c r="L75" s="25">
        <v>3</v>
      </c>
      <c r="M75" s="25" t="s">
        <v>118</v>
      </c>
    </row>
    <row r="76" spans="1:13" s="5" customFormat="1" ht="15.75">
      <c r="A76" s="4" t="s">
        <v>5</v>
      </c>
      <c r="B76" s="4">
        <f aca="true" t="shared" si="0" ref="B76:B81">I75</f>
        <v>125698013</v>
      </c>
      <c r="C76" s="3"/>
      <c r="D76" s="4">
        <f aca="true" t="shared" si="1" ref="D76:D81">J75</f>
        <v>125978962</v>
      </c>
      <c r="E76" s="3"/>
      <c r="F76" s="4">
        <f aca="true" t="shared" si="2" ref="F76:F81">K75</f>
        <v>128529675</v>
      </c>
      <c r="H76" s="25" t="s">
        <v>115</v>
      </c>
      <c r="I76" s="26">
        <v>167821</v>
      </c>
      <c r="J76" s="26">
        <v>167821</v>
      </c>
      <c r="K76" s="26">
        <v>72426</v>
      </c>
      <c r="L76" s="25">
        <v>4</v>
      </c>
      <c r="M76" s="25" t="s">
        <v>119</v>
      </c>
    </row>
    <row r="77" spans="1:13" s="5" customFormat="1" ht="15.75">
      <c r="A77" s="4" t="s">
        <v>6</v>
      </c>
      <c r="B77" s="4">
        <f t="shared" si="0"/>
        <v>167821</v>
      </c>
      <c r="C77" s="3"/>
      <c r="D77" s="4">
        <f t="shared" si="1"/>
        <v>167821</v>
      </c>
      <c r="E77" s="3"/>
      <c r="F77" s="4">
        <f t="shared" si="2"/>
        <v>72426</v>
      </c>
      <c r="H77" s="25" t="s">
        <v>115</v>
      </c>
      <c r="I77" s="26">
        <v>1545813</v>
      </c>
      <c r="J77" s="26">
        <v>1887261</v>
      </c>
      <c r="K77" s="26">
        <v>2025650</v>
      </c>
      <c r="L77" s="25">
        <v>5</v>
      </c>
      <c r="M77" s="25" t="s">
        <v>120</v>
      </c>
    </row>
    <row r="78" spans="1:13" s="5" customFormat="1" ht="15.75">
      <c r="A78" s="4" t="s">
        <v>7</v>
      </c>
      <c r="B78" s="4">
        <f t="shared" si="0"/>
        <v>1545813</v>
      </c>
      <c r="C78" s="3"/>
      <c r="D78" s="4">
        <f t="shared" si="1"/>
        <v>1887261</v>
      </c>
      <c r="E78" s="3"/>
      <c r="F78" s="4">
        <f t="shared" si="2"/>
        <v>2025650</v>
      </c>
      <c r="H78" s="25" t="s">
        <v>115</v>
      </c>
      <c r="I78" s="26">
        <v>3380770</v>
      </c>
      <c r="J78" s="26">
        <v>2440676</v>
      </c>
      <c r="K78" s="26">
        <v>2792000</v>
      </c>
      <c r="L78" s="25">
        <v>6</v>
      </c>
      <c r="M78" s="25" t="s">
        <v>121</v>
      </c>
    </row>
    <row r="79" spans="1:13" s="5" customFormat="1" ht="15.75">
      <c r="A79" s="4" t="s">
        <v>8</v>
      </c>
      <c r="B79" s="4">
        <f t="shared" si="0"/>
        <v>3380770</v>
      </c>
      <c r="C79" s="3"/>
      <c r="D79" s="4">
        <f t="shared" si="1"/>
        <v>2440676</v>
      </c>
      <c r="E79" s="3"/>
      <c r="F79" s="4">
        <f t="shared" si="2"/>
        <v>2792000</v>
      </c>
      <c r="H79" s="25" t="s">
        <v>115</v>
      </c>
      <c r="I79" s="26">
        <v>616652</v>
      </c>
      <c r="J79" s="26">
        <v>509382</v>
      </c>
      <c r="K79" s="26">
        <v>552074</v>
      </c>
      <c r="L79" s="25">
        <v>7</v>
      </c>
      <c r="M79" s="25" t="s">
        <v>122</v>
      </c>
    </row>
    <row r="80" spans="1:13" s="5" customFormat="1" ht="15.75">
      <c r="A80" s="4" t="s">
        <v>9</v>
      </c>
      <c r="B80" s="4">
        <f t="shared" si="0"/>
        <v>616652</v>
      </c>
      <c r="C80" s="3"/>
      <c r="D80" s="4">
        <f t="shared" si="1"/>
        <v>509382</v>
      </c>
      <c r="E80" s="3"/>
      <c r="F80" s="4">
        <f t="shared" si="2"/>
        <v>552074</v>
      </c>
      <c r="H80" s="25" t="s">
        <v>115</v>
      </c>
      <c r="I80" s="26">
        <v>0</v>
      </c>
      <c r="J80" s="26">
        <v>1951951</v>
      </c>
      <c r="K80" s="26">
        <v>2021049</v>
      </c>
      <c r="L80" s="25">
        <v>8</v>
      </c>
      <c r="M80" s="25" t="s">
        <v>123</v>
      </c>
    </row>
    <row r="81" spans="1:13" s="5" customFormat="1" ht="15.75">
      <c r="A81" s="4" t="s">
        <v>10</v>
      </c>
      <c r="B81" s="12">
        <f t="shared" si="0"/>
        <v>0</v>
      </c>
      <c r="C81" s="3"/>
      <c r="D81" s="12">
        <f t="shared" si="1"/>
        <v>1951951</v>
      </c>
      <c r="E81" s="3"/>
      <c r="F81" s="12">
        <f t="shared" si="2"/>
        <v>2021049</v>
      </c>
      <c r="H81" s="25" t="s">
        <v>115</v>
      </c>
      <c r="I81" s="26">
        <v>1765901</v>
      </c>
      <c r="J81" s="26">
        <v>2056555</v>
      </c>
      <c r="K81" s="26">
        <v>2083756</v>
      </c>
      <c r="L81" s="25">
        <v>9</v>
      </c>
      <c r="M81" s="25" t="s">
        <v>124</v>
      </c>
    </row>
    <row r="82" spans="1:13" s="5" customFormat="1" ht="15.75">
      <c r="A82" s="4"/>
      <c r="B82" s="3"/>
      <c r="C82" s="3"/>
      <c r="D82" s="3"/>
      <c r="E82" s="3"/>
      <c r="F82" s="3"/>
      <c r="H82" s="25" t="s">
        <v>115</v>
      </c>
      <c r="I82" s="26">
        <v>149758</v>
      </c>
      <c r="J82" s="26">
        <v>185006</v>
      </c>
      <c r="K82" s="26">
        <v>140484</v>
      </c>
      <c r="L82" s="25">
        <v>10</v>
      </c>
      <c r="M82" s="25" t="s">
        <v>125</v>
      </c>
    </row>
    <row r="83" spans="1:13" s="5" customFormat="1" ht="15.75">
      <c r="A83" s="4" t="s">
        <v>11</v>
      </c>
      <c r="B83" s="4">
        <f>SUM(B76:B82)</f>
        <v>131409069</v>
      </c>
      <c r="C83" s="3"/>
      <c r="D83" s="4">
        <f>SUM(D76:D82)</f>
        <v>132936053</v>
      </c>
      <c r="E83" s="3"/>
      <c r="F83" s="4">
        <f>SUM(F76:F82)</f>
        <v>135992874</v>
      </c>
      <c r="H83" s="25" t="s">
        <v>115</v>
      </c>
      <c r="I83" s="26">
        <v>5078735</v>
      </c>
      <c r="J83" s="26">
        <v>5167682</v>
      </c>
      <c r="K83" s="26">
        <v>5217997</v>
      </c>
      <c r="L83" s="25">
        <v>11</v>
      </c>
      <c r="M83" s="25" t="s">
        <v>126</v>
      </c>
    </row>
    <row r="84" spans="1:13" s="5" customFormat="1" ht="15.75">
      <c r="A84" s="4"/>
      <c r="B84" s="4"/>
      <c r="C84" s="3"/>
      <c r="D84" s="4"/>
      <c r="E84" s="3"/>
      <c r="F84" s="4"/>
      <c r="H84" s="25" t="s">
        <v>115</v>
      </c>
      <c r="I84" s="26">
        <v>4683886</v>
      </c>
      <c r="J84" s="26">
        <v>5223604</v>
      </c>
      <c r="K84" s="26">
        <v>5519874</v>
      </c>
      <c r="L84" s="25">
        <v>12</v>
      </c>
      <c r="M84" s="25" t="s">
        <v>127</v>
      </c>
    </row>
    <row r="85" spans="1:13" s="5" customFormat="1" ht="15.75">
      <c r="A85" s="4" t="s">
        <v>12</v>
      </c>
      <c r="B85" s="3">
        <f>I81</f>
        <v>1765901</v>
      </c>
      <c r="C85" s="3"/>
      <c r="D85" s="3">
        <f>J81</f>
        <v>2056555</v>
      </c>
      <c r="E85" s="3"/>
      <c r="F85" s="3">
        <f>K81</f>
        <v>2083756</v>
      </c>
      <c r="H85" s="25" t="s">
        <v>115</v>
      </c>
      <c r="I85" s="26">
        <v>0</v>
      </c>
      <c r="J85" s="26">
        <v>0</v>
      </c>
      <c r="K85" s="26">
        <v>19413279</v>
      </c>
      <c r="L85" s="25">
        <v>13</v>
      </c>
      <c r="M85" s="25" t="s">
        <v>128</v>
      </c>
    </row>
    <row r="86" spans="1:13" s="5" customFormat="1" ht="15.75">
      <c r="A86" s="4" t="s">
        <v>13</v>
      </c>
      <c r="B86" s="12">
        <f>I82</f>
        <v>149758</v>
      </c>
      <c r="C86" s="3"/>
      <c r="D86" s="12">
        <f>J82</f>
        <v>185006</v>
      </c>
      <c r="E86" s="3"/>
      <c r="F86" s="12">
        <f>K82</f>
        <v>140484</v>
      </c>
      <c r="H86" s="25" t="s">
        <v>115</v>
      </c>
      <c r="I86" s="26">
        <v>8604091</v>
      </c>
      <c r="J86" s="26">
        <v>8102900</v>
      </c>
      <c r="K86" s="26">
        <v>6790339</v>
      </c>
      <c r="L86" s="25">
        <v>14</v>
      </c>
      <c r="M86" s="25" t="s">
        <v>129</v>
      </c>
    </row>
    <row r="87" spans="1:13" s="5" customFormat="1" ht="15.75">
      <c r="A87" s="4"/>
      <c r="B87" s="3"/>
      <c r="C87" s="3"/>
      <c r="D87" s="3"/>
      <c r="E87" s="3"/>
      <c r="F87" s="3"/>
      <c r="H87" s="25" t="s">
        <v>115</v>
      </c>
      <c r="I87" s="26">
        <v>405760</v>
      </c>
      <c r="J87" s="26">
        <v>486349</v>
      </c>
      <c r="K87" s="26">
        <v>471437</v>
      </c>
      <c r="L87" s="25">
        <v>15</v>
      </c>
      <c r="M87" s="25" t="s">
        <v>130</v>
      </c>
    </row>
    <row r="88" spans="1:13" s="5" customFormat="1" ht="15.75">
      <c r="A88" s="4" t="s">
        <v>14</v>
      </c>
      <c r="B88" s="4">
        <f>SUM(B85:B87)</f>
        <v>1915659</v>
      </c>
      <c r="C88" s="3"/>
      <c r="D88" s="4">
        <f>SUM(D85:D87)</f>
        <v>2241561</v>
      </c>
      <c r="E88" s="3"/>
      <c r="F88" s="4">
        <f>SUM(F85:F87)</f>
        <v>2224240</v>
      </c>
      <c r="H88" s="25" t="s">
        <v>115</v>
      </c>
      <c r="I88" s="26">
        <v>1100945</v>
      </c>
      <c r="J88" s="26">
        <v>1115466</v>
      </c>
      <c r="K88" s="26">
        <v>1157471</v>
      </c>
      <c r="L88" s="25">
        <v>16</v>
      </c>
      <c r="M88" s="25" t="s">
        <v>131</v>
      </c>
    </row>
    <row r="89" spans="1:13" s="5" customFormat="1" ht="15.75">
      <c r="A89" s="4"/>
      <c r="B89" s="4"/>
      <c r="C89" s="4"/>
      <c r="D89" s="4"/>
      <c r="E89" s="4"/>
      <c r="F89" s="4"/>
      <c r="H89" s="25" t="s">
        <v>115</v>
      </c>
      <c r="I89" s="26">
        <v>200965</v>
      </c>
      <c r="J89" s="26">
        <v>308999</v>
      </c>
      <c r="K89" s="26">
        <v>528086</v>
      </c>
      <c r="L89" s="25">
        <v>17</v>
      </c>
      <c r="M89" s="25" t="s">
        <v>132</v>
      </c>
    </row>
    <row r="90" spans="1:13" s="5" customFormat="1" ht="15.75">
      <c r="A90" s="4" t="s">
        <v>15</v>
      </c>
      <c r="B90" s="4">
        <f aca="true" t="shared" si="3" ref="B90:B96">I83</f>
        <v>5078735</v>
      </c>
      <c r="C90" s="3"/>
      <c r="D90" s="4">
        <f aca="true" t="shared" si="4" ref="D90:D96">J83</f>
        <v>5167682</v>
      </c>
      <c r="E90" s="3"/>
      <c r="F90" s="4">
        <f aca="true" t="shared" si="5" ref="F90:F96">K83</f>
        <v>5217997</v>
      </c>
      <c r="H90" s="25" t="s">
        <v>115</v>
      </c>
      <c r="I90" s="27">
        <v>51491342</v>
      </c>
      <c r="J90" s="27">
        <v>62130954</v>
      </c>
      <c r="K90" s="27">
        <v>69017922</v>
      </c>
      <c r="L90" s="25">
        <v>18</v>
      </c>
      <c r="M90" s="25" t="s">
        <v>133</v>
      </c>
    </row>
    <row r="91" spans="1:13" s="5" customFormat="1" ht="15.75">
      <c r="A91" s="4" t="s">
        <v>16</v>
      </c>
      <c r="B91" s="4">
        <f t="shared" si="3"/>
        <v>4683886</v>
      </c>
      <c r="C91" s="3"/>
      <c r="D91" s="4">
        <f t="shared" si="4"/>
        <v>5223604</v>
      </c>
      <c r="E91" s="3"/>
      <c r="F91" s="4">
        <f t="shared" si="5"/>
        <v>5519874</v>
      </c>
      <c r="H91" s="25" t="s">
        <v>115</v>
      </c>
      <c r="I91" s="26">
        <v>5308013</v>
      </c>
      <c r="J91" s="26">
        <v>5506321</v>
      </c>
      <c r="K91" s="26">
        <v>5506321</v>
      </c>
      <c r="L91" s="25">
        <v>19</v>
      </c>
      <c r="M91" s="25" t="s">
        <v>134</v>
      </c>
    </row>
    <row r="92" spans="1:13" s="5" customFormat="1" ht="15.75">
      <c r="A92" s="4" t="s">
        <v>17</v>
      </c>
      <c r="B92" s="4">
        <f t="shared" si="3"/>
        <v>0</v>
      </c>
      <c r="C92" s="3"/>
      <c r="D92" s="4">
        <f t="shared" si="4"/>
        <v>0</v>
      </c>
      <c r="E92" s="3"/>
      <c r="F92" s="4">
        <f t="shared" si="5"/>
        <v>19413279</v>
      </c>
      <c r="H92" s="25" t="s">
        <v>115</v>
      </c>
      <c r="I92" s="26">
        <v>4451153</v>
      </c>
      <c r="J92" s="26">
        <v>5026654</v>
      </c>
      <c r="K92" s="26">
        <v>5401820</v>
      </c>
      <c r="L92" s="25">
        <v>20</v>
      </c>
      <c r="M92" s="25" t="s">
        <v>135</v>
      </c>
    </row>
    <row r="93" spans="1:13" s="5" customFormat="1" ht="15.75">
      <c r="A93" s="4" t="s">
        <v>18</v>
      </c>
      <c r="B93" s="4">
        <f t="shared" si="3"/>
        <v>8604091</v>
      </c>
      <c r="C93" s="3"/>
      <c r="D93" s="4">
        <f t="shared" si="4"/>
        <v>8102900</v>
      </c>
      <c r="E93" s="3"/>
      <c r="F93" s="4">
        <f t="shared" si="5"/>
        <v>6790339</v>
      </c>
      <c r="H93" s="25" t="s">
        <v>115</v>
      </c>
      <c r="I93" s="26">
        <v>46084612</v>
      </c>
      <c r="J93" s="26">
        <v>47298011</v>
      </c>
      <c r="K93" s="26">
        <v>48438087</v>
      </c>
      <c r="L93" s="25">
        <v>21</v>
      </c>
      <c r="M93" s="25" t="s">
        <v>136</v>
      </c>
    </row>
    <row r="94" spans="1:13" s="5" customFormat="1" ht="15.75">
      <c r="A94" s="4" t="s">
        <v>19</v>
      </c>
      <c r="B94" s="4">
        <f t="shared" si="3"/>
        <v>405760</v>
      </c>
      <c r="C94" s="3"/>
      <c r="D94" s="4">
        <f t="shared" si="4"/>
        <v>486349</v>
      </c>
      <c r="E94" s="3"/>
      <c r="F94" s="4">
        <f t="shared" si="5"/>
        <v>471437</v>
      </c>
      <c r="H94" s="25" t="s">
        <v>115</v>
      </c>
      <c r="I94" s="26">
        <v>141845</v>
      </c>
      <c r="J94" s="26">
        <v>145222</v>
      </c>
      <c r="K94" s="26">
        <v>148594</v>
      </c>
      <c r="L94" s="25">
        <v>22</v>
      </c>
      <c r="M94" s="25" t="s">
        <v>137</v>
      </c>
    </row>
    <row r="95" spans="1:13" s="5" customFormat="1" ht="15.75">
      <c r="A95" s="4" t="s">
        <v>20</v>
      </c>
      <c r="B95" s="4">
        <f t="shared" si="3"/>
        <v>1100945</v>
      </c>
      <c r="C95" s="3"/>
      <c r="D95" s="4">
        <f t="shared" si="4"/>
        <v>1115466</v>
      </c>
      <c r="E95" s="3"/>
      <c r="F95" s="4">
        <f t="shared" si="5"/>
        <v>1157471</v>
      </c>
      <c r="H95" s="25" t="s">
        <v>115</v>
      </c>
      <c r="I95" s="26">
        <v>102800</v>
      </c>
      <c r="J95" s="26">
        <v>128017</v>
      </c>
      <c r="K95" s="26">
        <v>140234</v>
      </c>
      <c r="L95" s="25">
        <v>23</v>
      </c>
      <c r="M95" s="25" t="s">
        <v>138</v>
      </c>
    </row>
    <row r="96" spans="1:13" s="5" customFormat="1" ht="15.75">
      <c r="A96" s="4" t="s">
        <v>21</v>
      </c>
      <c r="B96" s="4">
        <f t="shared" si="3"/>
        <v>200965</v>
      </c>
      <c r="C96" s="3"/>
      <c r="D96" s="4">
        <f t="shared" si="4"/>
        <v>308999</v>
      </c>
      <c r="E96" s="3"/>
      <c r="F96" s="4">
        <f t="shared" si="5"/>
        <v>528086</v>
      </c>
      <c r="H96" s="25" t="s">
        <v>115</v>
      </c>
      <c r="I96" s="26">
        <v>553766</v>
      </c>
      <c r="J96" s="26">
        <v>551353</v>
      </c>
      <c r="K96" s="26">
        <v>558964</v>
      </c>
      <c r="L96" s="25">
        <v>24</v>
      </c>
      <c r="M96" s="25" t="s">
        <v>139</v>
      </c>
    </row>
    <row r="97" spans="1:13" s="5" customFormat="1" ht="15.75">
      <c r="A97" s="4"/>
      <c r="B97" s="4"/>
      <c r="C97" s="3"/>
      <c r="D97" s="4"/>
      <c r="E97" s="3"/>
      <c r="F97" s="4"/>
      <c r="H97" s="25" t="s">
        <v>115</v>
      </c>
      <c r="I97" s="26">
        <v>291746</v>
      </c>
      <c r="J97" s="26">
        <v>291746</v>
      </c>
      <c r="K97" s="26">
        <v>297581</v>
      </c>
      <c r="L97" s="25">
        <v>25</v>
      </c>
      <c r="M97" s="25" t="s">
        <v>140</v>
      </c>
    </row>
    <row r="98" spans="1:13" s="5" customFormat="1" ht="15.75">
      <c r="A98" s="4" t="s">
        <v>22</v>
      </c>
      <c r="B98" s="4">
        <f>I90</f>
        <v>51491342</v>
      </c>
      <c r="C98" s="3"/>
      <c r="D98" s="4">
        <f>J90</f>
        <v>62130954</v>
      </c>
      <c r="E98" s="3"/>
      <c r="F98" s="4">
        <f>K90</f>
        <v>69017922</v>
      </c>
      <c r="H98" s="25" t="s">
        <v>115</v>
      </c>
      <c r="I98" s="26">
        <v>0</v>
      </c>
      <c r="J98" s="26">
        <v>0</v>
      </c>
      <c r="K98" s="26">
        <v>50000</v>
      </c>
      <c r="L98" s="25">
        <v>26</v>
      </c>
      <c r="M98" s="25" t="s">
        <v>141</v>
      </c>
    </row>
    <row r="99" spans="1:13" s="5" customFormat="1" ht="15.75">
      <c r="A99" s="4" t="s">
        <v>23</v>
      </c>
      <c r="B99" s="4">
        <f>I91</f>
        <v>5308013</v>
      </c>
      <c r="C99" s="3"/>
      <c r="D99" s="4">
        <f>J91</f>
        <v>5506321</v>
      </c>
      <c r="E99" s="3"/>
      <c r="F99" s="4">
        <f>K91</f>
        <v>5506321</v>
      </c>
      <c r="H99" s="25" t="s">
        <v>115</v>
      </c>
      <c r="I99" s="26">
        <v>19331881</v>
      </c>
      <c r="J99" s="26">
        <v>19175065</v>
      </c>
      <c r="K99" s="26">
        <v>19175065</v>
      </c>
      <c r="L99" s="25">
        <v>27</v>
      </c>
      <c r="M99" s="25" t="s">
        <v>142</v>
      </c>
    </row>
    <row r="100" spans="1:13" s="5" customFormat="1" ht="15.75">
      <c r="A100" s="4" t="s">
        <v>24</v>
      </c>
      <c r="B100" s="12">
        <f>I92</f>
        <v>4451153</v>
      </c>
      <c r="C100" s="3"/>
      <c r="D100" s="12">
        <f>J92</f>
        <v>5026654</v>
      </c>
      <c r="E100" s="3"/>
      <c r="F100" s="12">
        <f>K92</f>
        <v>5401820</v>
      </c>
      <c r="H100" s="25" t="s">
        <v>115</v>
      </c>
      <c r="I100" s="26">
        <v>1962894</v>
      </c>
      <c r="J100" s="26">
        <v>1995785</v>
      </c>
      <c r="K100" s="26">
        <v>2022901</v>
      </c>
      <c r="L100" s="25">
        <v>28</v>
      </c>
      <c r="M100" s="25" t="s">
        <v>143</v>
      </c>
    </row>
    <row r="101" spans="1:13" s="5" customFormat="1" ht="15.75">
      <c r="A101" s="4"/>
      <c r="B101" s="4"/>
      <c r="C101" s="3"/>
      <c r="D101" s="4"/>
      <c r="E101" s="3"/>
      <c r="F101" s="4"/>
      <c r="H101" s="25" t="s">
        <v>115</v>
      </c>
      <c r="I101" s="26">
        <v>6859607</v>
      </c>
      <c r="J101" s="26">
        <v>6960783</v>
      </c>
      <c r="K101" s="26">
        <v>7493131</v>
      </c>
      <c r="L101" s="25">
        <v>29</v>
      </c>
      <c r="M101" s="25" t="s">
        <v>144</v>
      </c>
    </row>
    <row r="102" spans="1:13" s="5" customFormat="1" ht="15.75">
      <c r="A102" s="4" t="s">
        <v>25</v>
      </c>
      <c r="B102" s="4">
        <f>SUM(B98:B101)</f>
        <v>61250508</v>
      </c>
      <c r="C102" s="3"/>
      <c r="D102" s="4">
        <f>SUM(D98:D101)</f>
        <v>72663929</v>
      </c>
      <c r="E102" s="3"/>
      <c r="F102" s="4">
        <f>SUM(F98:F101)</f>
        <v>79926063</v>
      </c>
      <c r="H102" s="25" t="s">
        <v>115</v>
      </c>
      <c r="I102" s="26">
        <v>0</v>
      </c>
      <c r="J102" s="26">
        <v>345662</v>
      </c>
      <c r="K102" s="26">
        <v>305808</v>
      </c>
      <c r="L102" s="25">
        <v>30</v>
      </c>
      <c r="M102" s="25" t="s">
        <v>145</v>
      </c>
    </row>
    <row r="103" spans="1:13" s="5" customFormat="1" ht="15.75">
      <c r="A103" s="4"/>
      <c r="B103" s="4"/>
      <c r="C103" s="3"/>
      <c r="D103" s="4"/>
      <c r="E103" s="3"/>
      <c r="F103" s="4"/>
      <c r="H103" s="25" t="s">
        <v>115</v>
      </c>
      <c r="I103" s="26">
        <v>120833258</v>
      </c>
      <c r="J103" s="26">
        <v>141067124</v>
      </c>
      <c r="K103" s="26">
        <v>139800000</v>
      </c>
      <c r="L103" s="25">
        <v>31</v>
      </c>
      <c r="M103" s="25" t="s">
        <v>146</v>
      </c>
    </row>
    <row r="104" spans="1:13" s="5" customFormat="1" ht="15.75">
      <c r="A104" s="4" t="s">
        <v>26</v>
      </c>
      <c r="B104" s="4">
        <f aca="true" t="shared" si="6" ref="B104:B109">I93</f>
        <v>46084612</v>
      </c>
      <c r="C104" s="3"/>
      <c r="D104" s="4">
        <f aca="true" t="shared" si="7" ref="D104:D109">J93</f>
        <v>47298011</v>
      </c>
      <c r="E104" s="3"/>
      <c r="F104" s="4">
        <f aca="true" t="shared" si="8" ref="F104:F109">K93</f>
        <v>48438087</v>
      </c>
      <c r="H104" s="25" t="s">
        <v>115</v>
      </c>
      <c r="I104" s="26">
        <v>8281877</v>
      </c>
      <c r="J104" s="26">
        <v>8976940</v>
      </c>
      <c r="K104" s="26">
        <v>9464558</v>
      </c>
      <c r="L104" s="25">
        <v>32</v>
      </c>
      <c r="M104" s="25" t="s">
        <v>147</v>
      </c>
    </row>
    <row r="105" spans="1:13" s="5" customFormat="1" ht="15.75">
      <c r="A105" s="4" t="s">
        <v>27</v>
      </c>
      <c r="B105" s="4">
        <f t="shared" si="6"/>
        <v>141845</v>
      </c>
      <c r="C105" s="3"/>
      <c r="D105" s="4">
        <f t="shared" si="7"/>
        <v>145222</v>
      </c>
      <c r="E105" s="3"/>
      <c r="F105" s="4">
        <f t="shared" si="8"/>
        <v>148594</v>
      </c>
      <c r="H105" s="25" t="s">
        <v>115</v>
      </c>
      <c r="I105" s="26">
        <v>13282952</v>
      </c>
      <c r="J105" s="26">
        <v>13537810</v>
      </c>
      <c r="K105" s="26">
        <v>14148542</v>
      </c>
      <c r="L105" s="25">
        <v>33</v>
      </c>
      <c r="M105" s="25" t="s">
        <v>148</v>
      </c>
    </row>
    <row r="106" spans="1:13" s="5" customFormat="1" ht="15.75">
      <c r="A106" s="4" t="s">
        <v>28</v>
      </c>
      <c r="B106" s="4">
        <f t="shared" si="6"/>
        <v>102800</v>
      </c>
      <c r="C106" s="3"/>
      <c r="D106" s="4">
        <f t="shared" si="7"/>
        <v>128017</v>
      </c>
      <c r="E106" s="3"/>
      <c r="F106" s="4">
        <f t="shared" si="8"/>
        <v>140234</v>
      </c>
      <c r="H106" s="25" t="s">
        <v>115</v>
      </c>
      <c r="I106" s="26">
        <v>1127861</v>
      </c>
      <c r="J106" s="26">
        <v>987006</v>
      </c>
      <c r="K106" s="26">
        <v>722373</v>
      </c>
      <c r="L106" s="25">
        <v>34</v>
      </c>
      <c r="M106" s="25" t="s">
        <v>149</v>
      </c>
    </row>
    <row r="107" spans="1:13" s="5" customFormat="1" ht="15.75">
      <c r="A107" s="4" t="s">
        <v>29</v>
      </c>
      <c r="B107" s="4">
        <f t="shared" si="6"/>
        <v>553766</v>
      </c>
      <c r="C107" s="3"/>
      <c r="D107" s="4">
        <f t="shared" si="7"/>
        <v>551353</v>
      </c>
      <c r="E107" s="3"/>
      <c r="F107" s="4">
        <f t="shared" si="8"/>
        <v>558964</v>
      </c>
      <c r="H107" s="25" t="s">
        <v>115</v>
      </c>
      <c r="I107" s="26">
        <v>758850</v>
      </c>
      <c r="J107" s="26">
        <v>380042</v>
      </c>
      <c r="K107" s="26">
        <v>380043</v>
      </c>
      <c r="L107" s="25">
        <v>35</v>
      </c>
      <c r="M107" s="25" t="s">
        <v>150</v>
      </c>
    </row>
    <row r="108" spans="1:13" s="5" customFormat="1" ht="15.75">
      <c r="A108" s="4" t="s">
        <v>30</v>
      </c>
      <c r="B108" s="4">
        <f t="shared" si="6"/>
        <v>291746</v>
      </c>
      <c r="C108" s="3"/>
      <c r="D108" s="4">
        <f t="shared" si="7"/>
        <v>291746</v>
      </c>
      <c r="E108" s="3"/>
      <c r="F108" s="4">
        <f t="shared" si="8"/>
        <v>297581</v>
      </c>
      <c r="H108" s="25" t="s">
        <v>115</v>
      </c>
      <c r="I108" s="26">
        <v>467310</v>
      </c>
      <c r="J108" s="26">
        <v>627000</v>
      </c>
      <c r="K108" s="26">
        <v>615000</v>
      </c>
      <c r="L108" s="25">
        <v>36</v>
      </c>
      <c r="M108" s="25" t="s">
        <v>151</v>
      </c>
    </row>
    <row r="109" spans="1:13" s="5" customFormat="1" ht="15.75">
      <c r="A109" s="4" t="s">
        <v>31</v>
      </c>
      <c r="B109" s="12">
        <f t="shared" si="6"/>
        <v>0</v>
      </c>
      <c r="C109" s="3"/>
      <c r="D109" s="12">
        <f t="shared" si="7"/>
        <v>0</v>
      </c>
      <c r="E109" s="3"/>
      <c r="F109" s="12">
        <f t="shared" si="8"/>
        <v>50000</v>
      </c>
      <c r="H109" s="25" t="s">
        <v>115</v>
      </c>
      <c r="I109" s="26">
        <v>0</v>
      </c>
      <c r="J109" s="26">
        <v>377461</v>
      </c>
      <c r="K109" s="26">
        <v>372280</v>
      </c>
      <c r="L109" s="25">
        <v>37</v>
      </c>
      <c r="M109" s="25" t="s">
        <v>152</v>
      </c>
    </row>
    <row r="110" spans="1:12" s="5" customFormat="1" ht="15.75">
      <c r="A110" s="4"/>
      <c r="B110" s="4"/>
      <c r="C110" s="3"/>
      <c r="D110" s="4"/>
      <c r="E110" s="3"/>
      <c r="F110" s="4"/>
      <c r="L110" s="25"/>
    </row>
    <row r="111" spans="1:12" s="5" customFormat="1" ht="15.75">
      <c r="A111" s="4" t="s">
        <v>32</v>
      </c>
      <c r="B111" s="4">
        <f>SUM(B104:B110)</f>
        <v>47174769</v>
      </c>
      <c r="C111" s="3"/>
      <c r="D111" s="4">
        <f>SUM(D104:D110)</f>
        <v>48414349</v>
      </c>
      <c r="E111" s="3"/>
      <c r="F111" s="4">
        <f>SUM(F104:F110)</f>
        <v>49633460</v>
      </c>
      <c r="L111" s="25"/>
    </row>
    <row r="112" spans="1:12" s="5" customFormat="1" ht="15.75">
      <c r="A112" s="4"/>
      <c r="B112" s="4"/>
      <c r="C112" s="3"/>
      <c r="D112" s="4"/>
      <c r="E112" s="3"/>
      <c r="F112" s="4"/>
      <c r="L112" s="25"/>
    </row>
    <row r="113" spans="1:12" s="5" customFormat="1" ht="15.75">
      <c r="A113" s="4" t="s">
        <v>33</v>
      </c>
      <c r="B113" s="4">
        <f>I99</f>
        <v>19331881</v>
      </c>
      <c r="C113" s="3"/>
      <c r="D113" s="4">
        <f>J99</f>
        <v>19175065</v>
      </c>
      <c r="E113" s="3"/>
      <c r="F113" s="4">
        <f>K99</f>
        <v>19175065</v>
      </c>
      <c r="L113" s="25"/>
    </row>
    <row r="114" spans="1:12" s="5" customFormat="1" ht="15.75">
      <c r="A114" s="4" t="s">
        <v>34</v>
      </c>
      <c r="B114" s="4">
        <f>I100</f>
        <v>1962894</v>
      </c>
      <c r="C114" s="3"/>
      <c r="D114" s="4">
        <f>J100</f>
        <v>1995785</v>
      </c>
      <c r="E114" s="3"/>
      <c r="F114" s="4">
        <f>K100</f>
        <v>2022901</v>
      </c>
      <c r="L114" s="25"/>
    </row>
    <row r="115" spans="1:12" s="5" customFormat="1" ht="15.75">
      <c r="A115" s="4" t="s">
        <v>35</v>
      </c>
      <c r="B115" s="4">
        <f>I101</f>
        <v>6859607</v>
      </c>
      <c r="C115" s="3"/>
      <c r="D115" s="4">
        <f>J101</f>
        <v>6960783</v>
      </c>
      <c r="E115" s="3"/>
      <c r="F115" s="4">
        <f>K101</f>
        <v>7493131</v>
      </c>
      <c r="L115" s="25"/>
    </row>
    <row r="116" spans="1:12" s="5" customFormat="1" ht="15.75">
      <c r="A116" s="4" t="s">
        <v>36</v>
      </c>
      <c r="B116" s="12">
        <f>I102</f>
        <v>0</v>
      </c>
      <c r="C116" s="3"/>
      <c r="D116" s="12">
        <f>J102</f>
        <v>345662</v>
      </c>
      <c r="E116" s="3"/>
      <c r="F116" s="12">
        <f>K102</f>
        <v>305808</v>
      </c>
      <c r="L116" s="25"/>
    </row>
    <row r="117" spans="1:12" s="5" customFormat="1" ht="15.75">
      <c r="A117" s="4"/>
      <c r="B117" s="4"/>
      <c r="C117" s="3"/>
      <c r="D117" s="4"/>
      <c r="E117" s="3"/>
      <c r="F117" s="4"/>
      <c r="L117" s="25"/>
    </row>
    <row r="118" spans="1:12" s="5" customFormat="1" ht="15.75">
      <c r="A118" s="4" t="s">
        <v>37</v>
      </c>
      <c r="B118" s="4">
        <f>SUM(B113:B117)</f>
        <v>28154382</v>
      </c>
      <c r="C118" s="3"/>
      <c r="D118" s="4">
        <f>SUM(D113:D117)</f>
        <v>28477295</v>
      </c>
      <c r="E118" s="3"/>
      <c r="F118" s="4">
        <f>SUM(F113:F117)</f>
        <v>28996905</v>
      </c>
      <c r="L118" s="25"/>
    </row>
    <row r="119" spans="1:12" s="5" customFormat="1" ht="15.75">
      <c r="A119" s="4"/>
      <c r="B119" s="4"/>
      <c r="C119" s="3"/>
      <c r="D119" s="4"/>
      <c r="E119" s="3"/>
      <c r="F119" s="4"/>
      <c r="L119" s="25"/>
    </row>
    <row r="120" spans="1:12" s="5" customFormat="1" ht="15.75">
      <c r="A120" s="4" t="s">
        <v>38</v>
      </c>
      <c r="B120" s="4">
        <f aca="true" t="shared" si="9" ref="B120:B125">I103</f>
        <v>120833258</v>
      </c>
      <c r="C120" s="3"/>
      <c r="D120" s="4">
        <f aca="true" t="shared" si="10" ref="D120:D125">J103</f>
        <v>141067124</v>
      </c>
      <c r="E120" s="3"/>
      <c r="F120" s="4">
        <f aca="true" t="shared" si="11" ref="F120:F125">K103</f>
        <v>139800000</v>
      </c>
      <c r="L120" s="25"/>
    </row>
    <row r="121" spans="1:12" s="5" customFormat="1" ht="15.75">
      <c r="A121" s="4" t="s">
        <v>39</v>
      </c>
      <c r="B121" s="4">
        <f t="shared" si="9"/>
        <v>8281877</v>
      </c>
      <c r="C121" s="3"/>
      <c r="D121" s="4">
        <f t="shared" si="10"/>
        <v>8976940</v>
      </c>
      <c r="E121" s="3"/>
      <c r="F121" s="4">
        <f t="shared" si="11"/>
        <v>9464558</v>
      </c>
      <c r="L121" s="25"/>
    </row>
    <row r="122" spans="1:12" s="5" customFormat="1" ht="15.75">
      <c r="A122" s="4" t="s">
        <v>40</v>
      </c>
      <c r="B122" s="4">
        <f t="shared" si="9"/>
        <v>13282952</v>
      </c>
      <c r="C122" s="3"/>
      <c r="D122" s="4">
        <f t="shared" si="10"/>
        <v>13537810</v>
      </c>
      <c r="E122" s="3"/>
      <c r="F122" s="4">
        <f t="shared" si="11"/>
        <v>14148542</v>
      </c>
      <c r="L122" s="25"/>
    </row>
    <row r="123" spans="1:12" s="5" customFormat="1" ht="15.75">
      <c r="A123" s="4" t="s">
        <v>41</v>
      </c>
      <c r="B123" s="4">
        <f t="shared" si="9"/>
        <v>1127861</v>
      </c>
      <c r="C123" s="3"/>
      <c r="D123" s="4">
        <f t="shared" si="10"/>
        <v>987006</v>
      </c>
      <c r="E123" s="3"/>
      <c r="F123" s="4">
        <f t="shared" si="11"/>
        <v>722373</v>
      </c>
      <c r="L123" s="25"/>
    </row>
    <row r="124" spans="1:12" s="5" customFormat="1" ht="15.75">
      <c r="A124" s="4" t="s">
        <v>42</v>
      </c>
      <c r="B124" s="4">
        <f t="shared" si="9"/>
        <v>758850</v>
      </c>
      <c r="C124" s="3"/>
      <c r="D124" s="4">
        <f t="shared" si="10"/>
        <v>380042</v>
      </c>
      <c r="E124" s="3"/>
      <c r="F124" s="4">
        <f t="shared" si="11"/>
        <v>380043</v>
      </c>
      <c r="L124" s="25"/>
    </row>
    <row r="125" spans="1:12" s="5" customFormat="1" ht="15.75">
      <c r="A125" s="4" t="s">
        <v>43</v>
      </c>
      <c r="B125" s="4">
        <f t="shared" si="9"/>
        <v>467310</v>
      </c>
      <c r="C125" s="3"/>
      <c r="D125" s="4">
        <f t="shared" si="10"/>
        <v>627000</v>
      </c>
      <c r="E125" s="3"/>
      <c r="F125" s="4">
        <f t="shared" si="11"/>
        <v>615000</v>
      </c>
      <c r="L125" s="25"/>
    </row>
    <row r="126" spans="1:12" s="5" customFormat="1" ht="15.75">
      <c r="A126" s="4" t="s">
        <v>44</v>
      </c>
      <c r="B126" s="4"/>
      <c r="C126" s="4"/>
      <c r="D126" s="4"/>
      <c r="E126" s="3"/>
      <c r="F126" s="4"/>
      <c r="L126" s="25"/>
    </row>
    <row r="127" spans="1:12" s="5" customFormat="1" ht="15.75">
      <c r="A127" s="4" t="s">
        <v>45</v>
      </c>
      <c r="B127" s="12">
        <f>I109</f>
        <v>0</v>
      </c>
      <c r="C127" s="3"/>
      <c r="D127" s="12">
        <f>J109</f>
        <v>377461</v>
      </c>
      <c r="E127" s="3"/>
      <c r="F127" s="12">
        <f>K109</f>
        <v>372280</v>
      </c>
      <c r="L127" s="25"/>
    </row>
    <row r="128" spans="1:12" s="5" customFormat="1" ht="15.75">
      <c r="A128" s="4"/>
      <c r="B128" s="4"/>
      <c r="C128" s="4"/>
      <c r="D128" s="4"/>
      <c r="E128" s="3"/>
      <c r="F128" s="4"/>
      <c r="L128" s="25"/>
    </row>
    <row r="129" spans="1:12" s="5" customFormat="1" ht="15.75">
      <c r="A129" s="4" t="s">
        <v>46</v>
      </c>
      <c r="B129" s="4">
        <f>SUM(B73:B74)+B83+SUM(B87:B96)+B102+B111+SUM(B117:B128)</f>
        <v>446140814</v>
      </c>
      <c r="C129" s="3"/>
      <c r="D129" s="4">
        <f>SUM(D73:D74)+D83+SUM(D87:D96)+D102+D111+SUM(D117:D128)</f>
        <v>485131967</v>
      </c>
      <c r="E129" s="3"/>
      <c r="F129" s="4">
        <f>SUM(F73:F74)+F83+SUM(F87:F96)+F102+F111+SUM(F117:F128)</f>
        <v>515579554</v>
      </c>
      <c r="L129" s="25"/>
    </row>
    <row r="130" spans="1:12" s="5" customFormat="1" ht="15.75">
      <c r="A130" s="4"/>
      <c r="B130" s="4"/>
      <c r="C130" s="3"/>
      <c r="D130" s="4"/>
      <c r="E130" s="3"/>
      <c r="F130" s="4"/>
      <c r="L130" s="25"/>
    </row>
    <row r="131" spans="1:12" s="5" customFormat="1" ht="15.75">
      <c r="A131" s="13" t="s">
        <v>47</v>
      </c>
      <c r="B131" s="4"/>
      <c r="C131" s="4"/>
      <c r="D131" s="4"/>
      <c r="E131" s="4"/>
      <c r="F131" s="4"/>
      <c r="L131" s="25"/>
    </row>
    <row r="132" spans="1:12" s="5" customFormat="1" ht="15.75">
      <c r="A132" s="14" t="s">
        <v>48</v>
      </c>
      <c r="B132" s="4"/>
      <c r="C132" s="3"/>
      <c r="D132" s="4"/>
      <c r="E132" s="3"/>
      <c r="F132" s="4"/>
      <c r="L132" s="25"/>
    </row>
    <row r="133" spans="1:12" s="5" customFormat="1" ht="15.75">
      <c r="A133" s="14" t="s">
        <v>49</v>
      </c>
      <c r="B133" s="4"/>
      <c r="C133" s="3"/>
      <c r="D133" s="4"/>
      <c r="E133" s="3"/>
      <c r="F133" s="4"/>
      <c r="L133" s="25"/>
    </row>
    <row r="134" spans="1:12" s="5" customFormat="1" ht="15.75">
      <c r="A134" s="14" t="s">
        <v>50</v>
      </c>
      <c r="B134" s="3"/>
      <c r="C134" s="3"/>
      <c r="D134" s="3"/>
      <c r="E134" s="3"/>
      <c r="F134" s="3"/>
      <c r="L134" s="25"/>
    </row>
    <row r="135" spans="1:12" s="5" customFormat="1" ht="15.75">
      <c r="A135" s="14" t="s">
        <v>51</v>
      </c>
      <c r="B135" s="4"/>
      <c r="C135" s="3"/>
      <c r="D135" s="4"/>
      <c r="E135" s="3"/>
      <c r="F135" s="4"/>
      <c r="L135" s="25"/>
    </row>
    <row r="136" spans="1:12" s="5" customFormat="1" ht="15.75">
      <c r="A136" s="4"/>
      <c r="B136" s="4"/>
      <c r="C136" s="3"/>
      <c r="D136" s="4"/>
      <c r="E136" s="3"/>
      <c r="F136" s="4"/>
      <c r="L136" s="25"/>
    </row>
    <row r="137" spans="1:12" s="5" customFormat="1" ht="15.75">
      <c r="A137" s="4"/>
      <c r="B137" s="4"/>
      <c r="C137" s="3"/>
      <c r="D137" s="4"/>
      <c r="E137" s="3"/>
      <c r="F137" s="4"/>
      <c r="L137" s="25"/>
    </row>
    <row r="138" spans="1:12" s="5" customFormat="1" ht="15.75">
      <c r="A138" s="15"/>
      <c r="B138" s="4"/>
      <c r="C138" s="3"/>
      <c r="D138" s="4"/>
      <c r="E138" s="3"/>
      <c r="F138" s="4"/>
      <c r="L138" s="25"/>
    </row>
    <row r="139" spans="1:12" s="5" customFormat="1" ht="15.75">
      <c r="A139" s="15"/>
      <c r="B139" s="4"/>
      <c r="C139" s="3"/>
      <c r="D139" s="4"/>
      <c r="E139" s="3"/>
      <c r="F139" s="4"/>
      <c r="L139" s="25"/>
    </row>
    <row r="140" spans="1:12" s="5" customFormat="1" ht="15.75">
      <c r="A140" s="16"/>
      <c r="B140" s="4"/>
      <c r="C140" s="3"/>
      <c r="D140" s="4"/>
      <c r="E140" s="3"/>
      <c r="F140" s="4"/>
      <c r="L140" s="25"/>
    </row>
    <row r="141" spans="1:12" s="5" customFormat="1" ht="15.75">
      <c r="A141" s="17"/>
      <c r="B141" s="4"/>
      <c r="C141" s="3"/>
      <c r="D141" s="4"/>
      <c r="E141" s="3"/>
      <c r="F141" s="4"/>
      <c r="L141" s="25"/>
    </row>
    <row r="142" spans="1:12" s="5" customFormat="1" ht="15.75">
      <c r="A142" s="18" t="s">
        <v>52</v>
      </c>
      <c r="B142" s="4"/>
      <c r="C142" s="3"/>
      <c r="D142" s="4"/>
      <c r="E142" s="3"/>
      <c r="F142" s="4"/>
      <c r="L142" s="25"/>
    </row>
    <row r="143" spans="1:12" s="5" customFormat="1" ht="15.75">
      <c r="A143" s="4"/>
      <c r="B143" s="4"/>
      <c r="C143" s="3"/>
      <c r="D143" s="4"/>
      <c r="E143" s="3"/>
      <c r="F143" s="4"/>
      <c r="L143" s="25"/>
    </row>
    <row r="144" spans="1:12" s="5" customFormat="1" ht="15.75">
      <c r="A144" s="6" t="s">
        <v>0</v>
      </c>
      <c r="B144" s="4"/>
      <c r="C144" s="3"/>
      <c r="D144" s="4"/>
      <c r="E144" s="3"/>
      <c r="F144" s="4"/>
      <c r="L144" s="25"/>
    </row>
    <row r="145" spans="1:12" s="5" customFormat="1" ht="15.75">
      <c r="A145" s="4"/>
      <c r="B145" s="4"/>
      <c r="C145" s="3"/>
      <c r="D145" s="4"/>
      <c r="E145" s="3"/>
      <c r="F145" s="4"/>
      <c r="L145" s="25"/>
    </row>
    <row r="146" spans="1:12" s="5" customFormat="1" ht="15.75">
      <c r="A146" s="6" t="s">
        <v>1</v>
      </c>
      <c r="B146" s="4"/>
      <c r="C146" s="3"/>
      <c r="D146" s="4"/>
      <c r="E146" s="3"/>
      <c r="F146" s="4"/>
      <c r="L146" s="25"/>
    </row>
    <row r="147" spans="1:12" s="5" customFormat="1" ht="15.75">
      <c r="A147" s="19" t="s">
        <v>53</v>
      </c>
      <c r="B147" s="4"/>
      <c r="C147" s="3"/>
      <c r="D147" s="4"/>
      <c r="E147" s="3"/>
      <c r="F147" s="4"/>
      <c r="L147" s="25"/>
    </row>
    <row r="148" spans="1:12" s="5" customFormat="1" ht="15.75">
      <c r="A148" s="4"/>
      <c r="B148" s="4"/>
      <c r="C148" s="3"/>
      <c r="D148" s="8"/>
      <c r="E148" s="9"/>
      <c r="F148" s="8"/>
      <c r="L148" s="25"/>
    </row>
    <row r="149" spans="1:12" s="5" customFormat="1" ht="15.75">
      <c r="A149" s="4"/>
      <c r="B149" s="10"/>
      <c r="C149" s="11"/>
      <c r="D149" s="10"/>
      <c r="E149" s="11"/>
      <c r="F149" s="10"/>
      <c r="L149" s="25"/>
    </row>
    <row r="150" spans="1:12" s="5" customFormat="1" ht="15.75">
      <c r="A150" s="4"/>
      <c r="B150" s="2">
        <v>1997</v>
      </c>
      <c r="C150" s="1"/>
      <c r="D150" s="2">
        <v>1998</v>
      </c>
      <c r="E150" s="1"/>
      <c r="F150" s="2">
        <v>1999</v>
      </c>
      <c r="L150" s="25"/>
    </row>
    <row r="151" spans="1:12" s="5" customFormat="1" ht="15.75">
      <c r="A151" s="4"/>
      <c r="B151" s="4"/>
      <c r="C151" s="3"/>
      <c r="D151" s="4"/>
      <c r="E151" s="3"/>
      <c r="F151" s="4"/>
      <c r="L151" s="25"/>
    </row>
    <row r="152" spans="1:13" s="5" customFormat="1" ht="15.75">
      <c r="A152" s="4" t="s">
        <v>3</v>
      </c>
      <c r="B152" s="4">
        <f>I152</f>
        <v>1000000</v>
      </c>
      <c r="C152" s="3"/>
      <c r="D152" s="4">
        <f>J152</f>
        <v>2125000</v>
      </c>
      <c r="E152" s="3"/>
      <c r="F152" s="4">
        <f>K152</f>
        <v>2125000</v>
      </c>
      <c r="H152" s="25" t="s">
        <v>153</v>
      </c>
      <c r="I152" s="26">
        <v>1000000</v>
      </c>
      <c r="J152" s="26">
        <v>2125000</v>
      </c>
      <c r="K152" s="26">
        <v>2125000</v>
      </c>
      <c r="L152" s="25">
        <v>1</v>
      </c>
      <c r="M152" s="25" t="s">
        <v>116</v>
      </c>
    </row>
    <row r="153" spans="1:13" s="5" customFormat="1" ht="15.75">
      <c r="A153" s="4" t="s">
        <v>4</v>
      </c>
      <c r="B153" s="4">
        <f>I153</f>
        <v>2012267</v>
      </c>
      <c r="C153" s="3"/>
      <c r="D153" s="4">
        <f>J153</f>
        <v>1954869</v>
      </c>
      <c r="E153" s="3"/>
      <c r="F153" s="4">
        <f>K153</f>
        <v>1881589</v>
      </c>
      <c r="H153" s="25" t="s">
        <v>153</v>
      </c>
      <c r="I153" s="26">
        <v>2012267</v>
      </c>
      <c r="J153" s="26">
        <v>1954869</v>
      </c>
      <c r="K153" s="26">
        <v>1881589</v>
      </c>
      <c r="L153" s="25">
        <v>2</v>
      </c>
      <c r="M153" s="25" t="s">
        <v>117</v>
      </c>
    </row>
    <row r="154" spans="1:13" s="5" customFormat="1" ht="15.75">
      <c r="A154" s="4"/>
      <c r="B154" s="4"/>
      <c r="C154" s="3"/>
      <c r="D154" s="4"/>
      <c r="E154" s="3"/>
      <c r="F154" s="4"/>
      <c r="H154" s="25" t="s">
        <v>153</v>
      </c>
      <c r="I154" s="26">
        <v>16935131</v>
      </c>
      <c r="J154" s="26">
        <v>17310732</v>
      </c>
      <c r="K154" s="26">
        <v>18885685</v>
      </c>
      <c r="L154" s="25">
        <v>3</v>
      </c>
      <c r="M154" s="25" t="s">
        <v>118</v>
      </c>
    </row>
    <row r="155" spans="1:13" s="5" customFormat="1" ht="15.75">
      <c r="A155" s="4" t="s">
        <v>5</v>
      </c>
      <c r="B155" s="4">
        <f aca="true" t="shared" si="12" ref="B155:B160">I154</f>
        <v>16935131</v>
      </c>
      <c r="C155" s="3"/>
      <c r="D155" s="4">
        <f aca="true" t="shared" si="13" ref="D155:D160">J154</f>
        <v>17310732</v>
      </c>
      <c r="E155" s="3"/>
      <c r="F155" s="4">
        <f aca="true" t="shared" si="14" ref="F155:F160">K154</f>
        <v>18885685</v>
      </c>
      <c r="H155" s="25" t="s">
        <v>153</v>
      </c>
      <c r="I155" s="26">
        <v>6418</v>
      </c>
      <c r="J155" s="26">
        <v>6418</v>
      </c>
      <c r="K155" s="26">
        <v>1004</v>
      </c>
      <c r="L155" s="25">
        <v>4</v>
      </c>
      <c r="M155" s="25" t="s">
        <v>119</v>
      </c>
    </row>
    <row r="156" spans="1:13" s="5" customFormat="1" ht="15.75">
      <c r="A156" s="4" t="s">
        <v>6</v>
      </c>
      <c r="B156" s="4">
        <f t="shared" si="12"/>
        <v>6418</v>
      </c>
      <c r="C156" s="3"/>
      <c r="D156" s="4">
        <f t="shared" si="13"/>
        <v>6418</v>
      </c>
      <c r="E156" s="3"/>
      <c r="F156" s="4">
        <f t="shared" si="14"/>
        <v>1004</v>
      </c>
      <c r="H156" s="25" t="s">
        <v>153</v>
      </c>
      <c r="I156" s="26">
        <v>477615</v>
      </c>
      <c r="J156" s="26">
        <v>565400</v>
      </c>
      <c r="K156" s="26">
        <v>626250</v>
      </c>
      <c r="L156" s="25">
        <v>5</v>
      </c>
      <c r="M156" s="25" t="s">
        <v>120</v>
      </c>
    </row>
    <row r="157" spans="1:13" s="5" customFormat="1" ht="15.75">
      <c r="A157" s="4" t="s">
        <v>7</v>
      </c>
      <c r="B157" s="4">
        <f t="shared" si="12"/>
        <v>477615</v>
      </c>
      <c r="C157" s="3"/>
      <c r="D157" s="4">
        <f t="shared" si="13"/>
        <v>565400</v>
      </c>
      <c r="E157" s="3"/>
      <c r="F157" s="4">
        <f t="shared" si="14"/>
        <v>626250</v>
      </c>
      <c r="H157" s="25" t="s">
        <v>153</v>
      </c>
      <c r="I157" s="26">
        <v>9070946</v>
      </c>
      <c r="J157" s="26">
        <v>7500731</v>
      </c>
      <c r="K157" s="26">
        <v>8007340</v>
      </c>
      <c r="L157" s="25">
        <v>6</v>
      </c>
      <c r="M157" s="25" t="s">
        <v>121</v>
      </c>
    </row>
    <row r="158" spans="1:13" s="5" customFormat="1" ht="15.75">
      <c r="A158" s="4" t="s">
        <v>8</v>
      </c>
      <c r="B158" s="4">
        <f t="shared" si="12"/>
        <v>9070946</v>
      </c>
      <c r="C158" s="3"/>
      <c r="D158" s="4">
        <f t="shared" si="13"/>
        <v>7500731</v>
      </c>
      <c r="E158" s="3"/>
      <c r="F158" s="4">
        <f t="shared" si="14"/>
        <v>8007340</v>
      </c>
      <c r="H158" s="25" t="s">
        <v>153</v>
      </c>
      <c r="I158" s="26">
        <v>171633</v>
      </c>
      <c r="J158" s="26">
        <v>173336</v>
      </c>
      <c r="K158" s="26">
        <v>151654</v>
      </c>
      <c r="L158" s="25">
        <v>7</v>
      </c>
      <c r="M158" s="25" t="s">
        <v>122</v>
      </c>
    </row>
    <row r="159" spans="1:13" s="5" customFormat="1" ht="15.75">
      <c r="A159" s="4" t="s">
        <v>9</v>
      </c>
      <c r="B159" s="4">
        <f t="shared" si="12"/>
        <v>171633</v>
      </c>
      <c r="C159" s="3"/>
      <c r="D159" s="4">
        <f t="shared" si="13"/>
        <v>173336</v>
      </c>
      <c r="E159" s="3"/>
      <c r="F159" s="4">
        <f t="shared" si="14"/>
        <v>151654</v>
      </c>
      <c r="H159" s="25" t="s">
        <v>153</v>
      </c>
      <c r="I159" s="26">
        <v>0</v>
      </c>
      <c r="J159" s="26">
        <v>293584</v>
      </c>
      <c r="K159" s="26">
        <v>294000</v>
      </c>
      <c r="L159" s="25">
        <v>8</v>
      </c>
      <c r="M159" s="25" t="s">
        <v>123</v>
      </c>
    </row>
    <row r="160" spans="1:13" s="5" customFormat="1" ht="15.75">
      <c r="A160" s="4" t="s">
        <v>10</v>
      </c>
      <c r="B160" s="12">
        <f t="shared" si="12"/>
        <v>0</v>
      </c>
      <c r="C160" s="3"/>
      <c r="D160" s="12">
        <f t="shared" si="13"/>
        <v>293584</v>
      </c>
      <c r="E160" s="3"/>
      <c r="F160" s="12">
        <f t="shared" si="14"/>
        <v>294000</v>
      </c>
      <c r="H160" s="25" t="s">
        <v>153</v>
      </c>
      <c r="I160" s="26">
        <v>56767269</v>
      </c>
      <c r="J160" s="26">
        <v>70195784</v>
      </c>
      <c r="K160" s="26">
        <v>84471001</v>
      </c>
      <c r="L160" s="25">
        <v>9</v>
      </c>
      <c r="M160" s="25" t="s">
        <v>124</v>
      </c>
    </row>
    <row r="161" spans="1:13" s="5" customFormat="1" ht="15.75">
      <c r="A161" s="4"/>
      <c r="B161" s="3"/>
      <c r="C161" s="3"/>
      <c r="D161" s="3"/>
      <c r="E161" s="3"/>
      <c r="F161" s="3"/>
      <c r="H161" s="25" t="s">
        <v>153</v>
      </c>
      <c r="I161" s="26">
        <v>2385959</v>
      </c>
      <c r="J161" s="26">
        <v>2972744</v>
      </c>
      <c r="K161" s="26">
        <v>3116476</v>
      </c>
      <c r="L161" s="25">
        <v>10</v>
      </c>
      <c r="M161" s="25" t="s">
        <v>125</v>
      </c>
    </row>
    <row r="162" spans="1:13" s="5" customFormat="1" ht="15.75">
      <c r="A162" s="4" t="s">
        <v>11</v>
      </c>
      <c r="B162" s="4">
        <f>SUM(B155:B161)</f>
        <v>26661743</v>
      </c>
      <c r="C162" s="3"/>
      <c r="D162" s="4">
        <f>SUM(D155:D161)</f>
        <v>25850201</v>
      </c>
      <c r="E162" s="3"/>
      <c r="F162" s="4">
        <f>SUM(F155:F161)</f>
        <v>27965933</v>
      </c>
      <c r="H162" s="25" t="s">
        <v>153</v>
      </c>
      <c r="I162" s="26">
        <v>1529674</v>
      </c>
      <c r="J162" s="26">
        <v>1652805</v>
      </c>
      <c r="K162" s="26">
        <v>1653300</v>
      </c>
      <c r="L162" s="25">
        <v>11</v>
      </c>
      <c r="M162" s="25" t="s">
        <v>126</v>
      </c>
    </row>
    <row r="163" spans="1:13" s="5" customFormat="1" ht="15.75">
      <c r="A163" s="4"/>
      <c r="B163" s="4"/>
      <c r="C163" s="3"/>
      <c r="D163" s="4"/>
      <c r="E163" s="3"/>
      <c r="F163" s="4"/>
      <c r="H163" s="25" t="s">
        <v>153</v>
      </c>
      <c r="I163" s="26">
        <v>1539150</v>
      </c>
      <c r="J163" s="26">
        <v>1736831</v>
      </c>
      <c r="K163" s="26">
        <v>1861875</v>
      </c>
      <c r="L163" s="25">
        <v>12</v>
      </c>
      <c r="M163" s="25" t="s">
        <v>127</v>
      </c>
    </row>
    <row r="164" spans="1:13" s="5" customFormat="1" ht="15.75">
      <c r="A164" s="4" t="s">
        <v>12</v>
      </c>
      <c r="B164" s="3">
        <f>I160</f>
        <v>56767269</v>
      </c>
      <c r="C164" s="3"/>
      <c r="D164" s="3">
        <f>J160</f>
        <v>70195784</v>
      </c>
      <c r="E164" s="3"/>
      <c r="F164" s="3">
        <f>K160</f>
        <v>84471001</v>
      </c>
      <c r="H164" s="25" t="s">
        <v>153</v>
      </c>
      <c r="I164" s="26">
        <v>0</v>
      </c>
      <c r="J164" s="26">
        <v>0</v>
      </c>
      <c r="K164" s="26">
        <v>5623097</v>
      </c>
      <c r="L164" s="25">
        <v>13</v>
      </c>
      <c r="M164" s="25" t="s">
        <v>128</v>
      </c>
    </row>
    <row r="165" spans="1:13" s="5" customFormat="1" ht="15.75">
      <c r="A165" s="4" t="s">
        <v>13</v>
      </c>
      <c r="B165" s="12">
        <f>I161</f>
        <v>2385959</v>
      </c>
      <c r="C165" s="3"/>
      <c r="D165" s="12">
        <f>J161</f>
        <v>2972744</v>
      </c>
      <c r="E165" s="3"/>
      <c r="F165" s="12">
        <f>K161</f>
        <v>3116476</v>
      </c>
      <c r="H165" s="25" t="s">
        <v>153</v>
      </c>
      <c r="I165" s="26">
        <v>2591482</v>
      </c>
      <c r="J165" s="26">
        <v>2591590</v>
      </c>
      <c r="K165" s="26">
        <v>2151490</v>
      </c>
      <c r="L165" s="25">
        <v>14</v>
      </c>
      <c r="M165" s="25" t="s">
        <v>129</v>
      </c>
    </row>
    <row r="166" spans="1:13" s="5" customFormat="1" ht="15.75">
      <c r="A166" s="4"/>
      <c r="B166" s="3"/>
      <c r="C166" s="3"/>
      <c r="D166" s="3"/>
      <c r="E166" s="3"/>
      <c r="F166" s="3"/>
      <c r="H166" s="25" t="s">
        <v>153</v>
      </c>
      <c r="I166" s="26">
        <v>100000</v>
      </c>
      <c r="J166" s="26">
        <v>100000</v>
      </c>
      <c r="K166" s="26">
        <v>100000</v>
      </c>
      <c r="L166" s="25">
        <v>15</v>
      </c>
      <c r="M166" s="25" t="s">
        <v>130</v>
      </c>
    </row>
    <row r="167" spans="1:13" s="5" customFormat="1" ht="15.75">
      <c r="A167" s="4" t="s">
        <v>14</v>
      </c>
      <c r="B167" s="4">
        <f>SUM(B164:B166)</f>
        <v>59153228</v>
      </c>
      <c r="C167" s="3"/>
      <c r="D167" s="4">
        <f>SUM(D164:D166)</f>
        <v>73168528</v>
      </c>
      <c r="E167" s="3"/>
      <c r="F167" s="4">
        <f>SUM(F164:F166)</f>
        <v>87587477</v>
      </c>
      <c r="H167" s="25" t="s">
        <v>153</v>
      </c>
      <c r="I167" s="26">
        <v>6493097</v>
      </c>
      <c r="J167" s="26">
        <v>6528828</v>
      </c>
      <c r="K167" s="26">
        <v>6774683</v>
      </c>
      <c r="L167" s="25">
        <v>16</v>
      </c>
      <c r="M167" s="25" t="s">
        <v>131</v>
      </c>
    </row>
    <row r="168" spans="1:13" s="5" customFormat="1" ht="15.75">
      <c r="A168" s="4"/>
      <c r="B168" s="4"/>
      <c r="C168" s="4"/>
      <c r="D168" s="4"/>
      <c r="E168" s="4"/>
      <c r="F168" s="4"/>
      <c r="H168" s="25" t="s">
        <v>153</v>
      </c>
      <c r="I168" s="26">
        <v>0</v>
      </c>
      <c r="J168" s="26">
        <v>0</v>
      </c>
      <c r="K168" s="26">
        <v>0</v>
      </c>
      <c r="L168" s="25">
        <v>17</v>
      </c>
      <c r="M168" s="25" t="s">
        <v>132</v>
      </c>
    </row>
    <row r="169" spans="1:13" s="5" customFormat="1" ht="15.75">
      <c r="A169" s="4" t="s">
        <v>15</v>
      </c>
      <c r="B169" s="4">
        <f aca="true" t="shared" si="15" ref="B169:B175">I162</f>
        <v>1529674</v>
      </c>
      <c r="C169" s="3"/>
      <c r="D169" s="4">
        <f aca="true" t="shared" si="16" ref="D169:D175">J162</f>
        <v>1652805</v>
      </c>
      <c r="E169" s="3"/>
      <c r="F169" s="4">
        <f aca="true" t="shared" si="17" ref="F169:F175">K162</f>
        <v>1653300</v>
      </c>
      <c r="H169" s="25" t="s">
        <v>153</v>
      </c>
      <c r="I169" s="27">
        <v>9270792</v>
      </c>
      <c r="J169" s="27">
        <v>11173803</v>
      </c>
      <c r="K169" s="27">
        <v>12247357</v>
      </c>
      <c r="L169" s="25">
        <v>18</v>
      </c>
      <c r="M169" s="25" t="s">
        <v>133</v>
      </c>
    </row>
    <row r="170" spans="1:13" s="5" customFormat="1" ht="15.75">
      <c r="A170" s="4" t="s">
        <v>16</v>
      </c>
      <c r="B170" s="4">
        <f t="shared" si="15"/>
        <v>1539150</v>
      </c>
      <c r="C170" s="3"/>
      <c r="D170" s="4">
        <f t="shared" si="16"/>
        <v>1736831</v>
      </c>
      <c r="E170" s="3"/>
      <c r="F170" s="4">
        <f t="shared" si="17"/>
        <v>1861875</v>
      </c>
      <c r="H170" s="25" t="s">
        <v>153</v>
      </c>
      <c r="I170" s="26">
        <v>1195743</v>
      </c>
      <c r="J170" s="26">
        <v>1240996</v>
      </c>
      <c r="K170" s="26">
        <v>1240996</v>
      </c>
      <c r="L170" s="25">
        <v>19</v>
      </c>
      <c r="M170" s="25" t="s">
        <v>134</v>
      </c>
    </row>
    <row r="171" spans="1:13" s="5" customFormat="1" ht="15.75">
      <c r="A171" s="4" t="s">
        <v>17</v>
      </c>
      <c r="B171" s="4">
        <f t="shared" si="15"/>
        <v>0</v>
      </c>
      <c r="C171" s="3"/>
      <c r="D171" s="4">
        <f t="shared" si="16"/>
        <v>0</v>
      </c>
      <c r="E171" s="3"/>
      <c r="F171" s="4">
        <f t="shared" si="17"/>
        <v>5623097</v>
      </c>
      <c r="H171" s="25" t="s">
        <v>153</v>
      </c>
      <c r="I171" s="26">
        <v>1545710</v>
      </c>
      <c r="J171" s="26">
        <v>1713659</v>
      </c>
      <c r="K171" s="26">
        <v>1812075</v>
      </c>
      <c r="L171" s="25">
        <v>20</v>
      </c>
      <c r="M171" s="25" t="s">
        <v>135</v>
      </c>
    </row>
    <row r="172" spans="1:13" s="5" customFormat="1" ht="15.75">
      <c r="A172" s="4" t="s">
        <v>18</v>
      </c>
      <c r="B172" s="4">
        <f t="shared" si="15"/>
        <v>2591482</v>
      </c>
      <c r="C172" s="3"/>
      <c r="D172" s="4">
        <f t="shared" si="16"/>
        <v>2591590</v>
      </c>
      <c r="E172" s="3"/>
      <c r="F172" s="4">
        <f t="shared" si="17"/>
        <v>2151490</v>
      </c>
      <c r="H172" s="25" t="s">
        <v>153</v>
      </c>
      <c r="I172" s="26">
        <v>7234734</v>
      </c>
      <c r="J172" s="26">
        <v>7344538</v>
      </c>
      <c r="K172" s="26">
        <v>7428886</v>
      </c>
      <c r="L172" s="25">
        <v>21</v>
      </c>
      <c r="M172" s="25" t="s">
        <v>136</v>
      </c>
    </row>
    <row r="173" spans="1:13" s="5" customFormat="1" ht="15.75">
      <c r="A173" s="4" t="s">
        <v>19</v>
      </c>
      <c r="B173" s="4">
        <f t="shared" si="15"/>
        <v>100000</v>
      </c>
      <c r="C173" s="3"/>
      <c r="D173" s="4">
        <f t="shared" si="16"/>
        <v>100000</v>
      </c>
      <c r="E173" s="3"/>
      <c r="F173" s="4">
        <f t="shared" si="17"/>
        <v>100000</v>
      </c>
      <c r="H173" s="25" t="s">
        <v>153</v>
      </c>
      <c r="I173" s="26">
        <v>105760</v>
      </c>
      <c r="J173" s="26">
        <v>108848</v>
      </c>
      <c r="K173" s="26">
        <v>111025</v>
      </c>
      <c r="L173" s="25">
        <v>22</v>
      </c>
      <c r="M173" s="25" t="s">
        <v>137</v>
      </c>
    </row>
    <row r="174" spans="1:13" s="5" customFormat="1" ht="15.75">
      <c r="A174" s="4" t="s">
        <v>20</v>
      </c>
      <c r="B174" s="4">
        <f t="shared" si="15"/>
        <v>6493097</v>
      </c>
      <c r="C174" s="3"/>
      <c r="D174" s="4">
        <f t="shared" si="16"/>
        <v>6528828</v>
      </c>
      <c r="E174" s="3"/>
      <c r="F174" s="4">
        <f t="shared" si="17"/>
        <v>6774683</v>
      </c>
      <c r="H174" s="25" t="s">
        <v>153</v>
      </c>
      <c r="I174" s="26">
        <v>102800</v>
      </c>
      <c r="J174" s="26">
        <v>105884</v>
      </c>
      <c r="K174" s="26">
        <v>116578</v>
      </c>
      <c r="L174" s="25">
        <v>23</v>
      </c>
      <c r="M174" s="25" t="s">
        <v>138</v>
      </c>
    </row>
    <row r="175" spans="1:13" s="5" customFormat="1" ht="15.75">
      <c r="A175" s="4" t="s">
        <v>21</v>
      </c>
      <c r="B175" s="4">
        <f t="shared" si="15"/>
        <v>0</v>
      </c>
      <c r="C175" s="3"/>
      <c r="D175" s="4">
        <f t="shared" si="16"/>
        <v>0</v>
      </c>
      <c r="E175" s="3"/>
      <c r="F175" s="4">
        <f t="shared" si="17"/>
        <v>0</v>
      </c>
      <c r="H175" s="25" t="s">
        <v>153</v>
      </c>
      <c r="I175" s="29">
        <v>300000</v>
      </c>
      <c r="J175" s="29">
        <v>300000</v>
      </c>
      <c r="K175" s="29">
        <v>300903</v>
      </c>
      <c r="L175" s="25">
        <v>24</v>
      </c>
      <c r="M175" s="25" t="s">
        <v>139</v>
      </c>
    </row>
    <row r="176" spans="1:13" s="5" customFormat="1" ht="15.75">
      <c r="A176" s="4"/>
      <c r="B176" s="4"/>
      <c r="C176" s="3"/>
      <c r="D176" s="4"/>
      <c r="E176" s="3"/>
      <c r="F176" s="4"/>
      <c r="H176" s="25" t="s">
        <v>153</v>
      </c>
      <c r="I176" s="26">
        <v>291746</v>
      </c>
      <c r="J176" s="26">
        <v>291746</v>
      </c>
      <c r="K176" s="26">
        <v>297581</v>
      </c>
      <c r="L176" s="25">
        <v>25</v>
      </c>
      <c r="M176" s="25" t="s">
        <v>140</v>
      </c>
    </row>
    <row r="177" spans="1:13" s="5" customFormat="1" ht="15.75">
      <c r="A177" s="4" t="s">
        <v>22</v>
      </c>
      <c r="B177" s="4">
        <f>I169</f>
        <v>9270792</v>
      </c>
      <c r="C177" s="3"/>
      <c r="D177" s="4">
        <f>J169</f>
        <v>11173803</v>
      </c>
      <c r="E177" s="3"/>
      <c r="F177" s="4">
        <f>K169</f>
        <v>12247357</v>
      </c>
      <c r="H177" s="25" t="s">
        <v>153</v>
      </c>
      <c r="I177" s="26">
        <v>0</v>
      </c>
      <c r="J177" s="26">
        <v>0</v>
      </c>
      <c r="K177" s="26">
        <v>50000</v>
      </c>
      <c r="L177" s="25">
        <v>26</v>
      </c>
      <c r="M177" s="25" t="s">
        <v>141</v>
      </c>
    </row>
    <row r="178" spans="1:13" s="5" customFormat="1" ht="15.75">
      <c r="A178" s="4" t="s">
        <v>23</v>
      </c>
      <c r="B178" s="4">
        <f>I170</f>
        <v>1195743</v>
      </c>
      <c r="C178" s="3"/>
      <c r="D178" s="4">
        <f>J170</f>
        <v>1240996</v>
      </c>
      <c r="E178" s="3"/>
      <c r="F178" s="4">
        <f>K170</f>
        <v>1240996</v>
      </c>
      <c r="H178" s="25" t="s">
        <v>153</v>
      </c>
      <c r="I178" s="26">
        <v>4214921</v>
      </c>
      <c r="J178" s="26">
        <v>4214921</v>
      </c>
      <c r="K178" s="26">
        <v>4214921</v>
      </c>
      <c r="L178" s="25">
        <v>27</v>
      </c>
      <c r="M178" s="25" t="s">
        <v>142</v>
      </c>
    </row>
    <row r="179" spans="1:13" s="5" customFormat="1" ht="15.75">
      <c r="A179" s="4" t="s">
        <v>24</v>
      </c>
      <c r="B179" s="12">
        <f>I171</f>
        <v>1545710</v>
      </c>
      <c r="C179" s="3"/>
      <c r="D179" s="12">
        <f>J171</f>
        <v>1713659</v>
      </c>
      <c r="E179" s="3"/>
      <c r="F179" s="12">
        <f>K171</f>
        <v>1812075</v>
      </c>
      <c r="H179" s="25" t="s">
        <v>153</v>
      </c>
      <c r="I179" s="26">
        <v>231238</v>
      </c>
      <c r="J179" s="26">
        <v>250350</v>
      </c>
      <c r="K179" s="26">
        <v>375526</v>
      </c>
      <c r="L179" s="25">
        <v>28</v>
      </c>
      <c r="M179" s="25" t="s">
        <v>143</v>
      </c>
    </row>
    <row r="180" spans="1:13" s="5" customFormat="1" ht="15.75">
      <c r="A180" s="4"/>
      <c r="B180" s="4"/>
      <c r="C180" s="3"/>
      <c r="D180" s="4"/>
      <c r="E180" s="3"/>
      <c r="F180" s="4"/>
      <c r="H180" s="25" t="s">
        <v>153</v>
      </c>
      <c r="I180" s="26">
        <v>668054</v>
      </c>
      <c r="J180" s="26">
        <v>674453</v>
      </c>
      <c r="K180" s="26">
        <v>645994</v>
      </c>
      <c r="L180" s="25">
        <v>29</v>
      </c>
      <c r="M180" s="25" t="s">
        <v>144</v>
      </c>
    </row>
    <row r="181" spans="1:13" s="5" customFormat="1" ht="15.75">
      <c r="A181" s="4" t="s">
        <v>25</v>
      </c>
      <c r="B181" s="4">
        <f>SUM(B177:B180)</f>
        <v>12012245</v>
      </c>
      <c r="C181" s="3"/>
      <c r="D181" s="4">
        <f>SUM(D177:D180)</f>
        <v>14128458</v>
      </c>
      <c r="E181" s="3"/>
      <c r="F181" s="4">
        <f>SUM(F177:F180)</f>
        <v>15300428</v>
      </c>
      <c r="H181" s="25" t="s">
        <v>153</v>
      </c>
      <c r="I181" s="26">
        <v>0</v>
      </c>
      <c r="J181" s="26">
        <v>0</v>
      </c>
      <c r="K181" s="26">
        <v>0</v>
      </c>
      <c r="L181" s="25">
        <v>30</v>
      </c>
      <c r="M181" s="25" t="s">
        <v>145</v>
      </c>
    </row>
    <row r="182" spans="1:13" s="5" customFormat="1" ht="15.75">
      <c r="A182" s="4"/>
      <c r="B182" s="4"/>
      <c r="C182" s="3"/>
      <c r="D182" s="4"/>
      <c r="E182" s="3"/>
      <c r="F182" s="4"/>
      <c r="H182" s="25" t="s">
        <v>153</v>
      </c>
      <c r="I182" s="26">
        <v>7574933</v>
      </c>
      <c r="J182" s="26">
        <v>8077503</v>
      </c>
      <c r="K182" s="26">
        <v>8000000</v>
      </c>
      <c r="L182" s="25">
        <v>31</v>
      </c>
      <c r="M182" s="25" t="s">
        <v>146</v>
      </c>
    </row>
    <row r="183" spans="1:13" s="5" customFormat="1" ht="15.75">
      <c r="A183" s="4" t="s">
        <v>26</v>
      </c>
      <c r="B183" s="4">
        <f aca="true" t="shared" si="18" ref="B183:B188">I172</f>
        <v>7234734</v>
      </c>
      <c r="C183" s="3"/>
      <c r="D183" s="4">
        <f aca="true" t="shared" si="19" ref="D183:D188">J172</f>
        <v>7344538</v>
      </c>
      <c r="E183" s="3"/>
      <c r="F183" s="4">
        <f aca="true" t="shared" si="20" ref="F183:F188">K172</f>
        <v>7428886</v>
      </c>
      <c r="H183" s="25" t="s">
        <v>153</v>
      </c>
      <c r="I183" s="26">
        <v>656391</v>
      </c>
      <c r="J183" s="26">
        <v>712169</v>
      </c>
      <c r="K183" s="26">
        <v>704259</v>
      </c>
      <c r="L183" s="25">
        <v>32</v>
      </c>
      <c r="M183" s="25" t="s">
        <v>147</v>
      </c>
    </row>
    <row r="184" spans="1:13" s="5" customFormat="1" ht="15.75">
      <c r="A184" s="4" t="s">
        <v>27</v>
      </c>
      <c r="B184" s="4">
        <f t="shared" si="18"/>
        <v>105760</v>
      </c>
      <c r="C184" s="3"/>
      <c r="D184" s="4">
        <f t="shared" si="19"/>
        <v>108848</v>
      </c>
      <c r="E184" s="3"/>
      <c r="F184" s="4">
        <f t="shared" si="20"/>
        <v>111025</v>
      </c>
      <c r="H184" s="25" t="s">
        <v>153</v>
      </c>
      <c r="I184" s="26">
        <v>808130</v>
      </c>
      <c r="J184" s="26">
        <v>811341</v>
      </c>
      <c r="K184" s="26">
        <v>825130</v>
      </c>
      <c r="L184" s="25">
        <v>33</v>
      </c>
      <c r="M184" s="25" t="s">
        <v>148</v>
      </c>
    </row>
    <row r="185" spans="1:13" s="5" customFormat="1" ht="15.75">
      <c r="A185" s="4" t="s">
        <v>28</v>
      </c>
      <c r="B185" s="4">
        <f t="shared" si="18"/>
        <v>102800</v>
      </c>
      <c r="C185" s="3"/>
      <c r="D185" s="4">
        <f t="shared" si="19"/>
        <v>105884</v>
      </c>
      <c r="E185" s="3"/>
      <c r="F185" s="4">
        <f t="shared" si="20"/>
        <v>116578</v>
      </c>
      <c r="H185" s="25" t="s">
        <v>153</v>
      </c>
      <c r="I185" s="26">
        <v>71729</v>
      </c>
      <c r="J185" s="26">
        <v>38786</v>
      </c>
      <c r="K185" s="26">
        <v>27557</v>
      </c>
      <c r="L185" s="25">
        <v>34</v>
      </c>
      <c r="M185" s="25" t="s">
        <v>149</v>
      </c>
    </row>
    <row r="186" spans="1:13" s="5" customFormat="1" ht="15.75">
      <c r="A186" s="4" t="s">
        <v>29</v>
      </c>
      <c r="B186" s="4">
        <f t="shared" si="18"/>
        <v>300000</v>
      </c>
      <c r="C186" s="3"/>
      <c r="D186" s="4">
        <f t="shared" si="19"/>
        <v>300000</v>
      </c>
      <c r="E186" s="3"/>
      <c r="F186" s="4">
        <f t="shared" si="20"/>
        <v>300903</v>
      </c>
      <c r="H186" s="25" t="s">
        <v>153</v>
      </c>
      <c r="I186" s="26">
        <v>79802</v>
      </c>
      <c r="J186" s="26">
        <v>0</v>
      </c>
      <c r="K186" s="26">
        <v>0</v>
      </c>
      <c r="L186" s="25">
        <v>35</v>
      </c>
      <c r="M186" s="25" t="s">
        <v>150</v>
      </c>
    </row>
    <row r="187" spans="1:13" s="5" customFormat="1" ht="15.75">
      <c r="A187" s="4" t="s">
        <v>30</v>
      </c>
      <c r="B187" s="4">
        <f t="shared" si="18"/>
        <v>291746</v>
      </c>
      <c r="C187" s="3"/>
      <c r="D187" s="4">
        <f t="shared" si="19"/>
        <v>291746</v>
      </c>
      <c r="E187" s="3"/>
      <c r="F187" s="4">
        <f t="shared" si="20"/>
        <v>297581</v>
      </c>
      <c r="H187" s="25" t="s">
        <v>153</v>
      </c>
      <c r="I187" s="26">
        <v>78810</v>
      </c>
      <c r="J187" s="26">
        <v>106500</v>
      </c>
      <c r="K187" s="26">
        <v>106500</v>
      </c>
      <c r="L187" s="25">
        <v>36</v>
      </c>
      <c r="M187" s="25" t="s">
        <v>151</v>
      </c>
    </row>
    <row r="188" spans="1:13" s="5" customFormat="1" ht="15.75">
      <c r="A188" s="4" t="s">
        <v>31</v>
      </c>
      <c r="B188" s="12">
        <f t="shared" si="18"/>
        <v>0</v>
      </c>
      <c r="C188" s="3"/>
      <c r="D188" s="12">
        <f t="shared" si="19"/>
        <v>0</v>
      </c>
      <c r="E188" s="3"/>
      <c r="F188" s="12">
        <f t="shared" si="20"/>
        <v>50000</v>
      </c>
      <c r="H188" s="25" t="s">
        <v>153</v>
      </c>
      <c r="I188" s="26">
        <v>0</v>
      </c>
      <c r="J188" s="26">
        <v>65184</v>
      </c>
      <c r="K188" s="26">
        <v>66393</v>
      </c>
      <c r="L188" s="25">
        <v>37</v>
      </c>
      <c r="M188" s="25" t="s">
        <v>152</v>
      </c>
    </row>
    <row r="189" spans="1:12" s="5" customFormat="1" ht="15.75">
      <c r="A189" s="4"/>
      <c r="B189" s="4"/>
      <c r="C189" s="3"/>
      <c r="D189" s="4"/>
      <c r="E189" s="3"/>
      <c r="F189" s="4"/>
      <c r="L189" s="25"/>
    </row>
    <row r="190" spans="1:12" s="5" customFormat="1" ht="15.75">
      <c r="A190" s="4" t="s">
        <v>32</v>
      </c>
      <c r="B190" s="4">
        <f>SUM(B183:B189)</f>
        <v>8035040</v>
      </c>
      <c r="C190" s="3"/>
      <c r="D190" s="4">
        <f>SUM(D183:D189)</f>
        <v>8151016</v>
      </c>
      <c r="E190" s="3"/>
      <c r="F190" s="4">
        <f>SUM(F183:F189)</f>
        <v>8304973</v>
      </c>
      <c r="L190" s="25"/>
    </row>
    <row r="191" spans="1:12" s="5" customFormat="1" ht="15.75">
      <c r="A191" s="4"/>
      <c r="B191" s="4"/>
      <c r="C191" s="3"/>
      <c r="D191" s="4"/>
      <c r="E191" s="3"/>
      <c r="F191" s="4"/>
      <c r="L191" s="25"/>
    </row>
    <row r="192" spans="1:12" s="5" customFormat="1" ht="15.75">
      <c r="A192" s="4" t="s">
        <v>33</v>
      </c>
      <c r="B192" s="4">
        <f>I178</f>
        <v>4214921</v>
      </c>
      <c r="C192" s="3"/>
      <c r="D192" s="4">
        <f>J178</f>
        <v>4214921</v>
      </c>
      <c r="E192" s="3"/>
      <c r="F192" s="4">
        <f>K178</f>
        <v>4214921</v>
      </c>
      <c r="L192" s="25"/>
    </row>
    <row r="193" spans="1:12" s="5" customFormat="1" ht="15.75">
      <c r="A193" s="4" t="s">
        <v>34</v>
      </c>
      <c r="B193" s="4">
        <f>I179</f>
        <v>231238</v>
      </c>
      <c r="C193" s="3"/>
      <c r="D193" s="4">
        <f>J179</f>
        <v>250350</v>
      </c>
      <c r="E193" s="3"/>
      <c r="F193" s="4">
        <f>K179</f>
        <v>375526</v>
      </c>
      <c r="L193" s="25"/>
    </row>
    <row r="194" spans="1:12" s="5" customFormat="1" ht="15.75">
      <c r="A194" s="4" t="s">
        <v>35</v>
      </c>
      <c r="B194" s="4">
        <f>I180</f>
        <v>668054</v>
      </c>
      <c r="C194" s="3"/>
      <c r="D194" s="4">
        <f>J180</f>
        <v>674453</v>
      </c>
      <c r="E194" s="3"/>
      <c r="F194" s="4">
        <f>K180</f>
        <v>645994</v>
      </c>
      <c r="L194" s="25"/>
    </row>
    <row r="195" spans="1:12" s="5" customFormat="1" ht="15.75">
      <c r="A195" s="4" t="s">
        <v>36</v>
      </c>
      <c r="B195" s="12">
        <f>I181</f>
        <v>0</v>
      </c>
      <c r="C195" s="3"/>
      <c r="D195" s="12">
        <f>J181</f>
        <v>0</v>
      </c>
      <c r="E195" s="3"/>
      <c r="F195" s="12">
        <f>K181</f>
        <v>0</v>
      </c>
      <c r="L195" s="25"/>
    </row>
    <row r="196" spans="1:12" s="5" customFormat="1" ht="15.75">
      <c r="A196" s="4"/>
      <c r="B196" s="4"/>
      <c r="C196" s="3"/>
      <c r="D196" s="4"/>
      <c r="E196" s="3"/>
      <c r="F196" s="4"/>
      <c r="L196" s="25"/>
    </row>
    <row r="197" spans="1:12" s="5" customFormat="1" ht="15.75">
      <c r="A197" s="4" t="s">
        <v>37</v>
      </c>
      <c r="B197" s="4">
        <f>SUM(B192:B196)</f>
        <v>5114213</v>
      </c>
      <c r="C197" s="3"/>
      <c r="D197" s="4">
        <f>SUM(D192:D196)</f>
        <v>5139724</v>
      </c>
      <c r="E197" s="3"/>
      <c r="F197" s="4">
        <f>SUM(F192:F196)</f>
        <v>5236441</v>
      </c>
      <c r="L197" s="25"/>
    </row>
    <row r="198" spans="1:12" s="5" customFormat="1" ht="15.75">
      <c r="A198" s="4"/>
      <c r="B198" s="4"/>
      <c r="C198" s="3"/>
      <c r="D198" s="4"/>
      <c r="E198" s="3"/>
      <c r="F198" s="4"/>
      <c r="L198" s="25"/>
    </row>
    <row r="199" spans="1:12" s="5" customFormat="1" ht="15.75">
      <c r="A199" s="4" t="s">
        <v>38</v>
      </c>
      <c r="B199" s="4">
        <f aca="true" t="shared" si="21" ref="B199:B204">I182</f>
        <v>7574933</v>
      </c>
      <c r="C199" s="3"/>
      <c r="D199" s="4">
        <f aca="true" t="shared" si="22" ref="D199:D204">J182</f>
        <v>8077503</v>
      </c>
      <c r="E199" s="3"/>
      <c r="F199" s="4">
        <f aca="true" t="shared" si="23" ref="F199:F204">K182</f>
        <v>8000000</v>
      </c>
      <c r="L199" s="25"/>
    </row>
    <row r="200" spans="1:12" s="5" customFormat="1" ht="15.75">
      <c r="A200" s="4" t="s">
        <v>39</v>
      </c>
      <c r="B200" s="4">
        <f t="shared" si="21"/>
        <v>656391</v>
      </c>
      <c r="C200" s="3"/>
      <c r="D200" s="4">
        <f t="shared" si="22"/>
        <v>712169</v>
      </c>
      <c r="E200" s="3"/>
      <c r="F200" s="4">
        <f t="shared" si="23"/>
        <v>704259</v>
      </c>
      <c r="L200" s="25"/>
    </row>
    <row r="201" spans="1:12" s="5" customFormat="1" ht="15.75">
      <c r="A201" s="4" t="s">
        <v>40</v>
      </c>
      <c r="B201" s="4">
        <f t="shared" si="21"/>
        <v>808130</v>
      </c>
      <c r="C201" s="3"/>
      <c r="D201" s="4">
        <f t="shared" si="22"/>
        <v>811341</v>
      </c>
      <c r="E201" s="3"/>
      <c r="F201" s="4">
        <f t="shared" si="23"/>
        <v>825130</v>
      </c>
      <c r="L201" s="25"/>
    </row>
    <row r="202" spans="1:12" s="5" customFormat="1" ht="15.75">
      <c r="A202" s="4" t="s">
        <v>41</v>
      </c>
      <c r="B202" s="4">
        <f t="shared" si="21"/>
        <v>71729</v>
      </c>
      <c r="C202" s="3"/>
      <c r="D202" s="4">
        <f t="shared" si="22"/>
        <v>38786</v>
      </c>
      <c r="E202" s="3"/>
      <c r="F202" s="4">
        <f t="shared" si="23"/>
        <v>27557</v>
      </c>
      <c r="L202" s="25"/>
    </row>
    <row r="203" spans="1:12" s="5" customFormat="1" ht="15.75">
      <c r="A203" s="4" t="s">
        <v>42</v>
      </c>
      <c r="B203" s="4">
        <f t="shared" si="21"/>
        <v>79802</v>
      </c>
      <c r="C203" s="3"/>
      <c r="D203" s="4">
        <f t="shared" si="22"/>
        <v>0</v>
      </c>
      <c r="E203" s="3"/>
      <c r="F203" s="4">
        <f t="shared" si="23"/>
        <v>0</v>
      </c>
      <c r="L203" s="25"/>
    </row>
    <row r="204" spans="1:12" s="5" customFormat="1" ht="15.75">
      <c r="A204" s="4" t="s">
        <v>43</v>
      </c>
      <c r="B204" s="4">
        <f t="shared" si="21"/>
        <v>78810</v>
      </c>
      <c r="C204" s="3"/>
      <c r="D204" s="4">
        <f t="shared" si="22"/>
        <v>106500</v>
      </c>
      <c r="E204" s="3"/>
      <c r="F204" s="4">
        <f t="shared" si="23"/>
        <v>106500</v>
      </c>
      <c r="L204" s="25"/>
    </row>
    <row r="205" spans="1:12" s="5" customFormat="1" ht="15.75">
      <c r="A205" s="4" t="s">
        <v>44</v>
      </c>
      <c r="B205" s="4"/>
      <c r="C205" s="4"/>
      <c r="D205" s="4"/>
      <c r="E205" s="3"/>
      <c r="F205" s="4"/>
      <c r="L205" s="25"/>
    </row>
    <row r="206" spans="1:12" s="5" customFormat="1" ht="15.75">
      <c r="A206" s="4" t="s">
        <v>45</v>
      </c>
      <c r="B206" s="12">
        <f>I188</f>
        <v>0</v>
      </c>
      <c r="C206" s="3"/>
      <c r="D206" s="12">
        <f>J188</f>
        <v>65184</v>
      </c>
      <c r="E206" s="3"/>
      <c r="F206" s="12">
        <f>K188</f>
        <v>66393</v>
      </c>
      <c r="L206" s="25"/>
    </row>
    <row r="207" spans="1:12" s="5" customFormat="1" ht="15.75">
      <c r="A207" s="4"/>
      <c r="B207" s="4"/>
      <c r="C207" s="4"/>
      <c r="D207" s="4"/>
      <c r="E207" s="3"/>
      <c r="F207" s="4"/>
      <c r="L207" s="25"/>
    </row>
    <row r="208" spans="1:12" s="5" customFormat="1" ht="15.75">
      <c r="A208" s="4" t="s">
        <v>46</v>
      </c>
      <c r="B208" s="4">
        <f>SUM(B152:B153)+B162+SUM(B166:B175)+B181+B190+SUM(B196:B207)</f>
        <v>135511934</v>
      </c>
      <c r="C208" s="3"/>
      <c r="D208" s="4">
        <f>SUM(D152:D153)+D162+SUM(D166:D175)+D181+D190+SUM(D196:D207)</f>
        <v>152939333</v>
      </c>
      <c r="E208" s="3"/>
      <c r="F208" s="4">
        <f>SUM(F152:F153)+F162+SUM(F166:F175)+F181+F190+SUM(F196:F207)</f>
        <v>176296125</v>
      </c>
      <c r="L208" s="25"/>
    </row>
    <row r="209" spans="1:12" s="5" customFormat="1" ht="15.75">
      <c r="A209" s="4"/>
      <c r="B209" s="4"/>
      <c r="C209" s="3"/>
      <c r="D209" s="4"/>
      <c r="E209" s="3"/>
      <c r="F209" s="4"/>
      <c r="L209" s="25"/>
    </row>
    <row r="210" spans="1:12" s="5" customFormat="1" ht="15.75">
      <c r="A210" s="13" t="s">
        <v>47</v>
      </c>
      <c r="B210" s="4"/>
      <c r="C210" s="4"/>
      <c r="D210" s="4"/>
      <c r="E210" s="4"/>
      <c r="F210" s="4"/>
      <c r="L210" s="25"/>
    </row>
    <row r="211" spans="1:12" s="5" customFormat="1" ht="15.75">
      <c r="A211" s="14" t="s">
        <v>48</v>
      </c>
      <c r="B211" s="4"/>
      <c r="C211" s="3"/>
      <c r="D211" s="4"/>
      <c r="E211" s="3"/>
      <c r="F211" s="4"/>
      <c r="L211" s="25"/>
    </row>
    <row r="212" spans="1:12" s="5" customFormat="1" ht="15.75">
      <c r="A212" s="14" t="s">
        <v>49</v>
      </c>
      <c r="B212" s="4"/>
      <c r="C212" s="3"/>
      <c r="D212" s="4"/>
      <c r="E212" s="3"/>
      <c r="F212" s="4"/>
      <c r="L212" s="25"/>
    </row>
    <row r="213" spans="1:12" s="5" customFormat="1" ht="15.75">
      <c r="A213" s="14" t="s">
        <v>50</v>
      </c>
      <c r="B213" s="3"/>
      <c r="C213" s="3"/>
      <c r="D213" s="3"/>
      <c r="E213" s="3"/>
      <c r="F213" s="3"/>
      <c r="L213" s="25"/>
    </row>
    <row r="214" spans="1:12" s="5" customFormat="1" ht="15.75">
      <c r="A214" s="14" t="s">
        <v>51</v>
      </c>
      <c r="B214" s="4"/>
      <c r="C214" s="3"/>
      <c r="D214" s="4"/>
      <c r="E214" s="3"/>
      <c r="F214" s="4"/>
      <c r="L214" s="25"/>
    </row>
    <row r="215" spans="1:12" s="5" customFormat="1" ht="15.75">
      <c r="A215" s="4"/>
      <c r="B215" s="4"/>
      <c r="C215" s="3"/>
      <c r="D215" s="4"/>
      <c r="E215" s="3"/>
      <c r="F215" s="4"/>
      <c r="L215" s="25"/>
    </row>
    <row r="216" spans="1:12" s="5" customFormat="1" ht="15.75">
      <c r="A216" s="4"/>
      <c r="B216" s="4"/>
      <c r="C216" s="3"/>
      <c r="D216" s="4"/>
      <c r="E216" s="3"/>
      <c r="F216" s="4"/>
      <c r="L216" s="25"/>
    </row>
    <row r="217" spans="1:12" s="5" customFormat="1" ht="15.75">
      <c r="A217" s="15"/>
      <c r="B217" s="4"/>
      <c r="C217" s="3"/>
      <c r="D217" s="4"/>
      <c r="E217" s="3"/>
      <c r="F217" s="4"/>
      <c r="L217" s="25"/>
    </row>
    <row r="218" spans="1:12" s="5" customFormat="1" ht="15.75">
      <c r="A218" s="15"/>
      <c r="B218" s="4"/>
      <c r="C218" s="3"/>
      <c r="D218" s="4"/>
      <c r="E218" s="3"/>
      <c r="F218" s="4"/>
      <c r="L218" s="25"/>
    </row>
    <row r="219" spans="1:12" s="5" customFormat="1" ht="15.75">
      <c r="A219" s="16"/>
      <c r="B219" s="4"/>
      <c r="C219" s="3"/>
      <c r="D219" s="4"/>
      <c r="E219" s="3"/>
      <c r="F219" s="4"/>
      <c r="L219" s="25"/>
    </row>
    <row r="220" spans="1:12" s="5" customFormat="1" ht="15.75">
      <c r="A220" s="17"/>
      <c r="B220" s="4"/>
      <c r="C220" s="3"/>
      <c r="D220" s="4"/>
      <c r="E220" s="3"/>
      <c r="F220" s="4"/>
      <c r="L220" s="25"/>
    </row>
    <row r="221" spans="1:12" s="5" customFormat="1" ht="15.75">
      <c r="A221" s="18" t="s">
        <v>52</v>
      </c>
      <c r="B221" s="4"/>
      <c r="C221" s="3"/>
      <c r="D221" s="4"/>
      <c r="E221" s="3"/>
      <c r="F221" s="4"/>
      <c r="L221" s="25"/>
    </row>
    <row r="222" spans="1:12" s="5" customFormat="1" ht="15.75">
      <c r="A222" s="4"/>
      <c r="B222" s="4"/>
      <c r="C222" s="3"/>
      <c r="D222" s="4"/>
      <c r="E222" s="3"/>
      <c r="F222" s="4"/>
      <c r="L222" s="25"/>
    </row>
    <row r="223" spans="1:12" s="5" customFormat="1" ht="15.75">
      <c r="A223" s="6" t="s">
        <v>0</v>
      </c>
      <c r="B223" s="20"/>
      <c r="C223" s="21"/>
      <c r="D223" s="20"/>
      <c r="E223" s="21"/>
      <c r="F223" s="20"/>
      <c r="L223" s="25"/>
    </row>
    <row r="224" spans="1:12" s="5" customFormat="1" ht="15.75">
      <c r="A224" s="4"/>
      <c r="B224" s="20"/>
      <c r="C224" s="21"/>
      <c r="D224" s="20"/>
      <c r="E224" s="21"/>
      <c r="F224" s="20"/>
      <c r="L224" s="25"/>
    </row>
    <row r="225" spans="1:12" s="5" customFormat="1" ht="15.75">
      <c r="A225" s="6" t="s">
        <v>1</v>
      </c>
      <c r="B225" s="4"/>
      <c r="C225" s="3"/>
      <c r="D225" s="4"/>
      <c r="E225" s="3"/>
      <c r="F225" s="4"/>
      <c r="L225" s="25"/>
    </row>
    <row r="226" spans="1:12" s="5" customFormat="1" ht="15.75">
      <c r="A226" s="19" t="s">
        <v>54</v>
      </c>
      <c r="B226" s="4"/>
      <c r="C226" s="3"/>
      <c r="D226" s="4"/>
      <c r="E226" s="3"/>
      <c r="F226" s="4"/>
      <c r="L226" s="25"/>
    </row>
    <row r="227" spans="1:12" s="5" customFormat="1" ht="15.75">
      <c r="A227" s="4"/>
      <c r="B227" s="4"/>
      <c r="C227" s="3"/>
      <c r="D227" s="8"/>
      <c r="E227" s="9"/>
      <c r="F227" s="8"/>
      <c r="L227" s="25"/>
    </row>
    <row r="228" spans="1:12" s="5" customFormat="1" ht="15.75">
      <c r="A228" s="4"/>
      <c r="B228" s="10"/>
      <c r="C228" s="11"/>
      <c r="D228" s="10"/>
      <c r="E228" s="11"/>
      <c r="F228" s="10"/>
      <c r="L228" s="25"/>
    </row>
    <row r="229" spans="1:12" s="5" customFormat="1" ht="15.75">
      <c r="A229" s="4"/>
      <c r="B229" s="2">
        <v>1997</v>
      </c>
      <c r="C229" s="1"/>
      <c r="D229" s="2">
        <v>1998</v>
      </c>
      <c r="E229" s="1"/>
      <c r="F229" s="2">
        <v>1999</v>
      </c>
      <c r="L229" s="25"/>
    </row>
    <row r="230" spans="1:12" s="5" customFormat="1" ht="15.75">
      <c r="A230" s="4"/>
      <c r="B230" s="4"/>
      <c r="C230" s="3"/>
      <c r="D230" s="4"/>
      <c r="E230" s="3"/>
      <c r="F230" s="4"/>
      <c r="L230" s="25"/>
    </row>
    <row r="231" spans="1:13" s="5" customFormat="1" ht="15.75">
      <c r="A231" s="4" t="s">
        <v>3</v>
      </c>
      <c r="B231" s="4">
        <f>I231</f>
        <v>240930</v>
      </c>
      <c r="C231" s="3"/>
      <c r="D231" s="4">
        <f>J231</f>
        <v>509392</v>
      </c>
      <c r="E231" s="3"/>
      <c r="F231" s="4">
        <f>K231</f>
        <v>505192</v>
      </c>
      <c r="H231" s="25" t="s">
        <v>154</v>
      </c>
      <c r="I231" s="26">
        <v>240930</v>
      </c>
      <c r="J231" s="26">
        <v>509392</v>
      </c>
      <c r="K231" s="26">
        <v>505192</v>
      </c>
      <c r="L231" s="25">
        <v>1</v>
      </c>
      <c r="M231" s="25" t="s">
        <v>116</v>
      </c>
    </row>
    <row r="232" spans="1:13" s="5" customFormat="1" ht="15.75">
      <c r="A232" s="4" t="s">
        <v>4</v>
      </c>
      <c r="B232" s="4">
        <f>I232</f>
        <v>247560</v>
      </c>
      <c r="C232" s="3"/>
      <c r="D232" s="4">
        <f>J232</f>
        <v>243647</v>
      </c>
      <c r="E232" s="3"/>
      <c r="F232" s="4">
        <f>K232</f>
        <v>242392</v>
      </c>
      <c r="H232" s="25" t="s">
        <v>154</v>
      </c>
      <c r="I232" s="26">
        <v>247560</v>
      </c>
      <c r="J232" s="26">
        <v>243647</v>
      </c>
      <c r="K232" s="26">
        <v>242392</v>
      </c>
      <c r="L232" s="25">
        <v>2</v>
      </c>
      <c r="M232" s="25" t="s">
        <v>117</v>
      </c>
    </row>
    <row r="233" spans="1:13" s="5" customFormat="1" ht="15.75">
      <c r="A233" s="4"/>
      <c r="B233" s="4"/>
      <c r="C233" s="3"/>
      <c r="D233" s="4"/>
      <c r="E233" s="3"/>
      <c r="F233" s="4"/>
      <c r="H233" s="25" t="s">
        <v>154</v>
      </c>
      <c r="I233" s="26">
        <v>5141307</v>
      </c>
      <c r="J233" s="26">
        <v>5158481</v>
      </c>
      <c r="K233" s="26">
        <v>5355481</v>
      </c>
      <c r="L233" s="25">
        <v>3</v>
      </c>
      <c r="M233" s="25" t="s">
        <v>118</v>
      </c>
    </row>
    <row r="234" spans="1:13" s="5" customFormat="1" ht="15.75">
      <c r="A234" s="4" t="s">
        <v>5</v>
      </c>
      <c r="B234" s="4">
        <f aca="true" t="shared" si="24" ref="B234:B239">I233</f>
        <v>5141307</v>
      </c>
      <c r="C234" s="3"/>
      <c r="D234" s="4">
        <f aca="true" t="shared" si="25" ref="D234:D239">J233</f>
        <v>5158481</v>
      </c>
      <c r="E234" s="3"/>
      <c r="F234" s="4">
        <f aca="true" t="shared" si="26" ref="F234:F239">K233</f>
        <v>5355481</v>
      </c>
      <c r="H234" s="25" t="s">
        <v>154</v>
      </c>
      <c r="I234" s="26">
        <v>0</v>
      </c>
      <c r="J234" s="26">
        <v>0</v>
      </c>
      <c r="K234" s="26">
        <v>0</v>
      </c>
      <c r="L234" s="25">
        <v>4</v>
      </c>
      <c r="M234" s="25" t="s">
        <v>119</v>
      </c>
    </row>
    <row r="235" spans="1:13" s="5" customFormat="1" ht="15.75">
      <c r="A235" s="4" t="s">
        <v>6</v>
      </c>
      <c r="B235" s="4">
        <f t="shared" si="24"/>
        <v>0</v>
      </c>
      <c r="C235" s="3"/>
      <c r="D235" s="4">
        <f t="shared" si="25"/>
        <v>0</v>
      </c>
      <c r="E235" s="3"/>
      <c r="F235" s="4">
        <f t="shared" si="26"/>
        <v>0</v>
      </c>
      <c r="H235" s="25" t="s">
        <v>154</v>
      </c>
      <c r="I235" s="26">
        <v>0</v>
      </c>
      <c r="J235" s="26">
        <v>0</v>
      </c>
      <c r="K235" s="26">
        <v>0</v>
      </c>
      <c r="L235" s="25">
        <v>5</v>
      </c>
      <c r="M235" s="25" t="s">
        <v>120</v>
      </c>
    </row>
    <row r="236" spans="1:13" s="5" customFormat="1" ht="15.75">
      <c r="A236" s="4" t="s">
        <v>7</v>
      </c>
      <c r="B236" s="4">
        <f t="shared" si="24"/>
        <v>0</v>
      </c>
      <c r="C236" s="3"/>
      <c r="D236" s="4">
        <f t="shared" si="25"/>
        <v>0</v>
      </c>
      <c r="E236" s="3"/>
      <c r="F236" s="4">
        <f t="shared" si="26"/>
        <v>0</v>
      </c>
      <c r="H236" s="25" t="s">
        <v>154</v>
      </c>
      <c r="I236" s="26">
        <v>0</v>
      </c>
      <c r="J236" s="26">
        <v>0</v>
      </c>
      <c r="K236" s="26">
        <v>0</v>
      </c>
      <c r="L236" s="25">
        <v>6</v>
      </c>
      <c r="M236" s="25" t="s">
        <v>121</v>
      </c>
    </row>
    <row r="237" spans="1:13" s="5" customFormat="1" ht="15.75">
      <c r="A237" s="4" t="s">
        <v>8</v>
      </c>
      <c r="B237" s="4">
        <f t="shared" si="24"/>
        <v>0</v>
      </c>
      <c r="C237" s="3"/>
      <c r="D237" s="4">
        <f t="shared" si="25"/>
        <v>0</v>
      </c>
      <c r="E237" s="3"/>
      <c r="F237" s="4">
        <f t="shared" si="26"/>
        <v>0</v>
      </c>
      <c r="H237" s="25" t="s">
        <v>154</v>
      </c>
      <c r="I237" s="26">
        <v>0</v>
      </c>
      <c r="J237" s="26">
        <v>0</v>
      </c>
      <c r="K237" s="26">
        <v>0</v>
      </c>
      <c r="L237" s="25">
        <v>7</v>
      </c>
      <c r="M237" s="25" t="s">
        <v>122</v>
      </c>
    </row>
    <row r="238" spans="1:13" s="5" customFormat="1" ht="15.75">
      <c r="A238" s="4" t="s">
        <v>9</v>
      </c>
      <c r="B238" s="4">
        <f t="shared" si="24"/>
        <v>0</v>
      </c>
      <c r="C238" s="3"/>
      <c r="D238" s="4">
        <f t="shared" si="25"/>
        <v>0</v>
      </c>
      <c r="E238" s="3"/>
      <c r="F238" s="4">
        <f t="shared" si="26"/>
        <v>0</v>
      </c>
      <c r="H238" s="25" t="s">
        <v>154</v>
      </c>
      <c r="I238" s="26">
        <v>0</v>
      </c>
      <c r="J238" s="26">
        <v>92212</v>
      </c>
      <c r="K238" s="26">
        <v>90082</v>
      </c>
      <c r="L238" s="25">
        <v>8</v>
      </c>
      <c r="M238" s="25" t="s">
        <v>123</v>
      </c>
    </row>
    <row r="239" spans="1:13" s="5" customFormat="1" ht="15.75">
      <c r="A239" s="4" t="s">
        <v>10</v>
      </c>
      <c r="B239" s="12">
        <f t="shared" si="24"/>
        <v>0</v>
      </c>
      <c r="C239" s="3"/>
      <c r="D239" s="12">
        <f t="shared" si="25"/>
        <v>92212</v>
      </c>
      <c r="E239" s="3"/>
      <c r="F239" s="12">
        <f t="shared" si="26"/>
        <v>90082</v>
      </c>
      <c r="H239" s="25" t="s">
        <v>154</v>
      </c>
      <c r="I239" s="26">
        <v>0</v>
      </c>
      <c r="J239" s="26">
        <v>0</v>
      </c>
      <c r="K239" s="26">
        <v>0</v>
      </c>
      <c r="L239" s="25">
        <v>9</v>
      </c>
      <c r="M239" s="25" t="s">
        <v>124</v>
      </c>
    </row>
    <row r="240" spans="1:13" s="5" customFormat="1" ht="15.75">
      <c r="A240" s="4"/>
      <c r="B240" s="3"/>
      <c r="C240" s="3"/>
      <c r="D240" s="3"/>
      <c r="E240" s="3"/>
      <c r="F240" s="3"/>
      <c r="H240" s="25" t="s">
        <v>154</v>
      </c>
      <c r="I240" s="26">
        <v>0</v>
      </c>
      <c r="J240" s="26">
        <v>0</v>
      </c>
      <c r="K240" s="26">
        <v>0</v>
      </c>
      <c r="L240" s="25">
        <v>10</v>
      </c>
      <c r="M240" s="25" t="s">
        <v>125</v>
      </c>
    </row>
    <row r="241" spans="1:13" s="5" customFormat="1" ht="15.75">
      <c r="A241" s="4" t="s">
        <v>11</v>
      </c>
      <c r="B241" s="4">
        <f>SUM(B234:B240)</f>
        <v>5141307</v>
      </c>
      <c r="C241" s="3"/>
      <c r="D241" s="4">
        <f>SUM(D234:D240)</f>
        <v>5250693</v>
      </c>
      <c r="E241" s="3"/>
      <c r="F241" s="4">
        <f>SUM(F234:F240)</f>
        <v>5445563</v>
      </c>
      <c r="H241" s="25" t="s">
        <v>154</v>
      </c>
      <c r="I241" s="26">
        <v>265257</v>
      </c>
      <c r="J241" s="26">
        <v>286609</v>
      </c>
      <c r="K241" s="26">
        <v>286695</v>
      </c>
      <c r="L241" s="25">
        <v>11</v>
      </c>
      <c r="M241" s="25" t="s">
        <v>126</v>
      </c>
    </row>
    <row r="242" spans="1:13" s="5" customFormat="1" ht="15.75">
      <c r="A242" s="4"/>
      <c r="B242" s="4"/>
      <c r="C242" s="3"/>
      <c r="D242" s="4"/>
      <c r="E242" s="3"/>
      <c r="F242" s="4"/>
      <c r="H242" s="25" t="s">
        <v>154</v>
      </c>
      <c r="I242" s="26">
        <v>372532</v>
      </c>
      <c r="J242" s="26">
        <v>420378</v>
      </c>
      <c r="K242" s="26">
        <v>450643</v>
      </c>
      <c r="L242" s="25">
        <v>12</v>
      </c>
      <c r="M242" s="25" t="s">
        <v>127</v>
      </c>
    </row>
    <row r="243" spans="1:13" s="5" customFormat="1" ht="15.75">
      <c r="A243" s="4" t="s">
        <v>12</v>
      </c>
      <c r="B243" s="3">
        <f>I239</f>
        <v>0</v>
      </c>
      <c r="C243" s="3"/>
      <c r="D243" s="3">
        <f>J239</f>
        <v>0</v>
      </c>
      <c r="E243" s="3"/>
      <c r="F243" s="3">
        <f>K239</f>
        <v>0</v>
      </c>
      <c r="H243" s="25" t="s">
        <v>154</v>
      </c>
      <c r="I243" s="26">
        <v>0</v>
      </c>
      <c r="J243" s="26">
        <v>0</v>
      </c>
      <c r="K243" s="30">
        <v>434896</v>
      </c>
      <c r="L243" s="25">
        <v>13</v>
      </c>
      <c r="M243" s="25" t="s">
        <v>128</v>
      </c>
    </row>
    <row r="244" spans="1:13" s="5" customFormat="1" ht="15.75">
      <c r="A244" s="4" t="s">
        <v>13</v>
      </c>
      <c r="B244" s="12">
        <f>I240</f>
        <v>0</v>
      </c>
      <c r="C244" s="3"/>
      <c r="D244" s="12">
        <f>J240</f>
        <v>0</v>
      </c>
      <c r="E244" s="3"/>
      <c r="F244" s="12">
        <f>K240</f>
        <v>0</v>
      </c>
      <c r="H244" s="25" t="s">
        <v>154</v>
      </c>
      <c r="I244" s="26">
        <v>911549</v>
      </c>
      <c r="J244" s="26">
        <v>911587</v>
      </c>
      <c r="K244" s="26">
        <v>757081</v>
      </c>
      <c r="L244" s="25">
        <v>14</v>
      </c>
      <c r="M244" s="25" t="s">
        <v>129</v>
      </c>
    </row>
    <row r="245" spans="1:13" s="5" customFormat="1" ht="15.75">
      <c r="A245" s="4"/>
      <c r="B245" s="3"/>
      <c r="C245" s="3"/>
      <c r="D245" s="3"/>
      <c r="E245" s="3"/>
      <c r="F245" s="3"/>
      <c r="H245" s="25" t="s">
        <v>154</v>
      </c>
      <c r="I245" s="26">
        <v>5744</v>
      </c>
      <c r="J245" s="26">
        <v>6724</v>
      </c>
      <c r="K245" s="26">
        <v>6903</v>
      </c>
      <c r="L245" s="25">
        <v>15</v>
      </c>
      <c r="M245" s="25" t="s">
        <v>130</v>
      </c>
    </row>
    <row r="246" spans="1:13" s="5" customFormat="1" ht="15.75">
      <c r="A246" s="4" t="s">
        <v>14</v>
      </c>
      <c r="B246" s="4">
        <f>SUM(B243:B245)</f>
        <v>0</v>
      </c>
      <c r="C246" s="3"/>
      <c r="D246" s="4">
        <f>SUM(D243:D245)</f>
        <v>0</v>
      </c>
      <c r="E246" s="3"/>
      <c r="F246" s="4">
        <f>SUM(F243:F245)</f>
        <v>0</v>
      </c>
      <c r="H246" s="25" t="s">
        <v>154</v>
      </c>
      <c r="I246" s="26">
        <v>0</v>
      </c>
      <c r="J246" s="26">
        <v>0</v>
      </c>
      <c r="K246" s="26">
        <v>0</v>
      </c>
      <c r="L246" s="25">
        <v>16</v>
      </c>
      <c r="M246" s="25" t="s">
        <v>131</v>
      </c>
    </row>
    <row r="247" spans="1:13" s="5" customFormat="1" ht="15.75">
      <c r="A247" s="4"/>
      <c r="B247" s="4"/>
      <c r="C247" s="4"/>
      <c r="D247" s="4"/>
      <c r="E247" s="4"/>
      <c r="F247" s="4"/>
      <c r="H247" s="25" t="s">
        <v>154</v>
      </c>
      <c r="I247" s="26">
        <v>254563</v>
      </c>
      <c r="J247" s="26">
        <v>177328</v>
      </c>
      <c r="K247" s="26">
        <v>213016</v>
      </c>
      <c r="L247" s="25">
        <v>17</v>
      </c>
      <c r="M247" s="25" t="s">
        <v>132</v>
      </c>
    </row>
    <row r="248" spans="1:13" s="5" customFormat="1" ht="15.75">
      <c r="A248" s="4" t="s">
        <v>15</v>
      </c>
      <c r="B248" s="4">
        <f aca="true" t="shared" si="27" ref="B248:B254">I241</f>
        <v>265257</v>
      </c>
      <c r="C248" s="3"/>
      <c r="D248" s="4">
        <f aca="true" t="shared" si="28" ref="D248:D254">J241</f>
        <v>286609</v>
      </c>
      <c r="E248" s="3"/>
      <c r="F248" s="4">
        <f aca="true" t="shared" si="29" ref="F248:F254">K241</f>
        <v>286695</v>
      </c>
      <c r="H248" s="25" t="s">
        <v>154</v>
      </c>
      <c r="I248" s="27">
        <v>3492174</v>
      </c>
      <c r="J248" s="27">
        <v>4270929</v>
      </c>
      <c r="K248" s="27">
        <v>4832745</v>
      </c>
      <c r="L248" s="25">
        <v>18</v>
      </c>
      <c r="M248" s="25" t="s">
        <v>133</v>
      </c>
    </row>
    <row r="249" spans="1:13" s="5" customFormat="1" ht="15.75">
      <c r="A249" s="4" t="s">
        <v>16</v>
      </c>
      <c r="B249" s="4">
        <f t="shared" si="27"/>
        <v>372532</v>
      </c>
      <c r="C249" s="3"/>
      <c r="D249" s="4">
        <f t="shared" si="28"/>
        <v>420378</v>
      </c>
      <c r="E249" s="3"/>
      <c r="F249" s="4">
        <f t="shared" si="29"/>
        <v>450643</v>
      </c>
      <c r="H249" s="25" t="s">
        <v>154</v>
      </c>
      <c r="I249" s="26">
        <v>27838</v>
      </c>
      <c r="J249" s="26">
        <v>0</v>
      </c>
      <c r="K249" s="26">
        <v>0</v>
      </c>
      <c r="L249" s="25">
        <v>19</v>
      </c>
      <c r="M249" s="25" t="s">
        <v>134</v>
      </c>
    </row>
    <row r="250" spans="1:13" s="5" customFormat="1" ht="15.75">
      <c r="A250" s="4" t="s">
        <v>17</v>
      </c>
      <c r="B250" s="4">
        <f t="shared" si="27"/>
        <v>0</v>
      </c>
      <c r="C250" s="3"/>
      <c r="D250" s="4">
        <f t="shared" si="28"/>
        <v>0</v>
      </c>
      <c r="E250" s="3"/>
      <c r="F250" s="4">
        <f t="shared" si="29"/>
        <v>434896</v>
      </c>
      <c r="H250" s="25" t="s">
        <v>154</v>
      </c>
      <c r="I250" s="26">
        <v>514925</v>
      </c>
      <c r="J250" s="26">
        <v>570537</v>
      </c>
      <c r="K250" s="26">
        <v>581948</v>
      </c>
      <c r="L250" s="25">
        <v>20</v>
      </c>
      <c r="M250" s="25" t="s">
        <v>135</v>
      </c>
    </row>
    <row r="251" spans="1:13" s="5" customFormat="1" ht="15.75">
      <c r="A251" s="4" t="s">
        <v>18</v>
      </c>
      <c r="B251" s="4">
        <f t="shared" si="27"/>
        <v>911549</v>
      </c>
      <c r="C251" s="3"/>
      <c r="D251" s="4">
        <f t="shared" si="28"/>
        <v>911587</v>
      </c>
      <c r="E251" s="3"/>
      <c r="F251" s="4">
        <f t="shared" si="29"/>
        <v>757081</v>
      </c>
      <c r="H251" s="25" t="s">
        <v>154</v>
      </c>
      <c r="I251" s="26">
        <v>660135</v>
      </c>
      <c r="J251" s="26">
        <v>806492</v>
      </c>
      <c r="K251" s="26">
        <v>823279</v>
      </c>
      <c r="L251" s="25">
        <v>21</v>
      </c>
      <c r="M251" s="25" t="s">
        <v>136</v>
      </c>
    </row>
    <row r="252" spans="1:13" s="5" customFormat="1" ht="15.75">
      <c r="A252" s="4" t="s">
        <v>19</v>
      </c>
      <c r="B252" s="4">
        <f t="shared" si="27"/>
        <v>5744</v>
      </c>
      <c r="C252" s="3"/>
      <c r="D252" s="4">
        <f t="shared" si="28"/>
        <v>6724</v>
      </c>
      <c r="E252" s="3"/>
      <c r="F252" s="4">
        <f t="shared" si="29"/>
        <v>6903</v>
      </c>
      <c r="H252" s="25" t="s">
        <v>154</v>
      </c>
      <c r="I252" s="26">
        <v>47555</v>
      </c>
      <c r="J252" s="26">
        <v>48982</v>
      </c>
      <c r="K252" s="26">
        <v>49962</v>
      </c>
      <c r="L252" s="25">
        <v>22</v>
      </c>
      <c r="M252" s="25" t="s">
        <v>137</v>
      </c>
    </row>
    <row r="253" spans="1:13" s="5" customFormat="1" ht="15.75">
      <c r="A253" s="4" t="s">
        <v>20</v>
      </c>
      <c r="B253" s="4">
        <f t="shared" si="27"/>
        <v>0</v>
      </c>
      <c r="C253" s="3"/>
      <c r="D253" s="4">
        <f t="shared" si="28"/>
        <v>0</v>
      </c>
      <c r="E253" s="3"/>
      <c r="F253" s="4">
        <f t="shared" si="29"/>
        <v>0</v>
      </c>
      <c r="H253" s="25" t="s">
        <v>154</v>
      </c>
      <c r="I253" s="26">
        <v>51400</v>
      </c>
      <c r="J253" s="26">
        <v>52942</v>
      </c>
      <c r="K253" s="26">
        <v>58289</v>
      </c>
      <c r="L253" s="25">
        <v>23</v>
      </c>
      <c r="M253" s="25" t="s">
        <v>138</v>
      </c>
    </row>
    <row r="254" spans="1:13" s="5" customFormat="1" ht="15.75">
      <c r="A254" s="4" t="s">
        <v>21</v>
      </c>
      <c r="B254" s="4">
        <f t="shared" si="27"/>
        <v>254563</v>
      </c>
      <c r="C254" s="3"/>
      <c r="D254" s="4">
        <f t="shared" si="28"/>
        <v>177328</v>
      </c>
      <c r="E254" s="3"/>
      <c r="F254" s="4">
        <f t="shared" si="29"/>
        <v>213016</v>
      </c>
      <c r="H254" s="25" t="s">
        <v>154</v>
      </c>
      <c r="I254" s="26">
        <v>47690</v>
      </c>
      <c r="J254" s="26">
        <v>47690</v>
      </c>
      <c r="K254" s="26">
        <v>47690</v>
      </c>
      <c r="L254" s="25">
        <v>24</v>
      </c>
      <c r="M254" s="25" t="s">
        <v>139</v>
      </c>
    </row>
    <row r="255" spans="1:13" s="5" customFormat="1" ht="15.75">
      <c r="A255" s="4"/>
      <c r="B255" s="4"/>
      <c r="C255" s="3"/>
      <c r="D255" s="4"/>
      <c r="E255" s="3"/>
      <c r="F255" s="4"/>
      <c r="H255" s="25" t="s">
        <v>154</v>
      </c>
      <c r="I255" s="26">
        <v>27051</v>
      </c>
      <c r="J255" s="26">
        <v>27051</v>
      </c>
      <c r="K255" s="26">
        <v>27591</v>
      </c>
      <c r="L255" s="25">
        <v>25</v>
      </c>
      <c r="M255" s="25" t="s">
        <v>140</v>
      </c>
    </row>
    <row r="256" spans="1:13" s="5" customFormat="1" ht="15.75">
      <c r="A256" s="4" t="s">
        <v>22</v>
      </c>
      <c r="B256" s="4">
        <f>I248</f>
        <v>3492174</v>
      </c>
      <c r="C256" s="3"/>
      <c r="D256" s="4">
        <f>J248</f>
        <v>4270929</v>
      </c>
      <c r="E256" s="3"/>
      <c r="F256" s="4">
        <f>K248</f>
        <v>4832745</v>
      </c>
      <c r="H256" s="25" t="s">
        <v>154</v>
      </c>
      <c r="I256" s="26">
        <v>0</v>
      </c>
      <c r="J256" s="26">
        <v>0</v>
      </c>
      <c r="K256" s="26">
        <v>20000</v>
      </c>
      <c r="L256" s="25">
        <v>26</v>
      </c>
      <c r="M256" s="25" t="s">
        <v>141</v>
      </c>
    </row>
    <row r="257" spans="1:13" s="5" customFormat="1" ht="15.75">
      <c r="A257" s="4" t="s">
        <v>23</v>
      </c>
      <c r="B257" s="4">
        <f>I249</f>
        <v>27838</v>
      </c>
      <c r="C257" s="3"/>
      <c r="D257" s="4">
        <f>J249</f>
        <v>0</v>
      </c>
      <c r="E257" s="3"/>
      <c r="F257" s="4">
        <f>K249</f>
        <v>0</v>
      </c>
      <c r="H257" s="25" t="s">
        <v>154</v>
      </c>
      <c r="I257" s="26">
        <v>191320</v>
      </c>
      <c r="J257" s="26">
        <v>190000</v>
      </c>
      <c r="K257" s="26">
        <v>190000</v>
      </c>
      <c r="L257" s="25">
        <v>27</v>
      </c>
      <c r="M257" s="25" t="s">
        <v>142</v>
      </c>
    </row>
    <row r="258" spans="1:13" s="5" customFormat="1" ht="15.75">
      <c r="A258" s="4" t="s">
        <v>24</v>
      </c>
      <c r="B258" s="12">
        <f>I250</f>
        <v>514925</v>
      </c>
      <c r="C258" s="3"/>
      <c r="D258" s="12">
        <f>J250</f>
        <v>570537</v>
      </c>
      <c r="E258" s="3"/>
      <c r="F258" s="12">
        <f>K250</f>
        <v>581948</v>
      </c>
      <c r="H258" s="25" t="s">
        <v>154</v>
      </c>
      <c r="I258" s="26">
        <v>0</v>
      </c>
      <c r="J258" s="26">
        <v>0</v>
      </c>
      <c r="K258" s="26">
        <v>0</v>
      </c>
      <c r="L258" s="25">
        <v>28</v>
      </c>
      <c r="M258" s="25" t="s">
        <v>143</v>
      </c>
    </row>
    <row r="259" spans="1:13" s="5" customFormat="1" ht="15.75">
      <c r="A259" s="4"/>
      <c r="B259" s="4"/>
      <c r="C259" s="3"/>
      <c r="D259" s="4"/>
      <c r="E259" s="3"/>
      <c r="F259" s="4"/>
      <c r="H259" s="25" t="s">
        <v>154</v>
      </c>
      <c r="I259" s="26">
        <v>181305</v>
      </c>
      <c r="J259" s="26">
        <v>182549</v>
      </c>
      <c r="K259" s="26">
        <v>185267</v>
      </c>
      <c r="L259" s="25">
        <v>29</v>
      </c>
      <c r="M259" s="25" t="s">
        <v>144</v>
      </c>
    </row>
    <row r="260" spans="1:13" s="5" customFormat="1" ht="15.75">
      <c r="A260" s="4" t="s">
        <v>25</v>
      </c>
      <c r="B260" s="4">
        <f>SUM(B256:B259)</f>
        <v>4034937</v>
      </c>
      <c r="C260" s="3"/>
      <c r="D260" s="4">
        <f>SUM(D256:D259)</f>
        <v>4841466</v>
      </c>
      <c r="E260" s="3"/>
      <c r="F260" s="4">
        <f>SUM(F256:F259)</f>
        <v>5414693</v>
      </c>
      <c r="H260" s="25" t="s">
        <v>154</v>
      </c>
      <c r="I260" s="26">
        <v>0</v>
      </c>
      <c r="J260" s="26">
        <v>0</v>
      </c>
      <c r="K260" s="26">
        <v>0</v>
      </c>
      <c r="L260" s="25">
        <v>30</v>
      </c>
      <c r="M260" s="25" t="s">
        <v>145</v>
      </c>
    </row>
    <row r="261" spans="1:13" s="5" customFormat="1" ht="15.75">
      <c r="A261" s="4"/>
      <c r="B261" s="4"/>
      <c r="C261" s="3"/>
      <c r="D261" s="4"/>
      <c r="E261" s="3"/>
      <c r="F261" s="4"/>
      <c r="H261" s="25" t="s">
        <v>154</v>
      </c>
      <c r="I261" s="26">
        <v>1249168</v>
      </c>
      <c r="J261" s="26">
        <v>1562620</v>
      </c>
      <c r="K261" s="26">
        <v>1500000</v>
      </c>
      <c r="L261" s="25">
        <v>31</v>
      </c>
      <c r="M261" s="25" t="s">
        <v>146</v>
      </c>
    </row>
    <row r="262" spans="1:13" s="5" customFormat="1" ht="15.75">
      <c r="A262" s="4" t="s">
        <v>26</v>
      </c>
      <c r="B262" s="4">
        <f aca="true" t="shared" si="30" ref="B262:B267">I251</f>
        <v>660135</v>
      </c>
      <c r="C262" s="3"/>
      <c r="D262" s="4">
        <f aca="true" t="shared" si="31" ref="D262:D267">J251</f>
        <v>806492</v>
      </c>
      <c r="E262" s="3"/>
      <c r="F262" s="4">
        <f aca="true" t="shared" si="32" ref="F262:F267">K251</f>
        <v>823279</v>
      </c>
      <c r="H262" s="25" t="s">
        <v>154</v>
      </c>
      <c r="I262" s="26">
        <v>0</v>
      </c>
      <c r="J262" s="26">
        <v>0</v>
      </c>
      <c r="K262" s="26">
        <v>0</v>
      </c>
      <c r="L262" s="25">
        <v>32</v>
      </c>
      <c r="M262" s="25" t="s">
        <v>147</v>
      </c>
    </row>
    <row r="263" spans="1:13" s="5" customFormat="1" ht="15.75">
      <c r="A263" s="4" t="s">
        <v>27</v>
      </c>
      <c r="B263" s="4">
        <f t="shared" si="30"/>
        <v>47555</v>
      </c>
      <c r="C263" s="3"/>
      <c r="D263" s="4">
        <f t="shared" si="31"/>
        <v>48982</v>
      </c>
      <c r="E263" s="3"/>
      <c r="F263" s="4">
        <f t="shared" si="32"/>
        <v>49962</v>
      </c>
      <c r="H263" s="25" t="s">
        <v>154</v>
      </c>
      <c r="I263" s="26">
        <v>0</v>
      </c>
      <c r="J263" s="26">
        <v>0</v>
      </c>
      <c r="K263" s="26">
        <v>0</v>
      </c>
      <c r="L263" s="25">
        <v>33</v>
      </c>
      <c r="M263" s="25" t="s">
        <v>148</v>
      </c>
    </row>
    <row r="264" spans="1:13" s="5" customFormat="1" ht="15.75">
      <c r="A264" s="4" t="s">
        <v>28</v>
      </c>
      <c r="B264" s="4">
        <f t="shared" si="30"/>
        <v>51400</v>
      </c>
      <c r="C264" s="3"/>
      <c r="D264" s="4">
        <f t="shared" si="31"/>
        <v>52942</v>
      </c>
      <c r="E264" s="3"/>
      <c r="F264" s="4">
        <f t="shared" si="32"/>
        <v>58289</v>
      </c>
      <c r="H264" s="25" t="s">
        <v>154</v>
      </c>
      <c r="I264" s="26">
        <v>0</v>
      </c>
      <c r="J264" s="26">
        <v>0</v>
      </c>
      <c r="K264" s="26">
        <v>0</v>
      </c>
      <c r="L264" s="25">
        <v>34</v>
      </c>
      <c r="M264" s="25" t="s">
        <v>149</v>
      </c>
    </row>
    <row r="265" spans="1:13" s="5" customFormat="1" ht="15.75">
      <c r="A265" s="4" t="s">
        <v>29</v>
      </c>
      <c r="B265" s="4">
        <f t="shared" si="30"/>
        <v>47690</v>
      </c>
      <c r="C265" s="3"/>
      <c r="D265" s="4">
        <f t="shared" si="31"/>
        <v>47690</v>
      </c>
      <c r="E265" s="3"/>
      <c r="F265" s="4">
        <f t="shared" si="32"/>
        <v>47690</v>
      </c>
      <c r="H265" s="25" t="s">
        <v>154</v>
      </c>
      <c r="I265" s="26">
        <v>0</v>
      </c>
      <c r="J265" s="26">
        <v>0</v>
      </c>
      <c r="K265" s="26">
        <v>0</v>
      </c>
      <c r="L265" s="25">
        <v>35</v>
      </c>
      <c r="M265" s="25" t="s">
        <v>150</v>
      </c>
    </row>
    <row r="266" spans="1:13" s="5" customFormat="1" ht="15.75">
      <c r="A266" s="4" t="s">
        <v>30</v>
      </c>
      <c r="B266" s="4">
        <f t="shared" si="30"/>
        <v>27051</v>
      </c>
      <c r="C266" s="3"/>
      <c r="D266" s="4">
        <f t="shared" si="31"/>
        <v>27051</v>
      </c>
      <c r="E266" s="3"/>
      <c r="F266" s="4">
        <f t="shared" si="32"/>
        <v>27591</v>
      </c>
      <c r="H266" s="25" t="s">
        <v>154</v>
      </c>
      <c r="I266" s="26">
        <v>44400</v>
      </c>
      <c r="J266" s="26">
        <v>60000</v>
      </c>
      <c r="K266" s="26">
        <v>60000</v>
      </c>
      <c r="L266" s="25">
        <v>36</v>
      </c>
      <c r="M266" s="25" t="s">
        <v>151</v>
      </c>
    </row>
    <row r="267" spans="1:13" s="5" customFormat="1" ht="15.75">
      <c r="A267" s="4" t="s">
        <v>31</v>
      </c>
      <c r="B267" s="12">
        <f t="shared" si="30"/>
        <v>0</v>
      </c>
      <c r="C267" s="3"/>
      <c r="D267" s="12">
        <f t="shared" si="31"/>
        <v>0</v>
      </c>
      <c r="E267" s="3"/>
      <c r="F267" s="12">
        <f t="shared" si="32"/>
        <v>20000</v>
      </c>
      <c r="H267" s="25" t="s">
        <v>154</v>
      </c>
      <c r="I267" s="26">
        <v>0</v>
      </c>
      <c r="J267" s="26">
        <v>28999</v>
      </c>
      <c r="K267" s="26">
        <v>28999</v>
      </c>
      <c r="L267" s="25">
        <v>37</v>
      </c>
      <c r="M267" s="25" t="s">
        <v>152</v>
      </c>
    </row>
    <row r="268" spans="1:12" s="5" customFormat="1" ht="15.75">
      <c r="A268" s="4"/>
      <c r="B268" s="4"/>
      <c r="C268" s="3"/>
      <c r="D268" s="4"/>
      <c r="E268" s="3"/>
      <c r="F268" s="4"/>
      <c r="L268" s="25"/>
    </row>
    <row r="269" spans="1:12" s="5" customFormat="1" ht="15.75">
      <c r="A269" s="4" t="s">
        <v>32</v>
      </c>
      <c r="B269" s="4">
        <f>SUM(B262:B268)</f>
        <v>833831</v>
      </c>
      <c r="C269" s="3"/>
      <c r="D269" s="4">
        <f>SUM(D262:D268)</f>
        <v>983157</v>
      </c>
      <c r="E269" s="3"/>
      <c r="F269" s="4">
        <f>SUM(F262:F268)</f>
        <v>1026811</v>
      </c>
      <c r="L269" s="25"/>
    </row>
    <row r="270" spans="1:12" s="5" customFormat="1" ht="15.75">
      <c r="A270" s="4"/>
      <c r="B270" s="4"/>
      <c r="C270" s="3"/>
      <c r="D270" s="4"/>
      <c r="E270" s="3"/>
      <c r="F270" s="4"/>
      <c r="L270" s="25"/>
    </row>
    <row r="271" spans="1:12" s="5" customFormat="1" ht="15.75">
      <c r="A271" s="4" t="s">
        <v>33</v>
      </c>
      <c r="B271" s="4">
        <f>I257</f>
        <v>191320</v>
      </c>
      <c r="C271" s="3"/>
      <c r="D271" s="4">
        <f>J257</f>
        <v>190000</v>
      </c>
      <c r="E271" s="3"/>
      <c r="F271" s="4">
        <f>K257</f>
        <v>190000</v>
      </c>
      <c r="L271" s="25"/>
    </row>
    <row r="272" spans="1:12" s="5" customFormat="1" ht="15.75">
      <c r="A272" s="4" t="s">
        <v>34</v>
      </c>
      <c r="B272" s="4">
        <f>I258</f>
        <v>0</v>
      </c>
      <c r="C272" s="3"/>
      <c r="D272" s="4">
        <f>J258</f>
        <v>0</v>
      </c>
      <c r="E272" s="3"/>
      <c r="F272" s="4">
        <f>K258</f>
        <v>0</v>
      </c>
      <c r="L272" s="25"/>
    </row>
    <row r="273" spans="1:12" s="5" customFormat="1" ht="15.75">
      <c r="A273" s="4" t="s">
        <v>35</v>
      </c>
      <c r="B273" s="4">
        <f>I259</f>
        <v>181305</v>
      </c>
      <c r="C273" s="3"/>
      <c r="D273" s="4">
        <f>J259</f>
        <v>182549</v>
      </c>
      <c r="E273" s="3"/>
      <c r="F273" s="4">
        <f>K259</f>
        <v>185267</v>
      </c>
      <c r="L273" s="25"/>
    </row>
    <row r="274" spans="1:12" s="5" customFormat="1" ht="15.75">
      <c r="A274" s="4" t="s">
        <v>36</v>
      </c>
      <c r="B274" s="12">
        <f>I260</f>
        <v>0</v>
      </c>
      <c r="C274" s="3"/>
      <c r="D274" s="12">
        <f>J260</f>
        <v>0</v>
      </c>
      <c r="E274" s="3"/>
      <c r="F274" s="12">
        <f>K260</f>
        <v>0</v>
      </c>
      <c r="L274" s="25"/>
    </row>
    <row r="275" spans="1:12" s="5" customFormat="1" ht="15.75">
      <c r="A275" s="4"/>
      <c r="B275" s="4"/>
      <c r="C275" s="3"/>
      <c r="D275" s="4"/>
      <c r="E275" s="3"/>
      <c r="F275" s="4"/>
      <c r="L275" s="25"/>
    </row>
    <row r="276" spans="1:12" s="5" customFormat="1" ht="15.75">
      <c r="A276" s="4" t="s">
        <v>37</v>
      </c>
      <c r="B276" s="4">
        <f>SUM(B271:B275)</f>
        <v>372625</v>
      </c>
      <c r="C276" s="3"/>
      <c r="D276" s="4">
        <f>SUM(D271:D275)</f>
        <v>372549</v>
      </c>
      <c r="E276" s="3"/>
      <c r="F276" s="4">
        <f>SUM(F271:F275)</f>
        <v>375267</v>
      </c>
      <c r="L276" s="25"/>
    </row>
    <row r="277" spans="1:12" s="5" customFormat="1" ht="15.75">
      <c r="A277" s="4"/>
      <c r="B277" s="4"/>
      <c r="C277" s="3"/>
      <c r="D277" s="4"/>
      <c r="E277" s="3"/>
      <c r="F277" s="4"/>
      <c r="L277" s="25"/>
    </row>
    <row r="278" spans="1:12" s="5" customFormat="1" ht="15.75">
      <c r="A278" s="4" t="s">
        <v>38</v>
      </c>
      <c r="B278" s="4">
        <f aca="true" t="shared" si="33" ref="B278:B283">I261</f>
        <v>1249168</v>
      </c>
      <c r="C278" s="3"/>
      <c r="D278" s="4">
        <f aca="true" t="shared" si="34" ref="D278:D283">J261</f>
        <v>1562620</v>
      </c>
      <c r="E278" s="3"/>
      <c r="F278" s="4">
        <f aca="true" t="shared" si="35" ref="F278:F283">K261</f>
        <v>1500000</v>
      </c>
      <c r="L278" s="25"/>
    </row>
    <row r="279" spans="1:12" s="5" customFormat="1" ht="15.75">
      <c r="A279" s="4" t="s">
        <v>39</v>
      </c>
      <c r="B279" s="4">
        <f t="shared" si="33"/>
        <v>0</v>
      </c>
      <c r="C279" s="3"/>
      <c r="D279" s="4">
        <f t="shared" si="34"/>
        <v>0</v>
      </c>
      <c r="E279" s="3"/>
      <c r="F279" s="4">
        <f t="shared" si="35"/>
        <v>0</v>
      </c>
      <c r="L279" s="25"/>
    </row>
    <row r="280" spans="1:12" s="5" customFormat="1" ht="15.75">
      <c r="A280" s="4" t="s">
        <v>40</v>
      </c>
      <c r="B280" s="4">
        <f t="shared" si="33"/>
        <v>0</v>
      </c>
      <c r="C280" s="3"/>
      <c r="D280" s="4">
        <f t="shared" si="34"/>
        <v>0</v>
      </c>
      <c r="E280" s="3"/>
      <c r="F280" s="4">
        <f t="shared" si="35"/>
        <v>0</v>
      </c>
      <c r="L280" s="25"/>
    </row>
    <row r="281" spans="1:12" s="5" customFormat="1" ht="15.75">
      <c r="A281" s="4" t="s">
        <v>41</v>
      </c>
      <c r="B281" s="4">
        <f t="shared" si="33"/>
        <v>0</v>
      </c>
      <c r="C281" s="3"/>
      <c r="D281" s="4">
        <f t="shared" si="34"/>
        <v>0</v>
      </c>
      <c r="E281" s="3"/>
      <c r="F281" s="4">
        <f t="shared" si="35"/>
        <v>0</v>
      </c>
      <c r="L281" s="25"/>
    </row>
    <row r="282" spans="1:12" s="5" customFormat="1" ht="15.75">
      <c r="A282" s="4" t="s">
        <v>42</v>
      </c>
      <c r="B282" s="4">
        <f t="shared" si="33"/>
        <v>0</v>
      </c>
      <c r="C282" s="3"/>
      <c r="D282" s="4">
        <f t="shared" si="34"/>
        <v>0</v>
      </c>
      <c r="E282" s="3"/>
      <c r="F282" s="4">
        <f t="shared" si="35"/>
        <v>0</v>
      </c>
      <c r="L282" s="25"/>
    </row>
    <row r="283" spans="1:12" s="5" customFormat="1" ht="15.75">
      <c r="A283" s="4" t="s">
        <v>43</v>
      </c>
      <c r="B283" s="4">
        <f t="shared" si="33"/>
        <v>44400</v>
      </c>
      <c r="C283" s="3"/>
      <c r="D283" s="4">
        <f t="shared" si="34"/>
        <v>60000</v>
      </c>
      <c r="E283" s="3"/>
      <c r="F283" s="4">
        <f t="shared" si="35"/>
        <v>60000</v>
      </c>
      <c r="L283" s="25"/>
    </row>
    <row r="284" spans="1:12" s="5" customFormat="1" ht="15.75">
      <c r="A284" s="4" t="s">
        <v>44</v>
      </c>
      <c r="B284" s="4"/>
      <c r="C284" s="4"/>
      <c r="D284" s="4"/>
      <c r="E284" s="3"/>
      <c r="F284" s="4"/>
      <c r="L284" s="25"/>
    </row>
    <row r="285" spans="1:12" s="5" customFormat="1" ht="15.75">
      <c r="A285" s="4" t="s">
        <v>45</v>
      </c>
      <c r="B285" s="12">
        <f>I267</f>
        <v>0</v>
      </c>
      <c r="C285" s="3"/>
      <c r="D285" s="12">
        <f>J267</f>
        <v>28999</v>
      </c>
      <c r="E285" s="3"/>
      <c r="F285" s="12">
        <f>K267</f>
        <v>28999</v>
      </c>
      <c r="L285" s="25"/>
    </row>
    <row r="286" spans="1:12" s="5" customFormat="1" ht="15.75">
      <c r="A286" s="4"/>
      <c r="B286" s="4"/>
      <c r="C286" s="4"/>
      <c r="D286" s="4"/>
      <c r="E286" s="3"/>
      <c r="F286" s="4"/>
      <c r="L286" s="25"/>
    </row>
    <row r="287" spans="1:12" s="5" customFormat="1" ht="15.75">
      <c r="A287" s="4" t="s">
        <v>46</v>
      </c>
      <c r="B287" s="4">
        <f>SUM(B231:B232)+B241+SUM(B245:B254)+B260+B269+SUM(B275:B286)</f>
        <v>13974403</v>
      </c>
      <c r="C287" s="3"/>
      <c r="D287" s="4">
        <f>SUM(D231:D232)+D241+SUM(D245:D254)+D260+D269+SUM(D275:D286)</f>
        <v>15655149</v>
      </c>
      <c r="E287" s="3"/>
      <c r="F287" s="4">
        <f>SUM(F231:F232)+F241+SUM(F245:F254)+F260+F269+SUM(F275:F286)</f>
        <v>16748151</v>
      </c>
      <c r="L287" s="25"/>
    </row>
    <row r="288" spans="1:12" s="5" customFormat="1" ht="15.75">
      <c r="A288" s="4"/>
      <c r="B288" s="4"/>
      <c r="C288" s="3"/>
      <c r="D288" s="4"/>
      <c r="E288" s="3"/>
      <c r="F288" s="4"/>
      <c r="L288" s="25"/>
    </row>
    <row r="289" spans="1:12" s="5" customFormat="1" ht="15.75">
      <c r="A289" s="13" t="s">
        <v>47</v>
      </c>
      <c r="B289" s="4"/>
      <c r="C289" s="4"/>
      <c r="D289" s="4"/>
      <c r="E289" s="4"/>
      <c r="F289" s="4"/>
      <c r="L289" s="25"/>
    </row>
    <row r="290" spans="1:12" s="5" customFormat="1" ht="15.75">
      <c r="A290" s="14" t="s">
        <v>48</v>
      </c>
      <c r="B290" s="4"/>
      <c r="C290" s="3"/>
      <c r="D290" s="4"/>
      <c r="E290" s="3"/>
      <c r="F290" s="4"/>
      <c r="L290" s="25"/>
    </row>
    <row r="291" spans="1:12" s="5" customFormat="1" ht="15.75">
      <c r="A291" s="14" t="s">
        <v>49</v>
      </c>
      <c r="B291" s="4"/>
      <c r="C291" s="3"/>
      <c r="D291" s="4"/>
      <c r="E291" s="3"/>
      <c r="F291" s="4"/>
      <c r="L291" s="25"/>
    </row>
    <row r="292" spans="1:12" s="5" customFormat="1" ht="15.75">
      <c r="A292" s="14" t="s">
        <v>50</v>
      </c>
      <c r="B292" s="3"/>
      <c r="C292" s="3"/>
      <c r="D292" s="3"/>
      <c r="E292" s="3"/>
      <c r="F292" s="3"/>
      <c r="L292" s="25"/>
    </row>
    <row r="293" spans="1:12" s="5" customFormat="1" ht="15.75">
      <c r="A293" s="14" t="s">
        <v>51</v>
      </c>
      <c r="B293" s="4"/>
      <c r="C293" s="3"/>
      <c r="D293" s="4"/>
      <c r="E293" s="3"/>
      <c r="F293" s="4"/>
      <c r="L293" s="25"/>
    </row>
    <row r="294" spans="1:12" s="5" customFormat="1" ht="15.75">
      <c r="A294" s="4"/>
      <c r="B294" s="4"/>
      <c r="C294" s="3"/>
      <c r="D294" s="4"/>
      <c r="E294" s="3"/>
      <c r="F294" s="4"/>
      <c r="L294" s="25"/>
    </row>
    <row r="295" spans="1:12" s="5" customFormat="1" ht="15.75">
      <c r="A295" s="4"/>
      <c r="B295" s="4"/>
      <c r="C295" s="3"/>
      <c r="D295" s="4"/>
      <c r="E295" s="3"/>
      <c r="F295" s="4"/>
      <c r="L295" s="25"/>
    </row>
    <row r="296" spans="1:12" s="5" customFormat="1" ht="15.75">
      <c r="A296" s="15"/>
      <c r="B296" s="4"/>
      <c r="C296" s="3"/>
      <c r="D296" s="4"/>
      <c r="E296" s="3"/>
      <c r="F296" s="4"/>
      <c r="L296" s="25"/>
    </row>
    <row r="297" spans="1:12" s="5" customFormat="1" ht="15.75">
      <c r="A297" s="15"/>
      <c r="B297" s="4"/>
      <c r="C297" s="3"/>
      <c r="D297" s="4"/>
      <c r="E297" s="3"/>
      <c r="F297" s="4"/>
      <c r="L297" s="25"/>
    </row>
    <row r="298" spans="1:12" s="5" customFormat="1" ht="15.75">
      <c r="A298" s="16"/>
      <c r="B298" s="4"/>
      <c r="C298" s="3"/>
      <c r="D298" s="4"/>
      <c r="E298" s="3"/>
      <c r="F298" s="4"/>
      <c r="L298" s="25"/>
    </row>
    <row r="299" spans="1:12" s="5" customFormat="1" ht="15.75">
      <c r="A299" s="17"/>
      <c r="B299" s="4"/>
      <c r="C299" s="3"/>
      <c r="D299" s="4"/>
      <c r="E299" s="3"/>
      <c r="F299" s="4"/>
      <c r="L299" s="25"/>
    </row>
    <row r="300" spans="1:12" s="5" customFormat="1" ht="15.75">
      <c r="A300" s="18" t="s">
        <v>52</v>
      </c>
      <c r="B300" s="4"/>
      <c r="C300" s="3"/>
      <c r="D300" s="4"/>
      <c r="E300" s="3"/>
      <c r="F300" s="4"/>
      <c r="L300" s="25"/>
    </row>
    <row r="301" spans="1:12" s="5" customFormat="1" ht="15.75">
      <c r="A301" s="4"/>
      <c r="B301" s="4"/>
      <c r="C301" s="3"/>
      <c r="D301" s="4"/>
      <c r="E301" s="3"/>
      <c r="F301" s="4"/>
      <c r="L301" s="25"/>
    </row>
    <row r="302" spans="1:12" s="5" customFormat="1" ht="15.75">
      <c r="A302" s="6" t="s">
        <v>0</v>
      </c>
      <c r="B302" s="4"/>
      <c r="C302" s="3"/>
      <c r="D302" s="4"/>
      <c r="E302" s="3"/>
      <c r="F302" s="4"/>
      <c r="L302" s="25"/>
    </row>
    <row r="303" spans="1:12" s="5" customFormat="1" ht="15.75">
      <c r="A303" s="4"/>
      <c r="B303" s="4"/>
      <c r="C303" s="3"/>
      <c r="D303" s="4"/>
      <c r="E303" s="3"/>
      <c r="F303" s="4"/>
      <c r="L303" s="25"/>
    </row>
    <row r="304" spans="1:12" s="5" customFormat="1" ht="15.75">
      <c r="A304" s="6" t="s">
        <v>1</v>
      </c>
      <c r="B304" s="4"/>
      <c r="C304" s="3"/>
      <c r="D304" s="4"/>
      <c r="E304" s="3"/>
      <c r="F304" s="4"/>
      <c r="L304" s="25"/>
    </row>
    <row r="305" spans="1:12" s="5" customFormat="1" ht="15.75">
      <c r="A305" s="19" t="s">
        <v>55</v>
      </c>
      <c r="B305" s="4"/>
      <c r="C305" s="3"/>
      <c r="D305" s="4"/>
      <c r="E305" s="3"/>
      <c r="F305" s="4"/>
      <c r="L305" s="25"/>
    </row>
    <row r="306" spans="1:12" s="5" customFormat="1" ht="15.75">
      <c r="A306" s="4"/>
      <c r="B306" s="4"/>
      <c r="C306" s="3"/>
      <c r="D306" s="8"/>
      <c r="E306" s="9"/>
      <c r="F306" s="8"/>
      <c r="L306" s="25"/>
    </row>
    <row r="307" spans="1:12" s="5" customFormat="1" ht="15.75">
      <c r="A307" s="4"/>
      <c r="B307" s="10"/>
      <c r="C307" s="11"/>
      <c r="D307" s="10"/>
      <c r="E307" s="11"/>
      <c r="F307" s="10"/>
      <c r="L307" s="25"/>
    </row>
    <row r="308" spans="1:12" s="5" customFormat="1" ht="15.75">
      <c r="A308" s="4"/>
      <c r="B308" s="2">
        <v>1997</v>
      </c>
      <c r="C308" s="1"/>
      <c r="D308" s="2">
        <v>1998</v>
      </c>
      <c r="E308" s="1"/>
      <c r="F308" s="2">
        <v>1999</v>
      </c>
      <c r="L308" s="25"/>
    </row>
    <row r="309" spans="1:12" s="5" customFormat="1" ht="15.75">
      <c r="A309" s="4"/>
      <c r="B309" s="4"/>
      <c r="C309" s="3"/>
      <c r="D309" s="4"/>
      <c r="E309" s="3"/>
      <c r="F309" s="4"/>
      <c r="L309" s="25"/>
    </row>
    <row r="310" spans="1:13" s="5" customFormat="1" ht="15.75">
      <c r="A310" s="4" t="s">
        <v>3</v>
      </c>
      <c r="B310" s="4">
        <f>I310</f>
        <v>2772006</v>
      </c>
      <c r="C310" s="3"/>
      <c r="D310" s="4">
        <f>J310</f>
        <v>6403705</v>
      </c>
      <c r="E310" s="3"/>
      <c r="F310" s="4">
        <f>K310</f>
        <v>6290730</v>
      </c>
      <c r="H310" s="25" t="s">
        <v>155</v>
      </c>
      <c r="I310" s="26">
        <v>2772006</v>
      </c>
      <c r="J310" s="26">
        <v>6403705</v>
      </c>
      <c r="K310" s="26">
        <v>6290730</v>
      </c>
      <c r="L310" s="25">
        <v>1</v>
      </c>
      <c r="M310" s="25" t="s">
        <v>116</v>
      </c>
    </row>
    <row r="311" spans="1:13" s="5" customFormat="1" ht="15.75">
      <c r="A311" s="4" t="s">
        <v>4</v>
      </c>
      <c r="B311" s="4">
        <f>I311</f>
        <v>7200481</v>
      </c>
      <c r="C311" s="3"/>
      <c r="D311" s="4">
        <f>J311</f>
        <v>7422783</v>
      </c>
      <c r="E311" s="3"/>
      <c r="F311" s="4">
        <f>K311</f>
        <v>7110330</v>
      </c>
      <c r="H311" s="25" t="s">
        <v>155</v>
      </c>
      <c r="I311" s="26">
        <v>7200481</v>
      </c>
      <c r="J311" s="26">
        <v>7422783</v>
      </c>
      <c r="K311" s="26">
        <v>7110330</v>
      </c>
      <c r="L311" s="25">
        <v>2</v>
      </c>
      <c r="M311" s="25" t="s">
        <v>117</v>
      </c>
    </row>
    <row r="312" spans="1:13" s="5" customFormat="1" ht="15.75">
      <c r="A312" s="4"/>
      <c r="B312" s="4"/>
      <c r="C312" s="3"/>
      <c r="D312" s="4"/>
      <c r="E312" s="3"/>
      <c r="F312" s="4"/>
      <c r="H312" s="25" t="s">
        <v>155</v>
      </c>
      <c r="I312" s="26">
        <v>112825923</v>
      </c>
      <c r="J312" s="26">
        <v>113615564</v>
      </c>
      <c r="K312" s="26">
        <v>121033087</v>
      </c>
      <c r="L312" s="25">
        <v>3</v>
      </c>
      <c r="M312" s="25" t="s">
        <v>118</v>
      </c>
    </row>
    <row r="313" spans="1:13" s="5" customFormat="1" ht="15.75">
      <c r="A313" s="4" t="s">
        <v>5</v>
      </c>
      <c r="B313" s="4">
        <f aca="true" t="shared" si="36" ref="B313:B318">I312</f>
        <v>112825923</v>
      </c>
      <c r="C313" s="3"/>
      <c r="D313" s="4">
        <f aca="true" t="shared" si="37" ref="D313:D318">J312</f>
        <v>113615564</v>
      </c>
      <c r="E313" s="3"/>
      <c r="F313" s="4">
        <f aca="true" t="shared" si="38" ref="F313:F318">K312</f>
        <v>121033087</v>
      </c>
      <c r="H313" s="25" t="s">
        <v>155</v>
      </c>
      <c r="I313" s="26">
        <v>252920</v>
      </c>
      <c r="J313" s="26">
        <v>252920</v>
      </c>
      <c r="K313" s="26">
        <v>283681</v>
      </c>
      <c r="L313" s="25">
        <v>4</v>
      </c>
      <c r="M313" s="25" t="s">
        <v>119</v>
      </c>
    </row>
    <row r="314" spans="1:13" s="5" customFormat="1" ht="15.75">
      <c r="A314" s="4" t="s">
        <v>6</v>
      </c>
      <c r="B314" s="4">
        <f t="shared" si="36"/>
        <v>252920</v>
      </c>
      <c r="C314" s="3"/>
      <c r="D314" s="4">
        <f t="shared" si="37"/>
        <v>252920</v>
      </c>
      <c r="E314" s="3"/>
      <c r="F314" s="4">
        <f t="shared" si="38"/>
        <v>283681</v>
      </c>
      <c r="H314" s="25" t="s">
        <v>155</v>
      </c>
      <c r="I314" s="26">
        <v>1462678</v>
      </c>
      <c r="J314" s="26">
        <v>1702048</v>
      </c>
      <c r="K314" s="26">
        <v>1902312</v>
      </c>
      <c r="L314" s="25">
        <v>5</v>
      </c>
      <c r="M314" s="25" t="s">
        <v>120</v>
      </c>
    </row>
    <row r="315" spans="1:13" s="5" customFormat="1" ht="15.75">
      <c r="A315" s="4" t="s">
        <v>7</v>
      </c>
      <c r="B315" s="4">
        <f t="shared" si="36"/>
        <v>1462678</v>
      </c>
      <c r="C315" s="3"/>
      <c r="D315" s="4">
        <f t="shared" si="37"/>
        <v>1702048</v>
      </c>
      <c r="E315" s="3"/>
      <c r="F315" s="4">
        <f t="shared" si="38"/>
        <v>1902312</v>
      </c>
      <c r="H315" s="25" t="s">
        <v>155</v>
      </c>
      <c r="I315" s="26">
        <v>5774106</v>
      </c>
      <c r="J315" s="26">
        <v>5971042</v>
      </c>
      <c r="K315" s="26">
        <v>6681457</v>
      </c>
      <c r="L315" s="25">
        <v>6</v>
      </c>
      <c r="M315" s="25" t="s">
        <v>121</v>
      </c>
    </row>
    <row r="316" spans="1:13" s="5" customFormat="1" ht="15.75">
      <c r="A316" s="4" t="s">
        <v>8</v>
      </c>
      <c r="B316" s="4">
        <f t="shared" si="36"/>
        <v>5774106</v>
      </c>
      <c r="C316" s="3"/>
      <c r="D316" s="4">
        <f t="shared" si="37"/>
        <v>5971042</v>
      </c>
      <c r="E316" s="3"/>
      <c r="F316" s="4">
        <f t="shared" si="38"/>
        <v>6681457</v>
      </c>
      <c r="H316" s="25" t="s">
        <v>155</v>
      </c>
      <c r="I316" s="26">
        <v>803481</v>
      </c>
      <c r="J316" s="26">
        <v>1116126</v>
      </c>
      <c r="K316" s="26">
        <v>917024</v>
      </c>
      <c r="L316" s="25">
        <v>7</v>
      </c>
      <c r="M316" s="25" t="s">
        <v>122</v>
      </c>
    </row>
    <row r="317" spans="1:13" s="5" customFormat="1" ht="15.75">
      <c r="A317" s="4" t="s">
        <v>9</v>
      </c>
      <c r="B317" s="4">
        <f t="shared" si="36"/>
        <v>803481</v>
      </c>
      <c r="C317" s="3"/>
      <c r="D317" s="4">
        <f t="shared" si="37"/>
        <v>1116126</v>
      </c>
      <c r="E317" s="3"/>
      <c r="F317" s="4">
        <f t="shared" si="38"/>
        <v>917024</v>
      </c>
      <c r="H317" s="25" t="s">
        <v>155</v>
      </c>
      <c r="I317" s="26">
        <v>0</v>
      </c>
      <c r="J317" s="26">
        <v>1828533</v>
      </c>
      <c r="K317" s="26">
        <v>1805226</v>
      </c>
      <c r="L317" s="25">
        <v>8</v>
      </c>
      <c r="M317" s="25" t="s">
        <v>123</v>
      </c>
    </row>
    <row r="318" spans="1:13" s="5" customFormat="1" ht="15.75">
      <c r="A318" s="4" t="s">
        <v>10</v>
      </c>
      <c r="B318" s="12">
        <f t="shared" si="36"/>
        <v>0</v>
      </c>
      <c r="C318" s="3"/>
      <c r="D318" s="12">
        <f t="shared" si="37"/>
        <v>1828533</v>
      </c>
      <c r="E318" s="3"/>
      <c r="F318" s="12">
        <f t="shared" si="38"/>
        <v>1805226</v>
      </c>
      <c r="H318" s="25" t="s">
        <v>155</v>
      </c>
      <c r="I318" s="26">
        <v>75245115</v>
      </c>
      <c r="J318" s="26">
        <v>99585672</v>
      </c>
      <c r="K318" s="26">
        <v>110691595</v>
      </c>
      <c r="L318" s="25">
        <v>9</v>
      </c>
      <c r="M318" s="25" t="s">
        <v>124</v>
      </c>
    </row>
    <row r="319" spans="1:13" s="5" customFormat="1" ht="15.75">
      <c r="A319" s="4"/>
      <c r="B319" s="3"/>
      <c r="C319" s="3"/>
      <c r="D319" s="3"/>
      <c r="E319" s="3"/>
      <c r="F319" s="3"/>
      <c r="H319" s="25" t="s">
        <v>155</v>
      </c>
      <c r="I319" s="26">
        <v>3673929</v>
      </c>
      <c r="J319" s="26">
        <v>4583705</v>
      </c>
      <c r="K319" s="26">
        <v>4887039</v>
      </c>
      <c r="L319" s="25">
        <v>10</v>
      </c>
      <c r="M319" s="25" t="s">
        <v>125</v>
      </c>
    </row>
    <row r="320" spans="1:13" s="5" customFormat="1" ht="15.75">
      <c r="A320" s="4" t="s">
        <v>11</v>
      </c>
      <c r="B320" s="4">
        <f>SUM(B313:B319)</f>
        <v>121119108</v>
      </c>
      <c r="C320" s="3"/>
      <c r="D320" s="4">
        <f>SUM(D313:D319)</f>
        <v>124486233</v>
      </c>
      <c r="E320" s="3"/>
      <c r="F320" s="4">
        <f>SUM(F313:F319)</f>
        <v>132622787</v>
      </c>
      <c r="H320" s="25" t="s">
        <v>155</v>
      </c>
      <c r="I320" s="29">
        <v>4654822</v>
      </c>
      <c r="J320" s="29">
        <v>5108109</v>
      </c>
      <c r="K320" s="29">
        <v>5338788</v>
      </c>
      <c r="L320" s="25">
        <v>11</v>
      </c>
      <c r="M320" s="25" t="s">
        <v>126</v>
      </c>
    </row>
    <row r="321" spans="1:13" s="5" customFormat="1" ht="15.75">
      <c r="A321" s="4"/>
      <c r="B321" s="4"/>
      <c r="C321" s="3"/>
      <c r="D321" s="4"/>
      <c r="E321" s="3"/>
      <c r="F321" s="4"/>
      <c r="H321" s="25" t="s">
        <v>155</v>
      </c>
      <c r="I321" s="26">
        <v>5032286</v>
      </c>
      <c r="J321" s="26">
        <v>5403205</v>
      </c>
      <c r="K321" s="26">
        <v>6407703</v>
      </c>
      <c r="L321" s="25">
        <v>12</v>
      </c>
      <c r="M321" s="25" t="s">
        <v>127</v>
      </c>
    </row>
    <row r="322" spans="1:13" s="5" customFormat="1" ht="15.75">
      <c r="A322" s="4" t="s">
        <v>12</v>
      </c>
      <c r="B322" s="3">
        <f>I318</f>
        <v>75245115</v>
      </c>
      <c r="C322" s="3"/>
      <c r="D322" s="3">
        <f>J318</f>
        <v>99585672</v>
      </c>
      <c r="E322" s="3"/>
      <c r="F322" s="3">
        <f>K318</f>
        <v>110691595</v>
      </c>
      <c r="H322" s="25" t="s">
        <v>155</v>
      </c>
      <c r="I322" s="26">
        <v>0</v>
      </c>
      <c r="J322" s="26">
        <v>0</v>
      </c>
      <c r="K322" s="26">
        <v>17508087</v>
      </c>
      <c r="L322" s="25">
        <v>13</v>
      </c>
      <c r="M322" s="25" t="s">
        <v>128</v>
      </c>
    </row>
    <row r="323" spans="1:13" s="5" customFormat="1" ht="15.75">
      <c r="A323" s="4" t="s">
        <v>13</v>
      </c>
      <c r="B323" s="12">
        <f>I319</f>
        <v>3673929</v>
      </c>
      <c r="C323" s="3"/>
      <c r="D323" s="12">
        <f>J319</f>
        <v>4583705</v>
      </c>
      <c r="E323" s="3"/>
      <c r="F323" s="12">
        <f>K319</f>
        <v>4887039</v>
      </c>
      <c r="H323" s="25" t="s">
        <v>155</v>
      </c>
      <c r="I323" s="26">
        <v>7885924</v>
      </c>
      <c r="J323" s="26">
        <v>8009489</v>
      </c>
      <c r="K323" s="26">
        <v>6947528</v>
      </c>
      <c r="L323" s="25">
        <v>14</v>
      </c>
      <c r="M323" s="25" t="s">
        <v>129</v>
      </c>
    </row>
    <row r="324" spans="1:13" s="5" customFormat="1" ht="15.75">
      <c r="A324" s="4"/>
      <c r="B324" s="3"/>
      <c r="C324" s="3"/>
      <c r="D324" s="3"/>
      <c r="E324" s="3"/>
      <c r="F324" s="3"/>
      <c r="H324" s="25" t="s">
        <v>155</v>
      </c>
      <c r="I324" s="26">
        <v>383938</v>
      </c>
      <c r="J324" s="26">
        <v>438619</v>
      </c>
      <c r="K324" s="26">
        <v>442732</v>
      </c>
      <c r="L324" s="25">
        <v>15</v>
      </c>
      <c r="M324" s="25" t="s">
        <v>130</v>
      </c>
    </row>
    <row r="325" spans="1:13" s="5" customFormat="1" ht="15.75">
      <c r="A325" s="4" t="s">
        <v>14</v>
      </c>
      <c r="B325" s="4">
        <f>SUM(B322:B324)</f>
        <v>78919044</v>
      </c>
      <c r="C325" s="3"/>
      <c r="D325" s="4">
        <f>SUM(D322:D324)</f>
        <v>104169377</v>
      </c>
      <c r="E325" s="3"/>
      <c r="F325" s="4">
        <f>SUM(F322:F324)</f>
        <v>115578634</v>
      </c>
      <c r="H325" s="25" t="s">
        <v>155</v>
      </c>
      <c r="I325" s="26">
        <v>6950926</v>
      </c>
      <c r="J325" s="26">
        <v>7152590</v>
      </c>
      <c r="K325" s="26">
        <v>7421934</v>
      </c>
      <c r="L325" s="25">
        <v>16</v>
      </c>
      <c r="M325" s="25" t="s">
        <v>131</v>
      </c>
    </row>
    <row r="326" spans="1:13" s="5" customFormat="1" ht="15.75">
      <c r="A326" s="4"/>
      <c r="B326" s="4"/>
      <c r="C326" s="4"/>
      <c r="D326" s="4"/>
      <c r="E326" s="4"/>
      <c r="F326" s="4"/>
      <c r="H326" s="25" t="s">
        <v>155</v>
      </c>
      <c r="I326" s="26">
        <v>3189935</v>
      </c>
      <c r="J326" s="26">
        <v>4643755</v>
      </c>
      <c r="K326" s="26">
        <v>4780793</v>
      </c>
      <c r="L326" s="25">
        <v>17</v>
      </c>
      <c r="M326" s="25" t="s">
        <v>132</v>
      </c>
    </row>
    <row r="327" spans="1:13" s="5" customFormat="1" ht="15.75">
      <c r="A327" s="4" t="s">
        <v>15</v>
      </c>
      <c r="B327" s="4">
        <f aca="true" t="shared" si="39" ref="B327:B333">I320</f>
        <v>4654822</v>
      </c>
      <c r="C327" s="3"/>
      <c r="D327" s="4">
        <f aca="true" t="shared" si="40" ref="D327:D333">J320</f>
        <v>5108109</v>
      </c>
      <c r="E327" s="3"/>
      <c r="F327" s="4">
        <f aca="true" t="shared" si="41" ref="F327:F333">K320</f>
        <v>5338788</v>
      </c>
      <c r="H327" s="25" t="s">
        <v>155</v>
      </c>
      <c r="I327" s="27">
        <v>41816326</v>
      </c>
      <c r="J327" s="27">
        <v>52481933</v>
      </c>
      <c r="K327" s="27">
        <v>61263060</v>
      </c>
      <c r="L327" s="25">
        <v>18</v>
      </c>
      <c r="M327" s="25" t="s">
        <v>133</v>
      </c>
    </row>
    <row r="328" spans="1:13" s="5" customFormat="1" ht="15.75">
      <c r="A328" s="4" t="s">
        <v>16</v>
      </c>
      <c r="B328" s="4">
        <f t="shared" si="39"/>
        <v>5032286</v>
      </c>
      <c r="C328" s="3"/>
      <c r="D328" s="4">
        <f t="shared" si="40"/>
        <v>5403205</v>
      </c>
      <c r="E328" s="3"/>
      <c r="F328" s="4">
        <f t="shared" si="41"/>
        <v>6407703</v>
      </c>
      <c r="H328" s="25" t="s">
        <v>155</v>
      </c>
      <c r="I328" s="26">
        <v>5008915</v>
      </c>
      <c r="J328" s="26">
        <v>5234835</v>
      </c>
      <c r="K328" s="26">
        <v>5241962</v>
      </c>
      <c r="L328" s="25">
        <v>19</v>
      </c>
      <c r="M328" s="25" t="s">
        <v>134</v>
      </c>
    </row>
    <row r="329" spans="1:13" s="5" customFormat="1" ht="15.75">
      <c r="A329" s="4" t="s">
        <v>17</v>
      </c>
      <c r="B329" s="4">
        <f t="shared" si="39"/>
        <v>0</v>
      </c>
      <c r="C329" s="3"/>
      <c r="D329" s="4">
        <f t="shared" si="40"/>
        <v>0</v>
      </c>
      <c r="E329" s="3"/>
      <c r="F329" s="4">
        <f t="shared" si="41"/>
        <v>17508087</v>
      </c>
      <c r="H329" s="25" t="s">
        <v>155</v>
      </c>
      <c r="I329" s="26">
        <v>5281199</v>
      </c>
      <c r="J329" s="26">
        <v>5964019</v>
      </c>
      <c r="K329" s="26">
        <v>6790748</v>
      </c>
      <c r="L329" s="25">
        <v>20</v>
      </c>
      <c r="M329" s="25" t="s">
        <v>135</v>
      </c>
    </row>
    <row r="330" spans="1:13" s="5" customFormat="1" ht="15.75">
      <c r="A330" s="4" t="s">
        <v>18</v>
      </c>
      <c r="B330" s="4">
        <f t="shared" si="39"/>
        <v>7885924</v>
      </c>
      <c r="C330" s="3"/>
      <c r="D330" s="4">
        <f t="shared" si="40"/>
        <v>8009489</v>
      </c>
      <c r="E330" s="3"/>
      <c r="F330" s="4">
        <f t="shared" si="41"/>
        <v>6947528</v>
      </c>
      <c r="H330" s="25" t="s">
        <v>155</v>
      </c>
      <c r="I330" s="26">
        <v>34215952</v>
      </c>
      <c r="J330" s="26">
        <v>36183857</v>
      </c>
      <c r="K330" s="26">
        <v>35778718</v>
      </c>
      <c r="L330" s="25">
        <v>21</v>
      </c>
      <c r="M330" s="25" t="s">
        <v>136</v>
      </c>
    </row>
    <row r="331" spans="1:13" s="5" customFormat="1" ht="15.75">
      <c r="A331" s="4" t="s">
        <v>19</v>
      </c>
      <c r="B331" s="4">
        <f t="shared" si="39"/>
        <v>383938</v>
      </c>
      <c r="C331" s="3"/>
      <c r="D331" s="4">
        <f t="shared" si="40"/>
        <v>438619</v>
      </c>
      <c r="E331" s="3"/>
      <c r="F331" s="4">
        <f t="shared" si="41"/>
        <v>442732</v>
      </c>
      <c r="H331" s="25" t="s">
        <v>155</v>
      </c>
      <c r="I331" s="26">
        <v>140108</v>
      </c>
      <c r="J331" s="26">
        <v>150491</v>
      </c>
      <c r="K331" s="26">
        <v>156713</v>
      </c>
      <c r="L331" s="25">
        <v>22</v>
      </c>
      <c r="M331" s="25" t="s">
        <v>137</v>
      </c>
    </row>
    <row r="332" spans="1:13" s="5" customFormat="1" ht="15.75">
      <c r="A332" s="4" t="s">
        <v>20</v>
      </c>
      <c r="B332" s="4">
        <f t="shared" si="39"/>
        <v>6950926</v>
      </c>
      <c r="C332" s="3"/>
      <c r="D332" s="4">
        <f t="shared" si="40"/>
        <v>7152590</v>
      </c>
      <c r="E332" s="3"/>
      <c r="F332" s="4">
        <f t="shared" si="41"/>
        <v>7421934</v>
      </c>
      <c r="H332" s="25" t="s">
        <v>155</v>
      </c>
      <c r="I332" s="26">
        <v>102800</v>
      </c>
      <c r="J332" s="26">
        <v>132661</v>
      </c>
      <c r="K332" s="26">
        <v>147897</v>
      </c>
      <c r="L332" s="25">
        <v>23</v>
      </c>
      <c r="M332" s="25" t="s">
        <v>138</v>
      </c>
    </row>
    <row r="333" spans="1:13" s="5" customFormat="1" ht="15.75">
      <c r="A333" s="4" t="s">
        <v>21</v>
      </c>
      <c r="B333" s="4">
        <f t="shared" si="39"/>
        <v>3189935</v>
      </c>
      <c r="C333" s="3"/>
      <c r="D333" s="4">
        <f t="shared" si="40"/>
        <v>4643755</v>
      </c>
      <c r="E333" s="3"/>
      <c r="F333" s="4">
        <f t="shared" si="41"/>
        <v>4780793</v>
      </c>
      <c r="H333" s="25" t="s">
        <v>155</v>
      </c>
      <c r="I333" s="26">
        <v>549210</v>
      </c>
      <c r="J333" s="26">
        <v>571353</v>
      </c>
      <c r="K333" s="26">
        <v>282750</v>
      </c>
      <c r="L333" s="25">
        <v>24</v>
      </c>
      <c r="M333" s="25" t="s">
        <v>139</v>
      </c>
    </row>
    <row r="334" spans="1:13" s="5" customFormat="1" ht="15.75">
      <c r="A334" s="4"/>
      <c r="B334" s="4"/>
      <c r="C334" s="3"/>
      <c r="D334" s="4"/>
      <c r="E334" s="3"/>
      <c r="F334" s="4"/>
      <c r="H334" s="25" t="s">
        <v>155</v>
      </c>
      <c r="I334" s="26">
        <v>291746</v>
      </c>
      <c r="J334" s="26">
        <v>291746</v>
      </c>
      <c r="K334" s="26">
        <v>297581</v>
      </c>
      <c r="L334" s="25">
        <v>25</v>
      </c>
      <c r="M334" s="25" t="s">
        <v>140</v>
      </c>
    </row>
    <row r="335" spans="1:13" s="5" customFormat="1" ht="15.75">
      <c r="A335" s="4" t="s">
        <v>22</v>
      </c>
      <c r="B335" s="4">
        <f>I327</f>
        <v>41816326</v>
      </c>
      <c r="C335" s="3"/>
      <c r="D335" s="4">
        <f>J327</f>
        <v>52481933</v>
      </c>
      <c r="E335" s="3"/>
      <c r="F335" s="4">
        <f>K327</f>
        <v>61263060</v>
      </c>
      <c r="H335" s="25" t="s">
        <v>155</v>
      </c>
      <c r="I335" s="26">
        <v>0</v>
      </c>
      <c r="J335" s="26">
        <v>0</v>
      </c>
      <c r="K335" s="26">
        <v>50000</v>
      </c>
      <c r="L335" s="25">
        <v>26</v>
      </c>
      <c r="M335" s="25" t="s">
        <v>141</v>
      </c>
    </row>
    <row r="336" spans="1:13" s="5" customFormat="1" ht="15.75">
      <c r="A336" s="4" t="s">
        <v>23</v>
      </c>
      <c r="B336" s="4">
        <f>I328</f>
        <v>5008915</v>
      </c>
      <c r="C336" s="3"/>
      <c r="D336" s="4">
        <f>J328</f>
        <v>5234835</v>
      </c>
      <c r="E336" s="3"/>
      <c r="F336" s="4">
        <f>K328</f>
        <v>5241962</v>
      </c>
      <c r="H336" s="25" t="s">
        <v>155</v>
      </c>
      <c r="I336" s="26">
        <v>17133885</v>
      </c>
      <c r="J336" s="26">
        <v>18078756</v>
      </c>
      <c r="K336" s="26">
        <v>18342011</v>
      </c>
      <c r="L336" s="25">
        <v>27</v>
      </c>
      <c r="M336" s="25" t="s">
        <v>142</v>
      </c>
    </row>
    <row r="337" spans="1:13" s="5" customFormat="1" ht="15.75">
      <c r="A337" s="4" t="s">
        <v>24</v>
      </c>
      <c r="B337" s="12">
        <f>I329</f>
        <v>5281199</v>
      </c>
      <c r="C337" s="3"/>
      <c r="D337" s="12">
        <f>J329</f>
        <v>5964019</v>
      </c>
      <c r="E337" s="3"/>
      <c r="F337" s="12">
        <f>K329</f>
        <v>6790748</v>
      </c>
      <c r="H337" s="25" t="s">
        <v>155</v>
      </c>
      <c r="I337" s="26">
        <v>1739713</v>
      </c>
      <c r="J337" s="26">
        <v>1881679</v>
      </c>
      <c r="K337" s="26">
        <v>1955507</v>
      </c>
      <c r="L337" s="25">
        <v>28</v>
      </c>
      <c r="M337" s="25" t="s">
        <v>143</v>
      </c>
    </row>
    <row r="338" spans="1:13" s="5" customFormat="1" ht="15.75">
      <c r="A338" s="4"/>
      <c r="B338" s="4"/>
      <c r="C338" s="3"/>
      <c r="D338" s="4"/>
      <c r="E338" s="3"/>
      <c r="F338" s="4"/>
      <c r="H338" s="25" t="s">
        <v>155</v>
      </c>
      <c r="I338" s="26">
        <v>4461011</v>
      </c>
      <c r="J338" s="26">
        <v>4525470</v>
      </c>
      <c r="K338" s="26">
        <v>4732070</v>
      </c>
      <c r="L338" s="25">
        <v>29</v>
      </c>
      <c r="M338" s="25" t="s">
        <v>144</v>
      </c>
    </row>
    <row r="339" spans="1:13" s="5" customFormat="1" ht="15.75">
      <c r="A339" s="4" t="s">
        <v>25</v>
      </c>
      <c r="B339" s="4">
        <f>SUM(B335:B338)</f>
        <v>52106440</v>
      </c>
      <c r="C339" s="3"/>
      <c r="D339" s="4">
        <f>SUM(D335:D338)</f>
        <v>63680787</v>
      </c>
      <c r="E339" s="3"/>
      <c r="F339" s="4">
        <f>SUM(F335:F338)</f>
        <v>73295770</v>
      </c>
      <c r="H339" s="25" t="s">
        <v>155</v>
      </c>
      <c r="I339" s="26">
        <v>0</v>
      </c>
      <c r="J339" s="26">
        <v>0</v>
      </c>
      <c r="K339" s="26">
        <v>206420</v>
      </c>
      <c r="L339" s="25">
        <v>30</v>
      </c>
      <c r="M339" s="25" t="s">
        <v>145</v>
      </c>
    </row>
    <row r="340" spans="1:13" s="5" customFormat="1" ht="15.75">
      <c r="A340" s="4"/>
      <c r="B340" s="4"/>
      <c r="C340" s="3"/>
      <c r="D340" s="4"/>
      <c r="E340" s="3"/>
      <c r="F340" s="4"/>
      <c r="H340" s="25" t="s">
        <v>155</v>
      </c>
      <c r="I340" s="26">
        <v>120449842</v>
      </c>
      <c r="J340" s="26">
        <v>141166934</v>
      </c>
      <c r="K340" s="26">
        <v>139900000</v>
      </c>
      <c r="L340" s="25">
        <v>31</v>
      </c>
      <c r="M340" s="25" t="s">
        <v>146</v>
      </c>
    </row>
    <row r="341" spans="1:13" s="5" customFormat="1" ht="15.75">
      <c r="A341" s="4" t="s">
        <v>26</v>
      </c>
      <c r="B341" s="4">
        <f aca="true" t="shared" si="42" ref="B341:B346">I330</f>
        <v>34215952</v>
      </c>
      <c r="C341" s="3"/>
      <c r="D341" s="4">
        <f aca="true" t="shared" si="43" ref="D341:D346">J330</f>
        <v>36183857</v>
      </c>
      <c r="E341" s="3"/>
      <c r="F341" s="4">
        <f aca="true" t="shared" si="44" ref="F341:F346">K330</f>
        <v>35778718</v>
      </c>
      <c r="H341" s="25" t="s">
        <v>155</v>
      </c>
      <c r="I341" s="26">
        <v>8266294</v>
      </c>
      <c r="J341" s="26">
        <v>8601634</v>
      </c>
      <c r="K341" s="26">
        <v>10712577</v>
      </c>
      <c r="L341" s="25">
        <v>32</v>
      </c>
      <c r="M341" s="25" t="s">
        <v>147</v>
      </c>
    </row>
    <row r="342" spans="1:13" s="5" customFormat="1" ht="15.75">
      <c r="A342" s="4" t="s">
        <v>27</v>
      </c>
      <c r="B342" s="4">
        <f t="shared" si="42"/>
        <v>140108</v>
      </c>
      <c r="C342" s="3"/>
      <c r="D342" s="4">
        <f t="shared" si="43"/>
        <v>150491</v>
      </c>
      <c r="E342" s="3"/>
      <c r="F342" s="4">
        <f t="shared" si="44"/>
        <v>156713</v>
      </c>
      <c r="H342" s="25" t="s">
        <v>155</v>
      </c>
      <c r="I342" s="26">
        <v>9567232</v>
      </c>
      <c r="J342" s="26">
        <v>9689824</v>
      </c>
      <c r="K342" s="26">
        <v>11511468</v>
      </c>
      <c r="L342" s="25">
        <v>33</v>
      </c>
      <c r="M342" s="25" t="s">
        <v>148</v>
      </c>
    </row>
    <row r="343" spans="1:13" s="5" customFormat="1" ht="15.75">
      <c r="A343" s="4" t="s">
        <v>28</v>
      </c>
      <c r="B343" s="4">
        <f t="shared" si="42"/>
        <v>102800</v>
      </c>
      <c r="C343" s="3"/>
      <c r="D343" s="4">
        <f t="shared" si="43"/>
        <v>132661</v>
      </c>
      <c r="E343" s="3"/>
      <c r="F343" s="4">
        <f t="shared" si="44"/>
        <v>147897</v>
      </c>
      <c r="H343" s="25" t="s">
        <v>155</v>
      </c>
      <c r="I343" s="26">
        <v>1670600</v>
      </c>
      <c r="J343" s="26">
        <v>1371502</v>
      </c>
      <c r="K343" s="26">
        <v>1883981</v>
      </c>
      <c r="L343" s="25">
        <v>34</v>
      </c>
      <c r="M343" s="25" t="s">
        <v>149</v>
      </c>
    </row>
    <row r="344" spans="1:13" s="5" customFormat="1" ht="15.75">
      <c r="A344" s="4" t="s">
        <v>29</v>
      </c>
      <c r="B344" s="4">
        <f t="shared" si="42"/>
        <v>549210</v>
      </c>
      <c r="C344" s="3"/>
      <c r="D344" s="4">
        <f t="shared" si="43"/>
        <v>571353</v>
      </c>
      <c r="E344" s="3"/>
      <c r="F344" s="4">
        <f t="shared" si="44"/>
        <v>282750</v>
      </c>
      <c r="H344" s="25" t="s">
        <v>155</v>
      </c>
      <c r="I344" s="26">
        <v>868227</v>
      </c>
      <c r="J344" s="26">
        <v>434819</v>
      </c>
      <c r="K344" s="26">
        <v>434820</v>
      </c>
      <c r="L344" s="25">
        <v>35</v>
      </c>
      <c r="M344" s="25" t="s">
        <v>150</v>
      </c>
    </row>
    <row r="345" spans="1:13" s="5" customFormat="1" ht="15.75">
      <c r="A345" s="4" t="s">
        <v>30</v>
      </c>
      <c r="B345" s="4">
        <f t="shared" si="42"/>
        <v>291746</v>
      </c>
      <c r="C345" s="3"/>
      <c r="D345" s="4">
        <f t="shared" si="43"/>
        <v>291746</v>
      </c>
      <c r="E345" s="3"/>
      <c r="F345" s="4">
        <f t="shared" si="44"/>
        <v>297581</v>
      </c>
      <c r="H345" s="25" t="s">
        <v>155</v>
      </c>
      <c r="I345" s="26">
        <v>444000</v>
      </c>
      <c r="J345" s="26">
        <v>604500</v>
      </c>
      <c r="K345" s="26">
        <v>625500</v>
      </c>
      <c r="L345" s="25">
        <v>36</v>
      </c>
      <c r="M345" s="25" t="s">
        <v>151</v>
      </c>
    </row>
    <row r="346" spans="1:13" s="5" customFormat="1" ht="15.75">
      <c r="A346" s="4" t="s">
        <v>31</v>
      </c>
      <c r="B346" s="12">
        <f t="shared" si="42"/>
        <v>0</v>
      </c>
      <c r="C346" s="3"/>
      <c r="D346" s="12">
        <f t="shared" si="43"/>
        <v>0</v>
      </c>
      <c r="E346" s="3"/>
      <c r="F346" s="12">
        <f t="shared" si="44"/>
        <v>50000</v>
      </c>
      <c r="H346" s="25" t="s">
        <v>155</v>
      </c>
      <c r="I346" s="26">
        <v>0</v>
      </c>
      <c r="J346" s="26">
        <v>390439</v>
      </c>
      <c r="K346" s="26">
        <v>432158</v>
      </c>
      <c r="L346" s="25">
        <v>37</v>
      </c>
      <c r="M346" s="25" t="s">
        <v>152</v>
      </c>
    </row>
    <row r="347" spans="1:12" s="5" customFormat="1" ht="15.75">
      <c r="A347" s="4"/>
      <c r="B347" s="4"/>
      <c r="C347" s="3"/>
      <c r="D347" s="4"/>
      <c r="E347" s="3"/>
      <c r="F347" s="4"/>
      <c r="L347" s="25"/>
    </row>
    <row r="348" spans="1:12" s="5" customFormat="1" ht="15.75">
      <c r="A348" s="4" t="s">
        <v>32</v>
      </c>
      <c r="B348" s="4">
        <f>SUM(B341:B347)</f>
        <v>35299816</v>
      </c>
      <c r="C348" s="3"/>
      <c r="D348" s="4">
        <f>SUM(D341:D347)</f>
        <v>37330108</v>
      </c>
      <c r="E348" s="3"/>
      <c r="F348" s="4">
        <f>SUM(F341:F347)</f>
        <v>36713659</v>
      </c>
      <c r="L348" s="25"/>
    </row>
    <row r="349" spans="1:12" s="5" customFormat="1" ht="15.75">
      <c r="A349" s="4"/>
      <c r="B349" s="4"/>
      <c r="C349" s="3"/>
      <c r="D349" s="4"/>
      <c r="E349" s="3"/>
      <c r="F349" s="4"/>
      <c r="L349" s="25"/>
    </row>
    <row r="350" spans="1:12" s="5" customFormat="1" ht="15.75">
      <c r="A350" s="4" t="s">
        <v>33</v>
      </c>
      <c r="B350" s="4">
        <f>I336</f>
        <v>17133885</v>
      </c>
      <c r="C350" s="3"/>
      <c r="D350" s="4">
        <f>J336</f>
        <v>18078756</v>
      </c>
      <c r="E350" s="3"/>
      <c r="F350" s="4">
        <f>K336</f>
        <v>18342011</v>
      </c>
      <c r="L350" s="25"/>
    </row>
    <row r="351" spans="1:12" s="5" customFormat="1" ht="15.75">
      <c r="A351" s="4" t="s">
        <v>34</v>
      </c>
      <c r="B351" s="4">
        <f>I337</f>
        <v>1739713</v>
      </c>
      <c r="C351" s="3"/>
      <c r="D351" s="4">
        <f>J337</f>
        <v>1881679</v>
      </c>
      <c r="E351" s="3"/>
      <c r="F351" s="4">
        <f>K337</f>
        <v>1955507</v>
      </c>
      <c r="L351" s="25"/>
    </row>
    <row r="352" spans="1:12" s="5" customFormat="1" ht="15.75">
      <c r="A352" s="4" t="s">
        <v>35</v>
      </c>
      <c r="B352" s="4">
        <f>I338</f>
        <v>4461011</v>
      </c>
      <c r="C352" s="3"/>
      <c r="D352" s="4">
        <f>J338</f>
        <v>4525470</v>
      </c>
      <c r="E352" s="3"/>
      <c r="F352" s="4">
        <f>K338</f>
        <v>4732070</v>
      </c>
      <c r="L352" s="25"/>
    </row>
    <row r="353" spans="1:12" s="5" customFormat="1" ht="15.75">
      <c r="A353" s="4" t="s">
        <v>36</v>
      </c>
      <c r="B353" s="12">
        <f>I339</f>
        <v>0</v>
      </c>
      <c r="C353" s="3"/>
      <c r="D353" s="12">
        <f>J339</f>
        <v>0</v>
      </c>
      <c r="E353" s="3"/>
      <c r="F353" s="12">
        <f>K339</f>
        <v>206420</v>
      </c>
      <c r="L353" s="25"/>
    </row>
    <row r="354" spans="1:12" s="5" customFormat="1" ht="15.75">
      <c r="A354" s="4"/>
      <c r="B354" s="4"/>
      <c r="C354" s="3"/>
      <c r="D354" s="4"/>
      <c r="E354" s="3"/>
      <c r="F354" s="4"/>
      <c r="L354" s="25"/>
    </row>
    <row r="355" spans="1:12" s="5" customFormat="1" ht="15.75">
      <c r="A355" s="4" t="s">
        <v>37</v>
      </c>
      <c r="B355" s="4">
        <f>SUM(B350:B354)</f>
        <v>23334609</v>
      </c>
      <c r="C355" s="3"/>
      <c r="D355" s="4">
        <f>SUM(D350:D354)</f>
        <v>24485905</v>
      </c>
      <c r="E355" s="3"/>
      <c r="F355" s="4">
        <f>SUM(F350:F354)</f>
        <v>25236008</v>
      </c>
      <c r="L355" s="25"/>
    </row>
    <row r="356" spans="1:12" s="5" customFormat="1" ht="15.75">
      <c r="A356" s="4"/>
      <c r="B356" s="4"/>
      <c r="C356" s="3"/>
      <c r="D356" s="4"/>
      <c r="E356" s="3"/>
      <c r="F356" s="4"/>
      <c r="L356" s="25"/>
    </row>
    <row r="357" spans="1:12" s="5" customFormat="1" ht="15.75">
      <c r="A357" s="4" t="s">
        <v>38</v>
      </c>
      <c r="B357" s="4">
        <f aca="true" t="shared" si="45" ref="B357:B362">I340</f>
        <v>120449842</v>
      </c>
      <c r="C357" s="3"/>
      <c r="D357" s="4">
        <f aca="true" t="shared" si="46" ref="D357:D362">J340</f>
        <v>141166934</v>
      </c>
      <c r="E357" s="3"/>
      <c r="F357" s="4">
        <f aca="true" t="shared" si="47" ref="F357:F362">K340</f>
        <v>139900000</v>
      </c>
      <c r="L357" s="25"/>
    </row>
    <row r="358" spans="1:12" s="5" customFormat="1" ht="15.75">
      <c r="A358" s="4" t="s">
        <v>39</v>
      </c>
      <c r="B358" s="4">
        <f t="shared" si="45"/>
        <v>8266294</v>
      </c>
      <c r="C358" s="3"/>
      <c r="D358" s="4">
        <f t="shared" si="46"/>
        <v>8601634</v>
      </c>
      <c r="E358" s="3"/>
      <c r="F358" s="4">
        <f t="shared" si="47"/>
        <v>10712577</v>
      </c>
      <c r="L358" s="25"/>
    </row>
    <row r="359" spans="1:12" s="5" customFormat="1" ht="15.75">
      <c r="A359" s="4" t="s">
        <v>40</v>
      </c>
      <c r="B359" s="4">
        <f t="shared" si="45"/>
        <v>9567232</v>
      </c>
      <c r="C359" s="3"/>
      <c r="D359" s="4">
        <f t="shared" si="46"/>
        <v>9689824</v>
      </c>
      <c r="E359" s="3"/>
      <c r="F359" s="4">
        <f t="shared" si="47"/>
        <v>11511468</v>
      </c>
      <c r="L359" s="25"/>
    </row>
    <row r="360" spans="1:12" s="5" customFormat="1" ht="15.75">
      <c r="A360" s="4" t="s">
        <v>41</v>
      </c>
      <c r="B360" s="4">
        <f t="shared" si="45"/>
        <v>1670600</v>
      </c>
      <c r="C360" s="3"/>
      <c r="D360" s="4">
        <f t="shared" si="46"/>
        <v>1371502</v>
      </c>
      <c r="E360" s="3"/>
      <c r="F360" s="4">
        <f t="shared" si="47"/>
        <v>1883981</v>
      </c>
      <c r="L360" s="25"/>
    </row>
    <row r="361" spans="1:12" s="5" customFormat="1" ht="15.75">
      <c r="A361" s="4" t="s">
        <v>42</v>
      </c>
      <c r="B361" s="4">
        <f t="shared" si="45"/>
        <v>868227</v>
      </c>
      <c r="C361" s="3"/>
      <c r="D361" s="4">
        <f t="shared" si="46"/>
        <v>434819</v>
      </c>
      <c r="E361" s="3"/>
      <c r="F361" s="4">
        <f t="shared" si="47"/>
        <v>434820</v>
      </c>
      <c r="L361" s="25"/>
    </row>
    <row r="362" spans="1:12" s="5" customFormat="1" ht="15.75">
      <c r="A362" s="4" t="s">
        <v>43</v>
      </c>
      <c r="B362" s="4">
        <f t="shared" si="45"/>
        <v>444000</v>
      </c>
      <c r="C362" s="3"/>
      <c r="D362" s="4">
        <f t="shared" si="46"/>
        <v>604500</v>
      </c>
      <c r="E362" s="3"/>
      <c r="F362" s="4">
        <f t="shared" si="47"/>
        <v>625500</v>
      </c>
      <c r="L362" s="25"/>
    </row>
    <row r="363" spans="1:12" s="5" customFormat="1" ht="15.75">
      <c r="A363" s="4" t="s">
        <v>44</v>
      </c>
      <c r="B363" s="4"/>
      <c r="C363" s="4"/>
      <c r="D363" s="4"/>
      <c r="E363" s="3"/>
      <c r="F363" s="4"/>
      <c r="L363" s="25"/>
    </row>
    <row r="364" spans="1:12" s="5" customFormat="1" ht="15.75">
      <c r="A364" s="4" t="s">
        <v>45</v>
      </c>
      <c r="B364" s="12">
        <f>I346</f>
        <v>0</v>
      </c>
      <c r="C364" s="3"/>
      <c r="D364" s="12">
        <f>J346</f>
        <v>390439</v>
      </c>
      <c r="E364" s="3"/>
      <c r="F364" s="12">
        <f>K346</f>
        <v>432158</v>
      </c>
      <c r="L364" s="25"/>
    </row>
    <row r="365" spans="1:12" s="5" customFormat="1" ht="15.75">
      <c r="A365" s="4"/>
      <c r="B365" s="4"/>
      <c r="C365" s="4"/>
      <c r="D365" s="4"/>
      <c r="E365" s="3"/>
      <c r="F365" s="4"/>
      <c r="L365" s="25"/>
    </row>
    <row r="366" spans="1:12" s="5" customFormat="1" ht="15.75">
      <c r="A366" s="4" t="s">
        <v>46</v>
      </c>
      <c r="B366" s="4">
        <f>SUM(B310:B311)+B320+SUM(B324:B333)+B339+B348+SUM(B354:B365)</f>
        <v>490115530</v>
      </c>
      <c r="C366" s="3"/>
      <c r="D366" s="4">
        <f>SUM(D310:D311)+D320+SUM(D324:D333)+D339+D348+SUM(D354:D365)</f>
        <v>560994317</v>
      </c>
      <c r="E366" s="3"/>
      <c r="F366" s="4">
        <f>SUM(F310:F311)+F320+SUM(F324:F333)+F339+F348+SUM(F354:F365)</f>
        <v>611195987</v>
      </c>
      <c r="L366" s="25"/>
    </row>
    <row r="367" spans="1:12" s="5" customFormat="1" ht="15.75">
      <c r="A367" s="4"/>
      <c r="B367" s="4"/>
      <c r="C367" s="3"/>
      <c r="D367" s="4"/>
      <c r="E367" s="3"/>
      <c r="F367" s="4"/>
      <c r="L367" s="25"/>
    </row>
    <row r="368" spans="1:12" s="5" customFormat="1" ht="15.75">
      <c r="A368" s="13" t="s">
        <v>47</v>
      </c>
      <c r="B368" s="4"/>
      <c r="C368" s="4"/>
      <c r="D368" s="4"/>
      <c r="E368" s="4"/>
      <c r="F368" s="4"/>
      <c r="L368" s="25"/>
    </row>
    <row r="369" spans="1:12" s="5" customFormat="1" ht="15.75">
      <c r="A369" s="14" t="s">
        <v>48</v>
      </c>
      <c r="B369" s="4"/>
      <c r="C369" s="3"/>
      <c r="D369" s="4"/>
      <c r="E369" s="3"/>
      <c r="F369" s="4"/>
      <c r="L369" s="25"/>
    </row>
    <row r="370" spans="1:12" s="5" customFormat="1" ht="15.75">
      <c r="A370" s="14" t="s">
        <v>49</v>
      </c>
      <c r="B370" s="4"/>
      <c r="C370" s="3"/>
      <c r="D370" s="4"/>
      <c r="E370" s="3"/>
      <c r="F370" s="4"/>
      <c r="L370" s="25"/>
    </row>
    <row r="371" spans="1:12" s="5" customFormat="1" ht="15.75">
      <c r="A371" s="14" t="s">
        <v>50</v>
      </c>
      <c r="B371" s="3"/>
      <c r="C371" s="3"/>
      <c r="D371" s="3"/>
      <c r="E371" s="3"/>
      <c r="F371" s="3"/>
      <c r="L371" s="25"/>
    </row>
    <row r="372" spans="1:12" s="5" customFormat="1" ht="15.75">
      <c r="A372" s="14" t="s">
        <v>51</v>
      </c>
      <c r="B372" s="4"/>
      <c r="C372" s="3"/>
      <c r="D372" s="4"/>
      <c r="E372" s="3"/>
      <c r="F372" s="4"/>
      <c r="L372" s="25"/>
    </row>
    <row r="373" spans="1:12" s="5" customFormat="1" ht="15.75">
      <c r="A373" s="4"/>
      <c r="B373" s="4"/>
      <c r="C373" s="3"/>
      <c r="D373" s="4"/>
      <c r="E373" s="3"/>
      <c r="F373" s="4"/>
      <c r="L373" s="25"/>
    </row>
    <row r="374" spans="1:12" s="5" customFormat="1" ht="15.75">
      <c r="A374" s="4"/>
      <c r="B374" s="4"/>
      <c r="C374" s="3"/>
      <c r="D374" s="4"/>
      <c r="E374" s="3"/>
      <c r="F374" s="4"/>
      <c r="L374" s="25"/>
    </row>
    <row r="375" spans="1:12" s="5" customFormat="1" ht="15.75">
      <c r="A375" s="15"/>
      <c r="B375" s="4"/>
      <c r="C375" s="3"/>
      <c r="D375" s="4"/>
      <c r="E375" s="3"/>
      <c r="F375" s="4"/>
      <c r="L375" s="25"/>
    </row>
    <row r="376" spans="1:12" s="5" customFormat="1" ht="15.75">
      <c r="A376" s="15"/>
      <c r="B376" s="4"/>
      <c r="C376" s="3"/>
      <c r="D376" s="4"/>
      <c r="E376" s="3"/>
      <c r="F376" s="4"/>
      <c r="L376" s="25"/>
    </row>
    <row r="377" spans="1:12" s="5" customFormat="1" ht="15.75">
      <c r="A377" s="16"/>
      <c r="B377" s="4"/>
      <c r="C377" s="3"/>
      <c r="D377" s="4"/>
      <c r="E377" s="3"/>
      <c r="F377" s="4"/>
      <c r="L377" s="25"/>
    </row>
    <row r="378" spans="1:12" s="5" customFormat="1" ht="15.75">
      <c r="A378" s="17"/>
      <c r="B378" s="4"/>
      <c r="C378" s="3"/>
      <c r="D378" s="4"/>
      <c r="E378" s="3"/>
      <c r="F378" s="4"/>
      <c r="L378" s="25"/>
    </row>
    <row r="379" spans="1:12" s="5" customFormat="1" ht="15.75">
      <c r="A379" s="18" t="s">
        <v>52</v>
      </c>
      <c r="B379" s="4"/>
      <c r="C379" s="3"/>
      <c r="D379" s="4"/>
      <c r="E379" s="3"/>
      <c r="F379" s="4"/>
      <c r="L379" s="25"/>
    </row>
    <row r="380" spans="1:12" s="5" customFormat="1" ht="15.75">
      <c r="A380" s="4"/>
      <c r="B380" s="4"/>
      <c r="C380" s="3"/>
      <c r="D380" s="4"/>
      <c r="E380" s="3"/>
      <c r="F380" s="4"/>
      <c r="L380" s="25"/>
    </row>
    <row r="381" spans="1:12" s="5" customFormat="1" ht="15.75">
      <c r="A381" s="6" t="s">
        <v>0</v>
      </c>
      <c r="B381" s="4"/>
      <c r="C381" s="3"/>
      <c r="D381" s="4"/>
      <c r="E381" s="3"/>
      <c r="F381" s="4"/>
      <c r="L381" s="25"/>
    </row>
    <row r="382" spans="1:12" s="5" customFormat="1" ht="15.75">
      <c r="A382" s="4"/>
      <c r="B382" s="4"/>
      <c r="C382" s="3"/>
      <c r="D382" s="4"/>
      <c r="E382" s="3"/>
      <c r="F382" s="4"/>
      <c r="L382" s="25"/>
    </row>
    <row r="383" spans="1:12" s="5" customFormat="1" ht="15.75">
      <c r="A383" s="6" t="s">
        <v>1</v>
      </c>
      <c r="B383" s="4"/>
      <c r="C383" s="3"/>
      <c r="D383" s="4"/>
      <c r="E383" s="3"/>
      <c r="F383" s="4"/>
      <c r="L383" s="25"/>
    </row>
    <row r="384" spans="1:12" s="5" customFormat="1" ht="15.75">
      <c r="A384" s="19" t="s">
        <v>56</v>
      </c>
      <c r="B384" s="4"/>
      <c r="C384" s="3"/>
      <c r="D384" s="4"/>
      <c r="E384" s="3"/>
      <c r="F384" s="4"/>
      <c r="L384" s="25"/>
    </row>
    <row r="385" spans="1:12" s="5" customFormat="1" ht="15.75">
      <c r="A385" s="4"/>
      <c r="B385" s="4"/>
      <c r="C385" s="3"/>
      <c r="D385" s="8"/>
      <c r="E385" s="9"/>
      <c r="F385" s="8"/>
      <c r="L385" s="25"/>
    </row>
    <row r="386" spans="1:12" s="5" customFormat="1" ht="15.75">
      <c r="A386" s="4"/>
      <c r="B386" s="10"/>
      <c r="C386" s="11"/>
      <c r="D386" s="10"/>
      <c r="E386" s="11"/>
      <c r="F386" s="10"/>
      <c r="L386" s="25"/>
    </row>
    <row r="387" spans="1:12" s="5" customFormat="1" ht="15.75">
      <c r="A387" s="4"/>
      <c r="B387" s="2">
        <v>1997</v>
      </c>
      <c r="C387" s="1"/>
      <c r="D387" s="2">
        <v>1998</v>
      </c>
      <c r="E387" s="1"/>
      <c r="F387" s="2">
        <v>1999</v>
      </c>
      <c r="L387" s="25"/>
    </row>
    <row r="388" spans="1:12" s="5" customFormat="1" ht="15.75">
      <c r="A388" s="4"/>
      <c r="B388" s="4"/>
      <c r="C388" s="3"/>
      <c r="D388" s="4"/>
      <c r="E388" s="3"/>
      <c r="F388" s="4"/>
      <c r="L388" s="25"/>
    </row>
    <row r="389" spans="1:13" s="5" customFormat="1" ht="15.75">
      <c r="A389" s="4" t="s">
        <v>3</v>
      </c>
      <c r="B389" s="4">
        <f>I389</f>
        <v>2113832</v>
      </c>
      <c r="C389" s="3"/>
      <c r="D389" s="4">
        <f>J389</f>
        <v>4050741</v>
      </c>
      <c r="E389" s="3"/>
      <c r="F389" s="4">
        <f>K389</f>
        <v>4177712</v>
      </c>
      <c r="H389" s="25" t="s">
        <v>156</v>
      </c>
      <c r="I389" s="26">
        <v>2113832</v>
      </c>
      <c r="J389" s="26">
        <v>4050741</v>
      </c>
      <c r="K389" s="26">
        <v>4177712</v>
      </c>
      <c r="L389" s="25">
        <v>1</v>
      </c>
      <c r="M389" s="25" t="s">
        <v>116</v>
      </c>
    </row>
    <row r="390" spans="1:13" s="5" customFormat="1" ht="15.75">
      <c r="A390" s="4" t="s">
        <v>4</v>
      </c>
      <c r="B390" s="4">
        <f>I390</f>
        <v>4789324</v>
      </c>
      <c r="C390" s="3"/>
      <c r="D390" s="4">
        <f>J390</f>
        <v>4459860</v>
      </c>
      <c r="E390" s="3"/>
      <c r="F390" s="4">
        <f>K390</f>
        <v>4480990</v>
      </c>
      <c r="H390" s="25" t="s">
        <v>156</v>
      </c>
      <c r="I390" s="26">
        <v>4789324</v>
      </c>
      <c r="J390" s="26">
        <v>4459860</v>
      </c>
      <c r="K390" s="26">
        <v>4480990</v>
      </c>
      <c r="L390" s="25">
        <v>2</v>
      </c>
      <c r="M390" s="25" t="s">
        <v>117</v>
      </c>
    </row>
    <row r="391" spans="1:13" s="5" customFormat="1" ht="15.75">
      <c r="A391" s="4"/>
      <c r="B391" s="4"/>
      <c r="C391" s="3"/>
      <c r="D391" s="4"/>
      <c r="E391" s="3"/>
      <c r="F391" s="4"/>
      <c r="H391" s="25" t="s">
        <v>156</v>
      </c>
      <c r="I391" s="26">
        <v>75041827</v>
      </c>
      <c r="J391" s="26">
        <v>75431616</v>
      </c>
      <c r="K391" s="26">
        <v>78656312</v>
      </c>
      <c r="L391" s="25">
        <v>3</v>
      </c>
      <c r="M391" s="25" t="s">
        <v>118</v>
      </c>
    </row>
    <row r="392" spans="1:13" s="5" customFormat="1" ht="15.75">
      <c r="A392" s="4" t="s">
        <v>5</v>
      </c>
      <c r="B392" s="4">
        <f aca="true" t="shared" si="48" ref="B392:B397">I391</f>
        <v>75041827</v>
      </c>
      <c r="C392" s="3"/>
      <c r="D392" s="4">
        <f aca="true" t="shared" si="49" ref="D392:D397">J391</f>
        <v>75431616</v>
      </c>
      <c r="E392" s="3"/>
      <c r="F392" s="4">
        <f aca="true" t="shared" si="50" ref="F392:F397">K391</f>
        <v>78656312</v>
      </c>
      <c r="H392" s="25" t="s">
        <v>156</v>
      </c>
      <c r="I392" s="26">
        <v>128599</v>
      </c>
      <c r="J392" s="26">
        <v>128599</v>
      </c>
      <c r="K392" s="26">
        <v>89493</v>
      </c>
      <c r="L392" s="25">
        <v>4</v>
      </c>
      <c r="M392" s="25" t="s">
        <v>119</v>
      </c>
    </row>
    <row r="393" spans="1:13" s="5" customFormat="1" ht="15.75">
      <c r="A393" s="4" t="s">
        <v>6</v>
      </c>
      <c r="B393" s="4">
        <f t="shared" si="48"/>
        <v>128599</v>
      </c>
      <c r="C393" s="3"/>
      <c r="D393" s="4">
        <f t="shared" si="49"/>
        <v>128599</v>
      </c>
      <c r="E393" s="3"/>
      <c r="F393" s="4">
        <f t="shared" si="50"/>
        <v>89493</v>
      </c>
      <c r="H393" s="25" t="s">
        <v>156</v>
      </c>
      <c r="I393" s="26">
        <v>925235</v>
      </c>
      <c r="J393" s="26">
        <v>1130023</v>
      </c>
      <c r="K393" s="26">
        <v>1244844</v>
      </c>
      <c r="L393" s="25">
        <v>5</v>
      </c>
      <c r="M393" s="25" t="s">
        <v>120</v>
      </c>
    </row>
    <row r="394" spans="1:13" s="5" customFormat="1" ht="15.75">
      <c r="A394" s="4" t="s">
        <v>7</v>
      </c>
      <c r="B394" s="4">
        <f t="shared" si="48"/>
        <v>925235</v>
      </c>
      <c r="C394" s="3"/>
      <c r="D394" s="4">
        <f t="shared" si="49"/>
        <v>1130023</v>
      </c>
      <c r="E394" s="3"/>
      <c r="F394" s="4">
        <f t="shared" si="50"/>
        <v>1244844</v>
      </c>
      <c r="H394" s="25" t="s">
        <v>156</v>
      </c>
      <c r="I394" s="26">
        <v>3994587</v>
      </c>
      <c r="J394" s="26">
        <v>4087439</v>
      </c>
      <c r="K394" s="26">
        <v>4729484</v>
      </c>
      <c r="L394" s="25">
        <v>6</v>
      </c>
      <c r="M394" s="25" t="s">
        <v>121</v>
      </c>
    </row>
    <row r="395" spans="1:13" s="5" customFormat="1" ht="15.75">
      <c r="A395" s="4" t="s">
        <v>8</v>
      </c>
      <c r="B395" s="4">
        <f t="shared" si="48"/>
        <v>3994587</v>
      </c>
      <c r="C395" s="3"/>
      <c r="D395" s="4">
        <f t="shared" si="49"/>
        <v>4087439</v>
      </c>
      <c r="E395" s="3"/>
      <c r="F395" s="4">
        <f t="shared" si="50"/>
        <v>4729484</v>
      </c>
      <c r="H395" s="25" t="s">
        <v>156</v>
      </c>
      <c r="I395" s="26">
        <v>385498</v>
      </c>
      <c r="J395" s="26">
        <v>333756</v>
      </c>
      <c r="K395" s="26">
        <v>284034</v>
      </c>
      <c r="L395" s="25">
        <v>7</v>
      </c>
      <c r="M395" s="25" t="s">
        <v>122</v>
      </c>
    </row>
    <row r="396" spans="1:13" s="5" customFormat="1" ht="15.75">
      <c r="A396" s="4" t="s">
        <v>9</v>
      </c>
      <c r="B396" s="4">
        <f t="shared" si="48"/>
        <v>385498</v>
      </c>
      <c r="C396" s="3"/>
      <c r="D396" s="4">
        <f t="shared" si="49"/>
        <v>333756</v>
      </c>
      <c r="E396" s="3"/>
      <c r="F396" s="4">
        <f t="shared" si="50"/>
        <v>284034</v>
      </c>
      <c r="H396" s="25" t="s">
        <v>156</v>
      </c>
      <c r="I396" s="26">
        <v>0</v>
      </c>
      <c r="J396" s="26">
        <v>1181429</v>
      </c>
      <c r="K396" s="26">
        <v>1218279</v>
      </c>
      <c r="L396" s="25">
        <v>8</v>
      </c>
      <c r="M396" s="25" t="s">
        <v>123</v>
      </c>
    </row>
    <row r="397" spans="1:13" s="5" customFormat="1" ht="15.75">
      <c r="A397" s="4" t="s">
        <v>10</v>
      </c>
      <c r="B397" s="12">
        <f t="shared" si="48"/>
        <v>0</v>
      </c>
      <c r="C397" s="3"/>
      <c r="D397" s="12">
        <f t="shared" si="49"/>
        <v>1181429</v>
      </c>
      <c r="E397" s="3"/>
      <c r="F397" s="12">
        <f t="shared" si="50"/>
        <v>1218279</v>
      </c>
      <c r="H397" s="25" t="s">
        <v>156</v>
      </c>
      <c r="I397" s="26">
        <v>253670</v>
      </c>
      <c r="J397" s="26">
        <v>377407</v>
      </c>
      <c r="K397" s="26">
        <v>356063</v>
      </c>
      <c r="L397" s="25">
        <v>9</v>
      </c>
      <c r="M397" s="25" t="s">
        <v>124</v>
      </c>
    </row>
    <row r="398" spans="1:13" s="5" customFormat="1" ht="15.75">
      <c r="A398" s="4"/>
      <c r="B398" s="3"/>
      <c r="C398" s="3"/>
      <c r="D398" s="3"/>
      <c r="E398" s="3"/>
      <c r="F398" s="3"/>
      <c r="H398" s="25" t="s">
        <v>156</v>
      </c>
      <c r="I398" s="26">
        <v>20868</v>
      </c>
      <c r="J398" s="26">
        <v>66096</v>
      </c>
      <c r="K398" s="26">
        <v>61939</v>
      </c>
      <c r="L398" s="25">
        <v>10</v>
      </c>
      <c r="M398" s="25" t="s">
        <v>125</v>
      </c>
    </row>
    <row r="399" spans="1:13" s="5" customFormat="1" ht="15.75">
      <c r="A399" s="4" t="s">
        <v>11</v>
      </c>
      <c r="B399" s="4">
        <f>SUM(B392:B398)</f>
        <v>80475746</v>
      </c>
      <c r="C399" s="3"/>
      <c r="D399" s="4">
        <f>SUM(D392:D398)</f>
        <v>82292862</v>
      </c>
      <c r="E399" s="3"/>
      <c r="F399" s="4">
        <f>SUM(F392:F398)</f>
        <v>86222446</v>
      </c>
      <c r="H399" s="25" t="s">
        <v>156</v>
      </c>
      <c r="I399" s="26">
        <v>3068574</v>
      </c>
      <c r="J399" s="26">
        <v>3148447</v>
      </c>
      <c r="K399" s="26">
        <v>3185561</v>
      </c>
      <c r="L399" s="25">
        <v>11</v>
      </c>
      <c r="M399" s="25" t="s">
        <v>126</v>
      </c>
    </row>
    <row r="400" spans="1:13" s="5" customFormat="1" ht="15.75">
      <c r="A400" s="4"/>
      <c r="B400" s="4"/>
      <c r="C400" s="3"/>
      <c r="D400" s="4"/>
      <c r="E400" s="3"/>
      <c r="F400" s="4"/>
      <c r="H400" s="25" t="s">
        <v>156</v>
      </c>
      <c r="I400" s="26">
        <v>2865703</v>
      </c>
      <c r="J400" s="26">
        <v>3243333</v>
      </c>
      <c r="K400" s="26">
        <v>3443370</v>
      </c>
      <c r="L400" s="25">
        <v>12</v>
      </c>
      <c r="M400" s="25" t="s">
        <v>127</v>
      </c>
    </row>
    <row r="401" spans="1:13" s="5" customFormat="1" ht="15.75">
      <c r="A401" s="4" t="s">
        <v>12</v>
      </c>
      <c r="B401" s="3">
        <f>I397</f>
        <v>253670</v>
      </c>
      <c r="C401" s="3"/>
      <c r="D401" s="3">
        <f>J397</f>
        <v>377407</v>
      </c>
      <c r="E401" s="3"/>
      <c r="F401" s="3">
        <f>K397</f>
        <v>356063</v>
      </c>
      <c r="H401" s="25" t="s">
        <v>156</v>
      </c>
      <c r="I401" s="26">
        <v>0</v>
      </c>
      <c r="J401" s="26">
        <v>0</v>
      </c>
      <c r="K401" s="26">
        <v>11623964</v>
      </c>
      <c r="L401" s="25">
        <v>13</v>
      </c>
      <c r="M401" s="25" t="s">
        <v>128</v>
      </c>
    </row>
    <row r="402" spans="1:13" s="5" customFormat="1" ht="15.75">
      <c r="A402" s="4" t="s">
        <v>13</v>
      </c>
      <c r="B402" s="12">
        <f>I398</f>
        <v>20868</v>
      </c>
      <c r="C402" s="3"/>
      <c r="D402" s="12">
        <f>J398</f>
        <v>66096</v>
      </c>
      <c r="E402" s="3"/>
      <c r="F402" s="12">
        <f>K398</f>
        <v>61939</v>
      </c>
      <c r="H402" s="25" t="s">
        <v>156</v>
      </c>
      <c r="I402" s="26">
        <v>5198595</v>
      </c>
      <c r="J402" s="26">
        <v>4936749</v>
      </c>
      <c r="K402" s="26">
        <v>4145468</v>
      </c>
      <c r="L402" s="25">
        <v>14</v>
      </c>
      <c r="M402" s="25" t="s">
        <v>129</v>
      </c>
    </row>
    <row r="403" spans="1:13" s="5" customFormat="1" ht="15.75">
      <c r="A403" s="4"/>
      <c r="B403" s="3"/>
      <c r="C403" s="3"/>
      <c r="D403" s="3"/>
      <c r="E403" s="3"/>
      <c r="F403" s="3"/>
      <c r="H403" s="25" t="s">
        <v>156</v>
      </c>
      <c r="I403" s="26">
        <v>242864</v>
      </c>
      <c r="J403" s="26">
        <v>291208</v>
      </c>
      <c r="K403" s="26">
        <v>289717</v>
      </c>
      <c r="L403" s="25">
        <v>15</v>
      </c>
      <c r="M403" s="25" t="s">
        <v>130</v>
      </c>
    </row>
    <row r="404" spans="1:13" s="5" customFormat="1" ht="15.75">
      <c r="A404" s="4" t="s">
        <v>14</v>
      </c>
      <c r="B404" s="4">
        <f>SUM(B401:B403)</f>
        <v>274538</v>
      </c>
      <c r="C404" s="3"/>
      <c r="D404" s="4">
        <f>SUM(D401:D403)</f>
        <v>443503</v>
      </c>
      <c r="E404" s="3"/>
      <c r="F404" s="4">
        <f>SUM(F401:F403)</f>
        <v>418002</v>
      </c>
      <c r="H404" s="25" t="s">
        <v>156</v>
      </c>
      <c r="I404" s="26">
        <v>116443</v>
      </c>
      <c r="J404" s="26">
        <v>123928</v>
      </c>
      <c r="K404" s="26">
        <v>128595</v>
      </c>
      <c r="L404" s="25">
        <v>16</v>
      </c>
      <c r="M404" s="25" t="s">
        <v>131</v>
      </c>
    </row>
    <row r="405" spans="1:13" s="5" customFormat="1" ht="15.75">
      <c r="A405" s="4"/>
      <c r="B405" s="4"/>
      <c r="C405" s="4"/>
      <c r="D405" s="4"/>
      <c r="E405" s="4"/>
      <c r="F405" s="4"/>
      <c r="H405" s="25" t="s">
        <v>156</v>
      </c>
      <c r="I405" s="26">
        <v>43556</v>
      </c>
      <c r="J405" s="26">
        <v>0</v>
      </c>
      <c r="K405" s="26">
        <v>316555</v>
      </c>
      <c r="L405" s="25">
        <v>17</v>
      </c>
      <c r="M405" s="25" t="s">
        <v>132</v>
      </c>
    </row>
    <row r="406" spans="1:13" s="5" customFormat="1" ht="15.75">
      <c r="A406" s="4" t="s">
        <v>15</v>
      </c>
      <c r="B406" s="4">
        <f aca="true" t="shared" si="51" ref="B406:B412">I399</f>
        <v>3068574</v>
      </c>
      <c r="C406" s="3"/>
      <c r="D406" s="4">
        <f aca="true" t="shared" si="52" ref="D406:D412">J399</f>
        <v>3148447</v>
      </c>
      <c r="E406" s="3"/>
      <c r="F406" s="4">
        <f aca="true" t="shared" si="53" ref="F406:F412">K399</f>
        <v>3185561</v>
      </c>
      <c r="H406" s="25" t="s">
        <v>156</v>
      </c>
      <c r="I406" s="27">
        <v>29225314</v>
      </c>
      <c r="J406" s="27">
        <v>35821419</v>
      </c>
      <c r="K406" s="27">
        <v>40872926</v>
      </c>
      <c r="L406" s="25">
        <v>18</v>
      </c>
      <c r="M406" s="25" t="s">
        <v>133</v>
      </c>
    </row>
    <row r="407" spans="1:13" s="5" customFormat="1" ht="15.75">
      <c r="A407" s="4" t="s">
        <v>16</v>
      </c>
      <c r="B407" s="4">
        <f t="shared" si="51"/>
        <v>2865703</v>
      </c>
      <c r="C407" s="3"/>
      <c r="D407" s="4">
        <f t="shared" si="52"/>
        <v>3243333</v>
      </c>
      <c r="E407" s="3"/>
      <c r="F407" s="4">
        <f t="shared" si="53"/>
        <v>3443370</v>
      </c>
      <c r="H407" s="25" t="s">
        <v>156</v>
      </c>
      <c r="I407" s="26">
        <v>5102788</v>
      </c>
      <c r="J407" s="26">
        <v>5275780</v>
      </c>
      <c r="K407" s="26">
        <v>5275780</v>
      </c>
      <c r="L407" s="25">
        <v>19</v>
      </c>
      <c r="M407" s="25" t="s">
        <v>134</v>
      </c>
    </row>
    <row r="408" spans="1:13" s="5" customFormat="1" ht="15.75">
      <c r="A408" s="4" t="s">
        <v>17</v>
      </c>
      <c r="B408" s="4">
        <f t="shared" si="51"/>
        <v>0</v>
      </c>
      <c r="C408" s="3"/>
      <c r="D408" s="4">
        <f t="shared" si="52"/>
        <v>0</v>
      </c>
      <c r="E408" s="3"/>
      <c r="F408" s="4">
        <f t="shared" si="53"/>
        <v>11623964</v>
      </c>
      <c r="H408" s="25" t="s">
        <v>156</v>
      </c>
      <c r="I408" s="26">
        <v>2643862</v>
      </c>
      <c r="J408" s="26">
        <v>2985693</v>
      </c>
      <c r="K408" s="26">
        <v>3224319</v>
      </c>
      <c r="L408" s="25">
        <v>20</v>
      </c>
      <c r="M408" s="25" t="s">
        <v>135</v>
      </c>
    </row>
    <row r="409" spans="1:13" s="5" customFormat="1" ht="15.75">
      <c r="A409" s="4" t="s">
        <v>18</v>
      </c>
      <c r="B409" s="4">
        <f t="shared" si="51"/>
        <v>5198595</v>
      </c>
      <c r="C409" s="3"/>
      <c r="D409" s="4">
        <f t="shared" si="52"/>
        <v>4936749</v>
      </c>
      <c r="E409" s="3"/>
      <c r="F409" s="4">
        <f t="shared" si="53"/>
        <v>4145468</v>
      </c>
      <c r="H409" s="25" t="s">
        <v>156</v>
      </c>
      <c r="I409" s="26">
        <v>27953881</v>
      </c>
      <c r="J409" s="26">
        <v>28877480</v>
      </c>
      <c r="K409" s="26">
        <v>29490036</v>
      </c>
      <c r="L409" s="25">
        <v>21</v>
      </c>
      <c r="M409" s="25" t="s">
        <v>136</v>
      </c>
    </row>
    <row r="410" spans="1:13" s="5" customFormat="1" ht="15.75">
      <c r="A410" s="4" t="s">
        <v>19</v>
      </c>
      <c r="B410" s="4">
        <f t="shared" si="51"/>
        <v>242864</v>
      </c>
      <c r="C410" s="3"/>
      <c r="D410" s="4">
        <f t="shared" si="52"/>
        <v>291208</v>
      </c>
      <c r="E410" s="3"/>
      <c r="F410" s="4">
        <f t="shared" si="53"/>
        <v>289717</v>
      </c>
      <c r="H410" s="25" t="s">
        <v>156</v>
      </c>
      <c r="I410" s="26">
        <v>106014</v>
      </c>
      <c r="J410" s="26">
        <v>108848</v>
      </c>
      <c r="K410" s="26">
        <v>111025</v>
      </c>
      <c r="L410" s="25">
        <v>22</v>
      </c>
      <c r="M410" s="25" t="s">
        <v>137</v>
      </c>
    </row>
    <row r="411" spans="1:13" s="5" customFormat="1" ht="15.75">
      <c r="A411" s="4" t="s">
        <v>20</v>
      </c>
      <c r="B411" s="4">
        <f t="shared" si="51"/>
        <v>116443</v>
      </c>
      <c r="C411" s="3"/>
      <c r="D411" s="4">
        <f t="shared" si="52"/>
        <v>123928</v>
      </c>
      <c r="E411" s="3"/>
      <c r="F411" s="4">
        <f t="shared" si="53"/>
        <v>128595</v>
      </c>
      <c r="H411" s="25" t="s">
        <v>156</v>
      </c>
      <c r="I411" s="26">
        <v>102800</v>
      </c>
      <c r="J411" s="26">
        <v>105884</v>
      </c>
      <c r="K411" s="26">
        <v>116578</v>
      </c>
      <c r="L411" s="25">
        <v>23</v>
      </c>
      <c r="M411" s="25" t="s">
        <v>138</v>
      </c>
    </row>
    <row r="412" spans="1:13" s="5" customFormat="1" ht="15.75">
      <c r="A412" s="4" t="s">
        <v>21</v>
      </c>
      <c r="B412" s="4">
        <f t="shared" si="51"/>
        <v>43556</v>
      </c>
      <c r="C412" s="3"/>
      <c r="D412" s="4">
        <f t="shared" si="52"/>
        <v>0</v>
      </c>
      <c r="E412" s="3"/>
      <c r="F412" s="4">
        <f t="shared" si="53"/>
        <v>316555</v>
      </c>
      <c r="H412" s="25" t="s">
        <v>156</v>
      </c>
      <c r="I412" s="26">
        <v>323432</v>
      </c>
      <c r="J412" s="26">
        <v>323870</v>
      </c>
      <c r="K412" s="26">
        <v>326526</v>
      </c>
      <c r="L412" s="25">
        <v>24</v>
      </c>
      <c r="M412" s="25" t="s">
        <v>139</v>
      </c>
    </row>
    <row r="413" spans="1:13" s="5" customFormat="1" ht="15.75">
      <c r="A413" s="4"/>
      <c r="B413" s="4"/>
      <c r="C413" s="3"/>
      <c r="D413" s="4"/>
      <c r="E413" s="3"/>
      <c r="F413" s="4"/>
      <c r="H413" s="25" t="s">
        <v>156</v>
      </c>
      <c r="I413" s="26">
        <v>291746</v>
      </c>
      <c r="J413" s="26">
        <v>291746</v>
      </c>
      <c r="K413" s="26">
        <v>297581</v>
      </c>
      <c r="L413" s="25">
        <v>25</v>
      </c>
      <c r="M413" s="25" t="s">
        <v>140</v>
      </c>
    </row>
    <row r="414" spans="1:13" s="5" customFormat="1" ht="15.75">
      <c r="A414" s="4" t="s">
        <v>22</v>
      </c>
      <c r="B414" s="4">
        <f>I406</f>
        <v>29225314</v>
      </c>
      <c r="C414" s="3"/>
      <c r="D414" s="4">
        <f>J406</f>
        <v>35821419</v>
      </c>
      <c r="E414" s="3"/>
      <c r="F414" s="4">
        <f>K406</f>
        <v>40872926</v>
      </c>
      <c r="H414" s="25" t="s">
        <v>156</v>
      </c>
      <c r="I414" s="26">
        <v>0</v>
      </c>
      <c r="J414" s="26">
        <v>0</v>
      </c>
      <c r="K414" s="26">
        <v>50000</v>
      </c>
      <c r="L414" s="25">
        <v>26</v>
      </c>
      <c r="M414" s="25" t="s">
        <v>141</v>
      </c>
    </row>
    <row r="415" spans="1:13" s="5" customFormat="1" ht="15.75">
      <c r="A415" s="4" t="s">
        <v>23</v>
      </c>
      <c r="B415" s="4">
        <f>I407</f>
        <v>5102788</v>
      </c>
      <c r="C415" s="3"/>
      <c r="D415" s="4">
        <f>J407</f>
        <v>5275780</v>
      </c>
      <c r="E415" s="3"/>
      <c r="F415" s="4">
        <f>K407</f>
        <v>5275780</v>
      </c>
      <c r="H415" s="25" t="s">
        <v>156</v>
      </c>
      <c r="I415" s="26">
        <v>11487213</v>
      </c>
      <c r="J415" s="26">
        <v>11403795</v>
      </c>
      <c r="K415" s="26">
        <v>11403795</v>
      </c>
      <c r="L415" s="25">
        <v>27</v>
      </c>
      <c r="M415" s="25" t="s">
        <v>142</v>
      </c>
    </row>
    <row r="416" spans="1:13" s="5" customFormat="1" ht="15.75">
      <c r="A416" s="4" t="s">
        <v>24</v>
      </c>
      <c r="B416" s="12">
        <f>I408</f>
        <v>2643862</v>
      </c>
      <c r="C416" s="3"/>
      <c r="D416" s="12">
        <f>J408</f>
        <v>2985693</v>
      </c>
      <c r="E416" s="3"/>
      <c r="F416" s="12">
        <f>K408</f>
        <v>3224319</v>
      </c>
      <c r="H416" s="25" t="s">
        <v>156</v>
      </c>
      <c r="I416" s="26">
        <v>1166372</v>
      </c>
      <c r="J416" s="26">
        <v>1186934</v>
      </c>
      <c r="K416" s="26">
        <v>1208554</v>
      </c>
      <c r="L416" s="25">
        <v>28</v>
      </c>
      <c r="M416" s="25" t="s">
        <v>143</v>
      </c>
    </row>
    <row r="417" spans="1:13" s="5" customFormat="1" ht="15.75">
      <c r="A417" s="4"/>
      <c r="B417" s="4"/>
      <c r="C417" s="3"/>
      <c r="D417" s="4"/>
      <c r="E417" s="3"/>
      <c r="F417" s="4"/>
      <c r="H417" s="25" t="s">
        <v>156</v>
      </c>
      <c r="I417" s="26">
        <v>4114098</v>
      </c>
      <c r="J417" s="26">
        <v>4173247</v>
      </c>
      <c r="K417" s="26">
        <v>4504331</v>
      </c>
      <c r="L417" s="25">
        <v>29</v>
      </c>
      <c r="M417" s="25" t="s">
        <v>144</v>
      </c>
    </row>
    <row r="418" spans="1:13" s="5" customFormat="1" ht="15.75">
      <c r="A418" s="4" t="s">
        <v>25</v>
      </c>
      <c r="B418" s="4">
        <f>SUM(B414:B417)</f>
        <v>36971964</v>
      </c>
      <c r="C418" s="3"/>
      <c r="D418" s="4">
        <f>SUM(D414:D417)</f>
        <v>44082892</v>
      </c>
      <c r="E418" s="3"/>
      <c r="F418" s="4">
        <f>SUM(F414:F417)</f>
        <v>49373025</v>
      </c>
      <c r="H418" s="25" t="s">
        <v>156</v>
      </c>
      <c r="I418" s="26">
        <v>0</v>
      </c>
      <c r="J418" s="26">
        <v>140967</v>
      </c>
      <c r="K418" s="26">
        <v>157273</v>
      </c>
      <c r="L418" s="25">
        <v>30</v>
      </c>
      <c r="M418" s="25" t="s">
        <v>145</v>
      </c>
    </row>
    <row r="419" spans="1:13" s="5" customFormat="1" ht="15.75">
      <c r="A419" s="4"/>
      <c r="B419" s="4"/>
      <c r="C419" s="3"/>
      <c r="D419" s="4"/>
      <c r="E419" s="3"/>
      <c r="F419" s="4"/>
      <c r="H419" s="25" t="s">
        <v>156</v>
      </c>
      <c r="I419" s="26">
        <v>65903625</v>
      </c>
      <c r="J419" s="26">
        <v>76019379</v>
      </c>
      <c r="K419" s="26">
        <v>75300000</v>
      </c>
      <c r="L419" s="25">
        <v>31</v>
      </c>
      <c r="M419" s="25" t="s">
        <v>146</v>
      </c>
    </row>
    <row r="420" spans="1:13" s="5" customFormat="1" ht="15.75">
      <c r="A420" s="4" t="s">
        <v>26</v>
      </c>
      <c r="B420" s="4">
        <f aca="true" t="shared" si="54" ref="B420:B425">I409</f>
        <v>27953881</v>
      </c>
      <c r="C420" s="3"/>
      <c r="D420" s="4">
        <f aca="true" t="shared" si="55" ref="D420:D425">J409</f>
        <v>28877480</v>
      </c>
      <c r="E420" s="3"/>
      <c r="F420" s="4">
        <f aca="true" t="shared" si="56" ref="F420:F425">K409</f>
        <v>29490036</v>
      </c>
      <c r="H420" s="25" t="s">
        <v>156</v>
      </c>
      <c r="I420" s="26">
        <v>3884626</v>
      </c>
      <c r="J420" s="26">
        <v>4089589</v>
      </c>
      <c r="K420" s="26">
        <v>3995390</v>
      </c>
      <c r="L420" s="25">
        <v>32</v>
      </c>
      <c r="M420" s="25" t="s">
        <v>147</v>
      </c>
    </row>
    <row r="421" spans="1:13" s="5" customFormat="1" ht="15.75">
      <c r="A421" s="4" t="s">
        <v>27</v>
      </c>
      <c r="B421" s="4">
        <f t="shared" si="54"/>
        <v>106014</v>
      </c>
      <c r="C421" s="3"/>
      <c r="D421" s="4">
        <f t="shared" si="55"/>
        <v>108848</v>
      </c>
      <c r="E421" s="3"/>
      <c r="F421" s="4">
        <f t="shared" si="56"/>
        <v>111025</v>
      </c>
      <c r="H421" s="25" t="s">
        <v>156</v>
      </c>
      <c r="I421" s="26">
        <v>6573645</v>
      </c>
      <c r="J421" s="26">
        <v>6748017</v>
      </c>
      <c r="K421" s="26">
        <v>6976320</v>
      </c>
      <c r="L421" s="25">
        <v>33</v>
      </c>
      <c r="M421" s="25" t="s">
        <v>148</v>
      </c>
    </row>
    <row r="422" spans="1:13" s="5" customFormat="1" ht="15.75">
      <c r="A422" s="4" t="s">
        <v>28</v>
      </c>
      <c r="B422" s="4">
        <f t="shared" si="54"/>
        <v>102800</v>
      </c>
      <c r="C422" s="3"/>
      <c r="D422" s="4">
        <f t="shared" si="55"/>
        <v>105884</v>
      </c>
      <c r="E422" s="3"/>
      <c r="F422" s="4">
        <f t="shared" si="56"/>
        <v>116578</v>
      </c>
      <c r="H422" s="25" t="s">
        <v>156</v>
      </c>
      <c r="I422" s="26">
        <v>1274245</v>
      </c>
      <c r="J422" s="26">
        <v>1098236</v>
      </c>
      <c r="K422" s="26">
        <v>717164</v>
      </c>
      <c r="L422" s="25">
        <v>34</v>
      </c>
      <c r="M422" s="25" t="s">
        <v>149</v>
      </c>
    </row>
    <row r="423" spans="1:13" s="5" customFormat="1" ht="15.75">
      <c r="A423" s="4" t="s">
        <v>29</v>
      </c>
      <c r="B423" s="4">
        <f t="shared" si="54"/>
        <v>323432</v>
      </c>
      <c r="C423" s="3"/>
      <c r="D423" s="4">
        <f t="shared" si="55"/>
        <v>323870</v>
      </c>
      <c r="E423" s="3"/>
      <c r="F423" s="4">
        <f t="shared" si="56"/>
        <v>326526</v>
      </c>
      <c r="H423" s="25" t="s">
        <v>156</v>
      </c>
      <c r="I423" s="29">
        <v>322663</v>
      </c>
      <c r="J423" s="29">
        <v>161594</v>
      </c>
      <c r="K423" s="29">
        <v>161594</v>
      </c>
      <c r="L423" s="25">
        <v>35</v>
      </c>
      <c r="M423" s="25" t="s">
        <v>150</v>
      </c>
    </row>
    <row r="424" spans="1:13" s="5" customFormat="1" ht="15.75">
      <c r="A424" s="4" t="s">
        <v>30</v>
      </c>
      <c r="B424" s="4">
        <f t="shared" si="54"/>
        <v>291746</v>
      </c>
      <c r="C424" s="3"/>
      <c r="D424" s="4">
        <f t="shared" si="55"/>
        <v>291746</v>
      </c>
      <c r="E424" s="3"/>
      <c r="F424" s="4">
        <f t="shared" si="56"/>
        <v>297581</v>
      </c>
      <c r="H424" s="25" t="s">
        <v>156</v>
      </c>
      <c r="I424" s="26">
        <v>277500</v>
      </c>
      <c r="J424" s="26">
        <v>376500</v>
      </c>
      <c r="K424" s="26">
        <v>373500</v>
      </c>
      <c r="L424" s="25">
        <v>36</v>
      </c>
      <c r="M424" s="25" t="s">
        <v>151</v>
      </c>
    </row>
    <row r="425" spans="1:13" s="5" customFormat="1" ht="15.75">
      <c r="A425" s="4" t="s">
        <v>31</v>
      </c>
      <c r="B425" s="12">
        <f t="shared" si="54"/>
        <v>0</v>
      </c>
      <c r="C425" s="3"/>
      <c r="D425" s="12">
        <f t="shared" si="55"/>
        <v>0</v>
      </c>
      <c r="E425" s="3"/>
      <c r="F425" s="12">
        <f t="shared" si="56"/>
        <v>50000</v>
      </c>
      <c r="H425" s="25" t="s">
        <v>156</v>
      </c>
      <c r="I425" s="26">
        <v>0</v>
      </c>
      <c r="J425" s="26">
        <v>234365</v>
      </c>
      <c r="K425" s="26">
        <v>232233</v>
      </c>
      <c r="L425" s="25">
        <v>37</v>
      </c>
      <c r="M425" s="25" t="s">
        <v>152</v>
      </c>
    </row>
    <row r="426" spans="1:12" s="5" customFormat="1" ht="15.75">
      <c r="A426" s="4"/>
      <c r="B426" s="4"/>
      <c r="C426" s="3"/>
      <c r="D426" s="4"/>
      <c r="E426" s="3"/>
      <c r="F426" s="4"/>
      <c r="L426" s="25"/>
    </row>
    <row r="427" spans="1:12" s="5" customFormat="1" ht="15.75">
      <c r="A427" s="4" t="s">
        <v>32</v>
      </c>
      <c r="B427" s="4">
        <f>SUM(B420:B426)</f>
        <v>28777873</v>
      </c>
      <c r="C427" s="3"/>
      <c r="D427" s="4">
        <f>SUM(D420:D426)</f>
        <v>29707828</v>
      </c>
      <c r="E427" s="3"/>
      <c r="F427" s="4">
        <f>SUM(F420:F426)</f>
        <v>30391746</v>
      </c>
      <c r="L427" s="25"/>
    </row>
    <row r="428" spans="1:12" s="5" customFormat="1" ht="15.75">
      <c r="A428" s="4"/>
      <c r="B428" s="4"/>
      <c r="C428" s="3"/>
      <c r="D428" s="4"/>
      <c r="E428" s="3"/>
      <c r="F428" s="4"/>
      <c r="L428" s="25"/>
    </row>
    <row r="429" spans="1:12" s="5" customFormat="1" ht="15.75">
      <c r="A429" s="4" t="s">
        <v>33</v>
      </c>
      <c r="B429" s="4">
        <f>I415</f>
        <v>11487213</v>
      </c>
      <c r="C429" s="3"/>
      <c r="D429" s="4">
        <f>J415</f>
        <v>11403795</v>
      </c>
      <c r="E429" s="3"/>
      <c r="F429" s="4">
        <f>K415</f>
        <v>11403795</v>
      </c>
      <c r="L429" s="25"/>
    </row>
    <row r="430" spans="1:12" s="5" customFormat="1" ht="15.75">
      <c r="A430" s="4" t="s">
        <v>34</v>
      </c>
      <c r="B430" s="4">
        <f>I416</f>
        <v>1166372</v>
      </c>
      <c r="C430" s="3"/>
      <c r="D430" s="4">
        <f>J416</f>
        <v>1186934</v>
      </c>
      <c r="E430" s="3"/>
      <c r="F430" s="4">
        <f>K416</f>
        <v>1208554</v>
      </c>
      <c r="L430" s="25"/>
    </row>
    <row r="431" spans="1:12" s="5" customFormat="1" ht="15.75">
      <c r="A431" s="4" t="s">
        <v>35</v>
      </c>
      <c r="B431" s="4">
        <f>I417</f>
        <v>4114098</v>
      </c>
      <c r="C431" s="3"/>
      <c r="D431" s="4">
        <f>J417</f>
        <v>4173247</v>
      </c>
      <c r="E431" s="3"/>
      <c r="F431" s="4">
        <f>K417</f>
        <v>4504331</v>
      </c>
      <c r="L431" s="25"/>
    </row>
    <row r="432" spans="1:12" s="5" customFormat="1" ht="15.75">
      <c r="A432" s="4" t="s">
        <v>36</v>
      </c>
      <c r="B432" s="12">
        <f>I418</f>
        <v>0</v>
      </c>
      <c r="C432" s="3"/>
      <c r="D432" s="12">
        <f>J418</f>
        <v>140967</v>
      </c>
      <c r="E432" s="3"/>
      <c r="F432" s="12">
        <f>K418</f>
        <v>157273</v>
      </c>
      <c r="L432" s="25"/>
    </row>
    <row r="433" spans="1:12" s="5" customFormat="1" ht="15.75">
      <c r="A433" s="4"/>
      <c r="B433" s="4"/>
      <c r="C433" s="3"/>
      <c r="D433" s="4"/>
      <c r="E433" s="3"/>
      <c r="F433" s="4"/>
      <c r="L433" s="25"/>
    </row>
    <row r="434" spans="1:12" s="5" customFormat="1" ht="15.75">
      <c r="A434" s="4" t="s">
        <v>37</v>
      </c>
      <c r="B434" s="4">
        <f>SUM(B429:B433)</f>
        <v>16767683</v>
      </c>
      <c r="C434" s="3"/>
      <c r="D434" s="4">
        <f>SUM(D429:D433)</f>
        <v>16904943</v>
      </c>
      <c r="E434" s="3"/>
      <c r="F434" s="4">
        <f>SUM(F429:F433)</f>
        <v>17273953</v>
      </c>
      <c r="L434" s="25"/>
    </row>
    <row r="435" spans="1:12" s="5" customFormat="1" ht="15.75">
      <c r="A435" s="4"/>
      <c r="B435" s="4"/>
      <c r="C435" s="3"/>
      <c r="D435" s="4"/>
      <c r="E435" s="3"/>
      <c r="F435" s="4"/>
      <c r="L435" s="25"/>
    </row>
    <row r="436" spans="1:12" s="5" customFormat="1" ht="15.75">
      <c r="A436" s="4" t="s">
        <v>38</v>
      </c>
      <c r="B436" s="4">
        <f aca="true" t="shared" si="57" ref="B436:B441">I419</f>
        <v>65903625</v>
      </c>
      <c r="C436" s="3"/>
      <c r="D436" s="4">
        <f aca="true" t="shared" si="58" ref="D436:D441">J419</f>
        <v>76019379</v>
      </c>
      <c r="E436" s="3"/>
      <c r="F436" s="4">
        <f aca="true" t="shared" si="59" ref="F436:F441">K419</f>
        <v>75300000</v>
      </c>
      <c r="L436" s="25"/>
    </row>
    <row r="437" spans="1:12" s="5" customFormat="1" ht="15.75">
      <c r="A437" s="4" t="s">
        <v>39</v>
      </c>
      <c r="B437" s="4">
        <f t="shared" si="57"/>
        <v>3884626</v>
      </c>
      <c r="C437" s="3"/>
      <c r="D437" s="4">
        <f t="shared" si="58"/>
        <v>4089589</v>
      </c>
      <c r="E437" s="3"/>
      <c r="F437" s="4">
        <f t="shared" si="59"/>
        <v>3995390</v>
      </c>
      <c r="L437" s="25"/>
    </row>
    <row r="438" spans="1:12" s="5" customFormat="1" ht="15.75">
      <c r="A438" s="4" t="s">
        <v>40</v>
      </c>
      <c r="B438" s="4">
        <f t="shared" si="57"/>
        <v>6573645</v>
      </c>
      <c r="C438" s="3"/>
      <c r="D438" s="4">
        <f t="shared" si="58"/>
        <v>6748017</v>
      </c>
      <c r="E438" s="3"/>
      <c r="F438" s="4">
        <f t="shared" si="59"/>
        <v>6976320</v>
      </c>
      <c r="L438" s="25"/>
    </row>
    <row r="439" spans="1:12" s="5" customFormat="1" ht="15.75">
      <c r="A439" s="4" t="s">
        <v>41</v>
      </c>
      <c r="B439" s="4">
        <f t="shared" si="57"/>
        <v>1274245</v>
      </c>
      <c r="C439" s="3"/>
      <c r="D439" s="4">
        <f t="shared" si="58"/>
        <v>1098236</v>
      </c>
      <c r="E439" s="3"/>
      <c r="F439" s="4">
        <f t="shared" si="59"/>
        <v>717164</v>
      </c>
      <c r="L439" s="25"/>
    </row>
    <row r="440" spans="1:12" s="5" customFormat="1" ht="15.75">
      <c r="A440" s="4" t="s">
        <v>42</v>
      </c>
      <c r="B440" s="4">
        <f t="shared" si="57"/>
        <v>322663</v>
      </c>
      <c r="C440" s="3"/>
      <c r="D440" s="4">
        <f t="shared" si="58"/>
        <v>161594</v>
      </c>
      <c r="E440" s="3"/>
      <c r="F440" s="4">
        <f t="shared" si="59"/>
        <v>161594</v>
      </c>
      <c r="L440" s="25"/>
    </row>
    <row r="441" spans="1:12" s="5" customFormat="1" ht="15.75">
      <c r="A441" s="4" t="s">
        <v>43</v>
      </c>
      <c r="B441" s="4">
        <f t="shared" si="57"/>
        <v>277500</v>
      </c>
      <c r="C441" s="3"/>
      <c r="D441" s="4">
        <f t="shared" si="58"/>
        <v>376500</v>
      </c>
      <c r="E441" s="3"/>
      <c r="F441" s="4">
        <f t="shared" si="59"/>
        <v>373500</v>
      </c>
      <c r="L441" s="25"/>
    </row>
    <row r="442" spans="1:12" s="5" customFormat="1" ht="15.75">
      <c r="A442" s="4" t="s">
        <v>44</v>
      </c>
      <c r="B442" s="4"/>
      <c r="C442" s="4"/>
      <c r="D442" s="4"/>
      <c r="E442" s="3"/>
      <c r="F442" s="4"/>
      <c r="L442" s="25"/>
    </row>
    <row r="443" spans="1:12" s="5" customFormat="1" ht="15.75">
      <c r="A443" s="4" t="s">
        <v>45</v>
      </c>
      <c r="B443" s="12">
        <f>I425</f>
        <v>0</v>
      </c>
      <c r="C443" s="3"/>
      <c r="D443" s="12">
        <f>J425</f>
        <v>234365</v>
      </c>
      <c r="E443" s="3"/>
      <c r="F443" s="12">
        <f>K425</f>
        <v>232233</v>
      </c>
      <c r="L443" s="25"/>
    </row>
    <row r="444" spans="1:12" s="5" customFormat="1" ht="15.75">
      <c r="A444" s="4"/>
      <c r="B444" s="4"/>
      <c r="C444" s="4"/>
      <c r="D444" s="4"/>
      <c r="E444" s="3"/>
      <c r="F444" s="4"/>
      <c r="L444" s="25"/>
    </row>
    <row r="445" spans="1:12" s="5" customFormat="1" ht="15.75">
      <c r="A445" s="4" t="s">
        <v>46</v>
      </c>
      <c r="B445" s="4">
        <f>SUM(B389:B390)+B399+SUM(B403:B412)+B418+B427+SUM(B433:B444)</f>
        <v>259942999</v>
      </c>
      <c r="C445" s="3"/>
      <c r="D445" s="4">
        <f>SUM(D389:D390)+D399+SUM(D403:D412)+D418+D427+SUM(D433:D444)</f>
        <v>282413974</v>
      </c>
      <c r="E445" s="3"/>
      <c r="F445" s="4">
        <f>SUM(F389:F390)+F399+SUM(F403:F412)+F418+F427+SUM(F433:F444)</f>
        <v>303227305</v>
      </c>
      <c r="L445" s="25"/>
    </row>
    <row r="446" spans="1:12" s="5" customFormat="1" ht="15.75">
      <c r="A446" s="4"/>
      <c r="B446" s="4"/>
      <c r="C446" s="3"/>
      <c r="D446" s="4"/>
      <c r="E446" s="3"/>
      <c r="F446" s="4"/>
      <c r="L446" s="25"/>
    </row>
    <row r="447" spans="1:12" s="5" customFormat="1" ht="15.75">
      <c r="A447" s="13" t="s">
        <v>47</v>
      </c>
      <c r="B447" s="4"/>
      <c r="C447" s="4"/>
      <c r="D447" s="4"/>
      <c r="E447" s="4"/>
      <c r="F447" s="4"/>
      <c r="L447" s="25"/>
    </row>
    <row r="448" spans="1:12" s="5" customFormat="1" ht="15.75">
      <c r="A448" s="14" t="s">
        <v>48</v>
      </c>
      <c r="B448" s="4"/>
      <c r="C448" s="3"/>
      <c r="D448" s="4"/>
      <c r="E448" s="3"/>
      <c r="F448" s="4"/>
      <c r="L448" s="25"/>
    </row>
    <row r="449" spans="1:12" s="5" customFormat="1" ht="15.75">
      <c r="A449" s="14" t="s">
        <v>49</v>
      </c>
      <c r="B449" s="4"/>
      <c r="C449" s="3"/>
      <c r="D449" s="4"/>
      <c r="E449" s="3"/>
      <c r="F449" s="4"/>
      <c r="L449" s="25"/>
    </row>
    <row r="450" spans="1:12" s="5" customFormat="1" ht="15.75">
      <c r="A450" s="14" t="s">
        <v>50</v>
      </c>
      <c r="B450" s="3"/>
      <c r="C450" s="3"/>
      <c r="D450" s="3"/>
      <c r="E450" s="3"/>
      <c r="F450" s="3"/>
      <c r="L450" s="25"/>
    </row>
    <row r="451" spans="1:12" s="5" customFormat="1" ht="15.75">
      <c r="A451" s="14" t="s">
        <v>51</v>
      </c>
      <c r="B451" s="4"/>
      <c r="C451" s="3"/>
      <c r="D451" s="4"/>
      <c r="E451" s="3"/>
      <c r="F451" s="4"/>
      <c r="L451" s="25"/>
    </row>
    <row r="452" spans="1:12" s="5" customFormat="1" ht="15.75">
      <c r="A452" s="4"/>
      <c r="B452" s="4"/>
      <c r="C452" s="3"/>
      <c r="D452" s="4"/>
      <c r="E452" s="3"/>
      <c r="F452" s="4"/>
      <c r="L452" s="25"/>
    </row>
    <row r="453" spans="1:12" s="5" customFormat="1" ht="15.75">
      <c r="A453" s="4"/>
      <c r="B453" s="4"/>
      <c r="C453" s="3"/>
      <c r="D453" s="4"/>
      <c r="E453" s="3"/>
      <c r="F453" s="4"/>
      <c r="L453" s="25"/>
    </row>
    <row r="454" spans="1:12" s="5" customFormat="1" ht="15.75">
      <c r="A454" s="15"/>
      <c r="B454" s="4"/>
      <c r="C454" s="3"/>
      <c r="D454" s="4"/>
      <c r="E454" s="3"/>
      <c r="F454" s="4"/>
      <c r="L454" s="25"/>
    </row>
    <row r="455" spans="1:12" s="5" customFormat="1" ht="15.75">
      <c r="A455" s="15"/>
      <c r="B455" s="4"/>
      <c r="C455" s="3"/>
      <c r="D455" s="4"/>
      <c r="E455" s="3"/>
      <c r="F455" s="4"/>
      <c r="L455" s="25"/>
    </row>
    <row r="456" spans="1:12" s="5" customFormat="1" ht="15.75">
      <c r="A456" s="16"/>
      <c r="B456" s="4"/>
      <c r="C456" s="3"/>
      <c r="D456" s="4"/>
      <c r="E456" s="3"/>
      <c r="F456" s="4"/>
      <c r="L456" s="25"/>
    </row>
    <row r="457" spans="1:12" s="5" customFormat="1" ht="15.75">
      <c r="A457" s="17"/>
      <c r="B457" s="4"/>
      <c r="C457" s="3"/>
      <c r="D457" s="4"/>
      <c r="E457" s="3"/>
      <c r="F457" s="4"/>
      <c r="L457" s="25"/>
    </row>
    <row r="458" spans="1:12" s="5" customFormat="1" ht="15.75">
      <c r="A458" s="18" t="s">
        <v>52</v>
      </c>
      <c r="B458" s="4"/>
      <c r="C458" s="3"/>
      <c r="D458" s="4"/>
      <c r="E458" s="3"/>
      <c r="F458" s="4"/>
      <c r="L458" s="25"/>
    </row>
    <row r="459" spans="1:12" s="5" customFormat="1" ht="15.75">
      <c r="A459" s="4"/>
      <c r="B459" s="4"/>
      <c r="C459" s="3"/>
      <c r="D459" s="4"/>
      <c r="E459" s="3"/>
      <c r="F459" s="4"/>
      <c r="L459" s="25"/>
    </row>
    <row r="460" spans="1:12" s="5" customFormat="1" ht="15.75">
      <c r="A460" s="6" t="s">
        <v>0</v>
      </c>
      <c r="B460" s="4"/>
      <c r="C460" s="3"/>
      <c r="D460" s="4"/>
      <c r="E460" s="3"/>
      <c r="F460" s="4"/>
      <c r="L460" s="25"/>
    </row>
    <row r="461" spans="1:12" s="5" customFormat="1" ht="15.75">
      <c r="A461" s="4"/>
      <c r="B461" s="4"/>
      <c r="C461" s="3"/>
      <c r="D461" s="4"/>
      <c r="E461" s="3"/>
      <c r="F461" s="4"/>
      <c r="L461" s="25"/>
    </row>
    <row r="462" spans="1:12" s="5" customFormat="1" ht="15.75">
      <c r="A462" s="6" t="s">
        <v>1</v>
      </c>
      <c r="B462" s="4"/>
      <c r="C462" s="3"/>
      <c r="D462" s="4"/>
      <c r="E462" s="3"/>
      <c r="F462" s="4"/>
      <c r="L462" s="25"/>
    </row>
    <row r="463" spans="1:12" s="5" customFormat="1" ht="15.75">
      <c r="A463" s="19" t="s">
        <v>57</v>
      </c>
      <c r="B463" s="4"/>
      <c r="C463" s="3"/>
      <c r="D463" s="4"/>
      <c r="E463" s="3"/>
      <c r="F463" s="4"/>
      <c r="L463" s="25"/>
    </row>
    <row r="464" spans="1:12" s="5" customFormat="1" ht="15.75">
      <c r="A464" s="4"/>
      <c r="B464" s="4"/>
      <c r="C464" s="3"/>
      <c r="D464" s="8"/>
      <c r="E464" s="9"/>
      <c r="F464" s="8"/>
      <c r="L464" s="25"/>
    </row>
    <row r="465" spans="1:12" s="5" customFormat="1" ht="15.75">
      <c r="A465" s="4"/>
      <c r="B465" s="10"/>
      <c r="C465" s="11"/>
      <c r="D465" s="10"/>
      <c r="E465" s="11"/>
      <c r="F465" s="10"/>
      <c r="L465" s="25"/>
    </row>
    <row r="466" spans="1:12" s="5" customFormat="1" ht="15.75">
      <c r="A466" s="4"/>
      <c r="B466" s="2">
        <v>1997</v>
      </c>
      <c r="C466" s="1"/>
      <c r="D466" s="2">
        <v>1998</v>
      </c>
      <c r="E466" s="1"/>
      <c r="F466" s="2">
        <v>1999</v>
      </c>
      <c r="L466" s="25"/>
    </row>
    <row r="467" spans="1:12" s="5" customFormat="1" ht="15.75">
      <c r="A467" s="4"/>
      <c r="B467" s="4"/>
      <c r="C467" s="3"/>
      <c r="D467" s="4"/>
      <c r="E467" s="3"/>
      <c r="F467" s="4"/>
      <c r="L467" s="25"/>
    </row>
    <row r="468" spans="1:13" s="5" customFormat="1" ht="15.75">
      <c r="A468" s="4" t="s">
        <v>3</v>
      </c>
      <c r="B468" s="4">
        <f>I468</f>
        <v>20568622</v>
      </c>
      <c r="C468" s="3"/>
      <c r="D468" s="4">
        <f>J468</f>
        <v>46549389</v>
      </c>
      <c r="E468" s="3"/>
      <c r="F468" s="4">
        <f>K468</f>
        <v>45942372</v>
      </c>
      <c r="H468" s="25" t="s">
        <v>157</v>
      </c>
      <c r="I468" s="26">
        <v>20568622</v>
      </c>
      <c r="J468" s="26">
        <f>46549393-4</f>
        <v>46549389</v>
      </c>
      <c r="K468" s="26">
        <v>45942372</v>
      </c>
      <c r="L468" s="25">
        <v>1</v>
      </c>
      <c r="M468" s="25" t="s">
        <v>116</v>
      </c>
    </row>
    <row r="469" spans="1:13" s="5" customFormat="1" ht="15.75">
      <c r="A469" s="4" t="s">
        <v>4</v>
      </c>
      <c r="B469" s="4">
        <f>I469</f>
        <v>54659343</v>
      </c>
      <c r="C469" s="3"/>
      <c r="D469" s="4">
        <f>J469</f>
        <v>54828246</v>
      </c>
      <c r="E469" s="3"/>
      <c r="F469" s="4">
        <f>K469</f>
        <v>54330111</v>
      </c>
      <c r="H469" s="25" t="s">
        <v>157</v>
      </c>
      <c r="I469" s="26">
        <v>54659343</v>
      </c>
      <c r="J469" s="26">
        <v>54828246</v>
      </c>
      <c r="K469" s="26">
        <v>54330111</v>
      </c>
      <c r="L469" s="25">
        <v>2</v>
      </c>
      <c r="M469" s="25" t="s">
        <v>117</v>
      </c>
    </row>
    <row r="470" spans="1:13" s="5" customFormat="1" ht="15.75">
      <c r="A470" s="4"/>
      <c r="B470" s="4"/>
      <c r="C470" s="3"/>
      <c r="D470" s="4"/>
      <c r="E470" s="3"/>
      <c r="F470" s="4"/>
      <c r="H470" s="25" t="s">
        <v>157</v>
      </c>
      <c r="I470" s="26">
        <v>820146877</v>
      </c>
      <c r="J470" s="26">
        <v>829978270</v>
      </c>
      <c r="K470" s="26">
        <v>940850248</v>
      </c>
      <c r="L470" s="25">
        <v>3</v>
      </c>
      <c r="M470" s="25" t="s">
        <v>118</v>
      </c>
    </row>
    <row r="471" spans="1:13" s="5" customFormat="1" ht="15.75">
      <c r="A471" s="4" t="s">
        <v>5</v>
      </c>
      <c r="B471" s="4">
        <f aca="true" t="shared" si="60" ref="B471:B476">I470</f>
        <v>820146877</v>
      </c>
      <c r="C471" s="3"/>
      <c r="D471" s="4">
        <f aca="true" t="shared" si="61" ref="D471:D476">J470</f>
        <v>829978270</v>
      </c>
      <c r="E471" s="3"/>
      <c r="F471" s="4">
        <f aca="true" t="shared" si="62" ref="F471:F476">K470</f>
        <v>940850248</v>
      </c>
      <c r="H471" s="25" t="s">
        <v>157</v>
      </c>
      <c r="I471" s="26">
        <v>5792678</v>
      </c>
      <c r="J471" s="26">
        <v>5792678</v>
      </c>
      <c r="K471" s="26">
        <v>2978936</v>
      </c>
      <c r="L471" s="25">
        <v>4</v>
      </c>
      <c r="M471" s="25" t="s">
        <v>119</v>
      </c>
    </row>
    <row r="472" spans="1:13" s="5" customFormat="1" ht="15.75">
      <c r="A472" s="4" t="s">
        <v>6</v>
      </c>
      <c r="B472" s="4">
        <f t="shared" si="60"/>
        <v>5792678</v>
      </c>
      <c r="C472" s="3"/>
      <c r="D472" s="4">
        <f t="shared" si="61"/>
        <v>5792678</v>
      </c>
      <c r="E472" s="3"/>
      <c r="F472" s="4">
        <f t="shared" si="62"/>
        <v>2978936</v>
      </c>
      <c r="H472" s="25" t="s">
        <v>157</v>
      </c>
      <c r="I472" s="26">
        <v>10632404</v>
      </c>
      <c r="J472" s="26">
        <v>12433709</v>
      </c>
      <c r="K472" s="26">
        <v>14929736</v>
      </c>
      <c r="L472" s="25">
        <v>5</v>
      </c>
      <c r="M472" s="25" t="s">
        <v>120</v>
      </c>
    </row>
    <row r="473" spans="1:13" s="5" customFormat="1" ht="15.75">
      <c r="A473" s="4" t="s">
        <v>7</v>
      </c>
      <c r="B473" s="4">
        <f t="shared" si="60"/>
        <v>10632404</v>
      </c>
      <c r="C473" s="3"/>
      <c r="D473" s="4">
        <f t="shared" si="61"/>
        <v>12433709</v>
      </c>
      <c r="E473" s="3"/>
      <c r="F473" s="4">
        <f t="shared" si="62"/>
        <v>14929736</v>
      </c>
      <c r="H473" s="25" t="s">
        <v>157</v>
      </c>
      <c r="I473" s="26">
        <v>84471979</v>
      </c>
      <c r="J473" s="26">
        <v>89145362</v>
      </c>
      <c r="K473" s="26">
        <v>103467225</v>
      </c>
      <c r="L473" s="25">
        <v>6</v>
      </c>
      <c r="M473" s="25" t="s">
        <v>121</v>
      </c>
    </row>
    <row r="474" spans="1:13" s="5" customFormat="1" ht="15.75">
      <c r="A474" s="4" t="s">
        <v>8</v>
      </c>
      <c r="B474" s="4">
        <f t="shared" si="60"/>
        <v>84471979</v>
      </c>
      <c r="C474" s="3"/>
      <c r="D474" s="4">
        <f t="shared" si="61"/>
        <v>89145362</v>
      </c>
      <c r="E474" s="3"/>
      <c r="F474" s="4">
        <f t="shared" si="62"/>
        <v>103467225</v>
      </c>
      <c r="H474" s="25" t="s">
        <v>157</v>
      </c>
      <c r="I474" s="26">
        <v>3639630</v>
      </c>
      <c r="J474" s="26">
        <v>3603010</v>
      </c>
      <c r="K474" s="26">
        <v>3297285</v>
      </c>
      <c r="L474" s="25">
        <v>7</v>
      </c>
      <c r="M474" s="25" t="s">
        <v>122</v>
      </c>
    </row>
    <row r="475" spans="1:13" s="5" customFormat="1" ht="15.75">
      <c r="A475" s="4" t="s">
        <v>9</v>
      </c>
      <c r="B475" s="4">
        <f t="shared" si="60"/>
        <v>3639630</v>
      </c>
      <c r="C475" s="3"/>
      <c r="D475" s="4">
        <f t="shared" si="61"/>
        <v>3603010</v>
      </c>
      <c r="E475" s="3"/>
      <c r="F475" s="4">
        <f t="shared" si="62"/>
        <v>3297285</v>
      </c>
      <c r="H475" s="25" t="s">
        <v>157</v>
      </c>
      <c r="I475" s="26">
        <v>0</v>
      </c>
      <c r="J475" s="26">
        <v>13327939</v>
      </c>
      <c r="K475" s="26">
        <v>13146160</v>
      </c>
      <c r="L475" s="25">
        <v>8</v>
      </c>
      <c r="M475" s="25" t="s">
        <v>123</v>
      </c>
    </row>
    <row r="476" spans="1:13" s="5" customFormat="1" ht="15.75">
      <c r="A476" s="4" t="s">
        <v>10</v>
      </c>
      <c r="B476" s="12">
        <f t="shared" si="60"/>
        <v>0</v>
      </c>
      <c r="C476" s="3"/>
      <c r="D476" s="12">
        <f t="shared" si="61"/>
        <v>13327939</v>
      </c>
      <c r="E476" s="3"/>
      <c r="F476" s="12">
        <f t="shared" si="62"/>
        <v>13146160</v>
      </c>
      <c r="H476" s="25" t="s">
        <v>157</v>
      </c>
      <c r="I476" s="26">
        <v>35292676</v>
      </c>
      <c r="J476" s="26">
        <v>44392659</v>
      </c>
      <c r="K476" s="26">
        <v>45904329</v>
      </c>
      <c r="L476" s="25">
        <v>9</v>
      </c>
      <c r="M476" s="25" t="s">
        <v>124</v>
      </c>
    </row>
    <row r="477" spans="1:13" s="5" customFormat="1" ht="15.75">
      <c r="A477" s="4"/>
      <c r="B477" s="3"/>
      <c r="C477" s="3"/>
      <c r="D477" s="3"/>
      <c r="E477" s="3"/>
      <c r="F477" s="3"/>
      <c r="H477" s="25" t="s">
        <v>157</v>
      </c>
      <c r="I477" s="26">
        <v>4186443</v>
      </c>
      <c r="J477" s="26">
        <v>4967322</v>
      </c>
      <c r="K477" s="26">
        <v>4744405</v>
      </c>
      <c r="L477" s="25">
        <v>10</v>
      </c>
      <c r="M477" s="25" t="s">
        <v>125</v>
      </c>
    </row>
    <row r="478" spans="1:13" s="5" customFormat="1" ht="15.75">
      <c r="A478" s="4" t="s">
        <v>11</v>
      </c>
      <c r="B478" s="4">
        <f>SUM(B471:B477)</f>
        <v>924683568</v>
      </c>
      <c r="C478" s="3"/>
      <c r="D478" s="4">
        <f>SUM(D471:D477)</f>
        <v>954280968</v>
      </c>
      <c r="E478" s="3"/>
      <c r="F478" s="4">
        <f>SUM(F471:F477)</f>
        <v>1078669590</v>
      </c>
      <c r="H478" s="25" t="s">
        <v>157</v>
      </c>
      <c r="I478" s="26">
        <v>33854372</v>
      </c>
      <c r="J478" s="26">
        <v>37969454</v>
      </c>
      <c r="K478" s="26">
        <v>38011592</v>
      </c>
      <c r="L478" s="25">
        <v>11</v>
      </c>
      <c r="M478" s="25" t="s">
        <v>126</v>
      </c>
    </row>
    <row r="479" spans="1:13" s="5" customFormat="1" ht="15.75">
      <c r="A479" s="4"/>
      <c r="B479" s="4"/>
      <c r="C479" s="3"/>
      <c r="D479" s="4"/>
      <c r="E479" s="3"/>
      <c r="F479" s="4"/>
      <c r="H479" s="25" t="s">
        <v>157</v>
      </c>
      <c r="I479" s="26">
        <v>35956433</v>
      </c>
      <c r="J479" s="26">
        <v>41043935</v>
      </c>
      <c r="K479" s="26">
        <v>44575188</v>
      </c>
      <c r="L479" s="25">
        <v>12</v>
      </c>
      <c r="M479" s="25" t="s">
        <v>127</v>
      </c>
    </row>
    <row r="480" spans="1:13" s="5" customFormat="1" ht="15.75">
      <c r="A480" s="4" t="s">
        <v>12</v>
      </c>
      <c r="B480" s="3">
        <f>I476</f>
        <v>35292676</v>
      </c>
      <c r="C480" s="3"/>
      <c r="D480" s="3">
        <f>J476</f>
        <v>44392659</v>
      </c>
      <c r="E480" s="3"/>
      <c r="F480" s="3">
        <f>K476</f>
        <v>45904329</v>
      </c>
      <c r="H480" s="25" t="s">
        <v>157</v>
      </c>
      <c r="I480" s="26">
        <v>0</v>
      </c>
      <c r="J480" s="26">
        <v>0</v>
      </c>
      <c r="K480" s="26">
        <v>129177937</v>
      </c>
      <c r="L480" s="25">
        <v>13</v>
      </c>
      <c r="M480" s="25" t="s">
        <v>128</v>
      </c>
    </row>
    <row r="481" spans="1:13" s="5" customFormat="1" ht="15.75">
      <c r="A481" s="4" t="s">
        <v>13</v>
      </c>
      <c r="B481" s="12">
        <f>I477</f>
        <v>4186443</v>
      </c>
      <c r="C481" s="3"/>
      <c r="D481" s="12">
        <f>J477</f>
        <v>4967322</v>
      </c>
      <c r="E481" s="3"/>
      <c r="F481" s="12">
        <f>K477</f>
        <v>4744405</v>
      </c>
      <c r="H481" s="25" t="s">
        <v>157</v>
      </c>
      <c r="I481" s="26">
        <v>57354068</v>
      </c>
      <c r="J481" s="26">
        <v>59535916</v>
      </c>
      <c r="K481" s="26">
        <v>49465650</v>
      </c>
      <c r="L481" s="25">
        <v>14</v>
      </c>
      <c r="M481" s="25" t="s">
        <v>129</v>
      </c>
    </row>
    <row r="482" spans="1:13" s="5" customFormat="1" ht="15.75">
      <c r="A482" s="4"/>
      <c r="B482" s="3"/>
      <c r="C482" s="3"/>
      <c r="D482" s="3"/>
      <c r="E482" s="3"/>
      <c r="F482" s="3"/>
      <c r="H482" s="25" t="s">
        <v>157</v>
      </c>
      <c r="I482" s="26">
        <v>2790896</v>
      </c>
      <c r="J482" s="26">
        <v>3204179</v>
      </c>
      <c r="K482" s="26">
        <v>3474655</v>
      </c>
      <c r="L482" s="25">
        <v>15</v>
      </c>
      <c r="M482" s="25" t="s">
        <v>130</v>
      </c>
    </row>
    <row r="483" spans="1:13" s="5" customFormat="1" ht="15.75">
      <c r="A483" s="4" t="s">
        <v>14</v>
      </c>
      <c r="B483" s="4">
        <f>SUM(B480:B482)</f>
        <v>39479119</v>
      </c>
      <c r="C483" s="3"/>
      <c r="D483" s="4">
        <f>SUM(D480:D482)</f>
        <v>49359981</v>
      </c>
      <c r="E483" s="3"/>
      <c r="F483" s="4">
        <f>SUM(F480:F482)</f>
        <v>50648734</v>
      </c>
      <c r="H483" s="25" t="s">
        <v>157</v>
      </c>
      <c r="I483" s="26">
        <v>3837701</v>
      </c>
      <c r="J483" s="26">
        <v>3984270</v>
      </c>
      <c r="K483" s="26">
        <v>4134309</v>
      </c>
      <c r="L483" s="25">
        <v>16</v>
      </c>
      <c r="M483" s="25" t="s">
        <v>131</v>
      </c>
    </row>
    <row r="484" spans="1:13" s="5" customFormat="1" ht="15.75">
      <c r="A484" s="4"/>
      <c r="B484" s="4"/>
      <c r="C484" s="4"/>
      <c r="D484" s="4"/>
      <c r="E484" s="4"/>
      <c r="F484" s="4"/>
      <c r="H484" s="25" t="s">
        <v>157</v>
      </c>
      <c r="I484" s="26">
        <v>26513471</v>
      </c>
      <c r="J484" s="26">
        <v>38894466</v>
      </c>
      <c r="K484" s="26">
        <v>36457049</v>
      </c>
      <c r="L484" s="25">
        <v>17</v>
      </c>
      <c r="M484" s="25" t="s">
        <v>132</v>
      </c>
    </row>
    <row r="485" spans="1:13" s="5" customFormat="1" ht="15.75">
      <c r="A485" s="4" t="s">
        <v>15</v>
      </c>
      <c r="B485" s="4">
        <f aca="true" t="shared" si="63" ref="B485:B491">I478</f>
        <v>33854372</v>
      </c>
      <c r="C485" s="3"/>
      <c r="D485" s="4">
        <f aca="true" t="shared" si="64" ref="D485:D491">J478</f>
        <v>37969454</v>
      </c>
      <c r="E485" s="3"/>
      <c r="F485" s="4">
        <f aca="true" t="shared" si="65" ref="F485:F491">K478</f>
        <v>38011592</v>
      </c>
      <c r="H485" s="25" t="s">
        <v>157</v>
      </c>
      <c r="I485" s="27">
        <v>307776487</v>
      </c>
      <c r="J485" s="27">
        <v>378734568</v>
      </c>
      <c r="K485" s="27">
        <v>431237374</v>
      </c>
      <c r="L485" s="25">
        <v>18</v>
      </c>
      <c r="M485" s="25" t="s">
        <v>133</v>
      </c>
    </row>
    <row r="486" spans="1:13" s="5" customFormat="1" ht="15.75">
      <c r="A486" s="4" t="s">
        <v>16</v>
      </c>
      <c r="B486" s="4">
        <f t="shared" si="63"/>
        <v>35956433</v>
      </c>
      <c r="C486" s="3"/>
      <c r="D486" s="4">
        <f t="shared" si="64"/>
        <v>41043935</v>
      </c>
      <c r="E486" s="3"/>
      <c r="F486" s="4">
        <f t="shared" si="65"/>
        <v>44575188</v>
      </c>
      <c r="H486" s="25" t="s">
        <v>157</v>
      </c>
      <c r="I486" s="26">
        <v>36074288</v>
      </c>
      <c r="J486" s="26">
        <v>37945640</v>
      </c>
      <c r="K486" s="26">
        <v>37945640</v>
      </c>
      <c r="L486" s="25">
        <v>19</v>
      </c>
      <c r="M486" s="25" t="s">
        <v>134</v>
      </c>
    </row>
    <row r="487" spans="1:13" s="5" customFormat="1" ht="15.75">
      <c r="A487" s="4" t="s">
        <v>17</v>
      </c>
      <c r="B487" s="4">
        <f t="shared" si="63"/>
        <v>0</v>
      </c>
      <c r="C487" s="3"/>
      <c r="D487" s="4">
        <f t="shared" si="64"/>
        <v>0</v>
      </c>
      <c r="E487" s="3"/>
      <c r="F487" s="4">
        <f t="shared" si="65"/>
        <v>129177937</v>
      </c>
      <c r="H487" s="25" t="s">
        <v>157</v>
      </c>
      <c r="I487" s="26">
        <v>40850169</v>
      </c>
      <c r="J487" s="26">
        <v>46131788</v>
      </c>
      <c r="K487" s="26">
        <v>46249616</v>
      </c>
      <c r="L487" s="25">
        <v>20</v>
      </c>
      <c r="M487" s="25" t="s">
        <v>135</v>
      </c>
    </row>
    <row r="488" spans="1:13" s="5" customFormat="1" ht="15.75">
      <c r="A488" s="4" t="s">
        <v>18</v>
      </c>
      <c r="B488" s="4">
        <f t="shared" si="63"/>
        <v>57354068</v>
      </c>
      <c r="C488" s="3"/>
      <c r="D488" s="4">
        <f t="shared" si="64"/>
        <v>59535916</v>
      </c>
      <c r="E488" s="3"/>
      <c r="F488" s="4">
        <f t="shared" si="65"/>
        <v>49465650</v>
      </c>
      <c r="H488" s="25" t="s">
        <v>157</v>
      </c>
      <c r="I488" s="26">
        <v>207143775</v>
      </c>
      <c r="J488" s="26">
        <v>217332327</v>
      </c>
      <c r="K488" s="26">
        <v>223834688</v>
      </c>
      <c r="L488" s="25">
        <v>21</v>
      </c>
      <c r="M488" s="25" t="s">
        <v>136</v>
      </c>
    </row>
    <row r="489" spans="1:13" s="5" customFormat="1" ht="15.75">
      <c r="A489" s="4" t="s">
        <v>19</v>
      </c>
      <c r="B489" s="4">
        <f t="shared" si="63"/>
        <v>2790896</v>
      </c>
      <c r="C489" s="3"/>
      <c r="D489" s="4">
        <f t="shared" si="64"/>
        <v>3204179</v>
      </c>
      <c r="E489" s="3"/>
      <c r="F489" s="4">
        <f t="shared" si="65"/>
        <v>3474655</v>
      </c>
      <c r="H489" s="25" t="s">
        <v>157</v>
      </c>
      <c r="I489" s="26">
        <v>1053593</v>
      </c>
      <c r="J489" s="26">
        <v>1083408</v>
      </c>
      <c r="K489" s="26">
        <v>1110170</v>
      </c>
      <c r="L489" s="25">
        <v>22</v>
      </c>
      <c r="M489" s="25" t="s">
        <v>137</v>
      </c>
    </row>
    <row r="490" spans="1:13" s="5" customFormat="1" ht="15.75">
      <c r="A490" s="4" t="s">
        <v>20</v>
      </c>
      <c r="B490" s="4">
        <f t="shared" si="63"/>
        <v>3837701</v>
      </c>
      <c r="C490" s="3"/>
      <c r="D490" s="4">
        <f t="shared" si="64"/>
        <v>3984270</v>
      </c>
      <c r="E490" s="3"/>
      <c r="F490" s="4">
        <f t="shared" si="65"/>
        <v>4134309</v>
      </c>
      <c r="H490" s="25" t="s">
        <v>157</v>
      </c>
      <c r="I490" s="26">
        <v>637536</v>
      </c>
      <c r="J490" s="26">
        <v>955052</v>
      </c>
      <c r="K490" s="26">
        <v>1047711</v>
      </c>
      <c r="L490" s="25">
        <v>23</v>
      </c>
      <c r="M490" s="25" t="s">
        <v>138</v>
      </c>
    </row>
    <row r="491" spans="1:13" s="5" customFormat="1" ht="15.75">
      <c r="A491" s="4" t="s">
        <v>21</v>
      </c>
      <c r="B491" s="4">
        <f t="shared" si="63"/>
        <v>26513471</v>
      </c>
      <c r="C491" s="3"/>
      <c r="D491" s="4">
        <f t="shared" si="64"/>
        <v>38894466</v>
      </c>
      <c r="E491" s="3"/>
      <c r="F491" s="4">
        <f t="shared" si="65"/>
        <v>36457049</v>
      </c>
      <c r="H491" s="25" t="s">
        <v>157</v>
      </c>
      <c r="I491" s="26">
        <v>4113082</v>
      </c>
      <c r="J491" s="26">
        <v>4113281</v>
      </c>
      <c r="K491" s="26">
        <v>4176118</v>
      </c>
      <c r="L491" s="25">
        <v>24</v>
      </c>
      <c r="M491" s="25" t="s">
        <v>139</v>
      </c>
    </row>
    <row r="492" spans="1:13" s="5" customFormat="1" ht="15.75">
      <c r="A492" s="4"/>
      <c r="B492" s="4"/>
      <c r="C492" s="3"/>
      <c r="D492" s="4"/>
      <c r="E492" s="3"/>
      <c r="F492" s="4"/>
      <c r="H492" s="25" t="s">
        <v>157</v>
      </c>
      <c r="I492" s="26">
        <v>1936140</v>
      </c>
      <c r="J492" s="26">
        <v>1936422</v>
      </c>
      <c r="K492" s="26">
        <v>1981879</v>
      </c>
      <c r="L492" s="25">
        <v>25</v>
      </c>
      <c r="M492" s="25" t="s">
        <v>140</v>
      </c>
    </row>
    <row r="493" spans="1:13" s="5" customFormat="1" ht="15.75">
      <c r="A493" s="4" t="s">
        <v>22</v>
      </c>
      <c r="B493" s="4">
        <f>I485</f>
        <v>307776487</v>
      </c>
      <c r="C493" s="3"/>
      <c r="D493" s="4">
        <f>J485</f>
        <v>378734568</v>
      </c>
      <c r="E493" s="3"/>
      <c r="F493" s="4">
        <f>K485</f>
        <v>431237374</v>
      </c>
      <c r="H493" s="25" t="s">
        <v>157</v>
      </c>
      <c r="I493" s="26">
        <v>0</v>
      </c>
      <c r="J493" s="26">
        <v>0</v>
      </c>
      <c r="K493" s="26">
        <v>56000</v>
      </c>
      <c r="L493" s="25">
        <v>26</v>
      </c>
      <c r="M493" s="25" t="s">
        <v>141</v>
      </c>
    </row>
    <row r="494" spans="1:13" s="5" customFormat="1" ht="15.75">
      <c r="A494" s="4" t="s">
        <v>23</v>
      </c>
      <c r="B494" s="4">
        <f>I486</f>
        <v>36074288</v>
      </c>
      <c r="C494" s="3"/>
      <c r="D494" s="4">
        <f>J486</f>
        <v>37945640</v>
      </c>
      <c r="E494" s="3"/>
      <c r="F494" s="4">
        <f>K486</f>
        <v>37945640</v>
      </c>
      <c r="H494" s="25" t="s">
        <v>157</v>
      </c>
      <c r="I494" s="26">
        <v>107278423</v>
      </c>
      <c r="J494" s="26">
        <v>108185920</v>
      </c>
      <c r="K494" s="26">
        <v>109110626</v>
      </c>
      <c r="L494" s="25">
        <v>27</v>
      </c>
      <c r="M494" s="25" t="s">
        <v>142</v>
      </c>
    </row>
    <row r="495" spans="1:13" s="5" customFormat="1" ht="15.75">
      <c r="A495" s="4" t="s">
        <v>24</v>
      </c>
      <c r="B495" s="12">
        <f>I487</f>
        <v>40850169</v>
      </c>
      <c r="C495" s="3"/>
      <c r="D495" s="12">
        <f>J487</f>
        <v>46131788</v>
      </c>
      <c r="E495" s="3"/>
      <c r="F495" s="12">
        <f>K487</f>
        <v>46249616</v>
      </c>
      <c r="H495" s="25" t="s">
        <v>157</v>
      </c>
      <c r="I495" s="26">
        <v>10892682</v>
      </c>
      <c r="J495" s="26">
        <v>11260243</v>
      </c>
      <c r="K495" s="26">
        <v>11632674</v>
      </c>
      <c r="L495" s="25">
        <v>28</v>
      </c>
      <c r="M495" s="25" t="s">
        <v>143</v>
      </c>
    </row>
    <row r="496" spans="1:13" s="5" customFormat="1" ht="15.75">
      <c r="A496" s="4"/>
      <c r="B496" s="4"/>
      <c r="C496" s="3"/>
      <c r="D496" s="4"/>
      <c r="E496" s="3"/>
      <c r="F496" s="4"/>
      <c r="H496" s="25" t="s">
        <v>157</v>
      </c>
      <c r="I496" s="26">
        <v>38209485</v>
      </c>
      <c r="J496" s="26">
        <v>38790546</v>
      </c>
      <c r="K496" s="26">
        <v>41465645</v>
      </c>
      <c r="L496" s="25">
        <v>29</v>
      </c>
      <c r="M496" s="25" t="s">
        <v>144</v>
      </c>
    </row>
    <row r="497" spans="1:13" s="5" customFormat="1" ht="15.75">
      <c r="A497" s="4" t="s">
        <v>25</v>
      </c>
      <c r="B497" s="4">
        <f>SUM(B493:B496)</f>
        <v>384700944</v>
      </c>
      <c r="C497" s="3"/>
      <c r="D497" s="4">
        <f>SUM(D493:D496)</f>
        <v>462811996</v>
      </c>
      <c r="E497" s="3"/>
      <c r="F497" s="4">
        <f>SUM(F493:F496)</f>
        <v>515432630</v>
      </c>
      <c r="H497" s="25" t="s">
        <v>157</v>
      </c>
      <c r="I497" s="26">
        <v>0</v>
      </c>
      <c r="J497" s="26">
        <v>1713004</v>
      </c>
      <c r="K497" s="26">
        <v>1473149</v>
      </c>
      <c r="L497" s="25">
        <v>30</v>
      </c>
      <c r="M497" s="25" t="s">
        <v>145</v>
      </c>
    </row>
    <row r="498" spans="1:13" s="5" customFormat="1" ht="15.75">
      <c r="A498" s="4"/>
      <c r="B498" s="4"/>
      <c r="C498" s="3"/>
      <c r="D498" s="4"/>
      <c r="E498" s="3"/>
      <c r="F498" s="4"/>
      <c r="H498" s="25" t="s">
        <v>157</v>
      </c>
      <c r="I498" s="26">
        <v>775291674</v>
      </c>
      <c r="J498" s="26">
        <v>891932126</v>
      </c>
      <c r="K498" s="26">
        <v>920400000</v>
      </c>
      <c r="L498" s="25">
        <v>31</v>
      </c>
      <c r="M498" s="25" t="s">
        <v>146</v>
      </c>
    </row>
    <row r="499" spans="1:13" s="5" customFormat="1" ht="15.75">
      <c r="A499" s="4" t="s">
        <v>26</v>
      </c>
      <c r="B499" s="4">
        <f aca="true" t="shared" si="66" ref="B499:B504">I488</f>
        <v>207143775</v>
      </c>
      <c r="C499" s="3"/>
      <c r="D499" s="4">
        <f aca="true" t="shared" si="67" ref="D499:D504">J488</f>
        <v>217332327</v>
      </c>
      <c r="E499" s="3"/>
      <c r="F499" s="4">
        <f aca="true" t="shared" si="68" ref="F499:F504">K488</f>
        <v>223834688</v>
      </c>
      <c r="H499" s="25" t="s">
        <v>157</v>
      </c>
      <c r="I499" s="26">
        <v>58734138</v>
      </c>
      <c r="J499" s="26">
        <v>63484865</v>
      </c>
      <c r="K499" s="26">
        <v>64501445</v>
      </c>
      <c r="L499" s="25">
        <v>32</v>
      </c>
      <c r="M499" s="25" t="s">
        <v>147</v>
      </c>
    </row>
    <row r="500" spans="1:13" s="5" customFormat="1" ht="15.75">
      <c r="A500" s="4" t="s">
        <v>27</v>
      </c>
      <c r="B500" s="4">
        <f t="shared" si="66"/>
        <v>1053593</v>
      </c>
      <c r="C500" s="3"/>
      <c r="D500" s="4">
        <f t="shared" si="67"/>
        <v>1083408</v>
      </c>
      <c r="E500" s="3"/>
      <c r="F500" s="4">
        <f t="shared" si="68"/>
        <v>1110170</v>
      </c>
      <c r="H500" s="25" t="s">
        <v>157</v>
      </c>
      <c r="I500" s="26">
        <v>81217268</v>
      </c>
      <c r="J500" s="26">
        <v>81012861</v>
      </c>
      <c r="K500" s="26">
        <v>86586872</v>
      </c>
      <c r="L500" s="25">
        <v>33</v>
      </c>
      <c r="M500" s="25" t="s">
        <v>148</v>
      </c>
    </row>
    <row r="501" spans="1:13" s="5" customFormat="1" ht="15.75">
      <c r="A501" s="4" t="s">
        <v>28</v>
      </c>
      <c r="B501" s="4">
        <f t="shared" si="66"/>
        <v>637536</v>
      </c>
      <c r="C501" s="3"/>
      <c r="D501" s="4">
        <f t="shared" si="67"/>
        <v>955052</v>
      </c>
      <c r="E501" s="3"/>
      <c r="F501" s="4">
        <f t="shared" si="68"/>
        <v>1047711</v>
      </c>
      <c r="H501" s="25" t="s">
        <v>157</v>
      </c>
      <c r="I501" s="26">
        <v>15893601</v>
      </c>
      <c r="J501" s="26">
        <v>13360479</v>
      </c>
      <c r="K501" s="26">
        <v>10164295</v>
      </c>
      <c r="L501" s="25">
        <v>34</v>
      </c>
      <c r="M501" s="25" t="s">
        <v>149</v>
      </c>
    </row>
    <row r="502" spans="1:13" s="5" customFormat="1" ht="15.75">
      <c r="A502" s="4" t="s">
        <v>29</v>
      </c>
      <c r="B502" s="4">
        <f t="shared" si="66"/>
        <v>4113082</v>
      </c>
      <c r="C502" s="3"/>
      <c r="D502" s="4">
        <f t="shared" si="67"/>
        <v>4113281</v>
      </c>
      <c r="E502" s="3"/>
      <c r="F502" s="4">
        <f t="shared" si="68"/>
        <v>4176118</v>
      </c>
      <c r="H502" s="25" t="s">
        <v>157</v>
      </c>
      <c r="I502" s="26">
        <v>7835538</v>
      </c>
      <c r="J502" s="26">
        <v>3924138</v>
      </c>
      <c r="K502" s="26">
        <v>3924149</v>
      </c>
      <c r="L502" s="25">
        <v>35</v>
      </c>
      <c r="M502" s="25" t="s">
        <v>150</v>
      </c>
    </row>
    <row r="503" spans="1:13" s="5" customFormat="1" ht="15.75">
      <c r="A503" s="4" t="s">
        <v>30</v>
      </c>
      <c r="B503" s="4">
        <f t="shared" si="66"/>
        <v>1936140</v>
      </c>
      <c r="C503" s="3"/>
      <c r="D503" s="4">
        <f t="shared" si="67"/>
        <v>1936422</v>
      </c>
      <c r="E503" s="3"/>
      <c r="F503" s="4">
        <f t="shared" si="68"/>
        <v>1981879</v>
      </c>
      <c r="H503" s="25" t="s">
        <v>157</v>
      </c>
      <c r="I503" s="26">
        <v>3421020</v>
      </c>
      <c r="J503" s="26">
        <v>4642500</v>
      </c>
      <c r="K503" s="26">
        <v>4680000</v>
      </c>
      <c r="L503" s="25">
        <v>36</v>
      </c>
      <c r="M503" s="25" t="s">
        <v>151</v>
      </c>
    </row>
    <row r="504" spans="1:13" s="5" customFormat="1" ht="15.75">
      <c r="A504" s="4" t="s">
        <v>31</v>
      </c>
      <c r="B504" s="12">
        <f t="shared" si="66"/>
        <v>0</v>
      </c>
      <c r="C504" s="3"/>
      <c r="D504" s="12">
        <f t="shared" si="67"/>
        <v>0</v>
      </c>
      <c r="E504" s="3"/>
      <c r="F504" s="12">
        <f t="shared" si="68"/>
        <v>56000</v>
      </c>
      <c r="H504" s="25" t="s">
        <v>157</v>
      </c>
      <c r="I504" s="26">
        <v>0</v>
      </c>
      <c r="J504" s="26">
        <v>2965861</v>
      </c>
      <c r="K504" s="26">
        <v>3006307</v>
      </c>
      <c r="L504" s="25">
        <v>37</v>
      </c>
      <c r="M504" s="25" t="s">
        <v>152</v>
      </c>
    </row>
    <row r="505" spans="1:12" s="5" customFormat="1" ht="15.75">
      <c r="A505" s="4"/>
      <c r="B505" s="4"/>
      <c r="C505" s="3"/>
      <c r="D505" s="4"/>
      <c r="E505" s="3"/>
      <c r="F505" s="4"/>
      <c r="L505" s="25"/>
    </row>
    <row r="506" spans="1:12" s="5" customFormat="1" ht="15.75">
      <c r="A506" s="4" t="s">
        <v>32</v>
      </c>
      <c r="B506" s="4">
        <f>SUM(B499:B505)</f>
        <v>214884126</v>
      </c>
      <c r="C506" s="3"/>
      <c r="D506" s="4">
        <f>SUM(D499:D505)</f>
        <v>225420490</v>
      </c>
      <c r="E506" s="3"/>
      <c r="F506" s="4">
        <f>SUM(F499:F505)</f>
        <v>232206566</v>
      </c>
      <c r="L506" s="25"/>
    </row>
    <row r="507" spans="1:12" s="5" customFormat="1" ht="15.75">
      <c r="A507" s="4"/>
      <c r="B507" s="4"/>
      <c r="C507" s="3"/>
      <c r="D507" s="4"/>
      <c r="E507" s="3"/>
      <c r="F507" s="4"/>
      <c r="L507" s="25"/>
    </row>
    <row r="508" spans="1:12" s="5" customFormat="1" ht="15.75">
      <c r="A508" s="4" t="s">
        <v>33</v>
      </c>
      <c r="B508" s="4">
        <f>I494</f>
        <v>107278423</v>
      </c>
      <c r="C508" s="3"/>
      <c r="D508" s="4">
        <f>J494</f>
        <v>108185920</v>
      </c>
      <c r="E508" s="3"/>
      <c r="F508" s="4">
        <f>K494</f>
        <v>109110626</v>
      </c>
      <c r="L508" s="25"/>
    </row>
    <row r="509" spans="1:12" s="5" customFormat="1" ht="15.75">
      <c r="A509" s="4" t="s">
        <v>34</v>
      </c>
      <c r="B509" s="4">
        <f>I495</f>
        <v>10892682</v>
      </c>
      <c r="C509" s="3"/>
      <c r="D509" s="4">
        <f>J495</f>
        <v>11260243</v>
      </c>
      <c r="E509" s="3"/>
      <c r="F509" s="4">
        <f>K495</f>
        <v>11632674</v>
      </c>
      <c r="L509" s="25"/>
    </row>
    <row r="510" spans="1:12" s="5" customFormat="1" ht="15.75">
      <c r="A510" s="4" t="s">
        <v>35</v>
      </c>
      <c r="B510" s="4">
        <f>I496</f>
        <v>38209485</v>
      </c>
      <c r="C510" s="3"/>
      <c r="D510" s="4">
        <f>J496</f>
        <v>38790546</v>
      </c>
      <c r="E510" s="3"/>
      <c r="F510" s="4">
        <f>K496</f>
        <v>41465645</v>
      </c>
      <c r="L510" s="25"/>
    </row>
    <row r="511" spans="1:12" s="5" customFormat="1" ht="15.75">
      <c r="A511" s="4" t="s">
        <v>36</v>
      </c>
      <c r="B511" s="12">
        <f>I497</f>
        <v>0</v>
      </c>
      <c r="C511" s="3"/>
      <c r="D511" s="12">
        <f>J497</f>
        <v>1713004</v>
      </c>
      <c r="E511" s="3"/>
      <c r="F511" s="12">
        <f>K497</f>
        <v>1473149</v>
      </c>
      <c r="L511" s="25"/>
    </row>
    <row r="512" spans="1:12" s="5" customFormat="1" ht="15.75">
      <c r="A512" s="4"/>
      <c r="B512" s="4"/>
      <c r="C512" s="3"/>
      <c r="D512" s="4"/>
      <c r="E512" s="3"/>
      <c r="F512" s="4"/>
      <c r="L512" s="25"/>
    </row>
    <row r="513" spans="1:12" s="5" customFormat="1" ht="15.75">
      <c r="A513" s="4" t="s">
        <v>37</v>
      </c>
      <c r="B513" s="4">
        <f>SUM(B508:B512)</f>
        <v>156380590</v>
      </c>
      <c r="C513" s="3"/>
      <c r="D513" s="4">
        <f>SUM(D508:D512)</f>
        <v>159949713</v>
      </c>
      <c r="E513" s="3"/>
      <c r="F513" s="4">
        <f>SUM(F508:F512)</f>
        <v>163682094</v>
      </c>
      <c r="L513" s="25"/>
    </row>
    <row r="514" spans="1:12" s="5" customFormat="1" ht="15.75">
      <c r="A514" s="4"/>
      <c r="B514" s="4"/>
      <c r="C514" s="3"/>
      <c r="D514" s="4"/>
      <c r="E514" s="3"/>
      <c r="F514" s="4"/>
      <c r="L514" s="25"/>
    </row>
    <row r="515" spans="1:12" s="5" customFormat="1" ht="15.75">
      <c r="A515" s="4" t="s">
        <v>38</v>
      </c>
      <c r="B515" s="4">
        <f aca="true" t="shared" si="69" ref="B515:B520">I498</f>
        <v>775291674</v>
      </c>
      <c r="C515" s="3"/>
      <c r="D515" s="4">
        <f aca="true" t="shared" si="70" ref="D515:D520">J498</f>
        <v>891932126</v>
      </c>
      <c r="E515" s="3"/>
      <c r="F515" s="4">
        <f aca="true" t="shared" si="71" ref="F515:F520">K498</f>
        <v>920400000</v>
      </c>
      <c r="L515" s="25"/>
    </row>
    <row r="516" spans="1:12" s="5" customFormat="1" ht="15.75">
      <c r="A516" s="4" t="s">
        <v>39</v>
      </c>
      <c r="B516" s="4">
        <f t="shared" si="69"/>
        <v>58734138</v>
      </c>
      <c r="C516" s="3"/>
      <c r="D516" s="4">
        <f t="shared" si="70"/>
        <v>63484865</v>
      </c>
      <c r="E516" s="3"/>
      <c r="F516" s="4">
        <f t="shared" si="71"/>
        <v>64501445</v>
      </c>
      <c r="L516" s="25"/>
    </row>
    <row r="517" spans="1:12" s="5" customFormat="1" ht="15.75">
      <c r="A517" s="4" t="s">
        <v>40</v>
      </c>
      <c r="B517" s="4">
        <f t="shared" si="69"/>
        <v>81217268</v>
      </c>
      <c r="C517" s="3"/>
      <c r="D517" s="4">
        <f t="shared" si="70"/>
        <v>81012861</v>
      </c>
      <c r="E517" s="3"/>
      <c r="F517" s="4">
        <f t="shared" si="71"/>
        <v>86586872</v>
      </c>
      <c r="L517" s="25"/>
    </row>
    <row r="518" spans="1:12" s="5" customFormat="1" ht="15.75">
      <c r="A518" s="4" t="s">
        <v>41</v>
      </c>
      <c r="B518" s="4">
        <f t="shared" si="69"/>
        <v>15893601</v>
      </c>
      <c r="C518" s="3"/>
      <c r="D518" s="4">
        <f t="shared" si="70"/>
        <v>13360479</v>
      </c>
      <c r="E518" s="3"/>
      <c r="F518" s="4">
        <f t="shared" si="71"/>
        <v>10164295</v>
      </c>
      <c r="L518" s="25"/>
    </row>
    <row r="519" spans="1:12" s="5" customFormat="1" ht="15.75">
      <c r="A519" s="4" t="s">
        <v>42</v>
      </c>
      <c r="B519" s="4">
        <f t="shared" si="69"/>
        <v>7835538</v>
      </c>
      <c r="C519" s="3"/>
      <c r="D519" s="4">
        <f t="shared" si="70"/>
        <v>3924138</v>
      </c>
      <c r="E519" s="3"/>
      <c r="F519" s="4">
        <f t="shared" si="71"/>
        <v>3924149</v>
      </c>
      <c r="L519" s="25"/>
    </row>
    <row r="520" spans="1:12" s="5" customFormat="1" ht="15.75">
      <c r="A520" s="4" t="s">
        <v>43</v>
      </c>
      <c r="B520" s="4">
        <f t="shared" si="69"/>
        <v>3421020</v>
      </c>
      <c r="C520" s="3"/>
      <c r="D520" s="4">
        <f t="shared" si="70"/>
        <v>4642500</v>
      </c>
      <c r="E520" s="3"/>
      <c r="F520" s="4">
        <f t="shared" si="71"/>
        <v>4680000</v>
      </c>
      <c r="L520" s="25"/>
    </row>
    <row r="521" spans="1:12" s="5" customFormat="1" ht="15.75">
      <c r="A521" s="4" t="s">
        <v>44</v>
      </c>
      <c r="B521" s="4"/>
      <c r="C521" s="4"/>
      <c r="D521" s="4"/>
      <c r="E521" s="3"/>
      <c r="F521" s="4"/>
      <c r="L521" s="25"/>
    </row>
    <row r="522" spans="1:12" s="5" customFormat="1" ht="15.75">
      <c r="A522" s="4" t="s">
        <v>45</v>
      </c>
      <c r="B522" s="12">
        <f>I504</f>
        <v>0</v>
      </c>
      <c r="C522" s="3"/>
      <c r="D522" s="12">
        <f>J504</f>
        <v>2965861</v>
      </c>
      <c r="E522" s="3"/>
      <c r="F522" s="12">
        <f>K504</f>
        <v>3006307</v>
      </c>
      <c r="L522" s="25"/>
    </row>
    <row r="523" spans="1:12" s="5" customFormat="1" ht="15.75">
      <c r="A523" s="4"/>
      <c r="B523" s="4"/>
      <c r="C523" s="4"/>
      <c r="D523" s="4"/>
      <c r="E523" s="3"/>
      <c r="F523" s="4"/>
      <c r="L523" s="25"/>
    </row>
    <row r="524" spans="1:12" s="5" customFormat="1" ht="15.75">
      <c r="A524" s="4" t="s">
        <v>46</v>
      </c>
      <c r="B524" s="4">
        <f>SUM(B468:B469)+B478+SUM(B482:B491)+B497+B506+SUM(B512:B523)</f>
        <v>2898056492</v>
      </c>
      <c r="C524" s="3"/>
      <c r="D524" s="4">
        <f>SUM(D468:D469)+D478+SUM(D482:D491)+D497+D506+SUM(D512:D523)</f>
        <v>3199155833</v>
      </c>
      <c r="E524" s="3"/>
      <c r="F524" s="4">
        <f>SUM(F468:F469)+F478+SUM(F482:F491)+F497+F506+SUM(F512:F523)</f>
        <v>3539471545</v>
      </c>
      <c r="L524" s="25"/>
    </row>
    <row r="525" spans="1:12" s="5" customFormat="1" ht="15.75">
      <c r="A525" s="4"/>
      <c r="B525" s="4"/>
      <c r="C525" s="3"/>
      <c r="D525" s="4"/>
      <c r="E525" s="3"/>
      <c r="F525" s="4"/>
      <c r="L525" s="25"/>
    </row>
    <row r="526" spans="1:12" s="5" customFormat="1" ht="15.75">
      <c r="A526" s="13" t="s">
        <v>47</v>
      </c>
      <c r="B526" s="4"/>
      <c r="C526" s="4"/>
      <c r="D526" s="4"/>
      <c r="E526" s="4"/>
      <c r="F526" s="4"/>
      <c r="L526" s="25"/>
    </row>
    <row r="527" spans="1:12" s="5" customFormat="1" ht="15.75">
      <c r="A527" s="14" t="s">
        <v>48</v>
      </c>
      <c r="B527" s="4"/>
      <c r="C527" s="3"/>
      <c r="D527" s="4"/>
      <c r="E527" s="3"/>
      <c r="F527" s="4"/>
      <c r="L527" s="25"/>
    </row>
    <row r="528" spans="1:12" s="5" customFormat="1" ht="15.75">
      <c r="A528" s="14" t="s">
        <v>49</v>
      </c>
      <c r="B528" s="4"/>
      <c r="C528" s="3"/>
      <c r="D528" s="4"/>
      <c r="E528" s="3"/>
      <c r="F528" s="4"/>
      <c r="L528" s="25"/>
    </row>
    <row r="529" spans="1:12" s="5" customFormat="1" ht="15.75">
      <c r="A529" s="14" t="s">
        <v>50</v>
      </c>
      <c r="B529" s="3"/>
      <c r="C529" s="3"/>
      <c r="D529" s="3"/>
      <c r="E529" s="3"/>
      <c r="F529" s="3"/>
      <c r="L529" s="25"/>
    </row>
    <row r="530" spans="1:12" s="5" customFormat="1" ht="15.75">
      <c r="A530" s="14" t="s">
        <v>51</v>
      </c>
      <c r="B530" s="4"/>
      <c r="C530" s="3"/>
      <c r="D530" s="4"/>
      <c r="E530" s="3"/>
      <c r="F530" s="4"/>
      <c r="L530" s="25"/>
    </row>
    <row r="531" spans="1:12" s="5" customFormat="1" ht="15.75">
      <c r="A531" s="4"/>
      <c r="B531" s="4"/>
      <c r="C531" s="3"/>
      <c r="D531" s="4"/>
      <c r="E531" s="3"/>
      <c r="F531" s="4"/>
      <c r="L531" s="25"/>
    </row>
    <row r="532" spans="1:12" s="5" customFormat="1" ht="15.75">
      <c r="A532" s="4"/>
      <c r="B532" s="4"/>
      <c r="C532" s="3"/>
      <c r="D532" s="4"/>
      <c r="E532" s="3"/>
      <c r="F532" s="4"/>
      <c r="L532" s="25"/>
    </row>
    <row r="533" spans="1:12" s="5" customFormat="1" ht="15.75">
      <c r="A533" s="15"/>
      <c r="B533" s="4"/>
      <c r="C533" s="3"/>
      <c r="D533" s="4"/>
      <c r="E533" s="3"/>
      <c r="F533" s="4"/>
      <c r="L533" s="25"/>
    </row>
    <row r="534" spans="1:12" s="5" customFormat="1" ht="15.75">
      <c r="A534" s="15"/>
      <c r="B534" s="4"/>
      <c r="C534" s="3"/>
      <c r="D534" s="4"/>
      <c r="E534" s="3"/>
      <c r="F534" s="4"/>
      <c r="L534" s="25"/>
    </row>
    <row r="535" spans="1:12" s="5" customFormat="1" ht="15.75">
      <c r="A535" s="16"/>
      <c r="B535" s="4"/>
      <c r="C535" s="3"/>
      <c r="D535" s="4"/>
      <c r="E535" s="3"/>
      <c r="F535" s="4"/>
      <c r="L535" s="25"/>
    </row>
    <row r="536" spans="1:12" s="5" customFormat="1" ht="15.75">
      <c r="A536" s="17"/>
      <c r="B536" s="4"/>
      <c r="C536" s="3"/>
      <c r="D536" s="4"/>
      <c r="E536" s="3"/>
      <c r="F536" s="4"/>
      <c r="L536" s="25"/>
    </row>
    <row r="537" spans="1:12" s="5" customFormat="1" ht="15.75">
      <c r="A537" s="18" t="s">
        <v>52</v>
      </c>
      <c r="B537" s="4"/>
      <c r="C537" s="3"/>
      <c r="D537" s="4"/>
      <c r="E537" s="3"/>
      <c r="F537" s="4"/>
      <c r="L537" s="25"/>
    </row>
    <row r="538" spans="1:12" s="5" customFormat="1" ht="15.75">
      <c r="A538" s="4"/>
      <c r="B538" s="4"/>
      <c r="C538" s="3"/>
      <c r="D538" s="4"/>
      <c r="E538" s="3"/>
      <c r="F538" s="4"/>
      <c r="L538" s="25"/>
    </row>
    <row r="539" spans="1:12" s="5" customFormat="1" ht="15.75">
      <c r="A539" s="6" t="s">
        <v>0</v>
      </c>
      <c r="B539" s="4"/>
      <c r="C539" s="3"/>
      <c r="D539" s="4"/>
      <c r="E539" s="3"/>
      <c r="F539" s="4"/>
      <c r="L539" s="25"/>
    </row>
    <row r="540" spans="1:12" s="5" customFormat="1" ht="15.75">
      <c r="A540" s="4"/>
      <c r="B540" s="4"/>
      <c r="C540" s="3"/>
      <c r="D540" s="4"/>
      <c r="E540" s="3"/>
      <c r="F540" s="4"/>
      <c r="L540" s="25"/>
    </row>
    <row r="541" spans="1:12" s="5" customFormat="1" ht="15.75">
      <c r="A541" s="6" t="s">
        <v>1</v>
      </c>
      <c r="B541" s="4"/>
      <c r="C541" s="3"/>
      <c r="D541" s="4"/>
      <c r="E541" s="3"/>
      <c r="F541" s="4"/>
      <c r="L541" s="25"/>
    </row>
    <row r="542" spans="1:12" s="5" customFormat="1" ht="15.75">
      <c r="A542" s="19" t="s">
        <v>58</v>
      </c>
      <c r="B542" s="4"/>
      <c r="C542" s="3"/>
      <c r="D542" s="4"/>
      <c r="E542" s="3"/>
      <c r="F542" s="4"/>
      <c r="L542" s="25"/>
    </row>
    <row r="543" spans="1:12" s="5" customFormat="1" ht="15.75">
      <c r="A543" s="4"/>
      <c r="B543" s="4"/>
      <c r="C543" s="3"/>
      <c r="D543" s="8"/>
      <c r="E543" s="9"/>
      <c r="F543" s="8"/>
      <c r="L543" s="25"/>
    </row>
    <row r="544" spans="1:12" s="5" customFormat="1" ht="15.75">
      <c r="A544" s="4"/>
      <c r="B544" s="10"/>
      <c r="C544" s="11"/>
      <c r="D544" s="10"/>
      <c r="E544" s="11"/>
      <c r="F544" s="10"/>
      <c r="L544" s="25"/>
    </row>
    <row r="545" spans="1:12" s="5" customFormat="1" ht="15.75">
      <c r="A545" s="4"/>
      <c r="B545" s="2">
        <v>1997</v>
      </c>
      <c r="C545" s="1"/>
      <c r="D545" s="2">
        <v>1998</v>
      </c>
      <c r="E545" s="1"/>
      <c r="F545" s="2">
        <v>1999</v>
      </c>
      <c r="L545" s="25"/>
    </row>
    <row r="546" spans="1:12" s="5" customFormat="1" ht="15.75">
      <c r="A546" s="4"/>
      <c r="B546" s="4"/>
      <c r="C546" s="3"/>
      <c r="D546" s="4"/>
      <c r="E546" s="3"/>
      <c r="F546" s="4"/>
      <c r="L546" s="25"/>
    </row>
    <row r="547" spans="1:13" s="5" customFormat="1" ht="15.75">
      <c r="A547" s="4" t="s">
        <v>3</v>
      </c>
      <c r="B547" s="4">
        <f>I547</f>
        <v>1872235</v>
      </c>
      <c r="C547" s="3"/>
      <c r="D547" s="4">
        <f>J547</f>
        <v>3922640</v>
      </c>
      <c r="E547" s="3"/>
      <c r="F547" s="4">
        <f>K547</f>
        <v>3892451</v>
      </c>
      <c r="H547" s="25" t="s">
        <v>158</v>
      </c>
      <c r="I547" s="26">
        <v>1872235</v>
      </c>
      <c r="J547" s="26">
        <v>3922640</v>
      </c>
      <c r="K547" s="26">
        <v>3892451</v>
      </c>
      <c r="L547" s="25">
        <v>1</v>
      </c>
      <c r="M547" s="25" t="s">
        <v>116</v>
      </c>
    </row>
    <row r="548" spans="1:13" s="5" customFormat="1" ht="15.75">
      <c r="A548" s="4" t="s">
        <v>4</v>
      </c>
      <c r="B548" s="4">
        <f>I548</f>
        <v>5573529</v>
      </c>
      <c r="C548" s="3"/>
      <c r="D548" s="4">
        <f>J548</f>
        <v>5423928</v>
      </c>
      <c r="E548" s="3"/>
      <c r="F548" s="4">
        <f>K548</f>
        <v>5401033</v>
      </c>
      <c r="H548" s="25" t="s">
        <v>158</v>
      </c>
      <c r="I548" s="26">
        <v>5573529</v>
      </c>
      <c r="J548" s="26">
        <v>5423928</v>
      </c>
      <c r="K548" s="26">
        <v>5401033</v>
      </c>
      <c r="L548" s="25">
        <v>2</v>
      </c>
      <c r="M548" s="25" t="s">
        <v>117</v>
      </c>
    </row>
    <row r="549" spans="1:13" s="5" customFormat="1" ht="15.75">
      <c r="A549" s="4"/>
      <c r="B549" s="4"/>
      <c r="C549" s="3"/>
      <c r="D549" s="4"/>
      <c r="E549" s="3"/>
      <c r="F549" s="4"/>
      <c r="H549" s="25" t="s">
        <v>158</v>
      </c>
      <c r="I549" s="26">
        <v>69611991</v>
      </c>
      <c r="J549" s="26">
        <v>70301357</v>
      </c>
      <c r="K549" s="26">
        <v>71277595</v>
      </c>
      <c r="L549" s="25">
        <v>3</v>
      </c>
      <c r="M549" s="25" t="s">
        <v>118</v>
      </c>
    </row>
    <row r="550" spans="1:13" s="5" customFormat="1" ht="15.75">
      <c r="A550" s="4" t="s">
        <v>5</v>
      </c>
      <c r="B550" s="4">
        <f aca="true" t="shared" si="72" ref="B550:B555">I549</f>
        <v>69611991</v>
      </c>
      <c r="C550" s="3"/>
      <c r="D550" s="4">
        <f aca="true" t="shared" si="73" ref="D550:D555">J549</f>
        <v>70301357</v>
      </c>
      <c r="E550" s="3"/>
      <c r="F550" s="4">
        <f aca="true" t="shared" si="74" ref="F550:F555">K549</f>
        <v>71277595</v>
      </c>
      <c r="H550" s="25" t="s">
        <v>158</v>
      </c>
      <c r="I550" s="26">
        <v>123845</v>
      </c>
      <c r="J550" s="26">
        <v>123845</v>
      </c>
      <c r="K550" s="26">
        <v>52778</v>
      </c>
      <c r="L550" s="25">
        <v>4</v>
      </c>
      <c r="M550" s="25" t="s">
        <v>119</v>
      </c>
    </row>
    <row r="551" spans="1:13" s="5" customFormat="1" ht="15.75">
      <c r="A551" s="4" t="s">
        <v>6</v>
      </c>
      <c r="B551" s="4">
        <f t="shared" si="72"/>
        <v>123845</v>
      </c>
      <c r="C551" s="3"/>
      <c r="D551" s="4">
        <f t="shared" si="73"/>
        <v>123845</v>
      </c>
      <c r="E551" s="3"/>
      <c r="F551" s="4">
        <f t="shared" si="74"/>
        <v>52778</v>
      </c>
      <c r="H551" s="25" t="s">
        <v>158</v>
      </c>
      <c r="I551" s="26">
        <v>895975</v>
      </c>
      <c r="J551" s="26">
        <v>1053168</v>
      </c>
      <c r="K551" s="26">
        <v>1119772</v>
      </c>
      <c r="L551" s="25">
        <v>5</v>
      </c>
      <c r="M551" s="25" t="s">
        <v>120</v>
      </c>
    </row>
    <row r="552" spans="1:13" s="5" customFormat="1" ht="15.75">
      <c r="A552" s="4" t="s">
        <v>7</v>
      </c>
      <c r="B552" s="4">
        <f t="shared" si="72"/>
        <v>895975</v>
      </c>
      <c r="C552" s="3"/>
      <c r="D552" s="4">
        <f t="shared" si="73"/>
        <v>1053168</v>
      </c>
      <c r="E552" s="3"/>
      <c r="F552" s="4">
        <f t="shared" si="74"/>
        <v>1119772</v>
      </c>
      <c r="H552" s="25" t="s">
        <v>158</v>
      </c>
      <c r="I552" s="26">
        <v>3238391</v>
      </c>
      <c r="J552" s="26">
        <v>4381292</v>
      </c>
      <c r="K552" s="26">
        <v>5431805</v>
      </c>
      <c r="L552" s="25">
        <v>6</v>
      </c>
      <c r="M552" s="25" t="s">
        <v>121</v>
      </c>
    </row>
    <row r="553" spans="1:13" s="5" customFormat="1" ht="15.75">
      <c r="A553" s="4" t="s">
        <v>8</v>
      </c>
      <c r="B553" s="4">
        <f t="shared" si="72"/>
        <v>3238391</v>
      </c>
      <c r="C553" s="3"/>
      <c r="D553" s="4">
        <f t="shared" si="73"/>
        <v>4381292</v>
      </c>
      <c r="E553" s="3"/>
      <c r="F553" s="4">
        <f t="shared" si="74"/>
        <v>5431805</v>
      </c>
      <c r="H553" s="25" t="s">
        <v>158</v>
      </c>
      <c r="I553" s="26">
        <v>277101</v>
      </c>
      <c r="J553" s="26">
        <v>249407</v>
      </c>
      <c r="K553" s="26">
        <v>335609</v>
      </c>
      <c r="L553" s="25">
        <v>7</v>
      </c>
      <c r="M553" s="25" t="s">
        <v>122</v>
      </c>
    </row>
    <row r="554" spans="1:13" s="5" customFormat="1" ht="15.75">
      <c r="A554" s="4" t="s">
        <v>9</v>
      </c>
      <c r="B554" s="4">
        <f t="shared" si="72"/>
        <v>277101</v>
      </c>
      <c r="C554" s="3"/>
      <c r="D554" s="4">
        <f t="shared" si="73"/>
        <v>249407</v>
      </c>
      <c r="E554" s="3"/>
      <c r="F554" s="4">
        <f t="shared" si="74"/>
        <v>335609</v>
      </c>
      <c r="H554" s="25" t="s">
        <v>158</v>
      </c>
      <c r="I554" s="26">
        <v>0</v>
      </c>
      <c r="J554" s="26">
        <v>1156481</v>
      </c>
      <c r="K554" s="26">
        <v>1148855</v>
      </c>
      <c r="L554" s="25">
        <v>8</v>
      </c>
      <c r="M554" s="25" t="s">
        <v>123</v>
      </c>
    </row>
    <row r="555" spans="1:13" s="5" customFormat="1" ht="15.75">
      <c r="A555" s="4" t="s">
        <v>10</v>
      </c>
      <c r="B555" s="12">
        <f t="shared" si="72"/>
        <v>0</v>
      </c>
      <c r="C555" s="3"/>
      <c r="D555" s="12">
        <f t="shared" si="73"/>
        <v>1156481</v>
      </c>
      <c r="E555" s="3"/>
      <c r="F555" s="12">
        <f t="shared" si="74"/>
        <v>1148855</v>
      </c>
      <c r="H555" s="25" t="s">
        <v>158</v>
      </c>
      <c r="I555" s="26">
        <v>4147291</v>
      </c>
      <c r="J555" s="26">
        <v>5956105</v>
      </c>
      <c r="K555" s="26">
        <v>6959244</v>
      </c>
      <c r="L555" s="25">
        <v>9</v>
      </c>
      <c r="M555" s="25" t="s">
        <v>124</v>
      </c>
    </row>
    <row r="556" spans="1:13" s="5" customFormat="1" ht="15.75">
      <c r="A556" s="4"/>
      <c r="B556" s="3"/>
      <c r="C556" s="3"/>
      <c r="D556" s="3"/>
      <c r="E556" s="3"/>
      <c r="F556" s="3"/>
      <c r="H556" s="25" t="s">
        <v>158</v>
      </c>
      <c r="I556" s="26">
        <v>708163</v>
      </c>
      <c r="J556" s="26">
        <v>777239</v>
      </c>
      <c r="K556" s="26">
        <v>782610</v>
      </c>
      <c r="L556" s="25">
        <v>10</v>
      </c>
      <c r="M556" s="25" t="s">
        <v>125</v>
      </c>
    </row>
    <row r="557" spans="1:13" s="5" customFormat="1" ht="15.75">
      <c r="A557" s="4" t="s">
        <v>11</v>
      </c>
      <c r="B557" s="4">
        <f>SUM(B550:B556)</f>
        <v>74147303</v>
      </c>
      <c r="C557" s="3"/>
      <c r="D557" s="4">
        <f>SUM(D550:D556)</f>
        <v>77265550</v>
      </c>
      <c r="E557" s="3"/>
      <c r="F557" s="4">
        <f>SUM(F550:F556)</f>
        <v>79366414</v>
      </c>
      <c r="H557" s="25" t="s">
        <v>158</v>
      </c>
      <c r="I557" s="26">
        <v>3580036</v>
      </c>
      <c r="J557" s="26">
        <v>3869457</v>
      </c>
      <c r="K557" s="26">
        <v>3875783</v>
      </c>
      <c r="L557" s="25">
        <v>11</v>
      </c>
      <c r="M557" s="25" t="s">
        <v>126</v>
      </c>
    </row>
    <row r="558" spans="1:13" s="5" customFormat="1" ht="15.75">
      <c r="A558" s="4"/>
      <c r="B558" s="4"/>
      <c r="C558" s="3"/>
      <c r="D558" s="4"/>
      <c r="E558" s="3"/>
      <c r="F558" s="4"/>
      <c r="H558" s="25" t="s">
        <v>158</v>
      </c>
      <c r="I558" s="26">
        <v>4279891</v>
      </c>
      <c r="J558" s="26">
        <v>4871486</v>
      </c>
      <c r="K558" s="26">
        <v>5257634</v>
      </c>
      <c r="L558" s="25">
        <v>12</v>
      </c>
      <c r="M558" s="25" t="s">
        <v>127</v>
      </c>
    </row>
    <row r="559" spans="1:13" s="5" customFormat="1" ht="15.75">
      <c r="A559" s="4" t="s">
        <v>12</v>
      </c>
      <c r="B559" s="3">
        <f>I555</f>
        <v>4147291</v>
      </c>
      <c r="C559" s="3"/>
      <c r="D559" s="3">
        <f>J555</f>
        <v>5956105</v>
      </c>
      <c r="E559" s="3"/>
      <c r="F559" s="3">
        <f>K555</f>
        <v>6959244</v>
      </c>
      <c r="H559" s="25" t="s">
        <v>158</v>
      </c>
      <c r="I559" s="26">
        <v>0</v>
      </c>
      <c r="J559" s="26">
        <v>0</v>
      </c>
      <c r="K559" s="26">
        <v>13164489</v>
      </c>
      <c r="L559" s="25">
        <v>13</v>
      </c>
      <c r="M559" s="25" t="s">
        <v>128</v>
      </c>
    </row>
    <row r="560" spans="1:13" s="5" customFormat="1" ht="15.75">
      <c r="A560" s="4" t="s">
        <v>13</v>
      </c>
      <c r="B560" s="12">
        <f>I556</f>
        <v>708163</v>
      </c>
      <c r="C560" s="3"/>
      <c r="D560" s="12">
        <f>J556</f>
        <v>777239</v>
      </c>
      <c r="E560" s="3"/>
      <c r="F560" s="12">
        <f>K556</f>
        <v>782610</v>
      </c>
      <c r="H560" s="25" t="s">
        <v>158</v>
      </c>
      <c r="I560" s="26">
        <v>6065085</v>
      </c>
      <c r="J560" s="26">
        <v>6067289</v>
      </c>
      <c r="K560" s="26">
        <v>5043675</v>
      </c>
      <c r="L560" s="25">
        <v>14</v>
      </c>
      <c r="M560" s="25" t="s">
        <v>129</v>
      </c>
    </row>
    <row r="561" spans="1:13" s="5" customFormat="1" ht="15.75">
      <c r="A561" s="4"/>
      <c r="B561" s="3"/>
      <c r="C561" s="3"/>
      <c r="D561" s="3"/>
      <c r="E561" s="3"/>
      <c r="F561" s="3"/>
      <c r="H561" s="25" t="s">
        <v>158</v>
      </c>
      <c r="I561" s="26">
        <v>235184</v>
      </c>
      <c r="J561" s="26">
        <v>271402</v>
      </c>
      <c r="K561" s="26">
        <v>260609</v>
      </c>
      <c r="L561" s="25">
        <v>15</v>
      </c>
      <c r="M561" s="25" t="s">
        <v>130</v>
      </c>
    </row>
    <row r="562" spans="1:13" s="5" customFormat="1" ht="15.75">
      <c r="A562" s="4" t="s">
        <v>14</v>
      </c>
      <c r="B562" s="4">
        <f>SUM(B559:B561)</f>
        <v>4855454</v>
      </c>
      <c r="C562" s="3"/>
      <c r="D562" s="4">
        <f>SUM(D559:D561)</f>
        <v>6733344</v>
      </c>
      <c r="E562" s="3"/>
      <c r="F562" s="4">
        <f>SUM(F559:F561)</f>
        <v>7741854</v>
      </c>
      <c r="H562" s="25" t="s">
        <v>158</v>
      </c>
      <c r="I562" s="26">
        <v>376920</v>
      </c>
      <c r="J562" s="26">
        <v>391835</v>
      </c>
      <c r="K562" s="26">
        <v>406590</v>
      </c>
      <c r="L562" s="25">
        <v>16</v>
      </c>
      <c r="M562" s="25" t="s">
        <v>131</v>
      </c>
    </row>
    <row r="563" spans="1:13" s="5" customFormat="1" ht="15.75">
      <c r="A563" s="4"/>
      <c r="B563" s="4"/>
      <c r="C563" s="4"/>
      <c r="D563" s="4"/>
      <c r="E563" s="4"/>
      <c r="F563" s="4"/>
      <c r="H563" s="25" t="s">
        <v>158</v>
      </c>
      <c r="I563" s="26">
        <v>734576</v>
      </c>
      <c r="J563" s="26">
        <v>1392506</v>
      </c>
      <c r="K563" s="26">
        <v>1605597</v>
      </c>
      <c r="L563" s="25">
        <v>17</v>
      </c>
      <c r="M563" s="25" t="s">
        <v>132</v>
      </c>
    </row>
    <row r="564" spans="1:13" s="5" customFormat="1" ht="15.75">
      <c r="A564" s="4" t="s">
        <v>15</v>
      </c>
      <c r="B564" s="4">
        <f aca="true" t="shared" si="75" ref="B564:B570">I557</f>
        <v>3580036</v>
      </c>
      <c r="C564" s="3"/>
      <c r="D564" s="4">
        <f aca="true" t="shared" si="76" ref="D564:D570">J557</f>
        <v>3869457</v>
      </c>
      <c r="E564" s="3"/>
      <c r="F564" s="4">
        <f aca="true" t="shared" si="77" ref="F564:F570">K557</f>
        <v>3875783</v>
      </c>
      <c r="H564" s="25" t="s">
        <v>158</v>
      </c>
      <c r="I564" s="27">
        <v>37659727</v>
      </c>
      <c r="J564" s="27">
        <v>45732816</v>
      </c>
      <c r="K564" s="27">
        <v>51886005</v>
      </c>
      <c r="L564" s="25">
        <v>18</v>
      </c>
      <c r="M564" s="25" t="s">
        <v>133</v>
      </c>
    </row>
    <row r="565" spans="1:13" s="5" customFormat="1" ht="15.75">
      <c r="A565" s="4" t="s">
        <v>16</v>
      </c>
      <c r="B565" s="4">
        <f t="shared" si="75"/>
        <v>4279891</v>
      </c>
      <c r="C565" s="3"/>
      <c r="D565" s="4">
        <f t="shared" si="76"/>
        <v>4871486</v>
      </c>
      <c r="E565" s="3"/>
      <c r="F565" s="4">
        <f t="shared" si="77"/>
        <v>5257634</v>
      </c>
      <c r="H565" s="25" t="s">
        <v>158</v>
      </c>
      <c r="I565" s="26">
        <v>4692338</v>
      </c>
      <c r="J565" s="26">
        <v>4856958</v>
      </c>
      <c r="K565" s="26">
        <v>4856958</v>
      </c>
      <c r="L565" s="25">
        <v>19</v>
      </c>
      <c r="M565" s="25" t="s">
        <v>134</v>
      </c>
    </row>
    <row r="566" spans="1:13" s="5" customFormat="1" ht="15.75">
      <c r="A566" s="4" t="s">
        <v>17</v>
      </c>
      <c r="B566" s="4">
        <f t="shared" si="75"/>
        <v>0</v>
      </c>
      <c r="C566" s="3"/>
      <c r="D566" s="4">
        <f t="shared" si="76"/>
        <v>0</v>
      </c>
      <c r="E566" s="3"/>
      <c r="F566" s="4">
        <f t="shared" si="77"/>
        <v>13164489</v>
      </c>
      <c r="H566" s="25" t="s">
        <v>158</v>
      </c>
      <c r="I566" s="26">
        <v>4069358</v>
      </c>
      <c r="J566" s="26">
        <v>4595495</v>
      </c>
      <c r="K566" s="26">
        <v>5125020</v>
      </c>
      <c r="L566" s="25">
        <v>20</v>
      </c>
      <c r="M566" s="25" t="s">
        <v>135</v>
      </c>
    </row>
    <row r="567" spans="1:13" s="5" customFormat="1" ht="15.75">
      <c r="A567" s="4" t="s">
        <v>18</v>
      </c>
      <c r="B567" s="4">
        <f t="shared" si="75"/>
        <v>6065085</v>
      </c>
      <c r="C567" s="3"/>
      <c r="D567" s="4">
        <f t="shared" si="76"/>
        <v>6067289</v>
      </c>
      <c r="E567" s="3"/>
      <c r="F567" s="4">
        <f t="shared" si="77"/>
        <v>5043675</v>
      </c>
      <c r="H567" s="25" t="s">
        <v>158</v>
      </c>
      <c r="I567" s="26">
        <v>26572663</v>
      </c>
      <c r="J567" s="26">
        <v>27611567</v>
      </c>
      <c r="K567" s="26">
        <v>28519621</v>
      </c>
      <c r="L567" s="25">
        <v>21</v>
      </c>
      <c r="M567" s="25" t="s">
        <v>136</v>
      </c>
    </row>
    <row r="568" spans="1:13" s="5" customFormat="1" ht="15.75">
      <c r="A568" s="4" t="s">
        <v>19</v>
      </c>
      <c r="B568" s="4">
        <f t="shared" si="75"/>
        <v>235184</v>
      </c>
      <c r="C568" s="3"/>
      <c r="D568" s="4">
        <f t="shared" si="76"/>
        <v>271402</v>
      </c>
      <c r="E568" s="3"/>
      <c r="F568" s="4">
        <f t="shared" si="77"/>
        <v>260609</v>
      </c>
      <c r="H568" s="25" t="s">
        <v>158</v>
      </c>
      <c r="I568" s="29">
        <v>124970</v>
      </c>
      <c r="J568" s="29">
        <v>129929</v>
      </c>
      <c r="K568" s="29">
        <v>133937</v>
      </c>
      <c r="L568" s="25">
        <v>22</v>
      </c>
      <c r="M568" s="25" t="s">
        <v>137</v>
      </c>
    </row>
    <row r="569" spans="1:13" s="5" customFormat="1" ht="15.75">
      <c r="A569" s="4" t="s">
        <v>20</v>
      </c>
      <c r="B569" s="4">
        <f t="shared" si="75"/>
        <v>376920</v>
      </c>
      <c r="C569" s="3"/>
      <c r="D569" s="4">
        <f t="shared" si="76"/>
        <v>391835</v>
      </c>
      <c r="E569" s="3"/>
      <c r="F569" s="4">
        <f t="shared" si="77"/>
        <v>406590</v>
      </c>
      <c r="H569" s="25" t="s">
        <v>158</v>
      </c>
      <c r="I569" s="26">
        <v>102800</v>
      </c>
      <c r="J569" s="26">
        <v>114535</v>
      </c>
      <c r="K569" s="26">
        <v>126402</v>
      </c>
      <c r="L569" s="25">
        <v>23</v>
      </c>
      <c r="M569" s="25" t="s">
        <v>138</v>
      </c>
    </row>
    <row r="570" spans="1:13" s="5" customFormat="1" ht="15.75">
      <c r="A570" s="4" t="s">
        <v>21</v>
      </c>
      <c r="B570" s="4">
        <f t="shared" si="75"/>
        <v>734576</v>
      </c>
      <c r="C570" s="3"/>
      <c r="D570" s="4">
        <f t="shared" si="76"/>
        <v>1392506</v>
      </c>
      <c r="E570" s="3"/>
      <c r="F570" s="4">
        <f t="shared" si="77"/>
        <v>1605597</v>
      </c>
      <c r="H570" s="25" t="s">
        <v>158</v>
      </c>
      <c r="I570" s="26">
        <v>487883</v>
      </c>
      <c r="J570" s="26">
        <v>493289</v>
      </c>
      <c r="K570" s="26">
        <v>498056</v>
      </c>
      <c r="L570" s="25">
        <v>24</v>
      </c>
      <c r="M570" s="25" t="s">
        <v>139</v>
      </c>
    </row>
    <row r="571" spans="1:13" s="5" customFormat="1" ht="15.75">
      <c r="A571" s="4"/>
      <c r="B571" s="4"/>
      <c r="C571" s="3"/>
      <c r="D571" s="4"/>
      <c r="E571" s="3"/>
      <c r="F571" s="4"/>
      <c r="H571" s="25" t="s">
        <v>158</v>
      </c>
      <c r="I571" s="26">
        <v>291746</v>
      </c>
      <c r="J571" s="26">
        <v>291746</v>
      </c>
      <c r="K571" s="26">
        <v>297581</v>
      </c>
      <c r="L571" s="25">
        <v>25</v>
      </c>
      <c r="M571" s="25" t="s">
        <v>140</v>
      </c>
    </row>
    <row r="572" spans="1:13" s="5" customFormat="1" ht="15.75">
      <c r="A572" s="4" t="s">
        <v>22</v>
      </c>
      <c r="B572" s="4">
        <f>I564</f>
        <v>37659727</v>
      </c>
      <c r="C572" s="3"/>
      <c r="D572" s="4">
        <f>J564</f>
        <v>45732816</v>
      </c>
      <c r="E572" s="3"/>
      <c r="F572" s="4">
        <f>K564</f>
        <v>51886005</v>
      </c>
      <c r="H572" s="25" t="s">
        <v>158</v>
      </c>
      <c r="I572" s="26">
        <v>0</v>
      </c>
      <c r="J572" s="26">
        <v>0</v>
      </c>
      <c r="K572" s="26">
        <v>50000</v>
      </c>
      <c r="L572" s="25">
        <v>26</v>
      </c>
      <c r="M572" s="25" t="s">
        <v>141</v>
      </c>
    </row>
    <row r="573" spans="1:13" s="5" customFormat="1" ht="15.75">
      <c r="A573" s="4" t="s">
        <v>23</v>
      </c>
      <c r="B573" s="4">
        <f>I565</f>
        <v>4692338</v>
      </c>
      <c r="C573" s="3"/>
      <c r="D573" s="4">
        <f>J565</f>
        <v>4856958</v>
      </c>
      <c r="E573" s="3"/>
      <c r="F573" s="4">
        <f>K565</f>
        <v>4856958</v>
      </c>
      <c r="H573" s="25" t="s">
        <v>158</v>
      </c>
      <c r="I573" s="26">
        <v>13283355</v>
      </c>
      <c r="J573" s="26">
        <v>13399568</v>
      </c>
      <c r="K573" s="26">
        <v>13399568</v>
      </c>
      <c r="L573" s="25">
        <v>27</v>
      </c>
      <c r="M573" s="25" t="s">
        <v>142</v>
      </c>
    </row>
    <row r="574" spans="1:13" s="5" customFormat="1" ht="15.75">
      <c r="A574" s="4" t="s">
        <v>24</v>
      </c>
      <c r="B574" s="12">
        <f>I566</f>
        <v>4069358</v>
      </c>
      <c r="C574" s="3"/>
      <c r="D574" s="12">
        <f>J566</f>
        <v>4595495</v>
      </c>
      <c r="E574" s="3"/>
      <c r="F574" s="12">
        <f>K566</f>
        <v>5125020</v>
      </c>
      <c r="H574" s="25" t="s">
        <v>158</v>
      </c>
      <c r="I574" s="26">
        <v>1348745</v>
      </c>
      <c r="J574" s="26">
        <v>1394658</v>
      </c>
      <c r="K574" s="26">
        <v>1421257</v>
      </c>
      <c r="L574" s="25">
        <v>28</v>
      </c>
      <c r="M574" s="25" t="s">
        <v>143</v>
      </c>
    </row>
    <row r="575" spans="1:13" s="5" customFormat="1" ht="15.75">
      <c r="A575" s="4"/>
      <c r="B575" s="4"/>
      <c r="C575" s="3"/>
      <c r="D575" s="4"/>
      <c r="E575" s="3"/>
      <c r="F575" s="4"/>
      <c r="H575" s="25" t="s">
        <v>158</v>
      </c>
      <c r="I575" s="26">
        <v>3169177</v>
      </c>
      <c r="J575" s="26">
        <v>3213863</v>
      </c>
      <c r="K575" s="26">
        <v>3158528</v>
      </c>
      <c r="L575" s="25">
        <v>29</v>
      </c>
      <c r="M575" s="25" t="s">
        <v>144</v>
      </c>
    </row>
    <row r="576" spans="1:13" s="5" customFormat="1" ht="15.75">
      <c r="A576" s="4" t="s">
        <v>25</v>
      </c>
      <c r="B576" s="4">
        <f>SUM(B572:B575)</f>
        <v>46421423</v>
      </c>
      <c r="C576" s="3"/>
      <c r="D576" s="4">
        <f>SUM(D572:D575)</f>
        <v>55185269</v>
      </c>
      <c r="E576" s="3"/>
      <c r="F576" s="4">
        <f>SUM(F572:F575)</f>
        <v>61867983</v>
      </c>
      <c r="H576" s="25" t="s">
        <v>158</v>
      </c>
      <c r="I576" s="26">
        <v>0</v>
      </c>
      <c r="J576" s="26">
        <v>212583</v>
      </c>
      <c r="K576" s="26">
        <v>192415</v>
      </c>
      <c r="L576" s="25">
        <v>30</v>
      </c>
      <c r="M576" s="25" t="s">
        <v>145</v>
      </c>
    </row>
    <row r="577" spans="1:13" s="5" customFormat="1" ht="15.75">
      <c r="A577" s="4"/>
      <c r="B577" s="4"/>
      <c r="C577" s="3"/>
      <c r="D577" s="4"/>
      <c r="E577" s="3"/>
      <c r="F577" s="4"/>
      <c r="H577" s="25" t="s">
        <v>158</v>
      </c>
      <c r="I577" s="26">
        <v>79003771</v>
      </c>
      <c r="J577" s="26">
        <v>89777449</v>
      </c>
      <c r="K577" s="26">
        <v>89000000</v>
      </c>
      <c r="L577" s="25">
        <v>31</v>
      </c>
      <c r="M577" s="25" t="s">
        <v>146</v>
      </c>
    </row>
    <row r="578" spans="1:13" s="5" customFormat="1" ht="15.75">
      <c r="A578" s="4" t="s">
        <v>26</v>
      </c>
      <c r="B578" s="4">
        <f aca="true" t="shared" si="78" ref="B578:B583">I567</f>
        <v>26572663</v>
      </c>
      <c r="C578" s="3"/>
      <c r="D578" s="4">
        <f aca="true" t="shared" si="79" ref="D578:D583">J567</f>
        <v>27611567</v>
      </c>
      <c r="E578" s="3"/>
      <c r="F578" s="4">
        <f aca="true" t="shared" si="80" ref="F578:F583">K567</f>
        <v>28519621</v>
      </c>
      <c r="H578" s="25" t="s">
        <v>158</v>
      </c>
      <c r="I578" s="26">
        <v>7052198</v>
      </c>
      <c r="J578" s="26">
        <v>7470927</v>
      </c>
      <c r="K578" s="26">
        <v>7642477</v>
      </c>
      <c r="L578" s="25">
        <v>32</v>
      </c>
      <c r="M578" s="25" t="s">
        <v>147</v>
      </c>
    </row>
    <row r="579" spans="1:13" s="5" customFormat="1" ht="15.75">
      <c r="A579" s="4" t="s">
        <v>27</v>
      </c>
      <c r="B579" s="4">
        <f t="shared" si="78"/>
        <v>124970</v>
      </c>
      <c r="C579" s="3"/>
      <c r="D579" s="4">
        <f t="shared" si="79"/>
        <v>129929</v>
      </c>
      <c r="E579" s="3"/>
      <c r="F579" s="4">
        <f t="shared" si="80"/>
        <v>133937</v>
      </c>
      <c r="H579" s="25" t="s">
        <v>158</v>
      </c>
      <c r="I579" s="26">
        <v>10462548</v>
      </c>
      <c r="J579" s="26">
        <v>10572777</v>
      </c>
      <c r="K579" s="26">
        <v>11147594</v>
      </c>
      <c r="L579" s="25">
        <v>33</v>
      </c>
      <c r="M579" s="25" t="s">
        <v>148</v>
      </c>
    </row>
    <row r="580" spans="1:13" s="5" customFormat="1" ht="15.75">
      <c r="A580" s="4" t="s">
        <v>28</v>
      </c>
      <c r="B580" s="4">
        <f t="shared" si="78"/>
        <v>102800</v>
      </c>
      <c r="C580" s="3"/>
      <c r="D580" s="4">
        <f t="shared" si="79"/>
        <v>114535</v>
      </c>
      <c r="E580" s="3"/>
      <c r="F580" s="4">
        <f t="shared" si="80"/>
        <v>126402</v>
      </c>
      <c r="H580" s="25" t="s">
        <v>158</v>
      </c>
      <c r="I580" s="26">
        <v>2696231</v>
      </c>
      <c r="J580" s="26">
        <v>2246284</v>
      </c>
      <c r="K580" s="26">
        <v>1640123</v>
      </c>
      <c r="L580" s="25">
        <v>34</v>
      </c>
      <c r="M580" s="25" t="s">
        <v>149</v>
      </c>
    </row>
    <row r="581" spans="1:13" s="5" customFormat="1" ht="15.75">
      <c r="A581" s="4" t="s">
        <v>29</v>
      </c>
      <c r="B581" s="4">
        <f t="shared" si="78"/>
        <v>487883</v>
      </c>
      <c r="C581" s="3"/>
      <c r="D581" s="4">
        <f t="shared" si="79"/>
        <v>493289</v>
      </c>
      <c r="E581" s="3"/>
      <c r="F581" s="4">
        <f t="shared" si="80"/>
        <v>498056</v>
      </c>
      <c r="H581" s="25" t="s">
        <v>158</v>
      </c>
      <c r="I581" s="26">
        <v>696397</v>
      </c>
      <c r="J581" s="26">
        <v>337912</v>
      </c>
      <c r="K581" s="26">
        <v>348766</v>
      </c>
      <c r="L581" s="25">
        <v>35</v>
      </c>
      <c r="M581" s="25" t="s">
        <v>150</v>
      </c>
    </row>
    <row r="582" spans="1:13" s="5" customFormat="1" ht="15.75">
      <c r="A582" s="4" t="s">
        <v>30</v>
      </c>
      <c r="B582" s="4">
        <f t="shared" si="78"/>
        <v>291746</v>
      </c>
      <c r="C582" s="3"/>
      <c r="D582" s="4">
        <f t="shared" si="79"/>
        <v>291746</v>
      </c>
      <c r="E582" s="3"/>
      <c r="F582" s="4">
        <f t="shared" si="80"/>
        <v>297581</v>
      </c>
      <c r="H582" s="25" t="s">
        <v>158</v>
      </c>
      <c r="I582" s="26">
        <v>391830</v>
      </c>
      <c r="J582" s="26">
        <v>535500</v>
      </c>
      <c r="K582" s="26">
        <v>544500</v>
      </c>
      <c r="L582" s="25">
        <v>36</v>
      </c>
      <c r="M582" s="25" t="s">
        <v>151</v>
      </c>
    </row>
    <row r="583" spans="1:13" s="5" customFormat="1" ht="15.75">
      <c r="A583" s="4" t="s">
        <v>31</v>
      </c>
      <c r="B583" s="12">
        <f t="shared" si="78"/>
        <v>0</v>
      </c>
      <c r="C583" s="3"/>
      <c r="D583" s="12">
        <f t="shared" si="79"/>
        <v>0</v>
      </c>
      <c r="E583" s="3"/>
      <c r="F583" s="12">
        <f t="shared" si="80"/>
        <v>50000</v>
      </c>
      <c r="H583" s="25" t="s">
        <v>158</v>
      </c>
      <c r="I583" s="26">
        <v>0</v>
      </c>
      <c r="J583" s="26">
        <v>352017</v>
      </c>
      <c r="K583" s="26">
        <v>354593</v>
      </c>
      <c r="L583" s="25">
        <v>37</v>
      </c>
      <c r="M583" s="25" t="s">
        <v>152</v>
      </c>
    </row>
    <row r="584" spans="1:12" s="5" customFormat="1" ht="15.75">
      <c r="A584" s="4"/>
      <c r="B584" s="4"/>
      <c r="C584" s="3"/>
      <c r="D584" s="4"/>
      <c r="E584" s="3"/>
      <c r="F584" s="4"/>
      <c r="L584" s="25"/>
    </row>
    <row r="585" spans="1:12" s="5" customFormat="1" ht="15.75">
      <c r="A585" s="4" t="s">
        <v>32</v>
      </c>
      <c r="B585" s="4">
        <f>SUM(B578:B584)</f>
        <v>27580062</v>
      </c>
      <c r="C585" s="3"/>
      <c r="D585" s="4">
        <f>SUM(D578:D584)</f>
        <v>28641066</v>
      </c>
      <c r="E585" s="3"/>
      <c r="F585" s="4">
        <f>SUM(F578:F584)</f>
        <v>29625597</v>
      </c>
      <c r="L585" s="25"/>
    </row>
    <row r="586" spans="1:12" s="5" customFormat="1" ht="15.75">
      <c r="A586" s="4"/>
      <c r="B586" s="4"/>
      <c r="C586" s="3"/>
      <c r="D586" s="4"/>
      <c r="E586" s="3"/>
      <c r="F586" s="4"/>
      <c r="L586" s="25"/>
    </row>
    <row r="587" spans="1:12" s="5" customFormat="1" ht="15.75">
      <c r="A587" s="4" t="s">
        <v>33</v>
      </c>
      <c r="B587" s="4">
        <f>I573</f>
        <v>13283355</v>
      </c>
      <c r="C587" s="3"/>
      <c r="D587" s="4">
        <f>J573</f>
        <v>13399568</v>
      </c>
      <c r="E587" s="3"/>
      <c r="F587" s="4">
        <f>K573</f>
        <v>13399568</v>
      </c>
      <c r="L587" s="25"/>
    </row>
    <row r="588" spans="1:12" s="5" customFormat="1" ht="15.75">
      <c r="A588" s="4" t="s">
        <v>34</v>
      </c>
      <c r="B588" s="4">
        <f>I574</f>
        <v>1348745</v>
      </c>
      <c r="C588" s="3"/>
      <c r="D588" s="4">
        <f>J574</f>
        <v>1394658</v>
      </c>
      <c r="E588" s="3"/>
      <c r="F588" s="4">
        <f>K574</f>
        <v>1421257</v>
      </c>
      <c r="L588" s="25"/>
    </row>
    <row r="589" spans="1:12" s="5" customFormat="1" ht="15.75">
      <c r="A589" s="4" t="s">
        <v>35</v>
      </c>
      <c r="B589" s="4">
        <f>I575</f>
        <v>3169177</v>
      </c>
      <c r="C589" s="3"/>
      <c r="D589" s="4">
        <f>J575</f>
        <v>3213863</v>
      </c>
      <c r="E589" s="3"/>
      <c r="F589" s="4">
        <f>K575</f>
        <v>3158528</v>
      </c>
      <c r="L589" s="25"/>
    </row>
    <row r="590" spans="1:12" s="5" customFormat="1" ht="15.75">
      <c r="A590" s="4" t="s">
        <v>36</v>
      </c>
      <c r="B590" s="12">
        <f>I576</f>
        <v>0</v>
      </c>
      <c r="C590" s="3"/>
      <c r="D590" s="12">
        <f>J576</f>
        <v>212583</v>
      </c>
      <c r="E590" s="3"/>
      <c r="F590" s="12">
        <f>K576</f>
        <v>192415</v>
      </c>
      <c r="L590" s="25"/>
    </row>
    <row r="591" spans="1:12" s="5" customFormat="1" ht="15.75">
      <c r="A591" s="4"/>
      <c r="B591" s="4"/>
      <c r="C591" s="3"/>
      <c r="D591" s="4"/>
      <c r="E591" s="3"/>
      <c r="F591" s="4"/>
      <c r="L591" s="25"/>
    </row>
    <row r="592" spans="1:12" s="5" customFormat="1" ht="15.75">
      <c r="A592" s="4" t="s">
        <v>37</v>
      </c>
      <c r="B592" s="4">
        <f>SUM(B587:B591)</f>
        <v>17801277</v>
      </c>
      <c r="C592" s="3"/>
      <c r="D592" s="4">
        <f>SUM(D587:D591)</f>
        <v>18220672</v>
      </c>
      <c r="E592" s="3"/>
      <c r="F592" s="4">
        <f>SUM(F587:F591)</f>
        <v>18171768</v>
      </c>
      <c r="L592" s="25"/>
    </row>
    <row r="593" spans="1:12" s="5" customFormat="1" ht="15.75">
      <c r="A593" s="4"/>
      <c r="B593" s="4"/>
      <c r="C593" s="3"/>
      <c r="D593" s="4"/>
      <c r="E593" s="3"/>
      <c r="F593" s="4"/>
      <c r="L593" s="25"/>
    </row>
    <row r="594" spans="1:12" s="5" customFormat="1" ht="15.75">
      <c r="A594" s="4" t="s">
        <v>38</v>
      </c>
      <c r="B594" s="4">
        <f aca="true" t="shared" si="81" ref="B594:B599">I577</f>
        <v>79003771</v>
      </c>
      <c r="C594" s="3"/>
      <c r="D594" s="4">
        <f aca="true" t="shared" si="82" ref="D594:D599">J577</f>
        <v>89777449</v>
      </c>
      <c r="E594" s="3"/>
      <c r="F594" s="4">
        <f aca="true" t="shared" si="83" ref="F594:F599">K577</f>
        <v>89000000</v>
      </c>
      <c r="L594" s="25"/>
    </row>
    <row r="595" spans="1:12" s="5" customFormat="1" ht="15.75">
      <c r="A595" s="4" t="s">
        <v>39</v>
      </c>
      <c r="B595" s="4">
        <f t="shared" si="81"/>
        <v>7052198</v>
      </c>
      <c r="C595" s="3"/>
      <c r="D595" s="4">
        <f t="shared" si="82"/>
        <v>7470927</v>
      </c>
      <c r="E595" s="3"/>
      <c r="F595" s="4">
        <f t="shared" si="83"/>
        <v>7642477</v>
      </c>
      <c r="L595" s="25"/>
    </row>
    <row r="596" spans="1:12" s="5" customFormat="1" ht="15.75">
      <c r="A596" s="4" t="s">
        <v>40</v>
      </c>
      <c r="B596" s="4">
        <f t="shared" si="81"/>
        <v>10462548</v>
      </c>
      <c r="C596" s="3"/>
      <c r="D596" s="4">
        <f t="shared" si="82"/>
        <v>10572777</v>
      </c>
      <c r="E596" s="3"/>
      <c r="F596" s="4">
        <f t="shared" si="83"/>
        <v>11147594</v>
      </c>
      <c r="L596" s="25"/>
    </row>
    <row r="597" spans="1:12" s="5" customFormat="1" ht="15.75">
      <c r="A597" s="4" t="s">
        <v>41</v>
      </c>
      <c r="B597" s="4">
        <f t="shared" si="81"/>
        <v>2696231</v>
      </c>
      <c r="C597" s="3"/>
      <c r="D597" s="4">
        <f t="shared" si="82"/>
        <v>2246284</v>
      </c>
      <c r="E597" s="3"/>
      <c r="F597" s="4">
        <f t="shared" si="83"/>
        <v>1640123</v>
      </c>
      <c r="L597" s="25"/>
    </row>
    <row r="598" spans="1:12" s="5" customFormat="1" ht="15.75">
      <c r="A598" s="4" t="s">
        <v>42</v>
      </c>
      <c r="B598" s="4">
        <f t="shared" si="81"/>
        <v>696397</v>
      </c>
      <c r="C598" s="3"/>
      <c r="D598" s="4">
        <f t="shared" si="82"/>
        <v>337912</v>
      </c>
      <c r="E598" s="3"/>
      <c r="F598" s="4">
        <f t="shared" si="83"/>
        <v>348766</v>
      </c>
      <c r="L598" s="25"/>
    </row>
    <row r="599" spans="1:12" s="5" customFormat="1" ht="15.75">
      <c r="A599" s="4" t="s">
        <v>43</v>
      </c>
      <c r="B599" s="4">
        <f t="shared" si="81"/>
        <v>391830</v>
      </c>
      <c r="C599" s="3"/>
      <c r="D599" s="4">
        <f t="shared" si="82"/>
        <v>535500</v>
      </c>
      <c r="E599" s="3"/>
      <c r="F599" s="4">
        <f t="shared" si="83"/>
        <v>544500</v>
      </c>
      <c r="L599" s="25"/>
    </row>
    <row r="600" spans="1:12" s="5" customFormat="1" ht="15.75">
      <c r="A600" s="4" t="s">
        <v>44</v>
      </c>
      <c r="B600" s="4"/>
      <c r="C600" s="4"/>
      <c r="D600" s="4"/>
      <c r="E600" s="3"/>
      <c r="F600" s="4"/>
      <c r="L600" s="25"/>
    </row>
    <row r="601" spans="1:12" s="5" customFormat="1" ht="15.75">
      <c r="A601" s="4" t="s">
        <v>45</v>
      </c>
      <c r="B601" s="12">
        <f>I583</f>
        <v>0</v>
      </c>
      <c r="C601" s="3"/>
      <c r="D601" s="12">
        <f>J583</f>
        <v>352017</v>
      </c>
      <c r="E601" s="3"/>
      <c r="F601" s="12">
        <f>K583</f>
        <v>354593</v>
      </c>
      <c r="L601" s="25"/>
    </row>
    <row r="602" spans="1:12" s="5" customFormat="1" ht="15.75">
      <c r="A602" s="4"/>
      <c r="B602" s="4"/>
      <c r="C602" s="4"/>
      <c r="D602" s="4"/>
      <c r="E602" s="3"/>
      <c r="F602" s="4"/>
      <c r="L602" s="25"/>
    </row>
    <row r="603" spans="1:12" s="5" customFormat="1" ht="15.75">
      <c r="A603" s="4" t="s">
        <v>46</v>
      </c>
      <c r="B603" s="4">
        <f>SUM(B547:B548)+B557+SUM(B561:B570)+B576+B585+SUM(B591:B602)</f>
        <v>293825950</v>
      </c>
      <c r="C603" s="3"/>
      <c r="D603" s="4">
        <f>SUM(D547:D548)+D557+SUM(D561:D570)+D576+D585+SUM(D591:D602)</f>
        <v>323549310</v>
      </c>
      <c r="E603" s="3"/>
      <c r="F603" s="4">
        <f>SUM(F547:F548)+F557+SUM(F561:F570)+F576+F585+SUM(F591:F602)</f>
        <v>346359530</v>
      </c>
      <c r="L603" s="25"/>
    </row>
    <row r="604" spans="1:12" s="5" customFormat="1" ht="15.75">
      <c r="A604" s="4"/>
      <c r="B604" s="4"/>
      <c r="C604" s="3"/>
      <c r="D604" s="4"/>
      <c r="E604" s="3"/>
      <c r="F604" s="4"/>
      <c r="L604" s="25"/>
    </row>
    <row r="605" spans="1:12" s="5" customFormat="1" ht="15.75">
      <c r="A605" s="13" t="s">
        <v>47</v>
      </c>
      <c r="B605" s="4"/>
      <c r="C605" s="4"/>
      <c r="D605" s="4"/>
      <c r="E605" s="4"/>
      <c r="F605" s="4"/>
      <c r="L605" s="25"/>
    </row>
    <row r="606" spans="1:12" s="5" customFormat="1" ht="15.75">
      <c r="A606" s="14" t="s">
        <v>48</v>
      </c>
      <c r="B606" s="4"/>
      <c r="C606" s="3"/>
      <c r="D606" s="4"/>
      <c r="E606" s="3"/>
      <c r="F606" s="4"/>
      <c r="L606" s="25"/>
    </row>
    <row r="607" spans="1:12" s="5" customFormat="1" ht="15.75">
      <c r="A607" s="14" t="s">
        <v>49</v>
      </c>
      <c r="B607" s="4"/>
      <c r="C607" s="3"/>
      <c r="D607" s="4"/>
      <c r="E607" s="3"/>
      <c r="F607" s="4"/>
      <c r="L607" s="25"/>
    </row>
    <row r="608" spans="1:12" s="5" customFormat="1" ht="15.75">
      <c r="A608" s="14" t="s">
        <v>50</v>
      </c>
      <c r="B608" s="3"/>
      <c r="C608" s="3"/>
      <c r="D608" s="3"/>
      <c r="E608" s="3"/>
      <c r="F608" s="3"/>
      <c r="L608" s="25"/>
    </row>
    <row r="609" spans="1:12" s="5" customFormat="1" ht="15.75">
      <c r="A609" s="14" t="s">
        <v>51</v>
      </c>
      <c r="B609" s="4"/>
      <c r="C609" s="3"/>
      <c r="D609" s="4"/>
      <c r="E609" s="3"/>
      <c r="F609" s="4"/>
      <c r="L609" s="25"/>
    </row>
    <row r="610" spans="1:12" s="5" customFormat="1" ht="15.75">
      <c r="A610" s="4"/>
      <c r="B610" s="4"/>
      <c r="C610" s="3"/>
      <c r="D610" s="4"/>
      <c r="E610" s="3"/>
      <c r="F610" s="4"/>
      <c r="L610" s="25"/>
    </row>
    <row r="611" spans="1:12" s="5" customFormat="1" ht="15.75">
      <c r="A611" s="4"/>
      <c r="B611" s="4"/>
      <c r="C611" s="3"/>
      <c r="D611" s="4"/>
      <c r="E611" s="3"/>
      <c r="F611" s="4"/>
      <c r="L611" s="25"/>
    </row>
    <row r="612" spans="1:12" s="5" customFormat="1" ht="15.75">
      <c r="A612" s="15"/>
      <c r="B612" s="4"/>
      <c r="C612" s="3"/>
      <c r="D612" s="4"/>
      <c r="E612" s="3"/>
      <c r="F612" s="4"/>
      <c r="L612" s="25"/>
    </row>
    <row r="613" spans="1:12" s="5" customFormat="1" ht="15.75">
      <c r="A613" s="15"/>
      <c r="B613" s="4"/>
      <c r="C613" s="3"/>
      <c r="D613" s="4"/>
      <c r="E613" s="3"/>
      <c r="F613" s="4"/>
      <c r="L613" s="25"/>
    </row>
    <row r="614" spans="1:12" s="5" customFormat="1" ht="15.75">
      <c r="A614" s="16"/>
      <c r="B614" s="4"/>
      <c r="C614" s="3"/>
      <c r="D614" s="4"/>
      <c r="E614" s="3"/>
      <c r="F614" s="4"/>
      <c r="L614" s="25"/>
    </row>
    <row r="615" spans="1:12" s="5" customFormat="1" ht="15.75">
      <c r="A615" s="17"/>
      <c r="B615" s="4"/>
      <c r="C615" s="3"/>
      <c r="D615" s="4"/>
      <c r="E615" s="3"/>
      <c r="F615" s="4"/>
      <c r="L615" s="25"/>
    </row>
    <row r="616" spans="1:12" s="5" customFormat="1" ht="15.75">
      <c r="A616" s="18" t="s">
        <v>52</v>
      </c>
      <c r="B616" s="4"/>
      <c r="C616" s="3"/>
      <c r="D616" s="4"/>
      <c r="E616" s="3"/>
      <c r="F616" s="4"/>
      <c r="L616" s="25"/>
    </row>
    <row r="617" spans="1:12" s="5" customFormat="1" ht="15.75">
      <c r="A617" s="4"/>
      <c r="B617" s="4"/>
      <c r="C617" s="3"/>
      <c r="D617" s="4"/>
      <c r="E617" s="3"/>
      <c r="F617" s="4"/>
      <c r="L617" s="25"/>
    </row>
    <row r="618" spans="1:12" s="5" customFormat="1" ht="15.75">
      <c r="A618" s="6" t="s">
        <v>0</v>
      </c>
      <c r="B618" s="4"/>
      <c r="C618" s="3"/>
      <c r="D618" s="4"/>
      <c r="E618" s="3"/>
      <c r="F618" s="4"/>
      <c r="L618" s="25"/>
    </row>
    <row r="619" spans="1:12" s="5" customFormat="1" ht="15.75">
      <c r="A619" s="4"/>
      <c r="B619" s="4"/>
      <c r="C619" s="3"/>
      <c r="D619" s="4"/>
      <c r="E619" s="3"/>
      <c r="F619" s="4"/>
      <c r="L619" s="25"/>
    </row>
    <row r="620" spans="1:12" s="5" customFormat="1" ht="15.75">
      <c r="A620" s="6" t="s">
        <v>1</v>
      </c>
      <c r="B620" s="4"/>
      <c r="C620" s="3"/>
      <c r="D620" s="4"/>
      <c r="E620" s="3"/>
      <c r="F620" s="4"/>
      <c r="L620" s="25"/>
    </row>
    <row r="621" spans="1:12" s="5" customFormat="1" ht="15.75">
      <c r="A621" s="19" t="s">
        <v>59</v>
      </c>
      <c r="B621" s="4"/>
      <c r="C621" s="3"/>
      <c r="D621" s="4"/>
      <c r="E621" s="3"/>
      <c r="F621" s="4"/>
      <c r="L621" s="25"/>
    </row>
    <row r="622" spans="1:12" s="5" customFormat="1" ht="15.75">
      <c r="A622" s="4"/>
      <c r="B622" s="4"/>
      <c r="C622" s="3"/>
      <c r="D622" s="8"/>
      <c r="E622" s="9"/>
      <c r="F622" s="8"/>
      <c r="L622" s="25"/>
    </row>
    <row r="623" spans="1:12" s="5" customFormat="1" ht="15.75">
      <c r="A623" s="4"/>
      <c r="B623" s="10"/>
      <c r="C623" s="11"/>
      <c r="D623" s="10"/>
      <c r="E623" s="11"/>
      <c r="F623" s="10"/>
      <c r="L623" s="25"/>
    </row>
    <row r="624" spans="1:12" s="5" customFormat="1" ht="15.75">
      <c r="A624" s="4"/>
      <c r="B624" s="2">
        <v>1997</v>
      </c>
      <c r="C624" s="1"/>
      <c r="D624" s="2">
        <v>1998</v>
      </c>
      <c r="E624" s="1"/>
      <c r="F624" s="2">
        <v>1999</v>
      </c>
      <c r="L624" s="25"/>
    </row>
    <row r="625" spans="1:12" s="5" customFormat="1" ht="15.75">
      <c r="A625" s="4"/>
      <c r="B625" s="4"/>
      <c r="C625" s="3"/>
      <c r="D625" s="4"/>
      <c r="E625" s="3"/>
      <c r="F625" s="4"/>
      <c r="L625" s="25"/>
    </row>
    <row r="626" spans="1:13" s="5" customFormat="1" ht="15.75">
      <c r="A626" s="4" t="s">
        <v>3</v>
      </c>
      <c r="B626" s="4">
        <f>I626</f>
        <v>1481944</v>
      </c>
      <c r="C626" s="3"/>
      <c r="D626" s="4">
        <f>J626</f>
        <v>3803227</v>
      </c>
      <c r="E626" s="3"/>
      <c r="F626" s="4">
        <f>K626</f>
        <v>3795972</v>
      </c>
      <c r="H626" s="25" t="s">
        <v>159</v>
      </c>
      <c r="I626" s="26">
        <v>1481944</v>
      </c>
      <c r="J626" s="26">
        <v>3803227</v>
      </c>
      <c r="K626" s="26">
        <v>3795972</v>
      </c>
      <c r="L626" s="25">
        <v>1</v>
      </c>
      <c r="M626" s="25" t="s">
        <v>116</v>
      </c>
    </row>
    <row r="627" spans="1:13" s="5" customFormat="1" ht="15.75">
      <c r="A627" s="4" t="s">
        <v>4</v>
      </c>
      <c r="B627" s="4">
        <f>I627</f>
        <v>4460763</v>
      </c>
      <c r="C627" s="3"/>
      <c r="D627" s="4">
        <f>J627</f>
        <v>4732430</v>
      </c>
      <c r="E627" s="3"/>
      <c r="F627" s="4">
        <f>K627</f>
        <v>4712572</v>
      </c>
      <c r="H627" s="25" t="s">
        <v>159</v>
      </c>
      <c r="I627" s="26">
        <v>4460763</v>
      </c>
      <c r="J627" s="26">
        <v>4732430</v>
      </c>
      <c r="K627" s="26">
        <v>4712572</v>
      </c>
      <c r="L627" s="25">
        <v>2</v>
      </c>
      <c r="M627" s="25" t="s">
        <v>117</v>
      </c>
    </row>
    <row r="628" spans="1:13" s="5" customFormat="1" ht="15.75">
      <c r="A628" s="4"/>
      <c r="B628" s="4"/>
      <c r="C628" s="3"/>
      <c r="D628" s="4"/>
      <c r="E628" s="3"/>
      <c r="F628" s="4"/>
      <c r="H628" s="25" t="s">
        <v>159</v>
      </c>
      <c r="I628" s="26">
        <v>67008483</v>
      </c>
      <c r="J628" s="26">
        <v>68520285</v>
      </c>
      <c r="K628" s="26">
        <v>69293940</v>
      </c>
      <c r="L628" s="25">
        <v>3</v>
      </c>
      <c r="M628" s="25" t="s">
        <v>118</v>
      </c>
    </row>
    <row r="629" spans="1:13" s="5" customFormat="1" ht="15.75">
      <c r="A629" s="4" t="s">
        <v>5</v>
      </c>
      <c r="B629" s="4">
        <f aca="true" t="shared" si="84" ref="B629:B634">I628</f>
        <v>67008483</v>
      </c>
      <c r="C629" s="3"/>
      <c r="D629" s="4">
        <f aca="true" t="shared" si="85" ref="D629:D634">J628</f>
        <v>68520285</v>
      </c>
      <c r="E629" s="3"/>
      <c r="F629" s="4">
        <f aca="true" t="shared" si="86" ref="F629:F634">K628</f>
        <v>69293940</v>
      </c>
      <c r="H629" s="25" t="s">
        <v>159</v>
      </c>
      <c r="I629" s="26">
        <v>451643</v>
      </c>
      <c r="J629" s="26">
        <v>451643</v>
      </c>
      <c r="K629" s="26">
        <v>170811</v>
      </c>
      <c r="L629" s="25">
        <v>4</v>
      </c>
      <c r="M629" s="25" t="s">
        <v>119</v>
      </c>
    </row>
    <row r="630" spans="1:13" s="5" customFormat="1" ht="15.75">
      <c r="A630" s="4" t="s">
        <v>6</v>
      </c>
      <c r="B630" s="4">
        <f t="shared" si="84"/>
        <v>451643</v>
      </c>
      <c r="C630" s="3"/>
      <c r="D630" s="4">
        <f t="shared" si="85"/>
        <v>451643</v>
      </c>
      <c r="E630" s="3"/>
      <c r="F630" s="4">
        <f t="shared" si="86"/>
        <v>170811</v>
      </c>
      <c r="H630" s="25" t="s">
        <v>159</v>
      </c>
      <c r="I630" s="26">
        <v>868700</v>
      </c>
      <c r="J630" s="26">
        <v>1026486</v>
      </c>
      <c r="K630" s="26">
        <v>1103728</v>
      </c>
      <c r="L630" s="25">
        <v>5</v>
      </c>
      <c r="M630" s="25" t="s">
        <v>120</v>
      </c>
    </row>
    <row r="631" spans="1:13" s="5" customFormat="1" ht="15.75">
      <c r="A631" s="4" t="s">
        <v>7</v>
      </c>
      <c r="B631" s="4">
        <f t="shared" si="84"/>
        <v>868700</v>
      </c>
      <c r="C631" s="3"/>
      <c r="D631" s="4">
        <f t="shared" si="85"/>
        <v>1026486</v>
      </c>
      <c r="E631" s="3"/>
      <c r="F631" s="4">
        <f t="shared" si="86"/>
        <v>1103728</v>
      </c>
      <c r="H631" s="25" t="s">
        <v>159</v>
      </c>
      <c r="I631" s="26">
        <v>2731702</v>
      </c>
      <c r="J631" s="26">
        <v>2719641</v>
      </c>
      <c r="K631" s="26">
        <v>2981373</v>
      </c>
      <c r="L631" s="25">
        <v>6</v>
      </c>
      <c r="M631" s="25" t="s">
        <v>121</v>
      </c>
    </row>
    <row r="632" spans="1:13" s="5" customFormat="1" ht="15.75">
      <c r="A632" s="4" t="s">
        <v>8</v>
      </c>
      <c r="B632" s="4">
        <f t="shared" si="84"/>
        <v>2731702</v>
      </c>
      <c r="C632" s="3"/>
      <c r="D632" s="4">
        <f t="shared" si="85"/>
        <v>2719641</v>
      </c>
      <c r="E632" s="3"/>
      <c r="F632" s="4">
        <f t="shared" si="86"/>
        <v>2981373</v>
      </c>
      <c r="H632" s="25" t="s">
        <v>159</v>
      </c>
      <c r="I632" s="26">
        <v>774786</v>
      </c>
      <c r="J632" s="26">
        <v>759329</v>
      </c>
      <c r="K632" s="26">
        <v>918038</v>
      </c>
      <c r="L632" s="25">
        <v>7</v>
      </c>
      <c r="M632" s="25" t="s">
        <v>122</v>
      </c>
    </row>
    <row r="633" spans="1:13" s="5" customFormat="1" ht="15.75">
      <c r="A633" s="4" t="s">
        <v>9</v>
      </c>
      <c r="B633" s="4">
        <f t="shared" si="84"/>
        <v>774786</v>
      </c>
      <c r="C633" s="3"/>
      <c r="D633" s="4">
        <f t="shared" si="85"/>
        <v>759329</v>
      </c>
      <c r="E633" s="3"/>
      <c r="F633" s="4">
        <f t="shared" si="86"/>
        <v>918038</v>
      </c>
      <c r="H633" s="25" t="s">
        <v>159</v>
      </c>
      <c r="I633" s="26">
        <v>0</v>
      </c>
      <c r="J633" s="26">
        <v>1114655</v>
      </c>
      <c r="K633" s="26">
        <v>1100447</v>
      </c>
      <c r="L633" s="25">
        <v>8</v>
      </c>
      <c r="M633" s="25" t="s">
        <v>123</v>
      </c>
    </row>
    <row r="634" spans="1:13" s="5" customFormat="1" ht="15.75">
      <c r="A634" s="4" t="s">
        <v>10</v>
      </c>
      <c r="B634" s="12">
        <f t="shared" si="84"/>
        <v>0</v>
      </c>
      <c r="C634" s="3"/>
      <c r="D634" s="12">
        <f t="shared" si="85"/>
        <v>1114655</v>
      </c>
      <c r="E634" s="3"/>
      <c r="F634" s="12">
        <f t="shared" si="86"/>
        <v>1100447</v>
      </c>
      <c r="H634" s="25" t="s">
        <v>159</v>
      </c>
      <c r="I634" s="26">
        <v>4933926</v>
      </c>
      <c r="J634" s="26">
        <v>5435875</v>
      </c>
      <c r="K634" s="26">
        <v>6569626</v>
      </c>
      <c r="L634" s="25">
        <v>9</v>
      </c>
      <c r="M634" s="25" t="s">
        <v>124</v>
      </c>
    </row>
    <row r="635" spans="1:13" s="5" customFormat="1" ht="15.75">
      <c r="A635" s="4"/>
      <c r="B635" s="3"/>
      <c r="C635" s="3"/>
      <c r="D635" s="3"/>
      <c r="E635" s="3"/>
      <c r="F635" s="3"/>
      <c r="H635" s="25" t="s">
        <v>159</v>
      </c>
      <c r="I635" s="26">
        <v>265651</v>
      </c>
      <c r="J635" s="26">
        <v>297793</v>
      </c>
      <c r="K635" s="26">
        <v>290111</v>
      </c>
      <c r="L635" s="25">
        <v>10</v>
      </c>
      <c r="M635" s="25" t="s">
        <v>125</v>
      </c>
    </row>
    <row r="636" spans="1:13" s="5" customFormat="1" ht="15.75">
      <c r="A636" s="4" t="s">
        <v>11</v>
      </c>
      <c r="B636" s="4">
        <f>SUM(B629:B635)</f>
        <v>71835314</v>
      </c>
      <c r="C636" s="3"/>
      <c r="D636" s="4">
        <f>SUM(D629:D635)</f>
        <v>74592039</v>
      </c>
      <c r="E636" s="3"/>
      <c r="F636" s="4">
        <f>SUM(F629:F635)</f>
        <v>75568337</v>
      </c>
      <c r="H636" s="25" t="s">
        <v>159</v>
      </c>
      <c r="I636" s="26">
        <v>2852676</v>
      </c>
      <c r="J636" s="26">
        <v>3337056</v>
      </c>
      <c r="K636" s="26">
        <v>3314265</v>
      </c>
      <c r="L636" s="25">
        <v>11</v>
      </c>
      <c r="M636" s="25" t="s">
        <v>126</v>
      </c>
    </row>
    <row r="637" spans="1:13" s="5" customFormat="1" ht="15.75">
      <c r="A637" s="4"/>
      <c r="B637" s="4"/>
      <c r="C637" s="3"/>
      <c r="D637" s="4"/>
      <c r="E637" s="3"/>
      <c r="F637" s="4"/>
      <c r="H637" s="25" t="s">
        <v>159</v>
      </c>
      <c r="I637" s="26">
        <v>3425962</v>
      </c>
      <c r="J637" s="26">
        <v>3848720</v>
      </c>
      <c r="K637" s="26">
        <v>4077874</v>
      </c>
      <c r="L637" s="25">
        <v>12</v>
      </c>
      <c r="M637" s="25" t="s">
        <v>127</v>
      </c>
    </row>
    <row r="638" spans="1:13" s="5" customFormat="1" ht="15.75">
      <c r="A638" s="4" t="s">
        <v>12</v>
      </c>
      <c r="B638" s="3">
        <f>I634</f>
        <v>4933926</v>
      </c>
      <c r="C638" s="3"/>
      <c r="D638" s="3">
        <f>J634</f>
        <v>5435875</v>
      </c>
      <c r="E638" s="3"/>
      <c r="F638" s="3">
        <f>K634</f>
        <v>6569626</v>
      </c>
      <c r="H638" s="25" t="s">
        <v>159</v>
      </c>
      <c r="I638" s="26">
        <v>0</v>
      </c>
      <c r="J638" s="26">
        <v>0</v>
      </c>
      <c r="K638" s="26">
        <v>11353179</v>
      </c>
      <c r="L638" s="25">
        <v>13</v>
      </c>
      <c r="M638" s="25" t="s">
        <v>128</v>
      </c>
    </row>
    <row r="639" spans="1:13" s="5" customFormat="1" ht="15.75">
      <c r="A639" s="4" t="s">
        <v>13</v>
      </c>
      <c r="B639" s="12">
        <f>I635</f>
        <v>265651</v>
      </c>
      <c r="C639" s="3"/>
      <c r="D639" s="12">
        <f>J635</f>
        <v>297793</v>
      </c>
      <c r="E639" s="3"/>
      <c r="F639" s="12">
        <f>K635</f>
        <v>290111</v>
      </c>
      <c r="H639" s="25" t="s">
        <v>159</v>
      </c>
      <c r="I639" s="26">
        <v>4832834</v>
      </c>
      <c r="J639" s="26">
        <v>5232488</v>
      </c>
      <c r="K639" s="26">
        <v>4312955</v>
      </c>
      <c r="L639" s="25">
        <v>14</v>
      </c>
      <c r="M639" s="25" t="s">
        <v>129</v>
      </c>
    </row>
    <row r="640" spans="1:13" s="5" customFormat="1" ht="15.75">
      <c r="A640" s="4"/>
      <c r="B640" s="3"/>
      <c r="C640" s="3"/>
      <c r="D640" s="3"/>
      <c r="E640" s="3"/>
      <c r="F640" s="3"/>
      <c r="H640" s="25" t="s">
        <v>159</v>
      </c>
      <c r="I640" s="26">
        <v>228025</v>
      </c>
      <c r="J640" s="26">
        <v>264526</v>
      </c>
      <c r="K640" s="26">
        <v>256875</v>
      </c>
      <c r="L640" s="25">
        <v>15</v>
      </c>
      <c r="M640" s="25" t="s">
        <v>130</v>
      </c>
    </row>
    <row r="641" spans="1:13" s="5" customFormat="1" ht="15.75">
      <c r="A641" s="4" t="s">
        <v>14</v>
      </c>
      <c r="B641" s="4">
        <f>SUM(B638:B640)</f>
        <v>5199577</v>
      </c>
      <c r="C641" s="3"/>
      <c r="D641" s="4">
        <f>SUM(D638:D640)</f>
        <v>5733668</v>
      </c>
      <c r="E641" s="3"/>
      <c r="F641" s="4">
        <f>SUM(F638:F640)</f>
        <v>6859737</v>
      </c>
      <c r="H641" s="25" t="s">
        <v>159</v>
      </c>
      <c r="I641" s="26">
        <v>22837</v>
      </c>
      <c r="J641" s="26">
        <v>23407</v>
      </c>
      <c r="K641" s="26">
        <v>24288</v>
      </c>
      <c r="L641" s="25">
        <v>16</v>
      </c>
      <c r="M641" s="25" t="s">
        <v>131</v>
      </c>
    </row>
    <row r="642" spans="1:13" s="5" customFormat="1" ht="15.75">
      <c r="A642" s="4"/>
      <c r="B642" s="4"/>
      <c r="C642" s="4"/>
      <c r="D642" s="4"/>
      <c r="E642" s="4"/>
      <c r="F642" s="4"/>
      <c r="H642" s="25" t="s">
        <v>159</v>
      </c>
      <c r="I642" s="26">
        <v>469971</v>
      </c>
      <c r="J642" s="26">
        <v>778707</v>
      </c>
      <c r="K642" s="26">
        <v>837404</v>
      </c>
      <c r="L642" s="25">
        <v>17</v>
      </c>
      <c r="M642" s="25" t="s">
        <v>132</v>
      </c>
    </row>
    <row r="643" spans="1:13" s="5" customFormat="1" ht="15.75">
      <c r="A643" s="4" t="s">
        <v>15</v>
      </c>
      <c r="B643" s="4">
        <f aca="true" t="shared" si="87" ref="B643:B649">I636</f>
        <v>2852676</v>
      </c>
      <c r="C643" s="3"/>
      <c r="D643" s="4">
        <f aca="true" t="shared" si="88" ref="D643:D649">J636</f>
        <v>3337056</v>
      </c>
      <c r="E643" s="3"/>
      <c r="F643" s="4">
        <f aca="true" t="shared" si="89" ref="F643:F649">K636</f>
        <v>3314265</v>
      </c>
      <c r="H643" s="25" t="s">
        <v>159</v>
      </c>
      <c r="I643" s="27">
        <v>40296930</v>
      </c>
      <c r="J643" s="27">
        <v>48210039</v>
      </c>
      <c r="K643" s="27">
        <v>53060125</v>
      </c>
      <c r="L643" s="25">
        <v>18</v>
      </c>
      <c r="M643" s="25" t="s">
        <v>133</v>
      </c>
    </row>
    <row r="644" spans="1:13" s="5" customFormat="1" ht="15.75">
      <c r="A644" s="4" t="s">
        <v>16</v>
      </c>
      <c r="B644" s="4">
        <f t="shared" si="87"/>
        <v>3425962</v>
      </c>
      <c r="C644" s="3"/>
      <c r="D644" s="4">
        <f t="shared" si="88"/>
        <v>3848720</v>
      </c>
      <c r="E644" s="3"/>
      <c r="F644" s="4">
        <f t="shared" si="89"/>
        <v>4077874</v>
      </c>
      <c r="H644" s="25" t="s">
        <v>159</v>
      </c>
      <c r="I644" s="26">
        <v>4665794</v>
      </c>
      <c r="J644" s="26">
        <v>4823971</v>
      </c>
      <c r="K644" s="26">
        <v>4823971</v>
      </c>
      <c r="L644" s="25">
        <v>19</v>
      </c>
      <c r="M644" s="25" t="s">
        <v>134</v>
      </c>
    </row>
    <row r="645" spans="1:13" s="5" customFormat="1" ht="15.75">
      <c r="A645" s="4" t="s">
        <v>17</v>
      </c>
      <c r="B645" s="4">
        <f t="shared" si="87"/>
        <v>0</v>
      </c>
      <c r="C645" s="3"/>
      <c r="D645" s="4">
        <f t="shared" si="88"/>
        <v>0</v>
      </c>
      <c r="E645" s="3"/>
      <c r="F645" s="4">
        <f t="shared" si="89"/>
        <v>11353179</v>
      </c>
      <c r="H645" s="25" t="s">
        <v>159</v>
      </c>
      <c r="I645" s="26">
        <v>3378163</v>
      </c>
      <c r="J645" s="26">
        <v>3775344</v>
      </c>
      <c r="K645" s="26">
        <v>3831379</v>
      </c>
      <c r="L645" s="25">
        <v>20</v>
      </c>
      <c r="M645" s="25" t="s">
        <v>135</v>
      </c>
    </row>
    <row r="646" spans="1:13" s="5" customFormat="1" ht="15.75">
      <c r="A646" s="4" t="s">
        <v>18</v>
      </c>
      <c r="B646" s="4">
        <f t="shared" si="87"/>
        <v>4832834</v>
      </c>
      <c r="C646" s="3"/>
      <c r="D646" s="4">
        <f t="shared" si="88"/>
        <v>5232488</v>
      </c>
      <c r="E646" s="3"/>
      <c r="F646" s="4">
        <f t="shared" si="89"/>
        <v>4312955</v>
      </c>
      <c r="H646" s="25" t="s">
        <v>159</v>
      </c>
      <c r="I646" s="26">
        <v>16369718</v>
      </c>
      <c r="J646" s="26">
        <v>16738974</v>
      </c>
      <c r="K646" s="26">
        <v>16999228</v>
      </c>
      <c r="L646" s="25">
        <v>21</v>
      </c>
      <c r="M646" s="25" t="s">
        <v>136</v>
      </c>
    </row>
    <row r="647" spans="1:13" s="5" customFormat="1" ht="15.75">
      <c r="A647" s="4" t="s">
        <v>19</v>
      </c>
      <c r="B647" s="4">
        <f t="shared" si="87"/>
        <v>228025</v>
      </c>
      <c r="C647" s="3"/>
      <c r="D647" s="4">
        <f t="shared" si="88"/>
        <v>264526</v>
      </c>
      <c r="E647" s="3"/>
      <c r="F647" s="4">
        <f t="shared" si="89"/>
        <v>256875</v>
      </c>
      <c r="H647" s="25" t="s">
        <v>159</v>
      </c>
      <c r="I647" s="26">
        <v>108785</v>
      </c>
      <c r="J647" s="26">
        <v>111270</v>
      </c>
      <c r="K647" s="26">
        <v>112503</v>
      </c>
      <c r="L647" s="25">
        <v>22</v>
      </c>
      <c r="M647" s="25" t="s">
        <v>137</v>
      </c>
    </row>
    <row r="648" spans="1:13" s="5" customFormat="1" ht="15.75">
      <c r="A648" s="4" t="s">
        <v>20</v>
      </c>
      <c r="B648" s="4">
        <f t="shared" si="87"/>
        <v>22837</v>
      </c>
      <c r="C648" s="3"/>
      <c r="D648" s="4">
        <f t="shared" si="88"/>
        <v>23407</v>
      </c>
      <c r="E648" s="3"/>
      <c r="F648" s="4">
        <f t="shared" si="89"/>
        <v>24288</v>
      </c>
      <c r="H648" s="25" t="s">
        <v>159</v>
      </c>
      <c r="I648" s="26">
        <v>102800</v>
      </c>
      <c r="J648" s="26">
        <v>105884</v>
      </c>
      <c r="K648" s="26">
        <v>116578</v>
      </c>
      <c r="L648" s="25">
        <v>23</v>
      </c>
      <c r="M648" s="25" t="s">
        <v>138</v>
      </c>
    </row>
    <row r="649" spans="1:13" s="5" customFormat="1" ht="15.75">
      <c r="A649" s="4" t="s">
        <v>21</v>
      </c>
      <c r="B649" s="4">
        <f t="shared" si="87"/>
        <v>469971</v>
      </c>
      <c r="C649" s="3"/>
      <c r="D649" s="4">
        <f t="shared" si="88"/>
        <v>778707</v>
      </c>
      <c r="E649" s="3"/>
      <c r="F649" s="4">
        <f t="shared" si="89"/>
        <v>837404</v>
      </c>
      <c r="H649" s="25" t="s">
        <v>159</v>
      </c>
      <c r="I649" s="26">
        <v>426426</v>
      </c>
      <c r="J649" s="26">
        <v>422450</v>
      </c>
      <c r="K649" s="26">
        <v>423203</v>
      </c>
      <c r="L649" s="25">
        <v>24</v>
      </c>
      <c r="M649" s="25" t="s">
        <v>139</v>
      </c>
    </row>
    <row r="650" spans="1:13" s="5" customFormat="1" ht="15.75">
      <c r="A650" s="4"/>
      <c r="B650" s="4"/>
      <c r="C650" s="3"/>
      <c r="D650" s="4"/>
      <c r="E650" s="3"/>
      <c r="F650" s="4"/>
      <c r="H650" s="25" t="s">
        <v>159</v>
      </c>
      <c r="I650" s="26">
        <v>291746</v>
      </c>
      <c r="J650" s="26">
        <v>291746</v>
      </c>
      <c r="K650" s="26">
        <v>297581</v>
      </c>
      <c r="L650" s="25">
        <v>25</v>
      </c>
      <c r="M650" s="25" t="s">
        <v>140</v>
      </c>
    </row>
    <row r="651" spans="1:13" s="5" customFormat="1" ht="15.75">
      <c r="A651" s="4" t="s">
        <v>22</v>
      </c>
      <c r="B651" s="4">
        <f>I643</f>
        <v>40296930</v>
      </c>
      <c r="C651" s="3"/>
      <c r="D651" s="4">
        <f>J643</f>
        <v>48210039</v>
      </c>
      <c r="E651" s="3"/>
      <c r="F651" s="4">
        <f>K643</f>
        <v>53060125</v>
      </c>
      <c r="H651" s="25" t="s">
        <v>159</v>
      </c>
      <c r="I651" s="26">
        <v>0</v>
      </c>
      <c r="J651" s="26">
        <v>0</v>
      </c>
      <c r="K651" s="26">
        <v>50000</v>
      </c>
      <c r="L651" s="25">
        <v>26</v>
      </c>
      <c r="M651" s="25" t="s">
        <v>141</v>
      </c>
    </row>
    <row r="652" spans="1:13" s="5" customFormat="1" ht="15.75">
      <c r="A652" s="4" t="s">
        <v>23</v>
      </c>
      <c r="B652" s="4">
        <f>I644</f>
        <v>4665794</v>
      </c>
      <c r="C652" s="3"/>
      <c r="D652" s="4">
        <f>J644</f>
        <v>4823971</v>
      </c>
      <c r="E652" s="3"/>
      <c r="F652" s="4">
        <f>K644</f>
        <v>4823971</v>
      </c>
      <c r="H652" s="25" t="s">
        <v>159</v>
      </c>
      <c r="I652" s="26">
        <v>8549312</v>
      </c>
      <c r="J652" s="26">
        <v>8354739</v>
      </c>
      <c r="K652" s="26">
        <v>8354739</v>
      </c>
      <c r="L652" s="25">
        <v>27</v>
      </c>
      <c r="M652" s="25" t="s">
        <v>142</v>
      </c>
    </row>
    <row r="653" spans="1:13" s="5" customFormat="1" ht="15.75">
      <c r="A653" s="4" t="s">
        <v>24</v>
      </c>
      <c r="B653" s="12">
        <f>I645</f>
        <v>3378163</v>
      </c>
      <c r="C653" s="3"/>
      <c r="D653" s="12">
        <f>J645</f>
        <v>3775344</v>
      </c>
      <c r="E653" s="3"/>
      <c r="F653" s="12">
        <f>K645</f>
        <v>3831379</v>
      </c>
      <c r="H653" s="25" t="s">
        <v>159</v>
      </c>
      <c r="I653" s="26">
        <v>868069</v>
      </c>
      <c r="J653" s="26">
        <v>869581</v>
      </c>
      <c r="K653" s="26">
        <v>883843</v>
      </c>
      <c r="L653" s="25">
        <v>28</v>
      </c>
      <c r="M653" s="25" t="s">
        <v>143</v>
      </c>
    </row>
    <row r="654" spans="1:13" s="5" customFormat="1" ht="15.75">
      <c r="A654" s="4"/>
      <c r="B654" s="4"/>
      <c r="C654" s="3"/>
      <c r="D654" s="4"/>
      <c r="E654" s="3"/>
      <c r="F654" s="4"/>
      <c r="H654" s="25" t="s">
        <v>159</v>
      </c>
      <c r="I654" s="26">
        <v>3908198</v>
      </c>
      <c r="J654" s="26">
        <v>3964196</v>
      </c>
      <c r="K654" s="26">
        <v>4148696</v>
      </c>
      <c r="L654" s="25">
        <v>29</v>
      </c>
      <c r="M654" s="25" t="s">
        <v>144</v>
      </c>
    </row>
    <row r="655" spans="1:13" s="5" customFormat="1" ht="15.75">
      <c r="A655" s="4" t="s">
        <v>25</v>
      </c>
      <c r="B655" s="4">
        <f>SUM(B651:B654)</f>
        <v>48340887</v>
      </c>
      <c r="C655" s="3"/>
      <c r="D655" s="4">
        <f>SUM(D651:D654)</f>
        <v>56809354</v>
      </c>
      <c r="E655" s="3"/>
      <c r="F655" s="4">
        <f>SUM(F651:F654)</f>
        <v>61715475</v>
      </c>
      <c r="H655" s="25" t="s">
        <v>159</v>
      </c>
      <c r="I655" s="26">
        <v>0</v>
      </c>
      <c r="J655" s="26">
        <v>371434</v>
      </c>
      <c r="K655" s="26">
        <v>238479</v>
      </c>
      <c r="L655" s="25">
        <v>30</v>
      </c>
      <c r="M655" s="25" t="s">
        <v>145</v>
      </c>
    </row>
    <row r="656" spans="1:13" s="5" customFormat="1" ht="15.75">
      <c r="A656" s="4"/>
      <c r="B656" s="4"/>
      <c r="C656" s="3"/>
      <c r="D656" s="4"/>
      <c r="E656" s="3"/>
      <c r="F656" s="4"/>
      <c r="H656" s="25" t="s">
        <v>159</v>
      </c>
      <c r="I656" s="26">
        <v>36453307</v>
      </c>
      <c r="J656" s="26">
        <v>41045521</v>
      </c>
      <c r="K656" s="26">
        <v>40700000</v>
      </c>
      <c r="L656" s="25">
        <v>31</v>
      </c>
      <c r="M656" s="25" t="s">
        <v>146</v>
      </c>
    </row>
    <row r="657" spans="1:13" s="5" customFormat="1" ht="15.75">
      <c r="A657" s="4" t="s">
        <v>26</v>
      </c>
      <c r="B657" s="4">
        <f aca="true" t="shared" si="90" ref="B657:B662">I646</f>
        <v>16369718</v>
      </c>
      <c r="C657" s="3"/>
      <c r="D657" s="4">
        <f aca="true" t="shared" si="91" ref="D657:D662">J646</f>
        <v>16738974</v>
      </c>
      <c r="E657" s="3"/>
      <c r="F657" s="4">
        <f aca="true" t="shared" si="92" ref="F657:F662">K646</f>
        <v>16999228</v>
      </c>
      <c r="H657" s="25" t="s">
        <v>159</v>
      </c>
      <c r="I657" s="26">
        <v>7166183</v>
      </c>
      <c r="J657" s="26">
        <v>7627262</v>
      </c>
      <c r="K657" s="26">
        <v>7596512</v>
      </c>
      <c r="L657" s="25">
        <v>32</v>
      </c>
      <c r="M657" s="25" t="s">
        <v>147</v>
      </c>
    </row>
    <row r="658" spans="1:13" s="5" customFormat="1" ht="15.75">
      <c r="A658" s="4" t="s">
        <v>27</v>
      </c>
      <c r="B658" s="4">
        <f t="shared" si="90"/>
        <v>108785</v>
      </c>
      <c r="C658" s="3"/>
      <c r="D658" s="4">
        <f t="shared" si="91"/>
        <v>111270</v>
      </c>
      <c r="E658" s="3"/>
      <c r="F658" s="4">
        <f t="shared" si="92"/>
        <v>112503</v>
      </c>
      <c r="H658" s="25" t="s">
        <v>159</v>
      </c>
      <c r="I658" s="26">
        <v>9433287</v>
      </c>
      <c r="J658" s="26">
        <v>9586240</v>
      </c>
      <c r="K658" s="26">
        <v>10132871</v>
      </c>
      <c r="L658" s="25">
        <v>33</v>
      </c>
      <c r="M658" s="25" t="s">
        <v>148</v>
      </c>
    </row>
    <row r="659" spans="1:13" s="5" customFormat="1" ht="15.75">
      <c r="A659" s="4" t="s">
        <v>28</v>
      </c>
      <c r="B659" s="4">
        <f t="shared" si="90"/>
        <v>102800</v>
      </c>
      <c r="C659" s="3"/>
      <c r="D659" s="4">
        <f t="shared" si="91"/>
        <v>105884</v>
      </c>
      <c r="E659" s="3"/>
      <c r="F659" s="4">
        <f t="shared" si="92"/>
        <v>116578</v>
      </c>
      <c r="H659" s="25" t="s">
        <v>159</v>
      </c>
      <c r="I659" s="26">
        <v>1662187</v>
      </c>
      <c r="J659" s="26">
        <v>1421063</v>
      </c>
      <c r="K659" s="26">
        <v>1160430</v>
      </c>
      <c r="L659" s="25">
        <v>34</v>
      </c>
      <c r="M659" s="25" t="s">
        <v>149</v>
      </c>
    </row>
    <row r="660" spans="1:13" s="5" customFormat="1" ht="15.75">
      <c r="A660" s="4" t="s">
        <v>29</v>
      </c>
      <c r="B660" s="4">
        <f t="shared" si="90"/>
        <v>426426</v>
      </c>
      <c r="C660" s="3"/>
      <c r="D660" s="4">
        <f t="shared" si="91"/>
        <v>422450</v>
      </c>
      <c r="E660" s="3"/>
      <c r="F660" s="4">
        <f t="shared" si="92"/>
        <v>423203</v>
      </c>
      <c r="H660" s="25" t="s">
        <v>159</v>
      </c>
      <c r="I660" s="26">
        <v>664134</v>
      </c>
      <c r="J660" s="26">
        <v>332607</v>
      </c>
      <c r="K660" s="26">
        <v>332609</v>
      </c>
      <c r="L660" s="25">
        <v>35</v>
      </c>
      <c r="M660" s="25" t="s">
        <v>150</v>
      </c>
    </row>
    <row r="661" spans="1:13" s="5" customFormat="1" ht="15.75">
      <c r="A661" s="4" t="s">
        <v>30</v>
      </c>
      <c r="B661" s="4">
        <f t="shared" si="90"/>
        <v>291746</v>
      </c>
      <c r="C661" s="3"/>
      <c r="D661" s="4">
        <f t="shared" si="91"/>
        <v>291746</v>
      </c>
      <c r="E661" s="3"/>
      <c r="F661" s="4">
        <f t="shared" si="92"/>
        <v>297581</v>
      </c>
      <c r="H661" s="25" t="s">
        <v>159</v>
      </c>
      <c r="I661" s="26">
        <v>321900</v>
      </c>
      <c r="J661" s="26">
        <v>439500</v>
      </c>
      <c r="K661" s="26">
        <v>439500</v>
      </c>
      <c r="L661" s="25">
        <v>36</v>
      </c>
      <c r="M661" s="25" t="s">
        <v>151</v>
      </c>
    </row>
    <row r="662" spans="1:13" s="5" customFormat="1" ht="15.75">
      <c r="A662" s="4" t="s">
        <v>31</v>
      </c>
      <c r="B662" s="12">
        <f t="shared" si="90"/>
        <v>0</v>
      </c>
      <c r="C662" s="3"/>
      <c r="D662" s="12">
        <f t="shared" si="91"/>
        <v>0</v>
      </c>
      <c r="E662" s="3"/>
      <c r="F662" s="12">
        <f t="shared" si="92"/>
        <v>50000</v>
      </c>
      <c r="H662" s="25" t="s">
        <v>159</v>
      </c>
      <c r="I662" s="26">
        <v>0</v>
      </c>
      <c r="J662" s="26">
        <v>278111</v>
      </c>
      <c r="K662" s="26">
        <v>275026</v>
      </c>
      <c r="L662" s="25">
        <v>37</v>
      </c>
      <c r="M662" s="25" t="s">
        <v>152</v>
      </c>
    </row>
    <row r="663" spans="1:12" s="5" customFormat="1" ht="15.75">
      <c r="A663" s="4"/>
      <c r="B663" s="4"/>
      <c r="C663" s="3"/>
      <c r="D663" s="4"/>
      <c r="E663" s="3"/>
      <c r="F663" s="4"/>
      <c r="L663" s="25"/>
    </row>
    <row r="664" spans="1:12" s="5" customFormat="1" ht="15.75">
      <c r="A664" s="4" t="s">
        <v>32</v>
      </c>
      <c r="B664" s="4">
        <f>SUM(B657:B663)</f>
        <v>17299475</v>
      </c>
      <c r="C664" s="3"/>
      <c r="D664" s="4">
        <f>SUM(D657:D663)</f>
        <v>17670324</v>
      </c>
      <c r="E664" s="3"/>
      <c r="F664" s="4">
        <f>SUM(F657:F663)</f>
        <v>17999093</v>
      </c>
      <c r="L664" s="25"/>
    </row>
    <row r="665" spans="1:12" s="5" customFormat="1" ht="15.75">
      <c r="A665" s="4"/>
      <c r="B665" s="4"/>
      <c r="C665" s="3"/>
      <c r="D665" s="4"/>
      <c r="E665" s="3"/>
      <c r="F665" s="4"/>
      <c r="L665" s="25"/>
    </row>
    <row r="666" spans="1:12" s="5" customFormat="1" ht="15.75">
      <c r="A666" s="4" t="s">
        <v>33</v>
      </c>
      <c r="B666" s="4">
        <f>I652</f>
        <v>8549312</v>
      </c>
      <c r="C666" s="3"/>
      <c r="D666" s="4">
        <f>J652</f>
        <v>8354739</v>
      </c>
      <c r="E666" s="3"/>
      <c r="F666" s="4">
        <f>K652</f>
        <v>8354739</v>
      </c>
      <c r="L666" s="25"/>
    </row>
    <row r="667" spans="1:12" s="5" customFormat="1" ht="15.75">
      <c r="A667" s="4" t="s">
        <v>34</v>
      </c>
      <c r="B667" s="4">
        <f>I653</f>
        <v>868069</v>
      </c>
      <c r="C667" s="3"/>
      <c r="D667" s="4">
        <f>J653</f>
        <v>869581</v>
      </c>
      <c r="E667" s="3"/>
      <c r="F667" s="4">
        <f>K653</f>
        <v>883843</v>
      </c>
      <c r="L667" s="25"/>
    </row>
    <row r="668" spans="1:12" s="5" customFormat="1" ht="15.75">
      <c r="A668" s="4" t="s">
        <v>35</v>
      </c>
      <c r="B668" s="4">
        <f>I654</f>
        <v>3908198</v>
      </c>
      <c r="C668" s="3"/>
      <c r="D668" s="4">
        <f>J654</f>
        <v>3964196</v>
      </c>
      <c r="E668" s="3"/>
      <c r="F668" s="4">
        <f>K654</f>
        <v>4148696</v>
      </c>
      <c r="L668" s="25"/>
    </row>
    <row r="669" spans="1:12" s="5" customFormat="1" ht="15.75">
      <c r="A669" s="4" t="s">
        <v>36</v>
      </c>
      <c r="B669" s="12">
        <f>I655</f>
        <v>0</v>
      </c>
      <c r="C669" s="3"/>
      <c r="D669" s="12">
        <f>J655</f>
        <v>371434</v>
      </c>
      <c r="E669" s="3"/>
      <c r="F669" s="12">
        <f>K655</f>
        <v>238479</v>
      </c>
      <c r="L669" s="25"/>
    </row>
    <row r="670" spans="1:12" s="5" customFormat="1" ht="15.75">
      <c r="A670" s="4"/>
      <c r="B670" s="4"/>
      <c r="C670" s="3"/>
      <c r="D670" s="4"/>
      <c r="E670" s="3"/>
      <c r="F670" s="4"/>
      <c r="L670" s="25"/>
    </row>
    <row r="671" spans="1:12" s="5" customFormat="1" ht="15.75">
      <c r="A671" s="4" t="s">
        <v>37</v>
      </c>
      <c r="B671" s="4">
        <f>SUM(B666:B670)</f>
        <v>13325579</v>
      </c>
      <c r="C671" s="3"/>
      <c r="D671" s="4">
        <f>SUM(D666:D670)</f>
        <v>13559950</v>
      </c>
      <c r="E671" s="3"/>
      <c r="F671" s="4">
        <f>SUM(F666:F670)</f>
        <v>13625757</v>
      </c>
      <c r="L671" s="25"/>
    </row>
    <row r="672" spans="1:12" s="5" customFormat="1" ht="15.75">
      <c r="A672" s="4"/>
      <c r="B672" s="4"/>
      <c r="C672" s="3"/>
      <c r="D672" s="4"/>
      <c r="E672" s="3"/>
      <c r="F672" s="4"/>
      <c r="L672" s="25"/>
    </row>
    <row r="673" spans="1:12" s="5" customFormat="1" ht="15.75">
      <c r="A673" s="4" t="s">
        <v>38</v>
      </c>
      <c r="B673" s="4">
        <f aca="true" t="shared" si="93" ref="B673:B678">I656</f>
        <v>36453307</v>
      </c>
      <c r="C673" s="3"/>
      <c r="D673" s="4">
        <f aca="true" t="shared" si="94" ref="D673:D678">J656</f>
        <v>41045521</v>
      </c>
      <c r="E673" s="3"/>
      <c r="F673" s="4">
        <f aca="true" t="shared" si="95" ref="F673:F678">K656</f>
        <v>40700000</v>
      </c>
      <c r="L673" s="25"/>
    </row>
    <row r="674" spans="1:12" s="5" customFormat="1" ht="15.75">
      <c r="A674" s="4" t="s">
        <v>39</v>
      </c>
      <c r="B674" s="4">
        <f t="shared" si="93"/>
        <v>7166183</v>
      </c>
      <c r="C674" s="3"/>
      <c r="D674" s="4">
        <f t="shared" si="94"/>
        <v>7627262</v>
      </c>
      <c r="E674" s="3"/>
      <c r="F674" s="4">
        <f t="shared" si="95"/>
        <v>7596512</v>
      </c>
      <c r="L674" s="25"/>
    </row>
    <row r="675" spans="1:12" s="5" customFormat="1" ht="15.75">
      <c r="A675" s="4" t="s">
        <v>40</v>
      </c>
      <c r="B675" s="4">
        <f t="shared" si="93"/>
        <v>9433287</v>
      </c>
      <c r="C675" s="3"/>
      <c r="D675" s="4">
        <f t="shared" si="94"/>
        <v>9586240</v>
      </c>
      <c r="E675" s="3"/>
      <c r="F675" s="4">
        <f t="shared" si="95"/>
        <v>10132871</v>
      </c>
      <c r="L675" s="25"/>
    </row>
    <row r="676" spans="1:12" s="5" customFormat="1" ht="15.75">
      <c r="A676" s="4" t="s">
        <v>41</v>
      </c>
      <c r="B676" s="4">
        <f t="shared" si="93"/>
        <v>1662187</v>
      </c>
      <c r="C676" s="3"/>
      <c r="D676" s="4">
        <f t="shared" si="94"/>
        <v>1421063</v>
      </c>
      <c r="E676" s="3"/>
      <c r="F676" s="4">
        <f t="shared" si="95"/>
        <v>1160430</v>
      </c>
      <c r="L676" s="25"/>
    </row>
    <row r="677" spans="1:12" s="5" customFormat="1" ht="15.75">
      <c r="A677" s="4" t="s">
        <v>42</v>
      </c>
      <c r="B677" s="4">
        <f t="shared" si="93"/>
        <v>664134</v>
      </c>
      <c r="C677" s="3"/>
      <c r="D677" s="4">
        <f t="shared" si="94"/>
        <v>332607</v>
      </c>
      <c r="E677" s="3"/>
      <c r="F677" s="4">
        <f t="shared" si="95"/>
        <v>332609</v>
      </c>
      <c r="L677" s="25"/>
    </row>
    <row r="678" spans="1:12" s="5" customFormat="1" ht="15.75">
      <c r="A678" s="4" t="s">
        <v>43</v>
      </c>
      <c r="B678" s="4">
        <f t="shared" si="93"/>
        <v>321900</v>
      </c>
      <c r="C678" s="3"/>
      <c r="D678" s="4">
        <f t="shared" si="94"/>
        <v>439500</v>
      </c>
      <c r="E678" s="3"/>
      <c r="F678" s="4">
        <f t="shared" si="95"/>
        <v>439500</v>
      </c>
      <c r="L678" s="25"/>
    </row>
    <row r="679" spans="1:12" s="5" customFormat="1" ht="15.75">
      <c r="A679" s="4" t="s">
        <v>44</v>
      </c>
      <c r="B679" s="4"/>
      <c r="C679" s="4"/>
      <c r="D679" s="4"/>
      <c r="E679" s="3"/>
      <c r="F679" s="4"/>
      <c r="L679" s="25"/>
    </row>
    <row r="680" spans="1:12" s="5" customFormat="1" ht="15.75">
      <c r="A680" s="4" t="s">
        <v>45</v>
      </c>
      <c r="B680" s="12">
        <f>I662</f>
        <v>0</v>
      </c>
      <c r="C680" s="3"/>
      <c r="D680" s="12">
        <f>J662</f>
        <v>278111</v>
      </c>
      <c r="E680" s="3"/>
      <c r="F680" s="12">
        <f>K662</f>
        <v>275026</v>
      </c>
      <c r="L680" s="25"/>
    </row>
    <row r="681" spans="1:12" s="5" customFormat="1" ht="15.75">
      <c r="A681" s="4"/>
      <c r="B681" s="4"/>
      <c r="C681" s="4"/>
      <c r="D681" s="4"/>
      <c r="E681" s="3"/>
      <c r="F681" s="4"/>
      <c r="L681" s="25"/>
    </row>
    <row r="682" spans="1:12" s="5" customFormat="1" ht="15.75">
      <c r="A682" s="4" t="s">
        <v>46</v>
      </c>
      <c r="B682" s="4">
        <f>SUM(B626:B627)+B636+SUM(B640:B649)+B655+B664+SUM(B670:B681)</f>
        <v>229476842</v>
      </c>
      <c r="C682" s="3"/>
      <c r="D682" s="4">
        <f>SUM(D626:D627)+D636+SUM(D640:D649)+D655+D664+SUM(D670:D681)</f>
        <v>251116200</v>
      </c>
      <c r="E682" s="3"/>
      <c r="F682" s="4">
        <f>SUM(F626:F627)+F636+SUM(F640:F649)+F655+F664+SUM(F670:F681)</f>
        <v>269090731</v>
      </c>
      <c r="L682" s="25"/>
    </row>
    <row r="683" spans="1:12" s="5" customFormat="1" ht="15.75">
      <c r="A683" s="4"/>
      <c r="B683" s="4"/>
      <c r="C683" s="3"/>
      <c r="D683" s="4"/>
      <c r="E683" s="3"/>
      <c r="F683" s="4"/>
      <c r="L683" s="25"/>
    </row>
    <row r="684" spans="1:12" s="5" customFormat="1" ht="15.75">
      <c r="A684" s="13" t="s">
        <v>47</v>
      </c>
      <c r="B684" s="4"/>
      <c r="C684" s="4"/>
      <c r="D684" s="4"/>
      <c r="E684" s="4"/>
      <c r="F684" s="4"/>
      <c r="L684" s="25"/>
    </row>
    <row r="685" spans="1:12" s="5" customFormat="1" ht="15.75">
      <c r="A685" s="14" t="s">
        <v>48</v>
      </c>
      <c r="B685" s="4"/>
      <c r="C685" s="3"/>
      <c r="D685" s="4"/>
      <c r="E685" s="3"/>
      <c r="F685" s="4"/>
      <c r="L685" s="25"/>
    </row>
    <row r="686" spans="1:12" s="5" customFormat="1" ht="15.75">
      <c r="A686" s="14" t="s">
        <v>49</v>
      </c>
      <c r="B686" s="4"/>
      <c r="C686" s="3"/>
      <c r="D686" s="4"/>
      <c r="E686" s="3"/>
      <c r="F686" s="4"/>
      <c r="L686" s="25"/>
    </row>
    <row r="687" spans="1:12" s="5" customFormat="1" ht="15.75">
      <c r="A687" s="14" t="s">
        <v>50</v>
      </c>
      <c r="B687" s="3"/>
      <c r="C687" s="3"/>
      <c r="D687" s="3"/>
      <c r="E687" s="3"/>
      <c r="F687" s="3"/>
      <c r="L687" s="25"/>
    </row>
    <row r="688" spans="1:12" s="5" customFormat="1" ht="15.75">
      <c r="A688" s="14" t="s">
        <v>51</v>
      </c>
      <c r="B688" s="4"/>
      <c r="C688" s="3"/>
      <c r="D688" s="4"/>
      <c r="E688" s="3"/>
      <c r="F688" s="4"/>
      <c r="L688" s="25"/>
    </row>
    <row r="689" spans="1:12" s="5" customFormat="1" ht="15.75">
      <c r="A689" s="4"/>
      <c r="B689" s="4"/>
      <c r="C689" s="3"/>
      <c r="D689" s="4"/>
      <c r="E689" s="3"/>
      <c r="F689" s="4"/>
      <c r="L689" s="25"/>
    </row>
    <row r="690" spans="1:12" s="5" customFormat="1" ht="15.75">
      <c r="A690" s="4"/>
      <c r="B690" s="4"/>
      <c r="C690" s="3"/>
      <c r="D690" s="4"/>
      <c r="E690" s="3"/>
      <c r="F690" s="4"/>
      <c r="L690" s="25"/>
    </row>
    <row r="691" spans="1:12" s="5" customFormat="1" ht="15.75">
      <c r="A691" s="15"/>
      <c r="B691" s="4"/>
      <c r="C691" s="3"/>
      <c r="D691" s="4"/>
      <c r="E691" s="3"/>
      <c r="F691" s="4"/>
      <c r="L691" s="25"/>
    </row>
    <row r="692" spans="1:12" s="5" customFormat="1" ht="15.75">
      <c r="A692" s="15"/>
      <c r="B692" s="4"/>
      <c r="C692" s="3"/>
      <c r="D692" s="4"/>
      <c r="E692" s="3"/>
      <c r="F692" s="4"/>
      <c r="L692" s="25"/>
    </row>
    <row r="693" spans="1:12" s="5" customFormat="1" ht="15.75">
      <c r="A693" s="16"/>
      <c r="B693" s="4"/>
      <c r="C693" s="3"/>
      <c r="D693" s="4"/>
      <c r="E693" s="3"/>
      <c r="F693" s="4"/>
      <c r="L693" s="25"/>
    </row>
    <row r="694" spans="1:12" s="5" customFormat="1" ht="15.75">
      <c r="A694" s="17"/>
      <c r="B694" s="4"/>
      <c r="C694" s="3"/>
      <c r="D694" s="4"/>
      <c r="E694" s="3"/>
      <c r="F694" s="4"/>
      <c r="L694" s="25"/>
    </row>
    <row r="695" spans="1:12" s="5" customFormat="1" ht="15.75">
      <c r="A695" s="18" t="s">
        <v>52</v>
      </c>
      <c r="B695" s="4"/>
      <c r="C695" s="3"/>
      <c r="D695" s="4"/>
      <c r="E695" s="3"/>
      <c r="F695" s="4"/>
      <c r="L695" s="25"/>
    </row>
    <row r="696" spans="1:12" s="5" customFormat="1" ht="15.75">
      <c r="A696" s="4"/>
      <c r="B696" s="4"/>
      <c r="C696" s="3"/>
      <c r="D696" s="4"/>
      <c r="E696" s="3"/>
      <c r="F696" s="4"/>
      <c r="L696" s="25"/>
    </row>
    <row r="697" spans="1:12" s="5" customFormat="1" ht="15.75">
      <c r="A697" s="6" t="s">
        <v>0</v>
      </c>
      <c r="B697" s="4"/>
      <c r="C697" s="3"/>
      <c r="D697" s="4"/>
      <c r="E697" s="3"/>
      <c r="F697" s="4"/>
      <c r="L697" s="25"/>
    </row>
    <row r="698" spans="1:12" s="5" customFormat="1" ht="15.75">
      <c r="A698" s="4"/>
      <c r="B698" s="4"/>
      <c r="C698" s="3"/>
      <c r="D698" s="4"/>
      <c r="E698" s="3"/>
      <c r="F698" s="4"/>
      <c r="L698" s="25"/>
    </row>
    <row r="699" spans="1:12" s="5" customFormat="1" ht="15.75">
      <c r="A699" s="6" t="s">
        <v>1</v>
      </c>
      <c r="B699" s="4"/>
      <c r="C699" s="3"/>
      <c r="D699" s="4"/>
      <c r="E699" s="3"/>
      <c r="F699" s="4"/>
      <c r="L699" s="25"/>
    </row>
    <row r="700" spans="1:12" s="5" customFormat="1" ht="15.75">
      <c r="A700" s="19" t="s">
        <v>60</v>
      </c>
      <c r="B700" s="4"/>
      <c r="C700" s="3"/>
      <c r="D700" s="4"/>
      <c r="E700" s="3"/>
      <c r="F700" s="4"/>
      <c r="L700" s="25"/>
    </row>
    <row r="701" spans="1:12" s="5" customFormat="1" ht="15.75">
      <c r="A701" s="4"/>
      <c r="B701" s="4"/>
      <c r="C701" s="3"/>
      <c r="D701" s="8"/>
      <c r="E701" s="9"/>
      <c r="F701" s="8"/>
      <c r="L701" s="25"/>
    </row>
    <row r="702" spans="1:12" s="5" customFormat="1" ht="15.75">
      <c r="A702" s="4"/>
      <c r="B702" s="10"/>
      <c r="C702" s="11"/>
      <c r="D702" s="10"/>
      <c r="E702" s="11"/>
      <c r="F702" s="10"/>
      <c r="L702" s="25"/>
    </row>
    <row r="703" spans="1:12" s="5" customFormat="1" ht="15.75">
      <c r="A703" s="4"/>
      <c r="B703" s="2">
        <v>1997</v>
      </c>
      <c r="C703" s="1"/>
      <c r="D703" s="2">
        <v>1998</v>
      </c>
      <c r="E703" s="1"/>
      <c r="F703" s="2">
        <v>1999</v>
      </c>
      <c r="L703" s="25"/>
    </row>
    <row r="704" spans="1:12" s="5" customFormat="1" ht="15.75">
      <c r="A704" s="4"/>
      <c r="B704" s="4"/>
      <c r="C704" s="3"/>
      <c r="D704" s="4"/>
      <c r="E704" s="3"/>
      <c r="F704" s="4"/>
      <c r="L704" s="25"/>
    </row>
    <row r="705" spans="1:13" s="5" customFormat="1" ht="15.75">
      <c r="A705" s="4" t="s">
        <v>3</v>
      </c>
      <c r="B705" s="4">
        <f>I705</f>
        <v>1000000</v>
      </c>
      <c r="C705" s="3"/>
      <c r="D705" s="4">
        <f>J705</f>
        <v>2125000</v>
      </c>
      <c r="E705" s="3"/>
      <c r="F705" s="4">
        <f>K705</f>
        <v>2125000</v>
      </c>
      <c r="H705" s="25" t="s">
        <v>160</v>
      </c>
      <c r="I705" s="26">
        <v>1000000</v>
      </c>
      <c r="J705" s="26">
        <v>2125000</v>
      </c>
      <c r="K705" s="26">
        <v>2125000</v>
      </c>
      <c r="L705" s="25">
        <v>1</v>
      </c>
      <c r="M705" s="25" t="s">
        <v>116</v>
      </c>
    </row>
    <row r="706" spans="1:13" s="5" customFormat="1" ht="15.75">
      <c r="A706" s="4" t="s">
        <v>4</v>
      </c>
      <c r="B706" s="4">
        <f>I706</f>
        <v>1741192</v>
      </c>
      <c r="C706" s="3"/>
      <c r="D706" s="4">
        <f>J706</f>
        <v>1726010</v>
      </c>
      <c r="E706" s="3"/>
      <c r="F706" s="4">
        <f>K706</f>
        <v>1706331</v>
      </c>
      <c r="H706" s="25" t="s">
        <v>160</v>
      </c>
      <c r="I706" s="26">
        <v>1741192</v>
      </c>
      <c r="J706" s="26">
        <v>1726010</v>
      </c>
      <c r="K706" s="26">
        <v>1706331</v>
      </c>
      <c r="L706" s="25">
        <v>2</v>
      </c>
      <c r="M706" s="25" t="s">
        <v>117</v>
      </c>
    </row>
    <row r="707" spans="1:13" s="5" customFormat="1" ht="15.75">
      <c r="A707" s="4"/>
      <c r="B707" s="4"/>
      <c r="C707" s="3"/>
      <c r="D707" s="4"/>
      <c r="E707" s="3"/>
      <c r="F707" s="4"/>
      <c r="H707" s="25" t="s">
        <v>160</v>
      </c>
      <c r="I707" s="26">
        <v>17722728</v>
      </c>
      <c r="J707" s="26">
        <v>18245036</v>
      </c>
      <c r="K707" s="26">
        <v>21087579</v>
      </c>
      <c r="L707" s="25">
        <v>3</v>
      </c>
      <c r="M707" s="25" t="s">
        <v>118</v>
      </c>
    </row>
    <row r="708" spans="1:13" s="5" customFormat="1" ht="15.75">
      <c r="A708" s="4" t="s">
        <v>5</v>
      </c>
      <c r="B708" s="4">
        <f aca="true" t="shared" si="96" ref="B708:B713">I707</f>
        <v>17722728</v>
      </c>
      <c r="C708" s="3"/>
      <c r="D708" s="4">
        <f aca="true" t="shared" si="97" ref="D708:D713">J707</f>
        <v>18245036</v>
      </c>
      <c r="E708" s="3"/>
      <c r="F708" s="4">
        <f aca="true" t="shared" si="98" ref="F708:F713">K707</f>
        <v>21087579</v>
      </c>
      <c r="H708" s="25" t="s">
        <v>160</v>
      </c>
      <c r="I708" s="26">
        <v>268609</v>
      </c>
      <c r="J708" s="26">
        <v>268609</v>
      </c>
      <c r="K708" s="26">
        <v>107850</v>
      </c>
      <c r="L708" s="25">
        <v>4</v>
      </c>
      <c r="M708" s="25" t="s">
        <v>119</v>
      </c>
    </row>
    <row r="709" spans="1:13" s="5" customFormat="1" ht="15.75">
      <c r="A709" s="4" t="s">
        <v>6</v>
      </c>
      <c r="B709" s="4">
        <f t="shared" si="96"/>
        <v>268609</v>
      </c>
      <c r="C709" s="3"/>
      <c r="D709" s="4">
        <f t="shared" si="97"/>
        <v>268609</v>
      </c>
      <c r="E709" s="3"/>
      <c r="F709" s="4">
        <f t="shared" si="98"/>
        <v>107850</v>
      </c>
      <c r="H709" s="25" t="s">
        <v>160</v>
      </c>
      <c r="I709" s="26">
        <v>477615</v>
      </c>
      <c r="J709" s="26">
        <v>565400</v>
      </c>
      <c r="K709" s="26">
        <v>626250</v>
      </c>
      <c r="L709" s="25">
        <v>5</v>
      </c>
      <c r="M709" s="25" t="s">
        <v>120</v>
      </c>
    </row>
    <row r="710" spans="1:13" s="5" customFormat="1" ht="15.75">
      <c r="A710" s="4" t="s">
        <v>7</v>
      </c>
      <c r="B710" s="4">
        <f t="shared" si="96"/>
        <v>477615</v>
      </c>
      <c r="C710" s="3"/>
      <c r="D710" s="4">
        <f t="shared" si="97"/>
        <v>565400</v>
      </c>
      <c r="E710" s="3"/>
      <c r="F710" s="4">
        <f t="shared" si="98"/>
        <v>626250</v>
      </c>
      <c r="H710" s="25" t="s">
        <v>160</v>
      </c>
      <c r="I710" s="26">
        <v>397634</v>
      </c>
      <c r="J710" s="26">
        <v>359204</v>
      </c>
      <c r="K710" s="26">
        <v>321689</v>
      </c>
      <c r="L710" s="25">
        <v>6</v>
      </c>
      <c r="M710" s="25" t="s">
        <v>121</v>
      </c>
    </row>
    <row r="711" spans="1:13" s="5" customFormat="1" ht="15.75">
      <c r="A711" s="4" t="s">
        <v>8</v>
      </c>
      <c r="B711" s="4">
        <f t="shared" si="96"/>
        <v>397634</v>
      </c>
      <c r="C711" s="3"/>
      <c r="D711" s="4">
        <f t="shared" si="97"/>
        <v>359204</v>
      </c>
      <c r="E711" s="3"/>
      <c r="F711" s="4">
        <f t="shared" si="98"/>
        <v>321689</v>
      </c>
      <c r="H711" s="25" t="s">
        <v>160</v>
      </c>
      <c r="I711" s="26">
        <v>202194</v>
      </c>
      <c r="J711" s="26">
        <v>86930</v>
      </c>
      <c r="K711" s="26">
        <v>125279</v>
      </c>
      <c r="L711" s="25">
        <v>7</v>
      </c>
      <c r="M711" s="25" t="s">
        <v>122</v>
      </c>
    </row>
    <row r="712" spans="1:13" s="5" customFormat="1" ht="15.75">
      <c r="A712" s="4" t="s">
        <v>9</v>
      </c>
      <c r="B712" s="4">
        <f t="shared" si="96"/>
        <v>202194</v>
      </c>
      <c r="C712" s="3"/>
      <c r="D712" s="4">
        <f t="shared" si="97"/>
        <v>86930</v>
      </c>
      <c r="E712" s="3"/>
      <c r="F712" s="4">
        <f t="shared" si="98"/>
        <v>125279</v>
      </c>
      <c r="H712" s="25" t="s">
        <v>160</v>
      </c>
      <c r="I712" s="26">
        <v>0</v>
      </c>
      <c r="J712" s="26">
        <v>292580</v>
      </c>
      <c r="K712" s="26">
        <v>294000</v>
      </c>
      <c r="L712" s="25">
        <v>8</v>
      </c>
      <c r="M712" s="25" t="s">
        <v>123</v>
      </c>
    </row>
    <row r="713" spans="1:13" s="5" customFormat="1" ht="15.75">
      <c r="A713" s="4" t="s">
        <v>10</v>
      </c>
      <c r="B713" s="12">
        <f t="shared" si="96"/>
        <v>0</v>
      </c>
      <c r="C713" s="3"/>
      <c r="D713" s="12">
        <f t="shared" si="97"/>
        <v>292580</v>
      </c>
      <c r="E713" s="3"/>
      <c r="F713" s="12">
        <f t="shared" si="98"/>
        <v>294000</v>
      </c>
      <c r="H713" s="25" t="s">
        <v>160</v>
      </c>
      <c r="I713" s="29">
        <v>22587</v>
      </c>
      <c r="J713" s="29">
        <v>30065</v>
      </c>
      <c r="K713" s="29">
        <v>28263</v>
      </c>
      <c r="L713" s="25">
        <v>9</v>
      </c>
      <c r="M713" s="25" t="s">
        <v>124</v>
      </c>
    </row>
    <row r="714" spans="1:13" s="5" customFormat="1" ht="15.75">
      <c r="A714" s="4"/>
      <c r="B714" s="3"/>
      <c r="C714" s="3"/>
      <c r="D714" s="3"/>
      <c r="E714" s="3"/>
      <c r="F714" s="3"/>
      <c r="H714" s="25" t="s">
        <v>160</v>
      </c>
      <c r="I714" s="26">
        <v>13644</v>
      </c>
      <c r="J714" s="26">
        <v>17854</v>
      </c>
      <c r="K714" s="26">
        <v>5888</v>
      </c>
      <c r="L714" s="25">
        <v>10</v>
      </c>
      <c r="M714" s="25" t="s">
        <v>125</v>
      </c>
    </row>
    <row r="715" spans="1:13" s="5" customFormat="1" ht="15.75">
      <c r="A715" s="4" t="s">
        <v>11</v>
      </c>
      <c r="B715" s="4">
        <f>SUM(B708:B714)</f>
        <v>19068780</v>
      </c>
      <c r="C715" s="3"/>
      <c r="D715" s="4">
        <f>SUM(D708:D714)</f>
        <v>19817759</v>
      </c>
      <c r="E715" s="3"/>
      <c r="F715" s="4">
        <f>SUM(F708:F714)</f>
        <v>22562647</v>
      </c>
      <c r="H715" s="25" t="s">
        <v>160</v>
      </c>
      <c r="I715" s="26">
        <v>1529674</v>
      </c>
      <c r="J715" s="26">
        <v>1652805</v>
      </c>
      <c r="K715" s="26">
        <v>1653300</v>
      </c>
      <c r="L715" s="25">
        <v>11</v>
      </c>
      <c r="M715" s="25" t="s">
        <v>126</v>
      </c>
    </row>
    <row r="716" spans="1:13" s="5" customFormat="1" ht="15.75">
      <c r="A716" s="4"/>
      <c r="B716" s="4"/>
      <c r="C716" s="3"/>
      <c r="D716" s="4"/>
      <c r="E716" s="3"/>
      <c r="F716" s="4"/>
      <c r="H716" s="25" t="s">
        <v>160</v>
      </c>
      <c r="I716" s="26">
        <v>1539150</v>
      </c>
      <c r="J716" s="26">
        <v>1736831</v>
      </c>
      <c r="K716" s="26">
        <v>1861875</v>
      </c>
      <c r="L716" s="25">
        <v>12</v>
      </c>
      <c r="M716" s="25" t="s">
        <v>127</v>
      </c>
    </row>
    <row r="717" spans="1:13" s="5" customFormat="1" ht="15.75">
      <c r="A717" s="4" t="s">
        <v>12</v>
      </c>
      <c r="B717" s="3">
        <f>I713</f>
        <v>22587</v>
      </c>
      <c r="C717" s="3"/>
      <c r="D717" s="3">
        <f>J713</f>
        <v>30065</v>
      </c>
      <c r="E717" s="3"/>
      <c r="F717" s="3">
        <f>K713</f>
        <v>28263</v>
      </c>
      <c r="H717" s="25" t="s">
        <v>160</v>
      </c>
      <c r="I717" s="26">
        <v>0</v>
      </c>
      <c r="J717" s="26">
        <v>0</v>
      </c>
      <c r="K717" s="26">
        <v>5623097</v>
      </c>
      <c r="L717" s="25">
        <v>13</v>
      </c>
      <c r="M717" s="25" t="s">
        <v>128</v>
      </c>
    </row>
    <row r="718" spans="1:13" s="5" customFormat="1" ht="15.75">
      <c r="A718" s="4" t="s">
        <v>13</v>
      </c>
      <c r="B718" s="12">
        <f>I714</f>
        <v>13644</v>
      </c>
      <c r="C718" s="3"/>
      <c r="D718" s="12">
        <f>J714</f>
        <v>17854</v>
      </c>
      <c r="E718" s="3"/>
      <c r="F718" s="12">
        <f>K714</f>
        <v>5888</v>
      </c>
      <c r="H718" s="25" t="s">
        <v>160</v>
      </c>
      <c r="I718" s="26">
        <v>2591482</v>
      </c>
      <c r="J718" s="26">
        <v>2591590</v>
      </c>
      <c r="K718" s="26">
        <v>2151490</v>
      </c>
      <c r="L718" s="25">
        <v>14</v>
      </c>
      <c r="M718" s="25" t="s">
        <v>129</v>
      </c>
    </row>
    <row r="719" spans="1:13" s="5" customFormat="1" ht="15.75">
      <c r="A719" s="4"/>
      <c r="B719" s="3"/>
      <c r="C719" s="3"/>
      <c r="D719" s="3"/>
      <c r="E719" s="3"/>
      <c r="F719" s="3"/>
      <c r="H719" s="25" t="s">
        <v>160</v>
      </c>
      <c r="I719" s="26">
        <v>100000</v>
      </c>
      <c r="J719" s="26">
        <v>100000</v>
      </c>
      <c r="K719" s="26">
        <v>100000</v>
      </c>
      <c r="L719" s="25">
        <v>15</v>
      </c>
      <c r="M719" s="25" t="s">
        <v>130</v>
      </c>
    </row>
    <row r="720" spans="1:13" s="5" customFormat="1" ht="15.75">
      <c r="A720" s="4" t="s">
        <v>14</v>
      </c>
      <c r="B720" s="4">
        <f>SUM(B717:B719)</f>
        <v>36231</v>
      </c>
      <c r="C720" s="3"/>
      <c r="D720" s="4">
        <f>SUM(D717:D719)</f>
        <v>47919</v>
      </c>
      <c r="E720" s="3"/>
      <c r="F720" s="4">
        <f>SUM(F717:F719)</f>
        <v>34151</v>
      </c>
      <c r="H720" s="25" t="s">
        <v>160</v>
      </c>
      <c r="I720" s="26">
        <v>0</v>
      </c>
      <c r="J720" s="26">
        <v>0</v>
      </c>
      <c r="K720" s="26">
        <v>0</v>
      </c>
      <c r="L720" s="25">
        <v>16</v>
      </c>
      <c r="M720" s="25" t="s">
        <v>131</v>
      </c>
    </row>
    <row r="721" spans="1:13" s="5" customFormat="1" ht="15.75">
      <c r="A721" s="4"/>
      <c r="B721" s="4"/>
      <c r="C721" s="4"/>
      <c r="D721" s="4"/>
      <c r="E721" s="4"/>
      <c r="F721" s="4"/>
      <c r="H721" s="25" t="s">
        <v>160</v>
      </c>
      <c r="I721" s="26">
        <v>0</v>
      </c>
      <c r="J721" s="26">
        <v>0</v>
      </c>
      <c r="K721" s="26">
        <v>0</v>
      </c>
      <c r="L721" s="25">
        <v>17</v>
      </c>
      <c r="M721" s="25" t="s">
        <v>132</v>
      </c>
    </row>
    <row r="722" spans="1:13" s="5" customFormat="1" ht="15.75">
      <c r="A722" s="4" t="s">
        <v>15</v>
      </c>
      <c r="B722" s="4">
        <f aca="true" t="shared" si="99" ref="B722:B728">I715</f>
        <v>1529674</v>
      </c>
      <c r="C722" s="3"/>
      <c r="D722" s="4">
        <f aca="true" t="shared" si="100" ref="D722:D728">J715</f>
        <v>1652805</v>
      </c>
      <c r="E722" s="3"/>
      <c r="F722" s="4">
        <f aca="true" t="shared" si="101" ref="F722:F728">K715</f>
        <v>1653300</v>
      </c>
      <c r="H722" s="25" t="s">
        <v>160</v>
      </c>
      <c r="I722" s="27">
        <v>8263659</v>
      </c>
      <c r="J722" s="27">
        <v>10039140</v>
      </c>
      <c r="K722" s="27">
        <v>11224669</v>
      </c>
      <c r="L722" s="25">
        <v>18</v>
      </c>
      <c r="M722" s="25" t="s">
        <v>133</v>
      </c>
    </row>
    <row r="723" spans="1:13" s="5" customFormat="1" ht="15.75">
      <c r="A723" s="4" t="s">
        <v>16</v>
      </c>
      <c r="B723" s="4">
        <f t="shared" si="99"/>
        <v>1539150</v>
      </c>
      <c r="C723" s="3"/>
      <c r="D723" s="4">
        <f t="shared" si="100"/>
        <v>1736831</v>
      </c>
      <c r="E723" s="3"/>
      <c r="F723" s="4">
        <f t="shared" si="101"/>
        <v>1861875</v>
      </c>
      <c r="H723" s="25" t="s">
        <v>160</v>
      </c>
      <c r="I723" s="26">
        <v>1189269</v>
      </c>
      <c r="J723" s="26">
        <v>1234522</v>
      </c>
      <c r="K723" s="26">
        <v>1234522</v>
      </c>
      <c r="L723" s="25">
        <v>19</v>
      </c>
      <c r="M723" s="25" t="s">
        <v>134</v>
      </c>
    </row>
    <row r="724" spans="1:13" s="5" customFormat="1" ht="15.75">
      <c r="A724" s="4" t="s">
        <v>17</v>
      </c>
      <c r="B724" s="4">
        <f t="shared" si="99"/>
        <v>0</v>
      </c>
      <c r="C724" s="3"/>
      <c r="D724" s="4">
        <f t="shared" si="100"/>
        <v>0</v>
      </c>
      <c r="E724" s="3"/>
      <c r="F724" s="4">
        <f t="shared" si="101"/>
        <v>5623097</v>
      </c>
      <c r="H724" s="25" t="s">
        <v>160</v>
      </c>
      <c r="I724" s="26">
        <v>1545710</v>
      </c>
      <c r="J724" s="26">
        <v>1713659</v>
      </c>
      <c r="K724" s="26">
        <v>1812075</v>
      </c>
      <c r="L724" s="25">
        <v>20</v>
      </c>
      <c r="M724" s="25" t="s">
        <v>135</v>
      </c>
    </row>
    <row r="725" spans="1:13" s="5" customFormat="1" ht="15.75">
      <c r="A725" s="4" t="s">
        <v>18</v>
      </c>
      <c r="B725" s="4">
        <f t="shared" si="99"/>
        <v>2591482</v>
      </c>
      <c r="C725" s="3"/>
      <c r="D725" s="4">
        <f t="shared" si="100"/>
        <v>2591590</v>
      </c>
      <c r="E725" s="3"/>
      <c r="F725" s="4">
        <f t="shared" si="101"/>
        <v>2151490</v>
      </c>
      <c r="H725" s="25" t="s">
        <v>160</v>
      </c>
      <c r="I725" s="26">
        <v>7240445</v>
      </c>
      <c r="J725" s="26">
        <v>7471328</v>
      </c>
      <c r="K725" s="26">
        <v>7657288</v>
      </c>
      <c r="L725" s="25">
        <v>21</v>
      </c>
      <c r="M725" s="25" t="s">
        <v>136</v>
      </c>
    </row>
    <row r="726" spans="1:13" s="5" customFormat="1" ht="15.75">
      <c r="A726" s="4" t="s">
        <v>19</v>
      </c>
      <c r="B726" s="4">
        <f t="shared" si="99"/>
        <v>100000</v>
      </c>
      <c r="C726" s="3"/>
      <c r="D726" s="4">
        <f t="shared" si="100"/>
        <v>100000</v>
      </c>
      <c r="E726" s="3"/>
      <c r="F726" s="4">
        <f t="shared" si="101"/>
        <v>100000</v>
      </c>
      <c r="H726" s="25" t="s">
        <v>160</v>
      </c>
      <c r="I726" s="26">
        <v>105678</v>
      </c>
      <c r="J726" s="26">
        <v>108848</v>
      </c>
      <c r="K726" s="26">
        <v>111025</v>
      </c>
      <c r="L726" s="25">
        <v>22</v>
      </c>
      <c r="M726" s="25" t="s">
        <v>137</v>
      </c>
    </row>
    <row r="727" spans="1:13" s="5" customFormat="1" ht="15.75">
      <c r="A727" s="4" t="s">
        <v>20</v>
      </c>
      <c r="B727" s="4">
        <f t="shared" si="99"/>
        <v>0</v>
      </c>
      <c r="C727" s="3"/>
      <c r="D727" s="4">
        <f t="shared" si="100"/>
        <v>0</v>
      </c>
      <c r="E727" s="3"/>
      <c r="F727" s="4">
        <f t="shared" si="101"/>
        <v>0</v>
      </c>
      <c r="H727" s="25" t="s">
        <v>160</v>
      </c>
      <c r="I727" s="26">
        <v>102800</v>
      </c>
      <c r="J727" s="26">
        <v>105884</v>
      </c>
      <c r="K727" s="26">
        <v>116578</v>
      </c>
      <c r="L727" s="25">
        <v>23</v>
      </c>
      <c r="M727" s="25" t="s">
        <v>138</v>
      </c>
    </row>
    <row r="728" spans="1:13" s="5" customFormat="1" ht="15.75">
      <c r="A728" s="4" t="s">
        <v>21</v>
      </c>
      <c r="B728" s="4">
        <f t="shared" si="99"/>
        <v>0</v>
      </c>
      <c r="C728" s="3"/>
      <c r="D728" s="4">
        <f t="shared" si="100"/>
        <v>0</v>
      </c>
      <c r="E728" s="3"/>
      <c r="F728" s="4">
        <f t="shared" si="101"/>
        <v>0</v>
      </c>
      <c r="H728" s="25" t="s">
        <v>160</v>
      </c>
      <c r="I728" s="26">
        <v>300000</v>
      </c>
      <c r="J728" s="26">
        <v>300000</v>
      </c>
      <c r="K728" s="26">
        <v>301086</v>
      </c>
      <c r="L728" s="25">
        <v>24</v>
      </c>
      <c r="M728" s="25" t="s">
        <v>139</v>
      </c>
    </row>
    <row r="729" spans="1:13" s="5" customFormat="1" ht="15.75">
      <c r="A729" s="4"/>
      <c r="B729" s="4"/>
      <c r="C729" s="3"/>
      <c r="D729" s="4"/>
      <c r="E729" s="3"/>
      <c r="F729" s="4"/>
      <c r="H729" s="25" t="s">
        <v>160</v>
      </c>
      <c r="I729" s="26">
        <v>291746</v>
      </c>
      <c r="J729" s="26">
        <v>291746</v>
      </c>
      <c r="K729" s="26">
        <v>297581</v>
      </c>
      <c r="L729" s="25">
        <v>25</v>
      </c>
      <c r="M729" s="25" t="s">
        <v>140</v>
      </c>
    </row>
    <row r="730" spans="1:13" s="5" customFormat="1" ht="15.75">
      <c r="A730" s="4" t="s">
        <v>22</v>
      </c>
      <c r="B730" s="4">
        <f>I722</f>
        <v>8263659</v>
      </c>
      <c r="C730" s="3"/>
      <c r="D730" s="4">
        <f>J722</f>
        <v>10039140</v>
      </c>
      <c r="E730" s="3"/>
      <c r="F730" s="4">
        <f>K722</f>
        <v>11224669</v>
      </c>
      <c r="H730" s="25" t="s">
        <v>160</v>
      </c>
      <c r="I730" s="26">
        <v>0</v>
      </c>
      <c r="J730" s="26">
        <v>0</v>
      </c>
      <c r="K730" s="26">
        <v>50000</v>
      </c>
      <c r="L730" s="25">
        <v>26</v>
      </c>
      <c r="M730" s="25" t="s">
        <v>141</v>
      </c>
    </row>
    <row r="731" spans="1:13" s="5" customFormat="1" ht="15.75">
      <c r="A731" s="4" t="s">
        <v>23</v>
      </c>
      <c r="B731" s="4">
        <f>I723</f>
        <v>1189269</v>
      </c>
      <c r="C731" s="3"/>
      <c r="D731" s="4">
        <f>J723</f>
        <v>1234522</v>
      </c>
      <c r="E731" s="3"/>
      <c r="F731" s="4">
        <f>K723</f>
        <v>1234522</v>
      </c>
      <c r="H731" s="25" t="s">
        <v>160</v>
      </c>
      <c r="I731" s="26">
        <v>4214921</v>
      </c>
      <c r="J731" s="26">
        <v>4214921</v>
      </c>
      <c r="K731" s="26">
        <v>4214921</v>
      </c>
      <c r="L731" s="25">
        <v>27</v>
      </c>
      <c r="M731" s="25" t="s">
        <v>142</v>
      </c>
    </row>
    <row r="732" spans="1:13" s="5" customFormat="1" ht="15.75">
      <c r="A732" s="4" t="s">
        <v>24</v>
      </c>
      <c r="B732" s="12">
        <f>I724</f>
        <v>1545710</v>
      </c>
      <c r="C732" s="3"/>
      <c r="D732" s="12">
        <f>J724</f>
        <v>1713659</v>
      </c>
      <c r="E732" s="3"/>
      <c r="F732" s="12">
        <f>K724</f>
        <v>1812075</v>
      </c>
      <c r="H732" s="25" t="s">
        <v>160</v>
      </c>
      <c r="I732" s="26">
        <v>221772</v>
      </c>
      <c r="J732" s="26">
        <v>229722</v>
      </c>
      <c r="K732" s="26">
        <v>344583</v>
      </c>
      <c r="L732" s="25">
        <v>28</v>
      </c>
      <c r="M732" s="25" t="s">
        <v>143</v>
      </c>
    </row>
    <row r="733" spans="1:13" s="5" customFormat="1" ht="15.75">
      <c r="A733" s="4"/>
      <c r="B733" s="4"/>
      <c r="C733" s="3"/>
      <c r="D733" s="4"/>
      <c r="E733" s="3"/>
      <c r="F733" s="4"/>
      <c r="H733" s="25" t="s">
        <v>160</v>
      </c>
      <c r="I733" s="26">
        <v>1020088</v>
      </c>
      <c r="J733" s="26">
        <v>1031876</v>
      </c>
      <c r="K733" s="26">
        <v>1081141</v>
      </c>
      <c r="L733" s="25">
        <v>29</v>
      </c>
      <c r="M733" s="25" t="s">
        <v>144</v>
      </c>
    </row>
    <row r="734" spans="1:13" s="5" customFormat="1" ht="15.75">
      <c r="A734" s="4" t="s">
        <v>25</v>
      </c>
      <c r="B734" s="4">
        <f>SUM(B730:B733)</f>
        <v>10998638</v>
      </c>
      <c r="C734" s="3"/>
      <c r="D734" s="4">
        <f>SUM(D730:D733)</f>
        <v>12987321</v>
      </c>
      <c r="E734" s="3"/>
      <c r="F734" s="4">
        <f>SUM(F730:F733)</f>
        <v>14271266</v>
      </c>
      <c r="H734" s="25" t="s">
        <v>160</v>
      </c>
      <c r="I734" s="26">
        <v>0</v>
      </c>
      <c r="J734" s="26">
        <v>0</v>
      </c>
      <c r="K734" s="26">
        <v>0</v>
      </c>
      <c r="L734" s="25">
        <v>30</v>
      </c>
      <c r="M734" s="25" t="s">
        <v>145</v>
      </c>
    </row>
    <row r="735" spans="1:13" s="5" customFormat="1" ht="15.75">
      <c r="A735" s="4"/>
      <c r="B735" s="4"/>
      <c r="C735" s="3"/>
      <c r="D735" s="4"/>
      <c r="E735" s="3"/>
      <c r="F735" s="4"/>
      <c r="H735" s="25" t="s">
        <v>160</v>
      </c>
      <c r="I735" s="26">
        <v>9964552</v>
      </c>
      <c r="J735" s="26">
        <v>11729094</v>
      </c>
      <c r="K735" s="26">
        <v>11600000</v>
      </c>
      <c r="L735" s="25">
        <v>31</v>
      </c>
      <c r="M735" s="25" t="s">
        <v>146</v>
      </c>
    </row>
    <row r="736" spans="1:13" s="5" customFormat="1" ht="15.75">
      <c r="A736" s="4" t="s">
        <v>26</v>
      </c>
      <c r="B736" s="4">
        <f aca="true" t="shared" si="102" ref="B736:B741">I725</f>
        <v>7240445</v>
      </c>
      <c r="C736" s="3"/>
      <c r="D736" s="4">
        <f aca="true" t="shared" si="103" ref="D736:D741">J725</f>
        <v>7471328</v>
      </c>
      <c r="E736" s="3"/>
      <c r="F736" s="4">
        <f aca="true" t="shared" si="104" ref="F736:F741">K725</f>
        <v>7657288</v>
      </c>
      <c r="H736" s="25" t="s">
        <v>160</v>
      </c>
      <c r="I736" s="26">
        <v>1321872</v>
      </c>
      <c r="J736" s="26">
        <v>1390843</v>
      </c>
      <c r="K736" s="26">
        <v>1428180</v>
      </c>
      <c r="L736" s="25">
        <v>32</v>
      </c>
      <c r="M736" s="25" t="s">
        <v>147</v>
      </c>
    </row>
    <row r="737" spans="1:13" s="5" customFormat="1" ht="15.75">
      <c r="A737" s="4" t="s">
        <v>27</v>
      </c>
      <c r="B737" s="4">
        <f t="shared" si="102"/>
        <v>105678</v>
      </c>
      <c r="C737" s="3"/>
      <c r="D737" s="4">
        <f t="shared" si="103"/>
        <v>108848</v>
      </c>
      <c r="E737" s="3"/>
      <c r="F737" s="4">
        <f t="shared" si="104"/>
        <v>111025</v>
      </c>
      <c r="H737" s="25" t="s">
        <v>160</v>
      </c>
      <c r="I737" s="26">
        <v>1499827</v>
      </c>
      <c r="J737" s="26">
        <v>1477693</v>
      </c>
      <c r="K737" s="26">
        <v>1579373</v>
      </c>
      <c r="L737" s="25">
        <v>33</v>
      </c>
      <c r="M737" s="25" t="s">
        <v>148</v>
      </c>
    </row>
    <row r="738" spans="1:13" s="5" customFormat="1" ht="15.75">
      <c r="A738" s="4" t="s">
        <v>28</v>
      </c>
      <c r="B738" s="4">
        <f t="shared" si="102"/>
        <v>102800</v>
      </c>
      <c r="C738" s="3"/>
      <c r="D738" s="4">
        <f t="shared" si="103"/>
        <v>105884</v>
      </c>
      <c r="E738" s="3"/>
      <c r="F738" s="4">
        <f t="shared" si="104"/>
        <v>116578</v>
      </c>
      <c r="H738" s="25" t="s">
        <v>160</v>
      </c>
      <c r="I738" s="26">
        <v>292868</v>
      </c>
      <c r="J738" s="26">
        <v>260635</v>
      </c>
      <c r="K738" s="26">
        <v>162671</v>
      </c>
      <c r="L738" s="25">
        <v>34</v>
      </c>
      <c r="M738" s="25" t="s">
        <v>149</v>
      </c>
    </row>
    <row r="739" spans="1:13" s="5" customFormat="1" ht="15.75">
      <c r="A739" s="4" t="s">
        <v>29</v>
      </c>
      <c r="B739" s="4">
        <f t="shared" si="102"/>
        <v>300000</v>
      </c>
      <c r="C739" s="3"/>
      <c r="D739" s="4">
        <f t="shared" si="103"/>
        <v>300000</v>
      </c>
      <c r="E739" s="3"/>
      <c r="F739" s="4">
        <f t="shared" si="104"/>
        <v>301086</v>
      </c>
      <c r="H739" s="25" t="s">
        <v>160</v>
      </c>
      <c r="I739" s="26">
        <v>136059</v>
      </c>
      <c r="J739" s="26">
        <v>68140</v>
      </c>
      <c r="K739" s="26">
        <v>68140</v>
      </c>
      <c r="L739" s="25">
        <v>35</v>
      </c>
      <c r="M739" s="25" t="s">
        <v>150</v>
      </c>
    </row>
    <row r="740" spans="1:13" s="5" customFormat="1" ht="15.75">
      <c r="A740" s="4" t="s">
        <v>30</v>
      </c>
      <c r="B740" s="4">
        <f t="shared" si="102"/>
        <v>291746</v>
      </c>
      <c r="C740" s="3"/>
      <c r="D740" s="4">
        <f t="shared" si="103"/>
        <v>291746</v>
      </c>
      <c r="E740" s="3"/>
      <c r="F740" s="4">
        <f t="shared" si="104"/>
        <v>297581</v>
      </c>
      <c r="H740" s="25" t="s">
        <v>160</v>
      </c>
      <c r="I740" s="26">
        <v>71040</v>
      </c>
      <c r="J740" s="26">
        <v>96000</v>
      </c>
      <c r="K740" s="26">
        <v>96000</v>
      </c>
      <c r="L740" s="25">
        <v>36</v>
      </c>
      <c r="M740" s="25" t="s">
        <v>151</v>
      </c>
    </row>
    <row r="741" spans="1:13" s="5" customFormat="1" ht="15.75">
      <c r="A741" s="4" t="s">
        <v>31</v>
      </c>
      <c r="B741" s="12">
        <f t="shared" si="102"/>
        <v>0</v>
      </c>
      <c r="C741" s="3"/>
      <c r="D741" s="12">
        <f t="shared" si="103"/>
        <v>0</v>
      </c>
      <c r="E741" s="3"/>
      <c r="F741" s="12">
        <f t="shared" si="104"/>
        <v>50000</v>
      </c>
      <c r="H741" s="25" t="s">
        <v>160</v>
      </c>
      <c r="I741" s="26">
        <v>0</v>
      </c>
      <c r="J741" s="26">
        <v>61110</v>
      </c>
      <c r="K741" s="26">
        <v>61269</v>
      </c>
      <c r="L741" s="25">
        <v>37</v>
      </c>
      <c r="M741" s="25" t="s">
        <v>152</v>
      </c>
    </row>
    <row r="742" spans="1:12" s="5" customFormat="1" ht="15.75">
      <c r="A742" s="4"/>
      <c r="B742" s="4"/>
      <c r="C742" s="3"/>
      <c r="D742" s="4"/>
      <c r="E742" s="3"/>
      <c r="F742" s="4"/>
      <c r="L742" s="25"/>
    </row>
    <row r="743" spans="1:12" s="5" customFormat="1" ht="15.75">
      <c r="A743" s="4" t="s">
        <v>32</v>
      </c>
      <c r="B743" s="4">
        <f>SUM(B736:B742)</f>
        <v>8040669</v>
      </c>
      <c r="C743" s="3"/>
      <c r="D743" s="4">
        <f>SUM(D736:D742)</f>
        <v>8277806</v>
      </c>
      <c r="E743" s="3"/>
      <c r="F743" s="4">
        <f>SUM(F736:F742)</f>
        <v>8533558</v>
      </c>
      <c r="L743" s="25"/>
    </row>
    <row r="744" spans="1:12" s="5" customFormat="1" ht="15.75">
      <c r="A744" s="4"/>
      <c r="B744" s="4"/>
      <c r="C744" s="3"/>
      <c r="D744" s="4"/>
      <c r="E744" s="3"/>
      <c r="F744" s="4"/>
      <c r="L744" s="25"/>
    </row>
    <row r="745" spans="1:12" s="5" customFormat="1" ht="15.75">
      <c r="A745" s="4" t="s">
        <v>33</v>
      </c>
      <c r="B745" s="4">
        <f>I731</f>
        <v>4214921</v>
      </c>
      <c r="C745" s="3"/>
      <c r="D745" s="4">
        <f>J731</f>
        <v>4214921</v>
      </c>
      <c r="E745" s="3"/>
      <c r="F745" s="4">
        <f>K731</f>
        <v>4214921</v>
      </c>
      <c r="L745" s="25"/>
    </row>
    <row r="746" spans="1:12" s="5" customFormat="1" ht="15.75">
      <c r="A746" s="4" t="s">
        <v>34</v>
      </c>
      <c r="B746" s="4">
        <f>I732</f>
        <v>221772</v>
      </c>
      <c r="C746" s="3"/>
      <c r="D746" s="4">
        <f>J732</f>
        <v>229722</v>
      </c>
      <c r="E746" s="3"/>
      <c r="F746" s="4">
        <f>K732</f>
        <v>344583</v>
      </c>
      <c r="L746" s="25"/>
    </row>
    <row r="747" spans="1:12" s="5" customFormat="1" ht="15.75">
      <c r="A747" s="4" t="s">
        <v>35</v>
      </c>
      <c r="B747" s="4">
        <f>I733</f>
        <v>1020088</v>
      </c>
      <c r="C747" s="3"/>
      <c r="D747" s="4">
        <f>J733</f>
        <v>1031876</v>
      </c>
      <c r="E747" s="3"/>
      <c r="F747" s="4">
        <f>K733</f>
        <v>1081141</v>
      </c>
      <c r="L747" s="25"/>
    </row>
    <row r="748" spans="1:12" s="5" customFormat="1" ht="15.75">
      <c r="A748" s="4" t="s">
        <v>36</v>
      </c>
      <c r="B748" s="12">
        <f>I734</f>
        <v>0</v>
      </c>
      <c r="C748" s="3"/>
      <c r="D748" s="12">
        <f>J734</f>
        <v>0</v>
      </c>
      <c r="E748" s="3"/>
      <c r="F748" s="12">
        <f>K734</f>
        <v>0</v>
      </c>
      <c r="L748" s="25"/>
    </row>
    <row r="749" spans="1:12" s="5" customFormat="1" ht="15.75">
      <c r="A749" s="4"/>
      <c r="B749" s="4"/>
      <c r="C749" s="3"/>
      <c r="D749" s="4"/>
      <c r="E749" s="3"/>
      <c r="F749" s="4"/>
      <c r="L749" s="25"/>
    </row>
    <row r="750" spans="1:12" s="5" customFormat="1" ht="15.75">
      <c r="A750" s="4" t="s">
        <v>37</v>
      </c>
      <c r="B750" s="4">
        <f>SUM(B745:B749)</f>
        <v>5456781</v>
      </c>
      <c r="C750" s="3"/>
      <c r="D750" s="4">
        <f>SUM(D745:D749)</f>
        <v>5476519</v>
      </c>
      <c r="E750" s="3"/>
      <c r="F750" s="4">
        <f>SUM(F745:F749)</f>
        <v>5640645</v>
      </c>
      <c r="L750" s="25"/>
    </row>
    <row r="751" spans="1:12" s="5" customFormat="1" ht="15.75">
      <c r="A751" s="4"/>
      <c r="B751" s="4"/>
      <c r="C751" s="3"/>
      <c r="D751" s="4"/>
      <c r="E751" s="3"/>
      <c r="F751" s="4"/>
      <c r="L751" s="25"/>
    </row>
    <row r="752" spans="1:12" s="5" customFormat="1" ht="15.75">
      <c r="A752" s="4" t="s">
        <v>38</v>
      </c>
      <c r="B752" s="4">
        <f aca="true" t="shared" si="105" ref="B752:B757">I735</f>
        <v>9964552</v>
      </c>
      <c r="C752" s="3"/>
      <c r="D752" s="4">
        <f aca="true" t="shared" si="106" ref="D752:D757">J735</f>
        <v>11729094</v>
      </c>
      <c r="E752" s="3"/>
      <c r="F752" s="4">
        <f aca="true" t="shared" si="107" ref="F752:F757">K735</f>
        <v>11600000</v>
      </c>
      <c r="L752" s="25"/>
    </row>
    <row r="753" spans="1:12" s="5" customFormat="1" ht="15.75">
      <c r="A753" s="4" t="s">
        <v>39</v>
      </c>
      <c r="B753" s="4">
        <f t="shared" si="105"/>
        <v>1321872</v>
      </c>
      <c r="C753" s="3"/>
      <c r="D753" s="4">
        <f t="shared" si="106"/>
        <v>1390843</v>
      </c>
      <c r="E753" s="3"/>
      <c r="F753" s="4">
        <f t="shared" si="107"/>
        <v>1428180</v>
      </c>
      <c r="L753" s="25"/>
    </row>
    <row r="754" spans="1:12" s="5" customFormat="1" ht="15.75">
      <c r="A754" s="4" t="s">
        <v>40</v>
      </c>
      <c r="B754" s="4">
        <f t="shared" si="105"/>
        <v>1499827</v>
      </c>
      <c r="C754" s="3"/>
      <c r="D754" s="4">
        <f t="shared" si="106"/>
        <v>1477693</v>
      </c>
      <c r="E754" s="3"/>
      <c r="F754" s="4">
        <f t="shared" si="107"/>
        <v>1579373</v>
      </c>
      <c r="L754" s="25"/>
    </row>
    <row r="755" spans="1:12" s="5" customFormat="1" ht="15.75">
      <c r="A755" s="4" t="s">
        <v>41</v>
      </c>
      <c r="B755" s="4">
        <f t="shared" si="105"/>
        <v>292868</v>
      </c>
      <c r="C755" s="3"/>
      <c r="D755" s="4">
        <f t="shared" si="106"/>
        <v>260635</v>
      </c>
      <c r="E755" s="3"/>
      <c r="F755" s="4">
        <f t="shared" si="107"/>
        <v>162671</v>
      </c>
      <c r="L755" s="25"/>
    </row>
    <row r="756" spans="1:12" s="5" customFormat="1" ht="15.75">
      <c r="A756" s="4" t="s">
        <v>42</v>
      </c>
      <c r="B756" s="4">
        <f t="shared" si="105"/>
        <v>136059</v>
      </c>
      <c r="C756" s="3"/>
      <c r="D756" s="4">
        <f t="shared" si="106"/>
        <v>68140</v>
      </c>
      <c r="E756" s="3"/>
      <c r="F756" s="4">
        <f t="shared" si="107"/>
        <v>68140</v>
      </c>
      <c r="L756" s="25"/>
    </row>
    <row r="757" spans="1:12" s="5" customFormat="1" ht="15.75">
      <c r="A757" s="4" t="s">
        <v>43</v>
      </c>
      <c r="B757" s="4">
        <f t="shared" si="105"/>
        <v>71040</v>
      </c>
      <c r="C757" s="3"/>
      <c r="D757" s="4">
        <f t="shared" si="106"/>
        <v>96000</v>
      </c>
      <c r="E757" s="3"/>
      <c r="F757" s="4">
        <f t="shared" si="107"/>
        <v>96000</v>
      </c>
      <c r="L757" s="25"/>
    </row>
    <row r="758" spans="1:12" s="5" customFormat="1" ht="15.75">
      <c r="A758" s="4" t="s">
        <v>44</v>
      </c>
      <c r="B758" s="4"/>
      <c r="C758" s="4"/>
      <c r="D758" s="4"/>
      <c r="E758" s="3"/>
      <c r="F758" s="4"/>
      <c r="L758" s="25"/>
    </row>
    <row r="759" spans="1:12" s="5" customFormat="1" ht="15.75">
      <c r="A759" s="4" t="s">
        <v>45</v>
      </c>
      <c r="B759" s="12">
        <f>I741</f>
        <v>0</v>
      </c>
      <c r="C759" s="3"/>
      <c r="D759" s="12">
        <f>J741</f>
        <v>61110</v>
      </c>
      <c r="E759" s="3"/>
      <c r="F759" s="12">
        <f>K741</f>
        <v>61269</v>
      </c>
      <c r="L759" s="25"/>
    </row>
    <row r="760" spans="1:12" s="5" customFormat="1" ht="15.75">
      <c r="A760" s="4"/>
      <c r="B760" s="4"/>
      <c r="C760" s="4"/>
      <c r="D760" s="4"/>
      <c r="E760" s="3"/>
      <c r="F760" s="4"/>
      <c r="L760" s="25"/>
    </row>
    <row r="761" spans="1:12" s="5" customFormat="1" ht="15.75">
      <c r="A761" s="4" t="s">
        <v>46</v>
      </c>
      <c r="B761" s="4">
        <f>SUM(B705:B706)+B715+SUM(B719:B728)+B734+B743+SUM(B749:B760)</f>
        <v>65388815</v>
      </c>
      <c r="C761" s="3"/>
      <c r="D761" s="4">
        <f>SUM(D705:D706)+D715+SUM(D719:D728)+D734+D743+SUM(D749:D760)</f>
        <v>71623075</v>
      </c>
      <c r="E761" s="3"/>
      <c r="F761" s="4">
        <f>SUM(F705:F706)+F715+SUM(F719:F728)+F734+F743+SUM(F749:F760)</f>
        <v>81258993</v>
      </c>
      <c r="L761" s="25"/>
    </row>
    <row r="762" spans="1:12" s="5" customFormat="1" ht="15.75">
      <c r="A762" s="4"/>
      <c r="B762" s="4"/>
      <c r="C762" s="3"/>
      <c r="D762" s="4"/>
      <c r="E762" s="3"/>
      <c r="F762" s="4"/>
      <c r="L762" s="25"/>
    </row>
    <row r="763" spans="1:12" s="5" customFormat="1" ht="15.75">
      <c r="A763" s="13" t="s">
        <v>47</v>
      </c>
      <c r="B763" s="4"/>
      <c r="C763" s="4"/>
      <c r="D763" s="4"/>
      <c r="E763" s="4"/>
      <c r="F763" s="4"/>
      <c r="L763" s="25"/>
    </row>
    <row r="764" spans="1:12" s="5" customFormat="1" ht="15.75">
      <c r="A764" s="14" t="s">
        <v>48</v>
      </c>
      <c r="B764" s="4"/>
      <c r="C764" s="3"/>
      <c r="D764" s="4"/>
      <c r="E764" s="3"/>
      <c r="F764" s="4"/>
      <c r="L764" s="25"/>
    </row>
    <row r="765" spans="1:12" s="5" customFormat="1" ht="15.75">
      <c r="A765" s="14" t="s">
        <v>49</v>
      </c>
      <c r="B765" s="4"/>
      <c r="C765" s="3"/>
      <c r="D765" s="4"/>
      <c r="E765" s="3"/>
      <c r="F765" s="4"/>
      <c r="L765" s="25"/>
    </row>
    <row r="766" spans="1:12" s="5" customFormat="1" ht="15.75">
      <c r="A766" s="14" t="s">
        <v>50</v>
      </c>
      <c r="B766" s="3"/>
      <c r="C766" s="3"/>
      <c r="D766" s="3"/>
      <c r="E766" s="3"/>
      <c r="F766" s="3"/>
      <c r="L766" s="25"/>
    </row>
    <row r="767" spans="1:12" s="5" customFormat="1" ht="15.75">
      <c r="A767" s="14" t="s">
        <v>51</v>
      </c>
      <c r="B767" s="4"/>
      <c r="C767" s="3"/>
      <c r="D767" s="4"/>
      <c r="E767" s="3"/>
      <c r="F767" s="4"/>
      <c r="L767" s="25"/>
    </row>
    <row r="768" spans="1:12" s="5" customFormat="1" ht="15.75">
      <c r="A768" s="4"/>
      <c r="B768" s="4"/>
      <c r="C768" s="3"/>
      <c r="D768" s="4"/>
      <c r="E768" s="3"/>
      <c r="F768" s="4"/>
      <c r="L768" s="25"/>
    </row>
    <row r="769" spans="1:12" s="5" customFormat="1" ht="15.75">
      <c r="A769" s="4"/>
      <c r="B769" s="4"/>
      <c r="C769" s="3"/>
      <c r="D769" s="4"/>
      <c r="E769" s="3"/>
      <c r="F769" s="4"/>
      <c r="L769" s="25"/>
    </row>
    <row r="770" spans="1:12" s="5" customFormat="1" ht="15.75">
      <c r="A770" s="15"/>
      <c r="B770" s="4"/>
      <c r="C770" s="3"/>
      <c r="D770" s="4"/>
      <c r="E770" s="3"/>
      <c r="F770" s="4"/>
      <c r="L770" s="25"/>
    </row>
    <row r="771" spans="1:12" s="5" customFormat="1" ht="15.75">
      <c r="A771" s="15"/>
      <c r="B771" s="4"/>
      <c r="C771" s="3"/>
      <c r="D771" s="4"/>
      <c r="E771" s="3"/>
      <c r="F771" s="4"/>
      <c r="L771" s="25"/>
    </row>
    <row r="772" spans="1:12" s="5" customFormat="1" ht="15.75">
      <c r="A772" s="16"/>
      <c r="B772" s="4"/>
      <c r="C772" s="3"/>
      <c r="D772" s="4"/>
      <c r="E772" s="3"/>
      <c r="F772" s="4"/>
      <c r="L772" s="25"/>
    </row>
    <row r="773" spans="1:12" s="5" customFormat="1" ht="15.75">
      <c r="A773" s="17"/>
      <c r="B773" s="4"/>
      <c r="C773" s="3"/>
      <c r="D773" s="4"/>
      <c r="E773" s="3"/>
      <c r="F773" s="4"/>
      <c r="L773" s="25"/>
    </row>
    <row r="774" spans="1:12" s="5" customFormat="1" ht="15.75">
      <c r="A774" s="18" t="s">
        <v>52</v>
      </c>
      <c r="B774" s="4"/>
      <c r="C774" s="3"/>
      <c r="D774" s="4"/>
      <c r="E774" s="3"/>
      <c r="F774" s="4"/>
      <c r="L774" s="25"/>
    </row>
    <row r="775" spans="1:12" s="5" customFormat="1" ht="15.75">
      <c r="A775" s="4"/>
      <c r="B775" s="4"/>
      <c r="C775" s="3"/>
      <c r="D775" s="4"/>
      <c r="E775" s="3"/>
      <c r="F775" s="4"/>
      <c r="L775" s="25"/>
    </row>
    <row r="776" spans="1:12" s="5" customFormat="1" ht="15.75">
      <c r="A776" s="6" t="s">
        <v>0</v>
      </c>
      <c r="B776" s="4"/>
      <c r="C776" s="3"/>
      <c r="D776" s="4"/>
      <c r="E776" s="3"/>
      <c r="F776" s="4"/>
      <c r="L776" s="25"/>
    </row>
    <row r="777" spans="1:12" s="5" customFormat="1" ht="15.75">
      <c r="A777" s="4"/>
      <c r="B777" s="4"/>
      <c r="C777" s="3"/>
      <c r="D777" s="4"/>
      <c r="E777" s="3"/>
      <c r="F777" s="4"/>
      <c r="L777" s="25"/>
    </row>
    <row r="778" spans="1:12" s="5" customFormat="1" ht="15.75">
      <c r="A778" s="6" t="s">
        <v>1</v>
      </c>
      <c r="B778" s="4"/>
      <c r="C778" s="3"/>
      <c r="D778" s="4"/>
      <c r="E778" s="3"/>
      <c r="F778" s="4"/>
      <c r="L778" s="25"/>
    </row>
    <row r="779" spans="1:12" s="5" customFormat="1" ht="15.75">
      <c r="A779" s="19" t="s">
        <v>61</v>
      </c>
      <c r="B779" s="4"/>
      <c r="C779" s="3"/>
      <c r="D779" s="4"/>
      <c r="E779" s="3"/>
      <c r="F779" s="4"/>
      <c r="L779" s="25"/>
    </row>
    <row r="780" spans="1:12" s="5" customFormat="1" ht="15.75">
      <c r="A780" s="4"/>
      <c r="B780" s="4"/>
      <c r="C780" s="3"/>
      <c r="D780" s="8"/>
      <c r="E780" s="9"/>
      <c r="F780" s="8"/>
      <c r="L780" s="25"/>
    </row>
    <row r="781" spans="1:12" s="5" customFormat="1" ht="15.75">
      <c r="A781" s="4"/>
      <c r="B781" s="10"/>
      <c r="C781" s="11"/>
      <c r="D781" s="10"/>
      <c r="E781" s="11"/>
      <c r="F781" s="10"/>
      <c r="L781" s="25"/>
    </row>
    <row r="782" spans="1:12" s="5" customFormat="1" ht="15.75">
      <c r="A782" s="4"/>
      <c r="B782" s="2">
        <v>1997</v>
      </c>
      <c r="C782" s="1"/>
      <c r="D782" s="2">
        <v>1998</v>
      </c>
      <c r="E782" s="1"/>
      <c r="F782" s="2">
        <v>1999</v>
      </c>
      <c r="L782" s="25"/>
    </row>
    <row r="783" spans="1:12" s="5" customFormat="1" ht="15.75">
      <c r="A783" s="4"/>
      <c r="B783" s="4"/>
      <c r="C783" s="3"/>
      <c r="D783" s="4"/>
      <c r="E783" s="3"/>
      <c r="F783" s="4"/>
      <c r="L783" s="25"/>
    </row>
    <row r="784" spans="1:13" s="5" customFormat="1" ht="15.75">
      <c r="A784" s="4" t="s">
        <v>3</v>
      </c>
      <c r="B784" s="4">
        <f>I784</f>
        <v>1000000</v>
      </c>
      <c r="C784" s="3"/>
      <c r="D784" s="4">
        <f>J784</f>
        <v>2125000</v>
      </c>
      <c r="E784" s="3"/>
      <c r="F784" s="4">
        <f>K784</f>
        <v>2125000</v>
      </c>
      <c r="H784" s="25" t="s">
        <v>161</v>
      </c>
      <c r="I784" s="26">
        <v>1000000</v>
      </c>
      <c r="J784" s="26">
        <v>2125000</v>
      </c>
      <c r="K784" s="26">
        <v>2125000</v>
      </c>
      <c r="L784" s="25">
        <v>1</v>
      </c>
      <c r="M784" s="25" t="s">
        <v>116</v>
      </c>
    </row>
    <row r="785" spans="1:13" s="5" customFormat="1" ht="15.75">
      <c r="A785" s="4" t="s">
        <v>4</v>
      </c>
      <c r="B785" s="4">
        <f>I785</f>
        <v>1901747</v>
      </c>
      <c r="C785" s="3"/>
      <c r="D785" s="4">
        <f>J785</f>
        <v>1825651</v>
      </c>
      <c r="E785" s="3"/>
      <c r="F785" s="4">
        <f>K785</f>
        <v>1864927</v>
      </c>
      <c r="H785" s="25" t="s">
        <v>161</v>
      </c>
      <c r="I785" s="26">
        <v>1901747</v>
      </c>
      <c r="J785" s="26">
        <v>1825651</v>
      </c>
      <c r="K785" s="26">
        <v>1864927</v>
      </c>
      <c r="L785" s="25">
        <v>2</v>
      </c>
      <c r="M785" s="25" t="s">
        <v>117</v>
      </c>
    </row>
    <row r="786" spans="1:13" s="5" customFormat="1" ht="15.75">
      <c r="A786" s="4"/>
      <c r="B786" s="4"/>
      <c r="C786" s="3"/>
      <c r="D786" s="4"/>
      <c r="E786" s="3"/>
      <c r="F786" s="4"/>
      <c r="H786" s="25" t="s">
        <v>161</v>
      </c>
      <c r="I786" s="26">
        <v>21490393</v>
      </c>
      <c r="J786" s="26">
        <v>21806582</v>
      </c>
      <c r="K786" s="26">
        <v>24977616</v>
      </c>
      <c r="L786" s="25">
        <v>3</v>
      </c>
      <c r="M786" s="25" t="s">
        <v>118</v>
      </c>
    </row>
    <row r="787" spans="1:13" s="5" customFormat="1" ht="15.75">
      <c r="A787" s="4" t="s">
        <v>5</v>
      </c>
      <c r="B787" s="4">
        <f aca="true" t="shared" si="108" ref="B787:B792">I786</f>
        <v>21490393</v>
      </c>
      <c r="C787" s="3"/>
      <c r="D787" s="4">
        <f aca="true" t="shared" si="109" ref="D787:D792">J786</f>
        <v>21806582</v>
      </c>
      <c r="E787" s="3"/>
      <c r="F787" s="4">
        <f aca="true" t="shared" si="110" ref="F787:F792">K786</f>
        <v>24977616</v>
      </c>
      <c r="H787" s="25" t="s">
        <v>161</v>
      </c>
      <c r="I787" s="26">
        <v>186124</v>
      </c>
      <c r="J787" s="26">
        <v>186124</v>
      </c>
      <c r="K787" s="26">
        <v>250264</v>
      </c>
      <c r="L787" s="25">
        <v>4</v>
      </c>
      <c r="M787" s="25" t="s">
        <v>119</v>
      </c>
    </row>
    <row r="788" spans="1:13" s="5" customFormat="1" ht="15.75">
      <c r="A788" s="4" t="s">
        <v>6</v>
      </c>
      <c r="B788" s="4">
        <f t="shared" si="108"/>
        <v>186124</v>
      </c>
      <c r="C788" s="3"/>
      <c r="D788" s="4">
        <f t="shared" si="109"/>
        <v>186124</v>
      </c>
      <c r="E788" s="3"/>
      <c r="F788" s="4">
        <f t="shared" si="110"/>
        <v>250264</v>
      </c>
      <c r="H788" s="25" t="s">
        <v>161</v>
      </c>
      <c r="I788" s="26">
        <v>477615</v>
      </c>
      <c r="J788" s="26">
        <v>565400</v>
      </c>
      <c r="K788" s="26">
        <v>626250</v>
      </c>
      <c r="L788" s="25">
        <v>5</v>
      </c>
      <c r="M788" s="25" t="s">
        <v>120</v>
      </c>
    </row>
    <row r="789" spans="1:13" s="5" customFormat="1" ht="15.75">
      <c r="A789" s="4" t="s">
        <v>7</v>
      </c>
      <c r="B789" s="4">
        <f t="shared" si="108"/>
        <v>477615</v>
      </c>
      <c r="C789" s="3"/>
      <c r="D789" s="4">
        <f t="shared" si="109"/>
        <v>565400</v>
      </c>
      <c r="E789" s="3"/>
      <c r="F789" s="4">
        <f t="shared" si="110"/>
        <v>626250</v>
      </c>
      <c r="H789" s="25" t="s">
        <v>161</v>
      </c>
      <c r="I789" s="26">
        <v>307677</v>
      </c>
      <c r="J789" s="26">
        <v>300834</v>
      </c>
      <c r="K789" s="26">
        <v>408570</v>
      </c>
      <c r="L789" s="25">
        <v>6</v>
      </c>
      <c r="M789" s="25" t="s">
        <v>121</v>
      </c>
    </row>
    <row r="790" spans="1:13" s="5" customFormat="1" ht="15.75">
      <c r="A790" s="4" t="s">
        <v>8</v>
      </c>
      <c r="B790" s="4">
        <f t="shared" si="108"/>
        <v>307677</v>
      </c>
      <c r="C790" s="3"/>
      <c r="D790" s="4">
        <f t="shared" si="109"/>
        <v>300834</v>
      </c>
      <c r="E790" s="3"/>
      <c r="F790" s="4">
        <f t="shared" si="110"/>
        <v>408570</v>
      </c>
      <c r="H790" s="25" t="s">
        <v>161</v>
      </c>
      <c r="I790" s="26">
        <v>847337</v>
      </c>
      <c r="J790" s="26">
        <v>1054158</v>
      </c>
      <c r="K790" s="26">
        <v>647699</v>
      </c>
      <c r="L790" s="25">
        <v>7</v>
      </c>
      <c r="M790" s="25" t="s">
        <v>122</v>
      </c>
    </row>
    <row r="791" spans="1:13" s="5" customFormat="1" ht="15.75">
      <c r="A791" s="4" t="s">
        <v>9</v>
      </c>
      <c r="B791" s="4">
        <f t="shared" si="108"/>
        <v>847337</v>
      </c>
      <c r="C791" s="3"/>
      <c r="D791" s="4">
        <f t="shared" si="109"/>
        <v>1054158</v>
      </c>
      <c r="E791" s="3"/>
      <c r="F791" s="4">
        <f t="shared" si="110"/>
        <v>647699</v>
      </c>
      <c r="H791" s="25" t="s">
        <v>161</v>
      </c>
      <c r="I791" s="26">
        <v>0</v>
      </c>
      <c r="J791" s="26">
        <v>332439</v>
      </c>
      <c r="K791" s="26">
        <v>342831</v>
      </c>
      <c r="L791" s="25">
        <v>8</v>
      </c>
      <c r="M791" s="25" t="s">
        <v>123</v>
      </c>
    </row>
    <row r="792" spans="1:13" s="5" customFormat="1" ht="15.75">
      <c r="A792" s="4" t="s">
        <v>10</v>
      </c>
      <c r="B792" s="12">
        <f t="shared" si="108"/>
        <v>0</v>
      </c>
      <c r="C792" s="3"/>
      <c r="D792" s="12">
        <f t="shared" si="109"/>
        <v>332439</v>
      </c>
      <c r="E792" s="3"/>
      <c r="F792" s="12">
        <f t="shared" si="110"/>
        <v>342831</v>
      </c>
      <c r="H792" s="25" t="s">
        <v>161</v>
      </c>
      <c r="I792" s="26">
        <v>629160</v>
      </c>
      <c r="J792" s="26">
        <v>927008</v>
      </c>
      <c r="K792" s="26">
        <v>156051</v>
      </c>
      <c r="L792" s="25">
        <v>9</v>
      </c>
      <c r="M792" s="25" t="s">
        <v>124</v>
      </c>
    </row>
    <row r="793" spans="1:13" s="5" customFormat="1" ht="15.75">
      <c r="A793" s="4"/>
      <c r="B793" s="3"/>
      <c r="C793" s="3"/>
      <c r="D793" s="3"/>
      <c r="E793" s="3"/>
      <c r="F793" s="3"/>
      <c r="H793" s="25" t="s">
        <v>161</v>
      </c>
      <c r="I793" s="26">
        <v>0</v>
      </c>
      <c r="J793" s="26">
        <v>6630</v>
      </c>
      <c r="K793" s="26">
        <v>0</v>
      </c>
      <c r="L793" s="25">
        <v>10</v>
      </c>
      <c r="M793" s="25" t="s">
        <v>125</v>
      </c>
    </row>
    <row r="794" spans="1:13" s="5" customFormat="1" ht="15.75">
      <c r="A794" s="4" t="s">
        <v>11</v>
      </c>
      <c r="B794" s="4">
        <f>SUM(B787:B793)</f>
        <v>23309146</v>
      </c>
      <c r="C794" s="3"/>
      <c r="D794" s="4">
        <f>SUM(D787:D793)</f>
        <v>24245537</v>
      </c>
      <c r="E794" s="3"/>
      <c r="F794" s="4">
        <f>SUM(F787:F793)</f>
        <v>27253230</v>
      </c>
      <c r="H794" s="25" t="s">
        <v>161</v>
      </c>
      <c r="I794" s="26">
        <v>1529674</v>
      </c>
      <c r="J794" s="26">
        <v>1652805</v>
      </c>
      <c r="K794" s="26">
        <v>1653300</v>
      </c>
      <c r="L794" s="25">
        <v>11</v>
      </c>
      <c r="M794" s="25" t="s">
        <v>126</v>
      </c>
    </row>
    <row r="795" spans="1:13" s="5" customFormat="1" ht="15.75">
      <c r="A795" s="4"/>
      <c r="B795" s="4"/>
      <c r="C795" s="3"/>
      <c r="D795" s="4"/>
      <c r="E795" s="3"/>
      <c r="F795" s="4"/>
      <c r="H795" s="25" t="s">
        <v>161</v>
      </c>
      <c r="I795" s="26">
        <v>1539150</v>
      </c>
      <c r="J795" s="26">
        <v>1736831</v>
      </c>
      <c r="K795" s="26">
        <v>1861875</v>
      </c>
      <c r="L795" s="25">
        <v>12</v>
      </c>
      <c r="M795" s="25" t="s">
        <v>127</v>
      </c>
    </row>
    <row r="796" spans="1:13" s="5" customFormat="1" ht="15.75">
      <c r="A796" s="4" t="s">
        <v>12</v>
      </c>
      <c r="B796" s="3">
        <f>I792</f>
        <v>629160</v>
      </c>
      <c r="C796" s="3"/>
      <c r="D796" s="3">
        <f>J792</f>
        <v>927008</v>
      </c>
      <c r="E796" s="3"/>
      <c r="F796" s="3">
        <f>K792</f>
        <v>156051</v>
      </c>
      <c r="H796" s="25" t="s">
        <v>161</v>
      </c>
      <c r="I796" s="26">
        <v>0</v>
      </c>
      <c r="J796" s="26">
        <v>0</v>
      </c>
      <c r="K796" s="26">
        <v>5623097</v>
      </c>
      <c r="L796" s="25">
        <v>13</v>
      </c>
      <c r="M796" s="25" t="s">
        <v>128</v>
      </c>
    </row>
    <row r="797" spans="1:13" s="5" customFormat="1" ht="15.75">
      <c r="A797" s="4" t="s">
        <v>13</v>
      </c>
      <c r="B797" s="12">
        <f>I793</f>
        <v>0</v>
      </c>
      <c r="C797" s="3"/>
      <c r="D797" s="12">
        <f>J793</f>
        <v>6630</v>
      </c>
      <c r="E797" s="3"/>
      <c r="F797" s="12">
        <f>K793</f>
        <v>0</v>
      </c>
      <c r="H797" s="25" t="s">
        <v>161</v>
      </c>
      <c r="I797" s="26">
        <v>2591482</v>
      </c>
      <c r="J797" s="26">
        <v>2591590</v>
      </c>
      <c r="K797" s="26">
        <v>2151490</v>
      </c>
      <c r="L797" s="25">
        <v>14</v>
      </c>
      <c r="M797" s="25" t="s">
        <v>129</v>
      </c>
    </row>
    <row r="798" spans="1:13" s="5" customFormat="1" ht="15.75">
      <c r="A798" s="4"/>
      <c r="B798" s="3"/>
      <c r="C798" s="3"/>
      <c r="D798" s="3"/>
      <c r="E798" s="3"/>
      <c r="F798" s="3"/>
      <c r="H798" s="25" t="s">
        <v>161</v>
      </c>
      <c r="I798" s="26">
        <v>100000</v>
      </c>
      <c r="J798" s="26">
        <v>100000</v>
      </c>
      <c r="K798" s="26">
        <v>100000</v>
      </c>
      <c r="L798" s="25">
        <v>15</v>
      </c>
      <c r="M798" s="25" t="s">
        <v>130</v>
      </c>
    </row>
    <row r="799" spans="1:13" s="5" customFormat="1" ht="15.75">
      <c r="A799" s="4" t="s">
        <v>14</v>
      </c>
      <c r="B799" s="4">
        <f>SUM(B796:B798)</f>
        <v>629160</v>
      </c>
      <c r="C799" s="3"/>
      <c r="D799" s="4">
        <f>SUM(D796:D798)</f>
        <v>933638</v>
      </c>
      <c r="E799" s="3"/>
      <c r="F799" s="4">
        <f>SUM(F796:F798)</f>
        <v>156051</v>
      </c>
      <c r="H799" s="25" t="s">
        <v>161</v>
      </c>
      <c r="I799" s="26">
        <v>0</v>
      </c>
      <c r="J799" s="26">
        <v>0</v>
      </c>
      <c r="K799" s="26">
        <v>0</v>
      </c>
      <c r="L799" s="25">
        <v>16</v>
      </c>
      <c r="M799" s="25" t="s">
        <v>131</v>
      </c>
    </row>
    <row r="800" spans="1:13" s="5" customFormat="1" ht="15.75">
      <c r="A800" s="4"/>
      <c r="B800" s="4"/>
      <c r="C800" s="4"/>
      <c r="D800" s="4"/>
      <c r="E800" s="4"/>
      <c r="F800" s="4"/>
      <c r="H800" s="25" t="s">
        <v>161</v>
      </c>
      <c r="I800" s="26">
        <v>251516</v>
      </c>
      <c r="J800" s="26">
        <v>456742</v>
      </c>
      <c r="K800" s="26">
        <v>355335</v>
      </c>
      <c r="L800" s="25">
        <v>17</v>
      </c>
      <c r="M800" s="25" t="s">
        <v>132</v>
      </c>
    </row>
    <row r="801" spans="1:13" s="5" customFormat="1" ht="15.75">
      <c r="A801" s="4" t="s">
        <v>15</v>
      </c>
      <c r="B801" s="4">
        <f aca="true" t="shared" si="111" ref="B801:B807">I794</f>
        <v>1529674</v>
      </c>
      <c r="C801" s="3"/>
      <c r="D801" s="4">
        <f aca="true" t="shared" si="112" ref="D801:D807">J794</f>
        <v>1652805</v>
      </c>
      <c r="E801" s="3"/>
      <c r="F801" s="4">
        <f aca="true" t="shared" si="113" ref="F801:F807">K794</f>
        <v>1653300</v>
      </c>
      <c r="H801" s="25" t="s">
        <v>161</v>
      </c>
      <c r="I801" s="27">
        <v>3519960</v>
      </c>
      <c r="J801" s="27">
        <v>4806664</v>
      </c>
      <c r="K801" s="27">
        <v>5643797</v>
      </c>
      <c r="L801" s="25">
        <v>18</v>
      </c>
      <c r="M801" s="25" t="s">
        <v>133</v>
      </c>
    </row>
    <row r="802" spans="1:13" s="5" customFormat="1" ht="15.75">
      <c r="A802" s="4" t="s">
        <v>16</v>
      </c>
      <c r="B802" s="4">
        <f t="shared" si="111"/>
        <v>1539150</v>
      </c>
      <c r="C802" s="3"/>
      <c r="D802" s="4">
        <f t="shared" si="112"/>
        <v>1736831</v>
      </c>
      <c r="E802" s="3"/>
      <c r="F802" s="4">
        <f t="shared" si="113"/>
        <v>1861875</v>
      </c>
      <c r="H802" s="25" t="s">
        <v>161</v>
      </c>
      <c r="I802" s="26">
        <v>224647</v>
      </c>
      <c r="J802" s="26">
        <v>236479</v>
      </c>
      <c r="K802" s="26">
        <v>240026</v>
      </c>
      <c r="L802" s="25">
        <v>19</v>
      </c>
      <c r="M802" s="25" t="s">
        <v>134</v>
      </c>
    </row>
    <row r="803" spans="1:13" s="5" customFormat="1" ht="15.75">
      <c r="A803" s="4" t="s">
        <v>17</v>
      </c>
      <c r="B803" s="4">
        <f t="shared" si="111"/>
        <v>0</v>
      </c>
      <c r="C803" s="3"/>
      <c r="D803" s="4">
        <f t="shared" si="112"/>
        <v>0</v>
      </c>
      <c r="E803" s="3"/>
      <c r="F803" s="4">
        <f t="shared" si="113"/>
        <v>5623097</v>
      </c>
      <c r="H803" s="25" t="s">
        <v>161</v>
      </c>
      <c r="I803" s="26">
        <v>1545710</v>
      </c>
      <c r="J803" s="26">
        <v>1713659</v>
      </c>
      <c r="K803" s="26">
        <v>1812075</v>
      </c>
      <c r="L803" s="25">
        <v>20</v>
      </c>
      <c r="M803" s="25" t="s">
        <v>135</v>
      </c>
    </row>
    <row r="804" spans="1:13" s="5" customFormat="1" ht="15.75">
      <c r="A804" s="4" t="s">
        <v>18</v>
      </c>
      <c r="B804" s="4">
        <f t="shared" si="111"/>
        <v>2591482</v>
      </c>
      <c r="C804" s="3"/>
      <c r="D804" s="4">
        <f t="shared" si="112"/>
        <v>2591590</v>
      </c>
      <c r="E804" s="3"/>
      <c r="F804" s="4">
        <f t="shared" si="113"/>
        <v>2151490</v>
      </c>
      <c r="H804" s="25" t="s">
        <v>161</v>
      </c>
      <c r="I804" s="26">
        <v>10746701</v>
      </c>
      <c r="J804" s="26">
        <v>10789855</v>
      </c>
      <c r="K804" s="26">
        <v>10798035</v>
      </c>
      <c r="L804" s="25">
        <v>21</v>
      </c>
      <c r="M804" s="25" t="s">
        <v>136</v>
      </c>
    </row>
    <row r="805" spans="1:13" s="5" customFormat="1" ht="15.75">
      <c r="A805" s="4" t="s">
        <v>19</v>
      </c>
      <c r="B805" s="4">
        <f t="shared" si="111"/>
        <v>100000</v>
      </c>
      <c r="C805" s="3"/>
      <c r="D805" s="4">
        <f t="shared" si="112"/>
        <v>100000</v>
      </c>
      <c r="E805" s="3"/>
      <c r="F805" s="4">
        <f t="shared" si="113"/>
        <v>100000</v>
      </c>
      <c r="H805" s="25" t="s">
        <v>161</v>
      </c>
      <c r="I805" s="26">
        <v>105678</v>
      </c>
      <c r="J805" s="26">
        <v>108848</v>
      </c>
      <c r="K805" s="26">
        <v>111025</v>
      </c>
      <c r="L805" s="25">
        <v>22</v>
      </c>
      <c r="M805" s="25" t="s">
        <v>137</v>
      </c>
    </row>
    <row r="806" spans="1:13" s="5" customFormat="1" ht="15.75">
      <c r="A806" s="4" t="s">
        <v>20</v>
      </c>
      <c r="B806" s="4">
        <f t="shared" si="111"/>
        <v>0</v>
      </c>
      <c r="C806" s="3"/>
      <c r="D806" s="4">
        <f t="shared" si="112"/>
        <v>0</v>
      </c>
      <c r="E806" s="3"/>
      <c r="F806" s="4">
        <f t="shared" si="113"/>
        <v>0</v>
      </c>
      <c r="H806" s="25" t="s">
        <v>161</v>
      </c>
      <c r="I806" s="26">
        <v>102800</v>
      </c>
      <c r="J806" s="26">
        <v>105884</v>
      </c>
      <c r="K806" s="26">
        <v>116578</v>
      </c>
      <c r="L806" s="25">
        <v>23</v>
      </c>
      <c r="M806" s="25" t="s">
        <v>138</v>
      </c>
    </row>
    <row r="807" spans="1:13" s="5" customFormat="1" ht="15.75">
      <c r="A807" s="4" t="s">
        <v>21</v>
      </c>
      <c r="B807" s="4">
        <f t="shared" si="111"/>
        <v>251516</v>
      </c>
      <c r="C807" s="3"/>
      <c r="D807" s="4">
        <f t="shared" si="112"/>
        <v>456742</v>
      </c>
      <c r="E807" s="3"/>
      <c r="F807" s="4">
        <f t="shared" si="113"/>
        <v>355335</v>
      </c>
      <c r="H807" s="25" t="s">
        <v>161</v>
      </c>
      <c r="I807" s="26">
        <v>300000</v>
      </c>
      <c r="J807" s="26">
        <v>300000</v>
      </c>
      <c r="K807" s="26">
        <v>300000</v>
      </c>
      <c r="L807" s="25">
        <v>24</v>
      </c>
      <c r="M807" s="25" t="s">
        <v>139</v>
      </c>
    </row>
    <row r="808" spans="1:13" s="5" customFormat="1" ht="15.75">
      <c r="A808" s="4"/>
      <c r="B808" s="4"/>
      <c r="C808" s="3"/>
      <c r="D808" s="4"/>
      <c r="E808" s="3"/>
      <c r="F808" s="4"/>
      <c r="H808" s="25" t="s">
        <v>161</v>
      </c>
      <c r="I808" s="26">
        <v>291746</v>
      </c>
      <c r="J808" s="26">
        <v>291746</v>
      </c>
      <c r="K808" s="26">
        <v>297581</v>
      </c>
      <c r="L808" s="25">
        <v>25</v>
      </c>
      <c r="M808" s="25" t="s">
        <v>140</v>
      </c>
    </row>
    <row r="809" spans="1:13" s="5" customFormat="1" ht="15.75">
      <c r="A809" s="4" t="s">
        <v>22</v>
      </c>
      <c r="B809" s="4">
        <f>I801</f>
        <v>3519960</v>
      </c>
      <c r="C809" s="3"/>
      <c r="D809" s="4">
        <f>J801</f>
        <v>4806664</v>
      </c>
      <c r="E809" s="3"/>
      <c r="F809" s="4">
        <f>K801</f>
        <v>5643797</v>
      </c>
      <c r="H809" s="25" t="s">
        <v>161</v>
      </c>
      <c r="I809" s="26">
        <v>0</v>
      </c>
      <c r="J809" s="26">
        <v>0</v>
      </c>
      <c r="K809" s="26">
        <v>50000</v>
      </c>
      <c r="L809" s="25">
        <v>26</v>
      </c>
      <c r="M809" s="25" t="s">
        <v>141</v>
      </c>
    </row>
    <row r="810" spans="1:13" s="5" customFormat="1" ht="15.75">
      <c r="A810" s="4" t="s">
        <v>23</v>
      </c>
      <c r="B810" s="4">
        <f>I802</f>
        <v>224647</v>
      </c>
      <c r="C810" s="3"/>
      <c r="D810" s="4">
        <f>J802</f>
        <v>236479</v>
      </c>
      <c r="E810" s="3"/>
      <c r="F810" s="4">
        <f>K802</f>
        <v>240026</v>
      </c>
      <c r="H810" s="25" t="s">
        <v>161</v>
      </c>
      <c r="I810" s="26">
        <v>4214921</v>
      </c>
      <c r="J810" s="26">
        <v>4214921</v>
      </c>
      <c r="K810" s="26">
        <v>4214921</v>
      </c>
      <c r="L810" s="25">
        <v>27</v>
      </c>
      <c r="M810" s="25" t="s">
        <v>142</v>
      </c>
    </row>
    <row r="811" spans="1:13" s="5" customFormat="1" ht="15.75">
      <c r="A811" s="4" t="s">
        <v>24</v>
      </c>
      <c r="B811" s="12">
        <f>I803</f>
        <v>1545710</v>
      </c>
      <c r="C811" s="3"/>
      <c r="D811" s="12">
        <f>J803</f>
        <v>1713659</v>
      </c>
      <c r="E811" s="3"/>
      <c r="F811" s="12">
        <f>K803</f>
        <v>1812075</v>
      </c>
      <c r="H811" s="25" t="s">
        <v>161</v>
      </c>
      <c r="I811" s="26">
        <v>138980</v>
      </c>
      <c r="J811" s="26">
        <v>134778</v>
      </c>
      <c r="K811" s="26">
        <v>202167</v>
      </c>
      <c r="L811" s="25">
        <v>28</v>
      </c>
      <c r="M811" s="25" t="s">
        <v>143</v>
      </c>
    </row>
    <row r="812" spans="1:13" s="5" customFormat="1" ht="15.75">
      <c r="A812" s="4"/>
      <c r="B812" s="4"/>
      <c r="C812" s="3"/>
      <c r="D812" s="4"/>
      <c r="E812" s="3"/>
      <c r="F812" s="4"/>
      <c r="H812" s="25" t="s">
        <v>161</v>
      </c>
      <c r="I812" s="26">
        <v>1113775</v>
      </c>
      <c r="J812" s="26">
        <v>1126997</v>
      </c>
      <c r="K812" s="26">
        <v>1224300</v>
      </c>
      <c r="L812" s="25">
        <v>29</v>
      </c>
      <c r="M812" s="25" t="s">
        <v>144</v>
      </c>
    </row>
    <row r="813" spans="1:13" s="5" customFormat="1" ht="15.75">
      <c r="A813" s="4" t="s">
        <v>25</v>
      </c>
      <c r="B813" s="4">
        <f>SUM(B809:B812)</f>
        <v>5290317</v>
      </c>
      <c r="C813" s="3"/>
      <c r="D813" s="4">
        <f>SUM(D809:D812)</f>
        <v>6756802</v>
      </c>
      <c r="E813" s="3"/>
      <c r="F813" s="4">
        <f>SUM(F809:F812)</f>
        <v>7695898</v>
      </c>
      <c r="H813" s="25" t="s">
        <v>161</v>
      </c>
      <c r="I813" s="26">
        <v>0</v>
      </c>
      <c r="J813" s="26">
        <v>0</v>
      </c>
      <c r="K813" s="26">
        <v>16961</v>
      </c>
      <c r="L813" s="25">
        <v>30</v>
      </c>
      <c r="M813" s="25" t="s">
        <v>145</v>
      </c>
    </row>
    <row r="814" spans="1:13" s="5" customFormat="1" ht="15.75">
      <c r="A814" s="4"/>
      <c r="B814" s="4"/>
      <c r="C814" s="3"/>
      <c r="D814" s="4"/>
      <c r="E814" s="3"/>
      <c r="F814" s="4"/>
      <c r="H814" s="25" t="s">
        <v>161</v>
      </c>
      <c r="I814" s="26">
        <v>18972246</v>
      </c>
      <c r="J814" s="26">
        <v>21964443</v>
      </c>
      <c r="K814" s="26">
        <v>21800000</v>
      </c>
      <c r="L814" s="25">
        <v>31</v>
      </c>
      <c r="M814" s="25" t="s">
        <v>146</v>
      </c>
    </row>
    <row r="815" spans="1:13" s="5" customFormat="1" ht="15.75">
      <c r="A815" s="4" t="s">
        <v>26</v>
      </c>
      <c r="B815" s="4">
        <f aca="true" t="shared" si="114" ref="B815:B820">I804</f>
        <v>10746701</v>
      </c>
      <c r="C815" s="3"/>
      <c r="D815" s="4">
        <f aca="true" t="shared" si="115" ref="D815:D820">J804</f>
        <v>10789855</v>
      </c>
      <c r="E815" s="3"/>
      <c r="F815" s="4">
        <f aca="true" t="shared" si="116" ref="F815:F820">K804</f>
        <v>10798035</v>
      </c>
      <c r="H815" s="25" t="s">
        <v>161</v>
      </c>
      <c r="I815" s="26">
        <v>3845556</v>
      </c>
      <c r="J815" s="26">
        <v>4205349</v>
      </c>
      <c r="K815" s="26">
        <v>4076998</v>
      </c>
      <c r="L815" s="25">
        <v>32</v>
      </c>
      <c r="M815" s="25" t="s">
        <v>147</v>
      </c>
    </row>
    <row r="816" spans="1:13" s="5" customFormat="1" ht="15.75">
      <c r="A816" s="4" t="s">
        <v>27</v>
      </c>
      <c r="B816" s="4">
        <f t="shared" si="114"/>
        <v>105678</v>
      </c>
      <c r="C816" s="3"/>
      <c r="D816" s="4">
        <f t="shared" si="115"/>
        <v>108848</v>
      </c>
      <c r="E816" s="3"/>
      <c r="F816" s="4">
        <f t="shared" si="116"/>
        <v>111025</v>
      </c>
      <c r="H816" s="25" t="s">
        <v>161</v>
      </c>
      <c r="I816" s="29">
        <v>9231928</v>
      </c>
      <c r="J816" s="29">
        <v>8961950</v>
      </c>
      <c r="K816" s="29">
        <v>9872468</v>
      </c>
      <c r="L816" s="25">
        <v>33</v>
      </c>
      <c r="M816" s="25" t="s">
        <v>148</v>
      </c>
    </row>
    <row r="817" spans="1:13" s="5" customFormat="1" ht="15.75">
      <c r="A817" s="4" t="s">
        <v>28</v>
      </c>
      <c r="B817" s="4">
        <f t="shared" si="114"/>
        <v>102800</v>
      </c>
      <c r="C817" s="3"/>
      <c r="D817" s="4">
        <f t="shared" si="115"/>
        <v>105884</v>
      </c>
      <c r="E817" s="3"/>
      <c r="F817" s="4">
        <f t="shared" si="116"/>
        <v>116578</v>
      </c>
      <c r="H817" s="25" t="s">
        <v>161</v>
      </c>
      <c r="I817" s="26">
        <v>1522039</v>
      </c>
      <c r="J817" s="26">
        <v>1268061</v>
      </c>
      <c r="K817" s="26">
        <v>929040</v>
      </c>
      <c r="L817" s="25">
        <v>34</v>
      </c>
      <c r="M817" s="25" t="s">
        <v>149</v>
      </c>
    </row>
    <row r="818" spans="1:13" s="5" customFormat="1" ht="15.75">
      <c r="A818" s="4" t="s">
        <v>29</v>
      </c>
      <c r="B818" s="4">
        <f t="shared" si="114"/>
        <v>300000</v>
      </c>
      <c r="C818" s="3"/>
      <c r="D818" s="4">
        <f t="shared" si="115"/>
        <v>300000</v>
      </c>
      <c r="E818" s="3"/>
      <c r="F818" s="4">
        <f t="shared" si="116"/>
        <v>300000</v>
      </c>
      <c r="H818" s="25" t="s">
        <v>161</v>
      </c>
      <c r="I818" s="26">
        <v>371469</v>
      </c>
      <c r="J818" s="26">
        <v>186037</v>
      </c>
      <c r="K818" s="26">
        <v>186037</v>
      </c>
      <c r="L818" s="25">
        <v>35</v>
      </c>
      <c r="M818" s="25" t="s">
        <v>150</v>
      </c>
    </row>
    <row r="819" spans="1:13" s="5" customFormat="1" ht="15.75">
      <c r="A819" s="4" t="s">
        <v>30</v>
      </c>
      <c r="B819" s="4">
        <f t="shared" si="114"/>
        <v>291746</v>
      </c>
      <c r="C819" s="3"/>
      <c r="D819" s="4">
        <f t="shared" si="115"/>
        <v>291746</v>
      </c>
      <c r="E819" s="3"/>
      <c r="F819" s="4">
        <f t="shared" si="116"/>
        <v>297581</v>
      </c>
      <c r="H819" s="25" t="s">
        <v>161</v>
      </c>
      <c r="I819" s="26">
        <v>44400</v>
      </c>
      <c r="J819" s="26">
        <v>60000</v>
      </c>
      <c r="K819" s="26">
        <v>60000</v>
      </c>
      <c r="L819" s="25">
        <v>36</v>
      </c>
      <c r="M819" s="25" t="s">
        <v>151</v>
      </c>
    </row>
    <row r="820" spans="1:13" s="5" customFormat="1" ht="15.75">
      <c r="A820" s="4" t="s">
        <v>31</v>
      </c>
      <c r="B820" s="12">
        <f t="shared" si="114"/>
        <v>0</v>
      </c>
      <c r="C820" s="3"/>
      <c r="D820" s="12">
        <f t="shared" si="115"/>
        <v>0</v>
      </c>
      <c r="E820" s="3"/>
      <c r="F820" s="12">
        <f t="shared" si="116"/>
        <v>50000</v>
      </c>
      <c r="H820" s="25" t="s">
        <v>161</v>
      </c>
      <c r="I820" s="26">
        <v>0</v>
      </c>
      <c r="J820" s="26">
        <v>50000</v>
      </c>
      <c r="K820" s="26">
        <v>50000</v>
      </c>
      <c r="L820" s="25">
        <v>37</v>
      </c>
      <c r="M820" s="25" t="s">
        <v>152</v>
      </c>
    </row>
    <row r="821" spans="1:12" s="5" customFormat="1" ht="15.75">
      <c r="A821" s="4"/>
      <c r="B821" s="4"/>
      <c r="C821" s="3"/>
      <c r="D821" s="4"/>
      <c r="E821" s="3"/>
      <c r="F821" s="4"/>
      <c r="L821" s="25"/>
    </row>
    <row r="822" spans="1:12" s="5" customFormat="1" ht="15.75">
      <c r="A822" s="4" t="s">
        <v>32</v>
      </c>
      <c r="B822" s="4">
        <f>SUM(B815:B821)</f>
        <v>11546925</v>
      </c>
      <c r="C822" s="3"/>
      <c r="D822" s="4">
        <f>SUM(D815:D821)</f>
        <v>11596333</v>
      </c>
      <c r="E822" s="3"/>
      <c r="F822" s="4">
        <f>SUM(F815:F821)</f>
        <v>11673219</v>
      </c>
      <c r="L822" s="25"/>
    </row>
    <row r="823" spans="1:12" s="5" customFormat="1" ht="15.75">
      <c r="A823" s="4"/>
      <c r="B823" s="4"/>
      <c r="C823" s="3"/>
      <c r="D823" s="4"/>
      <c r="E823" s="3"/>
      <c r="F823" s="4"/>
      <c r="L823" s="25"/>
    </row>
    <row r="824" spans="1:12" s="5" customFormat="1" ht="15.75">
      <c r="A824" s="4" t="s">
        <v>33</v>
      </c>
      <c r="B824" s="4">
        <f>I810</f>
        <v>4214921</v>
      </c>
      <c r="C824" s="3"/>
      <c r="D824" s="4">
        <f>J810</f>
        <v>4214921</v>
      </c>
      <c r="E824" s="3"/>
      <c r="F824" s="4">
        <f>K810</f>
        <v>4214921</v>
      </c>
      <c r="L824" s="25"/>
    </row>
    <row r="825" spans="1:12" s="5" customFormat="1" ht="15.75">
      <c r="A825" s="4" t="s">
        <v>34</v>
      </c>
      <c r="B825" s="4">
        <f>I811</f>
        <v>138980</v>
      </c>
      <c r="C825" s="3"/>
      <c r="D825" s="4">
        <f>J811</f>
        <v>134778</v>
      </c>
      <c r="E825" s="3"/>
      <c r="F825" s="4">
        <f>K811</f>
        <v>202167</v>
      </c>
      <c r="L825" s="25"/>
    </row>
    <row r="826" spans="1:12" s="5" customFormat="1" ht="15.75">
      <c r="A826" s="4" t="s">
        <v>35</v>
      </c>
      <c r="B826" s="4">
        <f>I812</f>
        <v>1113775</v>
      </c>
      <c r="C826" s="3"/>
      <c r="D826" s="4">
        <f>J812</f>
        <v>1126997</v>
      </c>
      <c r="E826" s="3"/>
      <c r="F826" s="4">
        <f>K812</f>
        <v>1224300</v>
      </c>
      <c r="L826" s="25"/>
    </row>
    <row r="827" spans="1:12" s="5" customFormat="1" ht="15.75">
      <c r="A827" s="4" t="s">
        <v>36</v>
      </c>
      <c r="B827" s="12">
        <f>I813</f>
        <v>0</v>
      </c>
      <c r="C827" s="3"/>
      <c r="D827" s="12">
        <f>J813</f>
        <v>0</v>
      </c>
      <c r="E827" s="3"/>
      <c r="F827" s="12">
        <f>K813</f>
        <v>16961</v>
      </c>
      <c r="L827" s="25"/>
    </row>
    <row r="828" spans="1:12" s="5" customFormat="1" ht="15.75">
      <c r="A828" s="4"/>
      <c r="B828" s="4"/>
      <c r="C828" s="3"/>
      <c r="D828" s="4"/>
      <c r="E828" s="3"/>
      <c r="F828" s="4"/>
      <c r="L828" s="25"/>
    </row>
    <row r="829" spans="1:12" s="5" customFormat="1" ht="15.75">
      <c r="A829" s="4" t="s">
        <v>37</v>
      </c>
      <c r="B829" s="4">
        <f>SUM(B824:B828)</f>
        <v>5467676</v>
      </c>
      <c r="C829" s="3"/>
      <c r="D829" s="4">
        <f>SUM(D824:D828)</f>
        <v>5476696</v>
      </c>
      <c r="E829" s="3"/>
      <c r="F829" s="4">
        <f>SUM(F824:F828)</f>
        <v>5658349</v>
      </c>
      <c r="L829" s="25"/>
    </row>
    <row r="830" spans="1:12" s="5" customFormat="1" ht="15.75">
      <c r="A830" s="4"/>
      <c r="B830" s="4"/>
      <c r="C830" s="3"/>
      <c r="D830" s="4"/>
      <c r="E830" s="3"/>
      <c r="F830" s="4"/>
      <c r="L830" s="25"/>
    </row>
    <row r="831" spans="1:12" s="5" customFormat="1" ht="15.75">
      <c r="A831" s="4" t="s">
        <v>38</v>
      </c>
      <c r="B831" s="4">
        <f aca="true" t="shared" si="117" ref="B831:B836">I814</f>
        <v>18972246</v>
      </c>
      <c r="C831" s="3"/>
      <c r="D831" s="4">
        <f aca="true" t="shared" si="118" ref="D831:D836">J814</f>
        <v>21964443</v>
      </c>
      <c r="E831" s="3"/>
      <c r="F831" s="4">
        <f aca="true" t="shared" si="119" ref="F831:F836">K814</f>
        <v>21800000</v>
      </c>
      <c r="L831" s="25"/>
    </row>
    <row r="832" spans="1:12" s="5" customFormat="1" ht="15.75">
      <c r="A832" s="4" t="s">
        <v>39</v>
      </c>
      <c r="B832" s="4">
        <f t="shared" si="117"/>
        <v>3845556</v>
      </c>
      <c r="C832" s="3"/>
      <c r="D832" s="4">
        <f t="shared" si="118"/>
        <v>4205349</v>
      </c>
      <c r="E832" s="3"/>
      <c r="F832" s="4">
        <f t="shared" si="119"/>
        <v>4076998</v>
      </c>
      <c r="L832" s="25"/>
    </row>
    <row r="833" spans="1:12" s="5" customFormat="1" ht="15.75">
      <c r="A833" s="4" t="s">
        <v>40</v>
      </c>
      <c r="B833" s="4">
        <f t="shared" si="117"/>
        <v>9231928</v>
      </c>
      <c r="C833" s="3"/>
      <c r="D833" s="4">
        <f t="shared" si="118"/>
        <v>8961950</v>
      </c>
      <c r="E833" s="3"/>
      <c r="F833" s="4">
        <f t="shared" si="119"/>
        <v>9872468</v>
      </c>
      <c r="L833" s="25"/>
    </row>
    <row r="834" spans="1:12" s="5" customFormat="1" ht="15.75">
      <c r="A834" s="4" t="s">
        <v>41</v>
      </c>
      <c r="B834" s="4">
        <f t="shared" si="117"/>
        <v>1522039</v>
      </c>
      <c r="C834" s="3"/>
      <c r="D834" s="4">
        <f t="shared" si="118"/>
        <v>1268061</v>
      </c>
      <c r="E834" s="3"/>
      <c r="F834" s="4">
        <f t="shared" si="119"/>
        <v>929040</v>
      </c>
      <c r="L834" s="25"/>
    </row>
    <row r="835" spans="1:12" s="5" customFormat="1" ht="15.75">
      <c r="A835" s="4" t="s">
        <v>42</v>
      </c>
      <c r="B835" s="4">
        <f t="shared" si="117"/>
        <v>371469</v>
      </c>
      <c r="C835" s="3"/>
      <c r="D835" s="4">
        <f t="shared" si="118"/>
        <v>186037</v>
      </c>
      <c r="E835" s="3"/>
      <c r="F835" s="4">
        <f t="shared" si="119"/>
        <v>186037</v>
      </c>
      <c r="L835" s="25"/>
    </row>
    <row r="836" spans="1:12" s="5" customFormat="1" ht="15.75">
      <c r="A836" s="4" t="s">
        <v>43</v>
      </c>
      <c r="B836" s="4">
        <f t="shared" si="117"/>
        <v>44400</v>
      </c>
      <c r="C836" s="3"/>
      <c r="D836" s="4">
        <f t="shared" si="118"/>
        <v>60000</v>
      </c>
      <c r="E836" s="3"/>
      <c r="F836" s="4">
        <f t="shared" si="119"/>
        <v>60000</v>
      </c>
      <c r="L836" s="25"/>
    </row>
    <row r="837" spans="1:12" s="5" customFormat="1" ht="15.75">
      <c r="A837" s="4" t="s">
        <v>44</v>
      </c>
      <c r="B837" s="4"/>
      <c r="C837" s="4"/>
      <c r="D837" s="4"/>
      <c r="E837" s="3"/>
      <c r="F837" s="4"/>
      <c r="L837" s="25"/>
    </row>
    <row r="838" spans="1:12" s="5" customFormat="1" ht="15.75">
      <c r="A838" s="4" t="s">
        <v>45</v>
      </c>
      <c r="B838" s="12">
        <f>I820</f>
        <v>0</v>
      </c>
      <c r="C838" s="3"/>
      <c r="D838" s="12">
        <f>J820</f>
        <v>50000</v>
      </c>
      <c r="E838" s="3"/>
      <c r="F838" s="12">
        <f>K820</f>
        <v>50000</v>
      </c>
      <c r="L838" s="25"/>
    </row>
    <row r="839" spans="1:12" s="5" customFormat="1" ht="15.75">
      <c r="A839" s="4"/>
      <c r="B839" s="4"/>
      <c r="C839" s="4"/>
      <c r="D839" s="4"/>
      <c r="E839" s="3"/>
      <c r="F839" s="4"/>
      <c r="L839" s="25"/>
    </row>
    <row r="840" spans="1:12" s="5" customFormat="1" ht="15.75">
      <c r="A840" s="4" t="s">
        <v>46</v>
      </c>
      <c r="B840" s="4">
        <f>SUM(B784:B785)+B794+SUM(B798:B807)+B813+B822+SUM(B828:B839)</f>
        <v>89144431</v>
      </c>
      <c r="C840" s="3"/>
      <c r="D840" s="4">
        <f>SUM(D784:D785)+D794+SUM(D798:D807)+D813+D822+SUM(D828:D839)</f>
        <v>96193465</v>
      </c>
      <c r="E840" s="3"/>
      <c r="F840" s="4">
        <f>SUM(F784:F785)+F794+SUM(F798:F807)+F813+F822+SUM(F828:F839)</f>
        <v>105146314</v>
      </c>
      <c r="L840" s="25"/>
    </row>
    <row r="841" spans="1:12" s="5" customFormat="1" ht="15.75">
      <c r="A841" s="4"/>
      <c r="B841" s="4"/>
      <c r="C841" s="3"/>
      <c r="D841" s="4"/>
      <c r="E841" s="3"/>
      <c r="F841" s="4"/>
      <c r="L841" s="25"/>
    </row>
    <row r="842" spans="1:12" s="5" customFormat="1" ht="15.75">
      <c r="A842" s="13" t="s">
        <v>47</v>
      </c>
      <c r="B842" s="4"/>
      <c r="C842" s="4"/>
      <c r="D842" s="4"/>
      <c r="E842" s="4"/>
      <c r="F842" s="4"/>
      <c r="L842" s="25"/>
    </row>
    <row r="843" spans="1:12" s="5" customFormat="1" ht="15.75">
      <c r="A843" s="14" t="s">
        <v>48</v>
      </c>
      <c r="B843" s="4"/>
      <c r="C843" s="3"/>
      <c r="D843" s="4"/>
      <c r="E843" s="3"/>
      <c r="F843" s="4"/>
      <c r="L843" s="25"/>
    </row>
    <row r="844" spans="1:12" s="5" customFormat="1" ht="15.75">
      <c r="A844" s="14" t="s">
        <v>49</v>
      </c>
      <c r="B844" s="4"/>
      <c r="C844" s="3"/>
      <c r="D844" s="4"/>
      <c r="E844" s="3"/>
      <c r="F844" s="4"/>
      <c r="L844" s="25"/>
    </row>
    <row r="845" spans="1:12" s="5" customFormat="1" ht="15.75">
      <c r="A845" s="14" t="s">
        <v>50</v>
      </c>
      <c r="B845" s="3"/>
      <c r="C845" s="3"/>
      <c r="D845" s="3"/>
      <c r="E845" s="3"/>
      <c r="F845" s="3"/>
      <c r="L845" s="25"/>
    </row>
    <row r="846" spans="1:12" s="5" customFormat="1" ht="15.75">
      <c r="A846" s="14" t="s">
        <v>51</v>
      </c>
      <c r="B846" s="4"/>
      <c r="C846" s="3"/>
      <c r="D846" s="4"/>
      <c r="E846" s="3"/>
      <c r="F846" s="4"/>
      <c r="L846" s="25"/>
    </row>
    <row r="847" spans="1:12" s="5" customFormat="1" ht="15.75">
      <c r="A847" s="4"/>
      <c r="B847" s="4"/>
      <c r="C847" s="3"/>
      <c r="D847" s="4"/>
      <c r="E847" s="3"/>
      <c r="F847" s="4"/>
      <c r="L847" s="25"/>
    </row>
    <row r="848" spans="1:12" s="5" customFormat="1" ht="15.75">
      <c r="A848" s="4"/>
      <c r="B848" s="4"/>
      <c r="C848" s="3"/>
      <c r="D848" s="4"/>
      <c r="E848" s="3"/>
      <c r="F848" s="4"/>
      <c r="L848" s="25"/>
    </row>
    <row r="849" spans="1:12" s="5" customFormat="1" ht="15.75">
      <c r="A849" s="15"/>
      <c r="B849" s="4"/>
      <c r="C849" s="3"/>
      <c r="D849" s="4"/>
      <c r="E849" s="3"/>
      <c r="F849" s="4"/>
      <c r="L849" s="25"/>
    </row>
    <row r="850" spans="1:12" s="5" customFormat="1" ht="15.75">
      <c r="A850" s="15"/>
      <c r="B850" s="4"/>
      <c r="C850" s="3"/>
      <c r="D850" s="4"/>
      <c r="E850" s="3"/>
      <c r="F850" s="4"/>
      <c r="L850" s="25"/>
    </row>
    <row r="851" spans="1:12" s="5" customFormat="1" ht="15.75">
      <c r="A851" s="16"/>
      <c r="B851" s="4"/>
      <c r="C851" s="3"/>
      <c r="D851" s="4"/>
      <c r="E851" s="3"/>
      <c r="F851" s="4"/>
      <c r="L851" s="25"/>
    </row>
    <row r="852" spans="1:12" s="5" customFormat="1" ht="15.75">
      <c r="A852" s="17"/>
      <c r="B852" s="4"/>
      <c r="C852" s="3"/>
      <c r="D852" s="4"/>
      <c r="E852" s="3"/>
      <c r="F852" s="4"/>
      <c r="L852" s="25"/>
    </row>
    <row r="853" spans="1:12" s="5" customFormat="1" ht="15.75">
      <c r="A853" s="18" t="s">
        <v>52</v>
      </c>
      <c r="B853" s="4"/>
      <c r="C853" s="3"/>
      <c r="D853" s="4"/>
      <c r="E853" s="3"/>
      <c r="F853" s="4"/>
      <c r="L853" s="25"/>
    </row>
    <row r="854" spans="1:12" s="5" customFormat="1" ht="15.75">
      <c r="A854" s="4"/>
      <c r="B854" s="4"/>
      <c r="C854" s="3"/>
      <c r="D854" s="4"/>
      <c r="E854" s="3"/>
      <c r="F854" s="4"/>
      <c r="L854" s="25"/>
    </row>
    <row r="855" spans="1:12" s="5" customFormat="1" ht="15.75">
      <c r="A855" s="6" t="s">
        <v>0</v>
      </c>
      <c r="B855" s="4"/>
      <c r="C855" s="3"/>
      <c r="D855" s="4"/>
      <c r="E855" s="3"/>
      <c r="F855" s="4"/>
      <c r="L855" s="25"/>
    </row>
    <row r="856" spans="1:12" s="5" customFormat="1" ht="15.75">
      <c r="A856" s="4"/>
      <c r="B856" s="4"/>
      <c r="C856" s="3"/>
      <c r="D856" s="4"/>
      <c r="E856" s="3"/>
      <c r="F856" s="4"/>
      <c r="L856" s="25"/>
    </row>
    <row r="857" spans="1:12" s="5" customFormat="1" ht="15.75">
      <c r="A857" s="6" t="s">
        <v>1</v>
      </c>
      <c r="B857" s="4"/>
      <c r="C857" s="3"/>
      <c r="D857" s="4"/>
      <c r="E857" s="3"/>
      <c r="F857" s="4"/>
      <c r="L857" s="25"/>
    </row>
    <row r="858" spans="1:12" s="5" customFormat="1" ht="15.75">
      <c r="A858" s="19" t="s">
        <v>62</v>
      </c>
      <c r="B858" s="4"/>
      <c r="C858" s="3"/>
      <c r="D858" s="4"/>
      <c r="E858" s="3"/>
      <c r="F858" s="4"/>
      <c r="L858" s="25"/>
    </row>
    <row r="859" spans="1:12" s="5" customFormat="1" ht="15.75">
      <c r="A859" s="4"/>
      <c r="B859" s="4"/>
      <c r="C859" s="3"/>
      <c r="D859" s="8"/>
      <c r="E859" s="9"/>
      <c r="F859" s="8"/>
      <c r="L859" s="25"/>
    </row>
    <row r="860" spans="1:12" s="5" customFormat="1" ht="15.75">
      <c r="A860" s="4"/>
      <c r="B860" s="10"/>
      <c r="C860" s="11"/>
      <c r="D860" s="10"/>
      <c r="E860" s="11"/>
      <c r="F860" s="10"/>
      <c r="L860" s="25"/>
    </row>
    <row r="861" spans="1:12" s="5" customFormat="1" ht="15.75">
      <c r="A861" s="4"/>
      <c r="B861" s="2">
        <v>1997</v>
      </c>
      <c r="C861" s="1"/>
      <c r="D861" s="2">
        <v>1998</v>
      </c>
      <c r="E861" s="1"/>
      <c r="F861" s="2">
        <v>1999</v>
      </c>
      <c r="L861" s="25"/>
    </row>
    <row r="862" spans="1:12" s="5" customFormat="1" ht="15.75">
      <c r="A862" s="4"/>
      <c r="B862" s="4"/>
      <c r="C862" s="3"/>
      <c r="D862" s="4"/>
      <c r="E862" s="3"/>
      <c r="F862" s="4"/>
      <c r="L862" s="25"/>
    </row>
    <row r="863" spans="1:13" s="5" customFormat="1" ht="15.75">
      <c r="A863" s="4" t="s">
        <v>3</v>
      </c>
      <c r="B863" s="4">
        <f>I863</f>
        <v>7901240</v>
      </c>
      <c r="C863" s="3"/>
      <c r="D863" s="4">
        <f>J863</f>
        <v>18631872</v>
      </c>
      <c r="E863" s="3"/>
      <c r="F863" s="4">
        <f>K863</f>
        <v>18519414</v>
      </c>
      <c r="H863" s="25" t="s">
        <v>162</v>
      </c>
      <c r="I863" s="26">
        <v>7901240</v>
      </c>
      <c r="J863" s="26">
        <v>18631872</v>
      </c>
      <c r="K863" s="26">
        <v>18519414</v>
      </c>
      <c r="L863" s="25">
        <v>1</v>
      </c>
      <c r="M863" s="25" t="s">
        <v>116</v>
      </c>
    </row>
    <row r="864" spans="1:13" s="5" customFormat="1" ht="15.75">
      <c r="A864" s="4" t="s">
        <v>4</v>
      </c>
      <c r="B864" s="4">
        <f>I864</f>
        <v>20970760</v>
      </c>
      <c r="C864" s="3"/>
      <c r="D864" s="4">
        <f>J864</f>
        <v>21622043</v>
      </c>
      <c r="E864" s="3"/>
      <c r="F864" s="4">
        <f>K864</f>
        <v>21431467</v>
      </c>
      <c r="H864" s="25" t="s">
        <v>162</v>
      </c>
      <c r="I864" s="26">
        <v>20970760</v>
      </c>
      <c r="J864" s="26">
        <v>21622043</v>
      </c>
      <c r="K864" s="26">
        <v>21431467</v>
      </c>
      <c r="L864" s="25">
        <v>2</v>
      </c>
      <c r="M864" s="25" t="s">
        <v>117</v>
      </c>
    </row>
    <row r="865" spans="1:13" s="5" customFormat="1" ht="15.75">
      <c r="A865" s="4"/>
      <c r="B865" s="4"/>
      <c r="C865" s="3"/>
      <c r="D865" s="4"/>
      <c r="E865" s="3"/>
      <c r="F865" s="4"/>
      <c r="H865" s="25" t="s">
        <v>162</v>
      </c>
      <c r="I865" s="26">
        <v>328272168</v>
      </c>
      <c r="J865" s="26">
        <v>334356614</v>
      </c>
      <c r="K865" s="26">
        <v>360645739</v>
      </c>
      <c r="L865" s="25">
        <v>3</v>
      </c>
      <c r="M865" s="25" t="s">
        <v>118</v>
      </c>
    </row>
    <row r="866" spans="1:13" s="5" customFormat="1" ht="15.75">
      <c r="A866" s="4" t="s">
        <v>5</v>
      </c>
      <c r="B866" s="4">
        <f aca="true" t="shared" si="120" ref="B866:B871">I865</f>
        <v>328272168</v>
      </c>
      <c r="C866" s="3"/>
      <c r="D866" s="4">
        <f aca="true" t="shared" si="121" ref="D866:D871">J865</f>
        <v>334356614</v>
      </c>
      <c r="E866" s="3"/>
      <c r="F866" s="4">
        <f aca="true" t="shared" si="122" ref="F866:F871">K865</f>
        <v>360645739</v>
      </c>
      <c r="H866" s="25" t="s">
        <v>162</v>
      </c>
      <c r="I866" s="26">
        <v>739030</v>
      </c>
      <c r="J866" s="26">
        <v>739030</v>
      </c>
      <c r="K866" s="26">
        <v>342195</v>
      </c>
      <c r="L866" s="25">
        <v>4</v>
      </c>
      <c r="M866" s="25" t="s">
        <v>119</v>
      </c>
    </row>
    <row r="867" spans="1:13" s="5" customFormat="1" ht="15.75">
      <c r="A867" s="4" t="s">
        <v>6</v>
      </c>
      <c r="B867" s="4">
        <f t="shared" si="120"/>
        <v>739030</v>
      </c>
      <c r="C867" s="3"/>
      <c r="D867" s="4">
        <f t="shared" si="121"/>
        <v>739030</v>
      </c>
      <c r="E867" s="3"/>
      <c r="F867" s="4">
        <f t="shared" si="122"/>
        <v>342195</v>
      </c>
      <c r="H867" s="25" t="s">
        <v>162</v>
      </c>
      <c r="I867" s="26">
        <v>4255729</v>
      </c>
      <c r="J867" s="26">
        <v>5008918</v>
      </c>
      <c r="K867" s="26">
        <v>5744440</v>
      </c>
      <c r="L867" s="25">
        <v>5</v>
      </c>
      <c r="M867" s="25" t="s">
        <v>120</v>
      </c>
    </row>
    <row r="868" spans="1:13" s="5" customFormat="1" ht="15.75">
      <c r="A868" s="4" t="s">
        <v>7</v>
      </c>
      <c r="B868" s="4">
        <f t="shared" si="120"/>
        <v>4255729</v>
      </c>
      <c r="C868" s="3"/>
      <c r="D868" s="4">
        <f t="shared" si="121"/>
        <v>5008918</v>
      </c>
      <c r="E868" s="3"/>
      <c r="F868" s="4">
        <f t="shared" si="122"/>
        <v>5744440</v>
      </c>
      <c r="H868" s="25" t="s">
        <v>162</v>
      </c>
      <c r="I868" s="26">
        <v>23513357</v>
      </c>
      <c r="J868" s="26">
        <v>21583973</v>
      </c>
      <c r="K868" s="26">
        <v>23842645</v>
      </c>
      <c r="L868" s="25">
        <v>6</v>
      </c>
      <c r="M868" s="25" t="s">
        <v>121</v>
      </c>
    </row>
    <row r="869" spans="1:13" s="5" customFormat="1" ht="15.75">
      <c r="A869" s="4" t="s">
        <v>8</v>
      </c>
      <c r="B869" s="4">
        <f t="shared" si="120"/>
        <v>23513357</v>
      </c>
      <c r="C869" s="3"/>
      <c r="D869" s="4">
        <f t="shared" si="121"/>
        <v>21583973</v>
      </c>
      <c r="E869" s="3"/>
      <c r="F869" s="4">
        <f t="shared" si="122"/>
        <v>23842645</v>
      </c>
      <c r="H869" s="25" t="s">
        <v>162</v>
      </c>
      <c r="I869" s="26">
        <v>1325842</v>
      </c>
      <c r="J869" s="26">
        <v>1554698</v>
      </c>
      <c r="K869" s="26">
        <v>1019065</v>
      </c>
      <c r="L869" s="25">
        <v>7</v>
      </c>
      <c r="M869" s="25" t="s">
        <v>122</v>
      </c>
    </row>
    <row r="870" spans="1:13" s="5" customFormat="1" ht="15.75">
      <c r="A870" s="4" t="s">
        <v>9</v>
      </c>
      <c r="B870" s="4">
        <f t="shared" si="120"/>
        <v>1325842</v>
      </c>
      <c r="C870" s="3"/>
      <c r="D870" s="4">
        <f t="shared" si="121"/>
        <v>1554698</v>
      </c>
      <c r="E870" s="3"/>
      <c r="F870" s="4">
        <f t="shared" si="122"/>
        <v>1019065</v>
      </c>
      <c r="H870" s="25" t="s">
        <v>162</v>
      </c>
      <c r="I870" s="26">
        <v>0</v>
      </c>
      <c r="J870" s="26">
        <v>5375895</v>
      </c>
      <c r="K870" s="26">
        <v>5307373</v>
      </c>
      <c r="L870" s="25">
        <v>8</v>
      </c>
      <c r="M870" s="25" t="s">
        <v>123</v>
      </c>
    </row>
    <row r="871" spans="1:13" s="5" customFormat="1" ht="15.75">
      <c r="A871" s="4" t="s">
        <v>10</v>
      </c>
      <c r="B871" s="12">
        <f t="shared" si="120"/>
        <v>0</v>
      </c>
      <c r="C871" s="3"/>
      <c r="D871" s="12">
        <f t="shared" si="121"/>
        <v>5375895</v>
      </c>
      <c r="E871" s="3"/>
      <c r="F871" s="12">
        <f t="shared" si="122"/>
        <v>5307373</v>
      </c>
      <c r="H871" s="25" t="s">
        <v>162</v>
      </c>
      <c r="I871" s="26">
        <v>5050295</v>
      </c>
      <c r="J871" s="26">
        <v>6408949</v>
      </c>
      <c r="K871" s="26">
        <v>6830482</v>
      </c>
      <c r="L871" s="25">
        <v>9</v>
      </c>
      <c r="M871" s="25" t="s">
        <v>124</v>
      </c>
    </row>
    <row r="872" spans="1:13" s="5" customFormat="1" ht="15.75">
      <c r="A872" s="4"/>
      <c r="B872" s="3"/>
      <c r="C872" s="3"/>
      <c r="D872" s="3"/>
      <c r="E872" s="3"/>
      <c r="F872" s="3"/>
      <c r="H872" s="25" t="s">
        <v>162</v>
      </c>
      <c r="I872" s="26">
        <v>1305463</v>
      </c>
      <c r="J872" s="26">
        <v>1748098</v>
      </c>
      <c r="K872" s="26">
        <v>1865253</v>
      </c>
      <c r="L872" s="25">
        <v>10</v>
      </c>
      <c r="M872" s="25" t="s">
        <v>125</v>
      </c>
    </row>
    <row r="873" spans="1:13" s="5" customFormat="1" ht="15.75">
      <c r="A873" s="4" t="s">
        <v>11</v>
      </c>
      <c r="B873" s="4">
        <f>SUM(B866:B872)</f>
        <v>358106126</v>
      </c>
      <c r="C873" s="3"/>
      <c r="D873" s="4">
        <f>SUM(D866:D872)</f>
        <v>368619128</v>
      </c>
      <c r="E873" s="3"/>
      <c r="F873" s="4">
        <f>SUM(F866:F872)</f>
        <v>396901457</v>
      </c>
      <c r="H873" s="25" t="s">
        <v>162</v>
      </c>
      <c r="I873" s="26">
        <v>13316719</v>
      </c>
      <c r="J873" s="26">
        <v>15239795</v>
      </c>
      <c r="K873" s="26">
        <v>15268687</v>
      </c>
      <c r="L873" s="25">
        <v>11</v>
      </c>
      <c r="M873" s="25" t="s">
        <v>126</v>
      </c>
    </row>
    <row r="874" spans="1:13" s="5" customFormat="1" ht="15.75">
      <c r="A874" s="4"/>
      <c r="B874" s="4"/>
      <c r="C874" s="3"/>
      <c r="D874" s="4"/>
      <c r="E874" s="3"/>
      <c r="F874" s="4"/>
      <c r="H874" s="25" t="s">
        <v>162</v>
      </c>
      <c r="I874" s="26">
        <v>14442368</v>
      </c>
      <c r="J874" s="26">
        <v>16517119</v>
      </c>
      <c r="K874" s="26">
        <v>17857094</v>
      </c>
      <c r="L874" s="25">
        <v>12</v>
      </c>
      <c r="M874" s="25" t="s">
        <v>127</v>
      </c>
    </row>
    <row r="875" spans="1:13" s="5" customFormat="1" ht="15.75">
      <c r="A875" s="4" t="s">
        <v>12</v>
      </c>
      <c r="B875" s="3">
        <f>I871</f>
        <v>5050295</v>
      </c>
      <c r="C875" s="3"/>
      <c r="D875" s="3">
        <f>J871</f>
        <v>6408949</v>
      </c>
      <c r="E875" s="3"/>
      <c r="F875" s="3">
        <f>K871</f>
        <v>6830482</v>
      </c>
      <c r="H875" s="25" t="s">
        <v>162</v>
      </c>
      <c r="I875" s="26">
        <v>0</v>
      </c>
      <c r="J875" s="26">
        <v>0</v>
      </c>
      <c r="K875" s="26">
        <v>51848131</v>
      </c>
      <c r="L875" s="25">
        <v>13</v>
      </c>
      <c r="M875" s="25" t="s">
        <v>128</v>
      </c>
    </row>
    <row r="876" spans="1:13" s="5" customFormat="1" ht="15.75">
      <c r="A876" s="4" t="s">
        <v>13</v>
      </c>
      <c r="B876" s="12">
        <f>I872</f>
        <v>1305463</v>
      </c>
      <c r="C876" s="3"/>
      <c r="D876" s="12">
        <f>J872</f>
        <v>1748098</v>
      </c>
      <c r="E876" s="3"/>
      <c r="F876" s="12">
        <f>K872</f>
        <v>1865253</v>
      </c>
      <c r="H876" s="25" t="s">
        <v>162</v>
      </c>
      <c r="I876" s="26">
        <v>22560396</v>
      </c>
      <c r="J876" s="26">
        <v>23895922</v>
      </c>
      <c r="K876" s="26">
        <v>19869610</v>
      </c>
      <c r="L876" s="25">
        <v>14</v>
      </c>
      <c r="M876" s="25" t="s">
        <v>129</v>
      </c>
    </row>
    <row r="877" spans="1:13" s="5" customFormat="1" ht="15.75">
      <c r="A877" s="4"/>
      <c r="B877" s="3"/>
      <c r="C877" s="3"/>
      <c r="D877" s="3"/>
      <c r="E877" s="3"/>
      <c r="F877" s="3"/>
      <c r="H877" s="25" t="s">
        <v>162</v>
      </c>
      <c r="I877" s="26">
        <v>1117084</v>
      </c>
      <c r="J877" s="26">
        <v>1290803</v>
      </c>
      <c r="K877" s="26">
        <v>1336926</v>
      </c>
      <c r="L877" s="25">
        <v>15</v>
      </c>
      <c r="M877" s="25" t="s">
        <v>130</v>
      </c>
    </row>
    <row r="878" spans="1:13" s="5" customFormat="1" ht="15.75">
      <c r="A878" s="4" t="s">
        <v>14</v>
      </c>
      <c r="B878" s="4">
        <f>SUM(B875:B877)</f>
        <v>6355758</v>
      </c>
      <c r="C878" s="3"/>
      <c r="D878" s="4">
        <f>SUM(D875:D877)</f>
        <v>8157047</v>
      </c>
      <c r="E878" s="3"/>
      <c r="F878" s="4">
        <f>SUM(F875:F877)</f>
        <v>8695735</v>
      </c>
      <c r="H878" s="25" t="s">
        <v>162</v>
      </c>
      <c r="I878" s="26">
        <v>51924</v>
      </c>
      <c r="J878" s="26">
        <v>60493</v>
      </c>
      <c r="K878" s="26">
        <v>62771</v>
      </c>
      <c r="L878" s="25">
        <v>16</v>
      </c>
      <c r="M878" s="25" t="s">
        <v>131</v>
      </c>
    </row>
    <row r="879" spans="1:13" s="5" customFormat="1" ht="15.75">
      <c r="A879" s="4"/>
      <c r="B879" s="4"/>
      <c r="C879" s="4"/>
      <c r="D879" s="4"/>
      <c r="E879" s="4"/>
      <c r="F879" s="4"/>
      <c r="H879" s="25" t="s">
        <v>162</v>
      </c>
      <c r="I879" s="26">
        <v>12302293</v>
      </c>
      <c r="J879" s="26">
        <v>19298576</v>
      </c>
      <c r="K879" s="26">
        <v>18258120</v>
      </c>
      <c r="L879" s="25">
        <v>17</v>
      </c>
      <c r="M879" s="25" t="s">
        <v>132</v>
      </c>
    </row>
    <row r="880" spans="1:13" s="5" customFormat="1" ht="15.75">
      <c r="A880" s="4" t="s">
        <v>15</v>
      </c>
      <c r="B880" s="4">
        <f aca="true" t="shared" si="123" ref="B880:B886">I873</f>
        <v>13316719</v>
      </c>
      <c r="C880" s="3"/>
      <c r="D880" s="4">
        <f aca="true" t="shared" si="124" ref="D880:D886">J873</f>
        <v>15239795</v>
      </c>
      <c r="E880" s="3"/>
      <c r="F880" s="4">
        <f aca="true" t="shared" si="125" ref="F880:F886">K873</f>
        <v>15268687</v>
      </c>
      <c r="H880" s="25" t="s">
        <v>162</v>
      </c>
      <c r="I880" s="27">
        <v>170127018</v>
      </c>
      <c r="J880" s="27">
        <v>209709817</v>
      </c>
      <c r="K880" s="27">
        <v>238676175</v>
      </c>
      <c r="L880" s="25">
        <v>18</v>
      </c>
      <c r="M880" s="25" t="s">
        <v>133</v>
      </c>
    </row>
    <row r="881" spans="1:13" s="5" customFormat="1" ht="15.75">
      <c r="A881" s="4" t="s">
        <v>16</v>
      </c>
      <c r="B881" s="4">
        <f t="shared" si="123"/>
        <v>14442368</v>
      </c>
      <c r="C881" s="3"/>
      <c r="D881" s="4">
        <f t="shared" si="124"/>
        <v>16517119</v>
      </c>
      <c r="E881" s="3"/>
      <c r="F881" s="4">
        <f t="shared" si="125"/>
        <v>17857094</v>
      </c>
      <c r="H881" s="25" t="s">
        <v>162</v>
      </c>
      <c r="I881" s="26">
        <v>17510810</v>
      </c>
      <c r="J881" s="26">
        <v>18166520</v>
      </c>
      <c r="K881" s="26">
        <v>18166520</v>
      </c>
      <c r="L881" s="25">
        <v>19</v>
      </c>
      <c r="M881" s="25" t="s">
        <v>134</v>
      </c>
    </row>
    <row r="882" spans="1:13" s="5" customFormat="1" ht="15.75">
      <c r="A882" s="4" t="s">
        <v>17</v>
      </c>
      <c r="B882" s="4">
        <f t="shared" si="123"/>
        <v>0</v>
      </c>
      <c r="C882" s="3"/>
      <c r="D882" s="4">
        <f t="shared" si="124"/>
        <v>0</v>
      </c>
      <c r="E882" s="3"/>
      <c r="F882" s="4">
        <f t="shared" si="125"/>
        <v>51848131</v>
      </c>
      <c r="H882" s="25" t="s">
        <v>162</v>
      </c>
      <c r="I882" s="26">
        <v>14722619</v>
      </c>
      <c r="J882" s="26">
        <v>16118402</v>
      </c>
      <c r="K882" s="26">
        <v>17360485</v>
      </c>
      <c r="L882" s="25">
        <v>20</v>
      </c>
      <c r="M882" s="25" t="s">
        <v>135</v>
      </c>
    </row>
    <row r="883" spans="1:13" s="5" customFormat="1" ht="15.75">
      <c r="A883" s="4" t="s">
        <v>18</v>
      </c>
      <c r="B883" s="4">
        <f t="shared" si="123"/>
        <v>22560396</v>
      </c>
      <c r="C883" s="3"/>
      <c r="D883" s="4">
        <f t="shared" si="124"/>
        <v>23895922</v>
      </c>
      <c r="E883" s="3"/>
      <c r="F883" s="4">
        <f t="shared" si="125"/>
        <v>19869610</v>
      </c>
      <c r="H883" s="25" t="s">
        <v>162</v>
      </c>
      <c r="I883" s="26">
        <v>102337668</v>
      </c>
      <c r="J883" s="26">
        <v>105300627</v>
      </c>
      <c r="K883" s="26">
        <v>109579409</v>
      </c>
      <c r="L883" s="25">
        <v>21</v>
      </c>
      <c r="M883" s="25" t="s">
        <v>136</v>
      </c>
    </row>
    <row r="884" spans="1:13" s="5" customFormat="1" ht="15.75">
      <c r="A884" s="4" t="s">
        <v>19</v>
      </c>
      <c r="B884" s="4">
        <f t="shared" si="123"/>
        <v>1117084</v>
      </c>
      <c r="C884" s="3"/>
      <c r="D884" s="4">
        <f t="shared" si="124"/>
        <v>1290803</v>
      </c>
      <c r="E884" s="3"/>
      <c r="F884" s="4">
        <f t="shared" si="125"/>
        <v>1336926</v>
      </c>
      <c r="H884" s="25" t="s">
        <v>162</v>
      </c>
      <c r="I884" s="26">
        <v>472462</v>
      </c>
      <c r="J884" s="26">
        <v>489400</v>
      </c>
      <c r="K884" s="26">
        <v>504166</v>
      </c>
      <c r="L884" s="25">
        <v>22</v>
      </c>
      <c r="M884" s="25" t="s">
        <v>137</v>
      </c>
    </row>
    <row r="885" spans="1:13" s="5" customFormat="1" ht="15.75">
      <c r="A885" s="4" t="s">
        <v>20</v>
      </c>
      <c r="B885" s="4">
        <f t="shared" si="123"/>
        <v>51924</v>
      </c>
      <c r="C885" s="3"/>
      <c r="D885" s="4">
        <f t="shared" si="124"/>
        <v>60493</v>
      </c>
      <c r="E885" s="3"/>
      <c r="F885" s="4">
        <f t="shared" si="125"/>
        <v>62771</v>
      </c>
      <c r="H885" s="25" t="s">
        <v>162</v>
      </c>
      <c r="I885" s="26">
        <v>285900</v>
      </c>
      <c r="J885" s="26">
        <v>431418</v>
      </c>
      <c r="K885" s="26">
        <v>475802</v>
      </c>
      <c r="L885" s="25">
        <v>23</v>
      </c>
      <c r="M885" s="25" t="s">
        <v>138</v>
      </c>
    </row>
    <row r="886" spans="1:13" s="5" customFormat="1" ht="15.75">
      <c r="A886" s="4" t="s">
        <v>21</v>
      </c>
      <c r="B886" s="4">
        <f t="shared" si="123"/>
        <v>12302293</v>
      </c>
      <c r="C886" s="3"/>
      <c r="D886" s="4">
        <f t="shared" si="124"/>
        <v>19298576</v>
      </c>
      <c r="E886" s="3"/>
      <c r="F886" s="4">
        <f t="shared" si="125"/>
        <v>18258120</v>
      </c>
      <c r="H886" s="25" t="s">
        <v>162</v>
      </c>
      <c r="I886" s="26">
        <v>1844500</v>
      </c>
      <c r="J886" s="26">
        <v>1858059</v>
      </c>
      <c r="K886" s="26">
        <v>1874780</v>
      </c>
      <c r="L886" s="25">
        <v>24</v>
      </c>
      <c r="M886" s="25" t="s">
        <v>139</v>
      </c>
    </row>
    <row r="887" spans="1:13" s="5" customFormat="1" ht="15.75">
      <c r="A887" s="4"/>
      <c r="B887" s="4"/>
      <c r="C887" s="3"/>
      <c r="D887" s="4"/>
      <c r="E887" s="3"/>
      <c r="F887" s="4"/>
      <c r="H887" s="25" t="s">
        <v>162</v>
      </c>
      <c r="I887" s="26">
        <v>868255</v>
      </c>
      <c r="J887" s="26">
        <v>874725</v>
      </c>
      <c r="K887" s="26">
        <v>900041</v>
      </c>
      <c r="L887" s="25">
        <v>25</v>
      </c>
      <c r="M887" s="25" t="s">
        <v>140</v>
      </c>
    </row>
    <row r="888" spans="1:13" s="5" customFormat="1" ht="15.75">
      <c r="A888" s="4" t="s">
        <v>22</v>
      </c>
      <c r="B888" s="4">
        <f>I880</f>
        <v>170127018</v>
      </c>
      <c r="C888" s="3"/>
      <c r="D888" s="4">
        <f>J880</f>
        <v>209709817</v>
      </c>
      <c r="E888" s="3"/>
      <c r="F888" s="4">
        <f>K880</f>
        <v>238676175</v>
      </c>
      <c r="H888" s="25" t="s">
        <v>162</v>
      </c>
      <c r="I888" s="26">
        <v>0</v>
      </c>
      <c r="J888" s="26">
        <v>0</v>
      </c>
      <c r="K888" s="26">
        <v>50000</v>
      </c>
      <c r="L888" s="25">
        <v>26</v>
      </c>
      <c r="M888" s="25" t="s">
        <v>141</v>
      </c>
    </row>
    <row r="889" spans="1:13" s="5" customFormat="1" ht="15.75">
      <c r="A889" s="4" t="s">
        <v>23</v>
      </c>
      <c r="B889" s="4">
        <f>I881</f>
        <v>17510810</v>
      </c>
      <c r="C889" s="3"/>
      <c r="D889" s="4">
        <f>J881</f>
        <v>18166520</v>
      </c>
      <c r="E889" s="3"/>
      <c r="F889" s="4">
        <f>K881</f>
        <v>18166520</v>
      </c>
      <c r="H889" s="25" t="s">
        <v>162</v>
      </c>
      <c r="I889" s="26">
        <v>45641117</v>
      </c>
      <c r="J889" s="26">
        <v>46304454</v>
      </c>
      <c r="K889" s="26">
        <v>46929002</v>
      </c>
      <c r="L889" s="25">
        <v>27</v>
      </c>
      <c r="M889" s="25" t="s">
        <v>142</v>
      </c>
    </row>
    <row r="890" spans="1:13" s="5" customFormat="1" ht="15.75">
      <c r="A890" s="4" t="s">
        <v>24</v>
      </c>
      <c r="B890" s="12">
        <f>I882</f>
        <v>14722619</v>
      </c>
      <c r="C890" s="3"/>
      <c r="D890" s="12">
        <f>J882</f>
        <v>16118402</v>
      </c>
      <c r="E890" s="3"/>
      <c r="F890" s="12">
        <f>K882</f>
        <v>17360485</v>
      </c>
      <c r="H890" s="25" t="s">
        <v>162</v>
      </c>
      <c r="I890" s="26">
        <v>4634243</v>
      </c>
      <c r="J890" s="26">
        <v>4819476</v>
      </c>
      <c r="K890" s="26">
        <v>5003269</v>
      </c>
      <c r="L890" s="25">
        <v>28</v>
      </c>
      <c r="M890" s="25" t="s">
        <v>143</v>
      </c>
    </row>
    <row r="891" spans="1:13" s="5" customFormat="1" ht="15.75">
      <c r="A891" s="4"/>
      <c r="B891" s="4"/>
      <c r="C891" s="3"/>
      <c r="D891" s="4"/>
      <c r="E891" s="3"/>
      <c r="F891" s="4"/>
      <c r="H891" s="25" t="s">
        <v>162</v>
      </c>
      <c r="I891" s="26">
        <v>17889200</v>
      </c>
      <c r="J891" s="26">
        <v>18159212</v>
      </c>
      <c r="K891" s="26">
        <v>19914446</v>
      </c>
      <c r="L891" s="25">
        <v>29</v>
      </c>
      <c r="M891" s="25" t="s">
        <v>144</v>
      </c>
    </row>
    <row r="892" spans="1:13" s="5" customFormat="1" ht="15.75">
      <c r="A892" s="4" t="s">
        <v>25</v>
      </c>
      <c r="B892" s="4">
        <f>SUM(B888:B891)</f>
        <v>202360447</v>
      </c>
      <c r="C892" s="3"/>
      <c r="D892" s="4">
        <f>SUM(D888:D891)</f>
        <v>243994739</v>
      </c>
      <c r="E892" s="3"/>
      <c r="F892" s="4">
        <f>SUM(F888:F891)</f>
        <v>274203180</v>
      </c>
      <c r="H892" s="25" t="s">
        <v>162</v>
      </c>
      <c r="I892" s="26">
        <v>0</v>
      </c>
      <c r="J892" s="26">
        <v>938114</v>
      </c>
      <c r="K892" s="26">
        <v>772036</v>
      </c>
      <c r="L892" s="25">
        <v>30</v>
      </c>
      <c r="M892" s="25" t="s">
        <v>145</v>
      </c>
    </row>
    <row r="893" spans="1:13" s="5" customFormat="1" ht="15.75">
      <c r="A893" s="4"/>
      <c r="B893" s="4"/>
      <c r="C893" s="3"/>
      <c r="D893" s="4"/>
      <c r="E893" s="3"/>
      <c r="F893" s="4"/>
      <c r="H893" s="25" t="s">
        <v>162</v>
      </c>
      <c r="I893" s="26">
        <v>318611385</v>
      </c>
      <c r="J893" s="26">
        <v>366363858</v>
      </c>
      <c r="K893" s="26">
        <v>373200000</v>
      </c>
      <c r="L893" s="25">
        <v>31</v>
      </c>
      <c r="M893" s="25" t="s">
        <v>146</v>
      </c>
    </row>
    <row r="894" spans="1:13" s="5" customFormat="1" ht="15.75">
      <c r="A894" s="4" t="s">
        <v>26</v>
      </c>
      <c r="B894" s="4">
        <f aca="true" t="shared" si="126" ref="B894:B899">I883</f>
        <v>102337668</v>
      </c>
      <c r="C894" s="3"/>
      <c r="D894" s="4">
        <f aca="true" t="shared" si="127" ref="D894:D899">J883</f>
        <v>105300627</v>
      </c>
      <c r="E894" s="3"/>
      <c r="F894" s="4">
        <f aca="true" t="shared" si="128" ref="F894:F899">K883</f>
        <v>109579409</v>
      </c>
      <c r="H894" s="25" t="s">
        <v>162</v>
      </c>
      <c r="I894" s="26">
        <v>21243922</v>
      </c>
      <c r="J894" s="26">
        <v>23323741</v>
      </c>
      <c r="K894" s="26">
        <v>23966500</v>
      </c>
      <c r="L894" s="25">
        <v>32</v>
      </c>
      <c r="M894" s="25" t="s">
        <v>147</v>
      </c>
    </row>
    <row r="895" spans="1:13" s="5" customFormat="1" ht="15.75">
      <c r="A895" s="4" t="s">
        <v>27</v>
      </c>
      <c r="B895" s="4">
        <f t="shared" si="126"/>
        <v>472462</v>
      </c>
      <c r="C895" s="3"/>
      <c r="D895" s="4">
        <f t="shared" si="127"/>
        <v>489400</v>
      </c>
      <c r="E895" s="3"/>
      <c r="F895" s="4">
        <f t="shared" si="128"/>
        <v>504166</v>
      </c>
      <c r="H895" s="25" t="s">
        <v>162</v>
      </c>
      <c r="I895" s="26">
        <v>26906085</v>
      </c>
      <c r="J895" s="26">
        <v>28486913</v>
      </c>
      <c r="K895" s="26">
        <v>29360724</v>
      </c>
      <c r="L895" s="25">
        <v>33</v>
      </c>
      <c r="M895" s="25" t="s">
        <v>148</v>
      </c>
    </row>
    <row r="896" spans="1:13" s="5" customFormat="1" ht="15.75">
      <c r="A896" s="4" t="s">
        <v>28</v>
      </c>
      <c r="B896" s="4">
        <f t="shared" si="126"/>
        <v>285900</v>
      </c>
      <c r="C896" s="3"/>
      <c r="D896" s="4">
        <f t="shared" si="127"/>
        <v>431418</v>
      </c>
      <c r="E896" s="3"/>
      <c r="F896" s="4">
        <f t="shared" si="128"/>
        <v>475802</v>
      </c>
      <c r="H896" s="25" t="s">
        <v>162</v>
      </c>
      <c r="I896" s="26">
        <v>2596548</v>
      </c>
      <c r="J896" s="26">
        <v>3037064</v>
      </c>
      <c r="K896" s="26">
        <v>1614280</v>
      </c>
      <c r="L896" s="25">
        <v>34</v>
      </c>
      <c r="M896" s="25" t="s">
        <v>149</v>
      </c>
    </row>
    <row r="897" spans="1:13" s="5" customFormat="1" ht="15.75">
      <c r="A897" s="4" t="s">
        <v>29</v>
      </c>
      <c r="B897" s="4">
        <f t="shared" si="126"/>
        <v>1844500</v>
      </c>
      <c r="C897" s="3"/>
      <c r="D897" s="4">
        <f t="shared" si="127"/>
        <v>1858059</v>
      </c>
      <c r="E897" s="3"/>
      <c r="F897" s="4">
        <f t="shared" si="128"/>
        <v>1874780</v>
      </c>
      <c r="H897" s="25" t="s">
        <v>162</v>
      </c>
      <c r="I897" s="26">
        <v>1596142</v>
      </c>
      <c r="J897" s="26">
        <v>799369</v>
      </c>
      <c r="K897" s="26">
        <v>799371</v>
      </c>
      <c r="L897" s="25">
        <v>35</v>
      </c>
      <c r="M897" s="25" t="s">
        <v>150</v>
      </c>
    </row>
    <row r="898" spans="1:13" s="5" customFormat="1" ht="15.75">
      <c r="A898" s="4" t="s">
        <v>30</v>
      </c>
      <c r="B898" s="4">
        <f t="shared" si="126"/>
        <v>868255</v>
      </c>
      <c r="C898" s="3"/>
      <c r="D898" s="4">
        <f t="shared" si="127"/>
        <v>874725</v>
      </c>
      <c r="E898" s="3"/>
      <c r="F898" s="4">
        <f t="shared" si="128"/>
        <v>900041</v>
      </c>
      <c r="H898" s="25" t="s">
        <v>162</v>
      </c>
      <c r="I898" s="26">
        <v>1309800</v>
      </c>
      <c r="J898" s="26">
        <v>1797000</v>
      </c>
      <c r="K898" s="26">
        <v>1834500</v>
      </c>
      <c r="L898" s="25">
        <v>36</v>
      </c>
      <c r="M898" s="25" t="s">
        <v>151</v>
      </c>
    </row>
    <row r="899" spans="1:13" s="5" customFormat="1" ht="15.75">
      <c r="A899" s="4" t="s">
        <v>31</v>
      </c>
      <c r="B899" s="12">
        <f t="shared" si="126"/>
        <v>0</v>
      </c>
      <c r="C899" s="3"/>
      <c r="D899" s="12">
        <f t="shared" si="127"/>
        <v>0</v>
      </c>
      <c r="E899" s="3"/>
      <c r="F899" s="12">
        <f t="shared" si="128"/>
        <v>50000</v>
      </c>
      <c r="H899" s="25" t="s">
        <v>162</v>
      </c>
      <c r="I899" s="26">
        <v>0</v>
      </c>
      <c r="J899" s="26">
        <v>1193538</v>
      </c>
      <c r="K899" s="26">
        <v>1204345</v>
      </c>
      <c r="L899" s="25">
        <v>37</v>
      </c>
      <c r="M899" s="25" t="s">
        <v>152</v>
      </c>
    </row>
    <row r="900" spans="1:12" s="5" customFormat="1" ht="15.75">
      <c r="A900" s="4"/>
      <c r="B900" s="4"/>
      <c r="C900" s="3"/>
      <c r="D900" s="4"/>
      <c r="E900" s="3"/>
      <c r="F900" s="4"/>
      <c r="L900" s="25"/>
    </row>
    <row r="901" spans="1:12" s="5" customFormat="1" ht="15.75">
      <c r="A901" s="4" t="s">
        <v>32</v>
      </c>
      <c r="B901" s="4">
        <f>SUM(B894:B900)</f>
        <v>105808785</v>
      </c>
      <c r="C901" s="3"/>
      <c r="D901" s="4">
        <f>SUM(D894:D900)</f>
        <v>108954229</v>
      </c>
      <c r="E901" s="3"/>
      <c r="F901" s="4">
        <f>SUM(F894:F900)</f>
        <v>113384198</v>
      </c>
      <c r="L901" s="25"/>
    </row>
    <row r="902" spans="1:12" s="5" customFormat="1" ht="15.75">
      <c r="A902" s="4"/>
      <c r="B902" s="4"/>
      <c r="C902" s="3"/>
      <c r="D902" s="4"/>
      <c r="E902" s="3"/>
      <c r="F902" s="4"/>
      <c r="L902" s="25"/>
    </row>
    <row r="903" spans="1:12" s="5" customFormat="1" ht="15.75">
      <c r="A903" s="4" t="s">
        <v>33</v>
      </c>
      <c r="B903" s="4">
        <f>I889</f>
        <v>45641117</v>
      </c>
      <c r="C903" s="3"/>
      <c r="D903" s="4">
        <f>J889</f>
        <v>46304454</v>
      </c>
      <c r="E903" s="3"/>
      <c r="F903" s="4">
        <f>K889</f>
        <v>46929002</v>
      </c>
      <c r="L903" s="25"/>
    </row>
    <row r="904" spans="1:12" s="5" customFormat="1" ht="15.75">
      <c r="A904" s="4" t="s">
        <v>34</v>
      </c>
      <c r="B904" s="4">
        <f>I890</f>
        <v>4634243</v>
      </c>
      <c r="C904" s="3"/>
      <c r="D904" s="4">
        <f>J890</f>
        <v>4819476</v>
      </c>
      <c r="E904" s="3"/>
      <c r="F904" s="4">
        <f>K890</f>
        <v>5003269</v>
      </c>
      <c r="L904" s="25"/>
    </row>
    <row r="905" spans="1:12" s="5" customFormat="1" ht="15.75">
      <c r="A905" s="4" t="s">
        <v>35</v>
      </c>
      <c r="B905" s="4">
        <f>I891</f>
        <v>17889200</v>
      </c>
      <c r="C905" s="3"/>
      <c r="D905" s="4">
        <f>J891</f>
        <v>18159212</v>
      </c>
      <c r="E905" s="3"/>
      <c r="F905" s="4">
        <f>K891</f>
        <v>19914446</v>
      </c>
      <c r="L905" s="25"/>
    </row>
    <row r="906" spans="1:12" s="5" customFormat="1" ht="15.75">
      <c r="A906" s="4" t="s">
        <v>36</v>
      </c>
      <c r="B906" s="12">
        <f>I892</f>
        <v>0</v>
      </c>
      <c r="C906" s="3"/>
      <c r="D906" s="12">
        <f>J892</f>
        <v>938114</v>
      </c>
      <c r="E906" s="3"/>
      <c r="F906" s="12">
        <f>K892</f>
        <v>772036</v>
      </c>
      <c r="L906" s="25"/>
    </row>
    <row r="907" spans="1:12" s="5" customFormat="1" ht="15.75">
      <c r="A907" s="4"/>
      <c r="B907" s="4"/>
      <c r="C907" s="3"/>
      <c r="D907" s="4"/>
      <c r="E907" s="3"/>
      <c r="F907" s="4"/>
      <c r="L907" s="25"/>
    </row>
    <row r="908" spans="1:12" s="5" customFormat="1" ht="15.75">
      <c r="A908" s="4" t="s">
        <v>37</v>
      </c>
      <c r="B908" s="4">
        <f>SUM(B903:B907)</f>
        <v>68164560</v>
      </c>
      <c r="C908" s="3"/>
      <c r="D908" s="4">
        <f>SUM(D903:D907)</f>
        <v>70221256</v>
      </c>
      <c r="E908" s="3"/>
      <c r="F908" s="4">
        <f>SUM(F903:F907)</f>
        <v>72618753</v>
      </c>
      <c r="L908" s="25"/>
    </row>
    <row r="909" spans="1:12" s="5" customFormat="1" ht="15.75">
      <c r="A909" s="4"/>
      <c r="B909" s="4"/>
      <c r="C909" s="3"/>
      <c r="D909" s="4"/>
      <c r="E909" s="3"/>
      <c r="F909" s="4"/>
      <c r="L909" s="25"/>
    </row>
    <row r="910" spans="1:12" s="5" customFormat="1" ht="15.75">
      <c r="A910" s="4" t="s">
        <v>38</v>
      </c>
      <c r="B910" s="4">
        <f aca="true" t="shared" si="129" ref="B910:B915">I893</f>
        <v>318611385</v>
      </c>
      <c r="C910" s="3"/>
      <c r="D910" s="4">
        <f aca="true" t="shared" si="130" ref="D910:D915">J893</f>
        <v>366363858</v>
      </c>
      <c r="E910" s="3"/>
      <c r="F910" s="4">
        <f aca="true" t="shared" si="131" ref="F910:F915">K893</f>
        <v>373200000</v>
      </c>
      <c r="L910" s="25"/>
    </row>
    <row r="911" spans="1:12" s="5" customFormat="1" ht="15.75">
      <c r="A911" s="4" t="s">
        <v>39</v>
      </c>
      <c r="B911" s="4">
        <f t="shared" si="129"/>
        <v>21243922</v>
      </c>
      <c r="C911" s="3"/>
      <c r="D911" s="4">
        <f t="shared" si="130"/>
        <v>23323741</v>
      </c>
      <c r="E911" s="3"/>
      <c r="F911" s="4">
        <f t="shared" si="131"/>
        <v>23966500</v>
      </c>
      <c r="L911" s="25"/>
    </row>
    <row r="912" spans="1:12" s="5" customFormat="1" ht="15.75">
      <c r="A912" s="4" t="s">
        <v>40</v>
      </c>
      <c r="B912" s="4">
        <f t="shared" si="129"/>
        <v>26906085</v>
      </c>
      <c r="C912" s="3"/>
      <c r="D912" s="4">
        <f t="shared" si="130"/>
        <v>28486913</v>
      </c>
      <c r="E912" s="3"/>
      <c r="F912" s="4">
        <f t="shared" si="131"/>
        <v>29360724</v>
      </c>
      <c r="L912" s="25"/>
    </row>
    <row r="913" spans="1:12" s="5" customFormat="1" ht="15.75">
      <c r="A913" s="4" t="s">
        <v>41</v>
      </c>
      <c r="B913" s="4">
        <f t="shared" si="129"/>
        <v>2596548</v>
      </c>
      <c r="C913" s="3"/>
      <c r="D913" s="4">
        <f t="shared" si="130"/>
        <v>3037064</v>
      </c>
      <c r="E913" s="3"/>
      <c r="F913" s="4">
        <f t="shared" si="131"/>
        <v>1614280</v>
      </c>
      <c r="L913" s="25"/>
    </row>
    <row r="914" spans="1:12" s="5" customFormat="1" ht="15.75">
      <c r="A914" s="4" t="s">
        <v>42</v>
      </c>
      <c r="B914" s="4">
        <f t="shared" si="129"/>
        <v>1596142</v>
      </c>
      <c r="C914" s="3"/>
      <c r="D914" s="4">
        <f t="shared" si="130"/>
        <v>799369</v>
      </c>
      <c r="E914" s="3"/>
      <c r="F914" s="4">
        <f t="shared" si="131"/>
        <v>799371</v>
      </c>
      <c r="L914" s="25"/>
    </row>
    <row r="915" spans="1:12" s="5" customFormat="1" ht="15.75">
      <c r="A915" s="4" t="s">
        <v>43</v>
      </c>
      <c r="B915" s="4">
        <f t="shared" si="129"/>
        <v>1309800</v>
      </c>
      <c r="C915" s="3"/>
      <c r="D915" s="4">
        <f t="shared" si="130"/>
        <v>1797000</v>
      </c>
      <c r="E915" s="3"/>
      <c r="F915" s="4">
        <f t="shared" si="131"/>
        <v>1834500</v>
      </c>
      <c r="L915" s="25"/>
    </row>
    <row r="916" spans="1:12" s="5" customFormat="1" ht="15.75">
      <c r="A916" s="4" t="s">
        <v>44</v>
      </c>
      <c r="B916" s="4"/>
      <c r="C916" s="4"/>
      <c r="D916" s="4"/>
      <c r="E916" s="3"/>
      <c r="F916" s="4"/>
      <c r="L916" s="25"/>
    </row>
    <row r="917" spans="1:12" s="5" customFormat="1" ht="15.75">
      <c r="A917" s="4" t="s">
        <v>45</v>
      </c>
      <c r="B917" s="12">
        <f>I899</f>
        <v>0</v>
      </c>
      <c r="C917" s="3"/>
      <c r="D917" s="12">
        <f>J899</f>
        <v>1193538</v>
      </c>
      <c r="E917" s="3"/>
      <c r="F917" s="12">
        <f>K899</f>
        <v>1204345</v>
      </c>
      <c r="L917" s="25"/>
    </row>
    <row r="918" spans="1:12" s="5" customFormat="1" ht="15.75">
      <c r="A918" s="4"/>
      <c r="B918" s="4"/>
      <c r="C918" s="4"/>
      <c r="D918" s="4"/>
      <c r="E918" s="3"/>
      <c r="F918" s="4"/>
      <c r="L918" s="25"/>
    </row>
    <row r="919" spans="1:12" s="5" customFormat="1" ht="15.75">
      <c r="A919" s="4" t="s">
        <v>46</v>
      </c>
      <c r="B919" s="4">
        <f>SUM(B863:B864)+B873+SUM(B877:B886)+B892+B901+SUM(B907:B918)</f>
        <v>1205722342</v>
      </c>
      <c r="C919" s="3"/>
      <c r="D919" s="4">
        <f>SUM(D863:D864)+D873+SUM(D877:D886)+D892+D901+SUM(D907:D918)</f>
        <v>1341504505</v>
      </c>
      <c r="E919" s="3"/>
      <c r="F919" s="4">
        <f>SUM(F863:F864)+F873+SUM(F877:F886)+F892+F901+SUM(F907:F918)</f>
        <v>1462235263</v>
      </c>
      <c r="L919" s="25"/>
    </row>
    <row r="920" spans="1:12" s="5" customFormat="1" ht="15.75">
      <c r="A920" s="4"/>
      <c r="B920" s="4"/>
      <c r="C920" s="3"/>
      <c r="D920" s="4"/>
      <c r="E920" s="3"/>
      <c r="F920" s="4"/>
      <c r="L920" s="25"/>
    </row>
    <row r="921" spans="1:12" s="5" customFormat="1" ht="15.75">
      <c r="A921" s="13" t="s">
        <v>47</v>
      </c>
      <c r="B921" s="4"/>
      <c r="C921" s="4"/>
      <c r="D921" s="4"/>
      <c r="E921" s="4"/>
      <c r="F921" s="4"/>
      <c r="L921" s="25"/>
    </row>
    <row r="922" spans="1:12" s="5" customFormat="1" ht="15.75">
      <c r="A922" s="14" t="s">
        <v>48</v>
      </c>
      <c r="B922" s="4"/>
      <c r="C922" s="3"/>
      <c r="D922" s="4"/>
      <c r="E922" s="3"/>
      <c r="F922" s="4"/>
      <c r="L922" s="25"/>
    </row>
    <row r="923" spans="1:12" s="5" customFormat="1" ht="15.75">
      <c r="A923" s="14" t="s">
        <v>49</v>
      </c>
      <c r="B923" s="4"/>
      <c r="C923" s="3"/>
      <c r="D923" s="4"/>
      <c r="E923" s="3"/>
      <c r="F923" s="4"/>
      <c r="L923" s="25"/>
    </row>
    <row r="924" spans="1:12" s="5" customFormat="1" ht="15.75">
      <c r="A924" s="14" t="s">
        <v>50</v>
      </c>
      <c r="B924" s="3"/>
      <c r="C924" s="3"/>
      <c r="D924" s="3"/>
      <c r="E924" s="3"/>
      <c r="F924" s="3"/>
      <c r="L924" s="25"/>
    </row>
    <row r="925" spans="1:12" s="5" customFormat="1" ht="15.75">
      <c r="A925" s="14" t="s">
        <v>51</v>
      </c>
      <c r="B925" s="4"/>
      <c r="C925" s="3"/>
      <c r="D925" s="4"/>
      <c r="E925" s="3"/>
      <c r="F925" s="4"/>
      <c r="L925" s="25"/>
    </row>
    <row r="926" spans="1:12" s="5" customFormat="1" ht="15.75">
      <c r="A926" s="4"/>
      <c r="B926" s="4"/>
      <c r="C926" s="3"/>
      <c r="D926" s="4"/>
      <c r="E926" s="3"/>
      <c r="F926" s="4"/>
      <c r="L926" s="25"/>
    </row>
    <row r="927" spans="1:12" s="5" customFormat="1" ht="15.75">
      <c r="A927" s="4"/>
      <c r="B927" s="4"/>
      <c r="C927" s="3"/>
      <c r="D927" s="4"/>
      <c r="E927" s="3"/>
      <c r="F927" s="4"/>
      <c r="L927" s="25"/>
    </row>
    <row r="928" spans="1:12" s="5" customFormat="1" ht="15.75">
      <c r="A928" s="15"/>
      <c r="B928" s="4"/>
      <c r="C928" s="3"/>
      <c r="D928" s="4"/>
      <c r="E928" s="3"/>
      <c r="F928" s="4"/>
      <c r="L928" s="25"/>
    </row>
    <row r="929" spans="1:12" s="5" customFormat="1" ht="15.75">
      <c r="A929" s="15"/>
      <c r="B929" s="4"/>
      <c r="C929" s="3"/>
      <c r="D929" s="4"/>
      <c r="E929" s="3"/>
      <c r="F929" s="4"/>
      <c r="L929" s="25"/>
    </row>
    <row r="930" spans="1:12" s="5" customFormat="1" ht="15.75">
      <c r="A930" s="16"/>
      <c r="B930" s="4"/>
      <c r="C930" s="3"/>
      <c r="D930" s="4"/>
      <c r="E930" s="3"/>
      <c r="F930" s="4"/>
      <c r="L930" s="25"/>
    </row>
    <row r="931" spans="1:12" s="5" customFormat="1" ht="15.75">
      <c r="A931" s="17"/>
      <c r="B931" s="4"/>
      <c r="C931" s="3"/>
      <c r="D931" s="4"/>
      <c r="E931" s="3"/>
      <c r="F931" s="4"/>
      <c r="L931" s="25"/>
    </row>
    <row r="932" spans="1:12" s="5" customFormat="1" ht="15.75">
      <c r="A932" s="18" t="s">
        <v>52</v>
      </c>
      <c r="B932" s="4"/>
      <c r="C932" s="3"/>
      <c r="D932" s="4"/>
      <c r="E932" s="3"/>
      <c r="F932" s="4"/>
      <c r="L932" s="25"/>
    </row>
    <row r="933" spans="1:12" s="5" customFormat="1" ht="15.75">
      <c r="A933" s="17"/>
      <c r="B933" s="4"/>
      <c r="C933" s="3"/>
      <c r="D933" s="4"/>
      <c r="E933" s="3"/>
      <c r="F933" s="4"/>
      <c r="L933" s="25"/>
    </row>
    <row r="934" spans="1:12" s="5" customFormat="1" ht="15.75">
      <c r="A934" s="6" t="s">
        <v>0</v>
      </c>
      <c r="B934" s="4"/>
      <c r="C934" s="3"/>
      <c r="D934" s="4"/>
      <c r="E934" s="3"/>
      <c r="F934" s="4"/>
      <c r="L934" s="25"/>
    </row>
    <row r="935" spans="1:12" s="5" customFormat="1" ht="15.75">
      <c r="A935" s="4"/>
      <c r="B935" s="4"/>
      <c r="C935" s="3"/>
      <c r="D935" s="4"/>
      <c r="E935" s="3"/>
      <c r="F935" s="4"/>
      <c r="L935" s="25"/>
    </row>
    <row r="936" spans="1:12" s="5" customFormat="1" ht="15.75">
      <c r="A936" s="6" t="s">
        <v>1</v>
      </c>
      <c r="B936" s="4"/>
      <c r="C936" s="3"/>
      <c r="D936" s="4"/>
      <c r="E936" s="3"/>
      <c r="F936" s="4"/>
      <c r="L936" s="25"/>
    </row>
    <row r="937" spans="1:12" s="5" customFormat="1" ht="15.75">
      <c r="A937" s="19" t="s">
        <v>63</v>
      </c>
      <c r="B937" s="4"/>
      <c r="C937" s="3"/>
      <c r="D937" s="4"/>
      <c r="E937" s="3"/>
      <c r="F937" s="4"/>
      <c r="L937" s="25"/>
    </row>
    <row r="938" spans="1:12" s="5" customFormat="1" ht="15.75">
      <c r="A938" s="4"/>
      <c r="B938" s="4"/>
      <c r="C938" s="3"/>
      <c r="D938" s="8"/>
      <c r="E938" s="9"/>
      <c r="F938" s="8"/>
      <c r="L938" s="25"/>
    </row>
    <row r="939" spans="1:12" s="5" customFormat="1" ht="15.75">
      <c r="A939" s="4"/>
      <c r="B939" s="10"/>
      <c r="C939" s="11"/>
      <c r="D939" s="10"/>
      <c r="E939" s="11"/>
      <c r="F939" s="10"/>
      <c r="L939" s="25"/>
    </row>
    <row r="940" spans="1:12" s="5" customFormat="1" ht="15.75">
      <c r="A940" s="4"/>
      <c r="B940" s="2">
        <v>1997</v>
      </c>
      <c r="C940" s="1"/>
      <c r="D940" s="2">
        <v>1998</v>
      </c>
      <c r="E940" s="1"/>
      <c r="F940" s="2">
        <v>1999</v>
      </c>
      <c r="L940" s="25"/>
    </row>
    <row r="941" spans="1:12" s="5" customFormat="1" ht="15.75">
      <c r="A941" s="4"/>
      <c r="B941" s="4"/>
      <c r="C941" s="3"/>
      <c r="D941" s="4"/>
      <c r="E941" s="3"/>
      <c r="F941" s="4"/>
      <c r="L941" s="25"/>
    </row>
    <row r="942" spans="1:13" s="5" customFormat="1" ht="15.75">
      <c r="A942" s="4" t="s">
        <v>3</v>
      </c>
      <c r="B942" s="4">
        <f>I942</f>
        <v>4792173</v>
      </c>
      <c r="C942" s="3"/>
      <c r="D942" s="4">
        <f>J942</f>
        <v>10891218</v>
      </c>
      <c r="E942" s="3"/>
      <c r="F942" s="4">
        <f>K942</f>
        <v>10762883</v>
      </c>
      <c r="H942" s="25" t="s">
        <v>163</v>
      </c>
      <c r="I942" s="26">
        <v>4792173</v>
      </c>
      <c r="J942" s="26">
        <v>10891218</v>
      </c>
      <c r="K942" s="26">
        <v>10762883</v>
      </c>
      <c r="L942" s="25">
        <v>1</v>
      </c>
      <c r="M942" s="25" t="s">
        <v>116</v>
      </c>
    </row>
    <row r="943" spans="1:13" s="5" customFormat="1" ht="15.75">
      <c r="A943" s="4" t="s">
        <v>4</v>
      </c>
      <c r="B943" s="4">
        <f>I943</f>
        <v>12158905</v>
      </c>
      <c r="C943" s="3"/>
      <c r="D943" s="4">
        <f>J943</f>
        <v>12223449</v>
      </c>
      <c r="E943" s="3"/>
      <c r="F943" s="4">
        <f>K943</f>
        <v>12061944</v>
      </c>
      <c r="H943" s="25" t="s">
        <v>163</v>
      </c>
      <c r="I943" s="26">
        <v>12158905</v>
      </c>
      <c r="J943" s="26">
        <v>12223449</v>
      </c>
      <c r="K943" s="26">
        <v>12061944</v>
      </c>
      <c r="L943" s="25">
        <v>2</v>
      </c>
      <c r="M943" s="25" t="s">
        <v>117</v>
      </c>
    </row>
    <row r="944" spans="1:13" s="5" customFormat="1" ht="15.75">
      <c r="A944" s="4"/>
      <c r="B944" s="4"/>
      <c r="C944" s="3"/>
      <c r="D944" s="4"/>
      <c r="E944" s="3"/>
      <c r="F944" s="4"/>
      <c r="H944" s="25" t="s">
        <v>163</v>
      </c>
      <c r="I944" s="26">
        <v>191890736</v>
      </c>
      <c r="J944" s="26">
        <v>194091286</v>
      </c>
      <c r="K944" s="26">
        <v>207637592</v>
      </c>
      <c r="L944" s="25">
        <v>3</v>
      </c>
      <c r="M944" s="25" t="s">
        <v>118</v>
      </c>
    </row>
    <row r="945" spans="1:13" s="5" customFormat="1" ht="15.75">
      <c r="A945" s="4" t="s">
        <v>5</v>
      </c>
      <c r="B945" s="4">
        <f aca="true" t="shared" si="132" ref="B945:B950">I944</f>
        <v>191890736</v>
      </c>
      <c r="C945" s="3"/>
      <c r="D945" s="4">
        <f aca="true" t="shared" si="133" ref="D945:D950">J944</f>
        <v>194091286</v>
      </c>
      <c r="E945" s="3"/>
      <c r="F945" s="4">
        <f aca="true" t="shared" si="134" ref="F945:F950">K944</f>
        <v>207637592</v>
      </c>
      <c r="H945" s="25" t="s">
        <v>163</v>
      </c>
      <c r="I945" s="26">
        <v>68222</v>
      </c>
      <c r="J945" s="26">
        <v>68222</v>
      </c>
      <c r="K945" s="26">
        <v>41448</v>
      </c>
      <c r="L945" s="25">
        <v>4</v>
      </c>
      <c r="M945" s="25" t="s">
        <v>119</v>
      </c>
    </row>
    <row r="946" spans="1:13" s="5" customFormat="1" ht="15.75">
      <c r="A946" s="4" t="s">
        <v>6</v>
      </c>
      <c r="B946" s="4">
        <f t="shared" si="132"/>
        <v>68222</v>
      </c>
      <c r="C946" s="3"/>
      <c r="D946" s="4">
        <f t="shared" si="133"/>
        <v>68222</v>
      </c>
      <c r="E946" s="3"/>
      <c r="F946" s="4">
        <f t="shared" si="134"/>
        <v>41448</v>
      </c>
      <c r="H946" s="25" t="s">
        <v>163</v>
      </c>
      <c r="I946" s="26">
        <v>2487676</v>
      </c>
      <c r="J946" s="26">
        <v>2907636</v>
      </c>
      <c r="K946" s="26">
        <v>3306103</v>
      </c>
      <c r="L946" s="25">
        <v>5</v>
      </c>
      <c r="M946" s="25" t="s">
        <v>120</v>
      </c>
    </row>
    <row r="947" spans="1:13" s="5" customFormat="1" ht="15.75">
      <c r="A947" s="4" t="s">
        <v>7</v>
      </c>
      <c r="B947" s="4">
        <f t="shared" si="132"/>
        <v>2487676</v>
      </c>
      <c r="C947" s="3"/>
      <c r="D947" s="4">
        <f t="shared" si="133"/>
        <v>2907636</v>
      </c>
      <c r="E947" s="3"/>
      <c r="F947" s="4">
        <f t="shared" si="134"/>
        <v>3306103</v>
      </c>
      <c r="H947" s="25" t="s">
        <v>163</v>
      </c>
      <c r="I947" s="26">
        <v>4595639</v>
      </c>
      <c r="J947" s="26">
        <v>4487664</v>
      </c>
      <c r="K947" s="26">
        <v>5587230</v>
      </c>
      <c r="L947" s="25">
        <v>6</v>
      </c>
      <c r="M947" s="25" t="s">
        <v>121</v>
      </c>
    </row>
    <row r="948" spans="1:13" s="5" customFormat="1" ht="15.75">
      <c r="A948" s="4" t="s">
        <v>8</v>
      </c>
      <c r="B948" s="4">
        <f t="shared" si="132"/>
        <v>4595639</v>
      </c>
      <c r="C948" s="3"/>
      <c r="D948" s="4">
        <f t="shared" si="133"/>
        <v>4487664</v>
      </c>
      <c r="E948" s="3"/>
      <c r="F948" s="4">
        <f t="shared" si="134"/>
        <v>5587230</v>
      </c>
      <c r="H948" s="25" t="s">
        <v>163</v>
      </c>
      <c r="I948" s="26">
        <v>1376872</v>
      </c>
      <c r="J948" s="26">
        <v>1394846</v>
      </c>
      <c r="K948" s="26">
        <v>2064672</v>
      </c>
      <c r="L948" s="25">
        <v>7</v>
      </c>
      <c r="M948" s="25" t="s">
        <v>122</v>
      </c>
    </row>
    <row r="949" spans="1:13" s="5" customFormat="1" ht="15.75">
      <c r="A949" s="4" t="s">
        <v>9</v>
      </c>
      <c r="B949" s="4">
        <f t="shared" si="132"/>
        <v>1376872</v>
      </c>
      <c r="C949" s="3"/>
      <c r="D949" s="4">
        <f t="shared" si="133"/>
        <v>1394846</v>
      </c>
      <c r="E949" s="3"/>
      <c r="F949" s="4">
        <f t="shared" si="134"/>
        <v>2064672</v>
      </c>
      <c r="H949" s="25" t="s">
        <v>163</v>
      </c>
      <c r="I949" s="26">
        <v>0</v>
      </c>
      <c r="J949" s="26">
        <v>3160896</v>
      </c>
      <c r="K949" s="26">
        <v>3120607</v>
      </c>
      <c r="L949" s="25">
        <v>8</v>
      </c>
      <c r="M949" s="25" t="s">
        <v>123</v>
      </c>
    </row>
    <row r="950" spans="1:13" s="5" customFormat="1" ht="15.75">
      <c r="A950" s="4" t="s">
        <v>10</v>
      </c>
      <c r="B950" s="12">
        <f t="shared" si="132"/>
        <v>0</v>
      </c>
      <c r="C950" s="3"/>
      <c r="D950" s="12">
        <f t="shared" si="133"/>
        <v>3160896</v>
      </c>
      <c r="E950" s="3"/>
      <c r="F950" s="12">
        <f t="shared" si="134"/>
        <v>3120607</v>
      </c>
      <c r="H950" s="25" t="s">
        <v>163</v>
      </c>
      <c r="I950" s="26">
        <v>5135287</v>
      </c>
      <c r="J950" s="26">
        <v>6259175</v>
      </c>
      <c r="K950" s="26">
        <v>8771347</v>
      </c>
      <c r="L950" s="25">
        <v>9</v>
      </c>
      <c r="M950" s="25" t="s">
        <v>124</v>
      </c>
    </row>
    <row r="951" spans="1:13" s="5" customFormat="1" ht="15.75">
      <c r="A951" s="4"/>
      <c r="B951" s="3"/>
      <c r="C951" s="3"/>
      <c r="D951" s="3"/>
      <c r="E951" s="3"/>
      <c r="F951" s="3"/>
      <c r="H951" s="25" t="s">
        <v>163</v>
      </c>
      <c r="I951" s="26">
        <v>558620</v>
      </c>
      <c r="J951" s="26">
        <v>704082</v>
      </c>
      <c r="K951" s="26">
        <v>827000</v>
      </c>
      <c r="L951" s="25">
        <v>10</v>
      </c>
      <c r="M951" s="25" t="s">
        <v>125</v>
      </c>
    </row>
    <row r="952" spans="1:13" s="5" customFormat="1" ht="15.75">
      <c r="A952" s="4" t="s">
        <v>11</v>
      </c>
      <c r="B952" s="4">
        <f>SUM(B945:B951)</f>
        <v>200419145</v>
      </c>
      <c r="C952" s="3"/>
      <c r="D952" s="4">
        <f>SUM(D945:D951)</f>
        <v>206110550</v>
      </c>
      <c r="E952" s="3"/>
      <c r="F952" s="4">
        <f>SUM(F945:F951)</f>
        <v>221757652</v>
      </c>
      <c r="H952" s="25" t="s">
        <v>163</v>
      </c>
      <c r="I952" s="26">
        <v>7822950</v>
      </c>
      <c r="J952" s="26">
        <v>8776247</v>
      </c>
      <c r="K952" s="26">
        <v>8759277</v>
      </c>
      <c r="L952" s="25">
        <v>11</v>
      </c>
      <c r="M952" s="25" t="s">
        <v>126</v>
      </c>
    </row>
    <row r="953" spans="1:13" s="5" customFormat="1" ht="15.75">
      <c r="A953" s="4"/>
      <c r="B953" s="4"/>
      <c r="C953" s="3"/>
      <c r="D953" s="4"/>
      <c r="E953" s="3"/>
      <c r="F953" s="4"/>
      <c r="H953" s="25" t="s">
        <v>163</v>
      </c>
      <c r="I953" s="26">
        <v>8246798</v>
      </c>
      <c r="J953" s="26">
        <v>9376340</v>
      </c>
      <c r="K953" s="26">
        <v>10130823</v>
      </c>
      <c r="L953" s="25">
        <v>12</v>
      </c>
      <c r="M953" s="25" t="s">
        <v>127</v>
      </c>
    </row>
    <row r="954" spans="1:13" s="5" customFormat="1" ht="15.75">
      <c r="A954" s="4" t="s">
        <v>12</v>
      </c>
      <c r="B954" s="3">
        <f>I950</f>
        <v>5135287</v>
      </c>
      <c r="C954" s="3"/>
      <c r="D954" s="3">
        <f>J950</f>
        <v>6259175</v>
      </c>
      <c r="E954" s="3"/>
      <c r="F954" s="3">
        <f>K950</f>
        <v>8771347</v>
      </c>
      <c r="H954" s="25" t="s">
        <v>163</v>
      </c>
      <c r="I954" s="26">
        <v>0</v>
      </c>
      <c r="J954" s="26">
        <v>0</v>
      </c>
      <c r="K954" s="26">
        <v>29909345</v>
      </c>
      <c r="L954" s="25">
        <v>13</v>
      </c>
      <c r="M954" s="25" t="s">
        <v>128</v>
      </c>
    </row>
    <row r="955" spans="1:13" s="5" customFormat="1" ht="15.75">
      <c r="A955" s="4" t="s">
        <v>13</v>
      </c>
      <c r="B955" s="12">
        <f>I951</f>
        <v>558620</v>
      </c>
      <c r="C955" s="3"/>
      <c r="D955" s="12">
        <f>J951</f>
        <v>704082</v>
      </c>
      <c r="E955" s="3"/>
      <c r="F955" s="12">
        <f>K951</f>
        <v>827000</v>
      </c>
      <c r="H955" s="25" t="s">
        <v>163</v>
      </c>
      <c r="I955" s="26">
        <v>13253178</v>
      </c>
      <c r="J955" s="26">
        <v>13761112</v>
      </c>
      <c r="K955" s="26">
        <v>11398716</v>
      </c>
      <c r="L955" s="25">
        <v>14</v>
      </c>
      <c r="M955" s="25" t="s">
        <v>129</v>
      </c>
    </row>
    <row r="956" spans="1:13" s="5" customFormat="1" ht="15.75">
      <c r="A956" s="4"/>
      <c r="B956" s="3"/>
      <c r="C956" s="3"/>
      <c r="D956" s="3"/>
      <c r="E956" s="3"/>
      <c r="F956" s="3"/>
      <c r="H956" s="25" t="s">
        <v>163</v>
      </c>
      <c r="I956" s="26">
        <v>652989</v>
      </c>
      <c r="J956" s="26">
        <v>749301</v>
      </c>
      <c r="K956" s="26">
        <v>769442</v>
      </c>
      <c r="L956" s="25">
        <v>15</v>
      </c>
      <c r="M956" s="25" t="s">
        <v>130</v>
      </c>
    </row>
    <row r="957" spans="1:13" s="5" customFormat="1" ht="15.75">
      <c r="A957" s="4" t="s">
        <v>14</v>
      </c>
      <c r="B957" s="4">
        <f>SUM(B954:B956)</f>
        <v>5693907</v>
      </c>
      <c r="C957" s="3"/>
      <c r="D957" s="4">
        <f>SUM(D954:D956)</f>
        <v>6963257</v>
      </c>
      <c r="E957" s="3"/>
      <c r="F957" s="4">
        <f>SUM(F954:F956)</f>
        <v>9598347</v>
      </c>
      <c r="H957" s="25" t="s">
        <v>163</v>
      </c>
      <c r="I957" s="26">
        <v>0</v>
      </c>
      <c r="J957" s="26">
        <v>0</v>
      </c>
      <c r="K957" s="26">
        <v>0</v>
      </c>
      <c r="L957" s="25">
        <v>16</v>
      </c>
      <c r="M957" s="25" t="s">
        <v>131</v>
      </c>
    </row>
    <row r="958" spans="1:13" s="5" customFormat="1" ht="15.75">
      <c r="A958" s="4"/>
      <c r="B958" s="4"/>
      <c r="C958" s="4"/>
      <c r="D958" s="4"/>
      <c r="E958" s="4"/>
      <c r="F958" s="4"/>
      <c r="H958" s="25" t="s">
        <v>163</v>
      </c>
      <c r="I958" s="26">
        <v>1246185</v>
      </c>
      <c r="J958" s="26">
        <v>2029680</v>
      </c>
      <c r="K958" s="26">
        <v>2544684</v>
      </c>
      <c r="L958" s="25">
        <v>17</v>
      </c>
      <c r="M958" s="25" t="s">
        <v>132</v>
      </c>
    </row>
    <row r="959" spans="1:13" s="5" customFormat="1" ht="15.75">
      <c r="A959" s="4" t="s">
        <v>15</v>
      </c>
      <c r="B959" s="4">
        <f aca="true" t="shared" si="135" ref="B959:B965">I952</f>
        <v>7822950</v>
      </c>
      <c r="C959" s="3"/>
      <c r="D959" s="4">
        <f aca="true" t="shared" si="136" ref="D959:D965">J952</f>
        <v>8776247</v>
      </c>
      <c r="E959" s="3"/>
      <c r="F959" s="4">
        <f aca="true" t="shared" si="137" ref="F959:F965">K952</f>
        <v>8759277</v>
      </c>
      <c r="H959" s="25" t="s">
        <v>163</v>
      </c>
      <c r="I959" s="27">
        <v>74375036</v>
      </c>
      <c r="J959" s="27">
        <v>92475056</v>
      </c>
      <c r="K959" s="27">
        <v>107699572</v>
      </c>
      <c r="L959" s="25">
        <v>18</v>
      </c>
      <c r="M959" s="25" t="s">
        <v>133</v>
      </c>
    </row>
    <row r="960" spans="1:13" s="5" customFormat="1" ht="15.75">
      <c r="A960" s="4" t="s">
        <v>16</v>
      </c>
      <c r="B960" s="4">
        <f t="shared" si="135"/>
        <v>8246798</v>
      </c>
      <c r="C960" s="3"/>
      <c r="D960" s="4">
        <f t="shared" si="136"/>
        <v>9376340</v>
      </c>
      <c r="E960" s="3"/>
      <c r="F960" s="4">
        <f t="shared" si="137"/>
        <v>10130823</v>
      </c>
      <c r="H960" s="25" t="s">
        <v>163</v>
      </c>
      <c r="I960" s="26">
        <v>9250017</v>
      </c>
      <c r="J960" s="26">
        <v>9602719</v>
      </c>
      <c r="K960" s="26">
        <v>9602719</v>
      </c>
      <c r="L960" s="25">
        <v>19</v>
      </c>
      <c r="M960" s="25" t="s">
        <v>134</v>
      </c>
    </row>
    <row r="961" spans="1:13" s="5" customFormat="1" ht="15.75">
      <c r="A961" s="4" t="s">
        <v>17</v>
      </c>
      <c r="B961" s="4">
        <f t="shared" si="135"/>
        <v>0</v>
      </c>
      <c r="C961" s="3"/>
      <c r="D961" s="4">
        <f t="shared" si="136"/>
        <v>0</v>
      </c>
      <c r="E961" s="3"/>
      <c r="F961" s="4">
        <f t="shared" si="137"/>
        <v>29909345</v>
      </c>
      <c r="H961" s="25" t="s">
        <v>163</v>
      </c>
      <c r="I961" s="29">
        <v>8342876</v>
      </c>
      <c r="J961" s="29">
        <v>9421547</v>
      </c>
      <c r="K961" s="29">
        <v>10497445</v>
      </c>
      <c r="L961" s="25">
        <v>20</v>
      </c>
      <c r="M961" s="25" t="s">
        <v>135</v>
      </c>
    </row>
    <row r="962" spans="1:13" s="5" customFormat="1" ht="15.75">
      <c r="A962" s="4" t="s">
        <v>18</v>
      </c>
      <c r="B962" s="4">
        <f t="shared" si="135"/>
        <v>13253178</v>
      </c>
      <c r="C962" s="3"/>
      <c r="D962" s="4">
        <f t="shared" si="136"/>
        <v>13761112</v>
      </c>
      <c r="E962" s="3"/>
      <c r="F962" s="4">
        <f t="shared" si="137"/>
        <v>11398716</v>
      </c>
      <c r="H962" s="25" t="s">
        <v>163</v>
      </c>
      <c r="I962" s="26">
        <v>62064714</v>
      </c>
      <c r="J962" s="26">
        <v>64233621</v>
      </c>
      <c r="K962" s="26">
        <v>66250177</v>
      </c>
      <c r="L962" s="25">
        <v>21</v>
      </c>
      <c r="M962" s="25" t="s">
        <v>136</v>
      </c>
    </row>
    <row r="963" spans="1:13" s="5" customFormat="1" ht="15.75">
      <c r="A963" s="4" t="s">
        <v>19</v>
      </c>
      <c r="B963" s="4">
        <f t="shared" si="135"/>
        <v>652989</v>
      </c>
      <c r="C963" s="3"/>
      <c r="D963" s="4">
        <f t="shared" si="136"/>
        <v>749301</v>
      </c>
      <c r="E963" s="3"/>
      <c r="F963" s="4">
        <f t="shared" si="137"/>
        <v>769442</v>
      </c>
      <c r="H963" s="25" t="s">
        <v>163</v>
      </c>
      <c r="I963" s="26">
        <v>239193</v>
      </c>
      <c r="J963" s="26">
        <v>249901</v>
      </c>
      <c r="K963" s="26">
        <v>257553</v>
      </c>
      <c r="L963" s="25">
        <v>22</v>
      </c>
      <c r="M963" s="25" t="s">
        <v>137</v>
      </c>
    </row>
    <row r="964" spans="1:13" s="5" customFormat="1" ht="15.75">
      <c r="A964" s="4" t="s">
        <v>20</v>
      </c>
      <c r="B964" s="4">
        <f t="shared" si="135"/>
        <v>0</v>
      </c>
      <c r="C964" s="3"/>
      <c r="D964" s="4">
        <f t="shared" si="136"/>
        <v>0</v>
      </c>
      <c r="E964" s="3"/>
      <c r="F964" s="4">
        <f t="shared" si="137"/>
        <v>0</v>
      </c>
      <c r="H964" s="25" t="s">
        <v>163</v>
      </c>
      <c r="I964" s="26">
        <v>145331</v>
      </c>
      <c r="J964" s="26">
        <v>220293</v>
      </c>
      <c r="K964" s="26">
        <v>243064</v>
      </c>
      <c r="L964" s="25">
        <v>23</v>
      </c>
      <c r="M964" s="25" t="s">
        <v>138</v>
      </c>
    </row>
    <row r="965" spans="1:13" s="5" customFormat="1" ht="15.75">
      <c r="A965" s="4" t="s">
        <v>21</v>
      </c>
      <c r="B965" s="4">
        <f t="shared" si="135"/>
        <v>1246185</v>
      </c>
      <c r="C965" s="3"/>
      <c r="D965" s="4">
        <f t="shared" si="136"/>
        <v>2029680</v>
      </c>
      <c r="E965" s="3"/>
      <c r="F965" s="4">
        <f t="shared" si="137"/>
        <v>2544684</v>
      </c>
      <c r="H965" s="25" t="s">
        <v>163</v>
      </c>
      <c r="I965" s="26">
        <v>937615</v>
      </c>
      <c r="J965" s="26">
        <v>948772</v>
      </c>
      <c r="K965" s="26">
        <v>957732</v>
      </c>
      <c r="L965" s="25">
        <v>24</v>
      </c>
      <c r="M965" s="25" t="s">
        <v>139</v>
      </c>
    </row>
    <row r="966" spans="1:13" s="5" customFormat="1" ht="15.75">
      <c r="A966" s="4"/>
      <c r="B966" s="4"/>
      <c r="C966" s="3"/>
      <c r="D966" s="4"/>
      <c r="E966" s="3"/>
      <c r="F966" s="4"/>
      <c r="H966" s="25" t="s">
        <v>163</v>
      </c>
      <c r="I966" s="26">
        <v>441360</v>
      </c>
      <c r="J966" s="26">
        <v>446657</v>
      </c>
      <c r="K966" s="26">
        <v>459786</v>
      </c>
      <c r="L966" s="25">
        <v>25</v>
      </c>
      <c r="M966" s="25" t="s">
        <v>140</v>
      </c>
    </row>
    <row r="967" spans="1:13" s="5" customFormat="1" ht="15.75">
      <c r="A967" s="4" t="s">
        <v>22</v>
      </c>
      <c r="B967" s="4">
        <f>I959</f>
        <v>74375036</v>
      </c>
      <c r="C967" s="3"/>
      <c r="D967" s="4">
        <f>J959</f>
        <v>92475056</v>
      </c>
      <c r="E967" s="3"/>
      <c r="F967" s="4">
        <f>K959</f>
        <v>107699572</v>
      </c>
      <c r="H967" s="25" t="s">
        <v>163</v>
      </c>
      <c r="I967" s="26">
        <v>0</v>
      </c>
      <c r="J967" s="26">
        <v>0</v>
      </c>
      <c r="K967" s="26">
        <v>50000</v>
      </c>
      <c r="L967" s="25">
        <v>26</v>
      </c>
      <c r="M967" s="25" t="s">
        <v>141</v>
      </c>
    </row>
    <row r="968" spans="1:13" s="5" customFormat="1" ht="15.75">
      <c r="A968" s="4" t="s">
        <v>23</v>
      </c>
      <c r="B968" s="4">
        <f>I960</f>
        <v>9250017</v>
      </c>
      <c r="C968" s="3"/>
      <c r="D968" s="4">
        <f>J960</f>
        <v>9602719</v>
      </c>
      <c r="E968" s="3"/>
      <c r="F968" s="4">
        <f>K960</f>
        <v>9602719</v>
      </c>
      <c r="H968" s="25" t="s">
        <v>163</v>
      </c>
      <c r="I968" s="26">
        <v>29194369</v>
      </c>
      <c r="J968" s="26">
        <v>29560386</v>
      </c>
      <c r="K968" s="26">
        <v>29560386</v>
      </c>
      <c r="L968" s="25">
        <v>27</v>
      </c>
      <c r="M968" s="25" t="s">
        <v>142</v>
      </c>
    </row>
    <row r="969" spans="1:13" s="5" customFormat="1" ht="15.75">
      <c r="A969" s="4" t="s">
        <v>24</v>
      </c>
      <c r="B969" s="12">
        <f>I961</f>
        <v>8342876</v>
      </c>
      <c r="C969" s="3"/>
      <c r="D969" s="12">
        <f>J961</f>
        <v>9421547</v>
      </c>
      <c r="E969" s="3"/>
      <c r="F969" s="12">
        <f>K961</f>
        <v>10497445</v>
      </c>
      <c r="H969" s="25" t="s">
        <v>163</v>
      </c>
      <c r="I969" s="26">
        <v>2964296</v>
      </c>
      <c r="J969" s="26">
        <v>3076714</v>
      </c>
      <c r="K969" s="26">
        <v>3119742</v>
      </c>
      <c r="L969" s="25">
        <v>28</v>
      </c>
      <c r="M969" s="25" t="s">
        <v>143</v>
      </c>
    </row>
    <row r="970" spans="1:13" s="5" customFormat="1" ht="15.75">
      <c r="A970" s="4"/>
      <c r="B970" s="4"/>
      <c r="C970" s="3"/>
      <c r="D970" s="4"/>
      <c r="E970" s="3"/>
      <c r="F970" s="4"/>
      <c r="H970" s="25" t="s">
        <v>163</v>
      </c>
      <c r="I970" s="26">
        <v>9729326</v>
      </c>
      <c r="J970" s="26">
        <v>9874430</v>
      </c>
      <c r="K970" s="26">
        <v>10539094</v>
      </c>
      <c r="L970" s="25">
        <v>29</v>
      </c>
      <c r="M970" s="25" t="s">
        <v>144</v>
      </c>
    </row>
    <row r="971" spans="1:13" s="5" customFormat="1" ht="15.75">
      <c r="A971" s="4" t="s">
        <v>25</v>
      </c>
      <c r="B971" s="4">
        <f>SUM(B967:B970)</f>
        <v>91967929</v>
      </c>
      <c r="C971" s="3"/>
      <c r="D971" s="4">
        <f>SUM(D967:D970)</f>
        <v>111499322</v>
      </c>
      <c r="E971" s="3"/>
      <c r="F971" s="4">
        <f>SUM(F967:F970)</f>
        <v>127799736</v>
      </c>
      <c r="H971" s="25" t="s">
        <v>163</v>
      </c>
      <c r="I971" s="26">
        <v>0</v>
      </c>
      <c r="J971" s="26">
        <v>171816</v>
      </c>
      <c r="K971" s="26">
        <v>359388</v>
      </c>
      <c r="L971" s="25">
        <v>30</v>
      </c>
      <c r="M971" s="25" t="s">
        <v>145</v>
      </c>
    </row>
    <row r="972" spans="1:13" s="5" customFormat="1" ht="15.75">
      <c r="A972" s="4"/>
      <c r="B972" s="4"/>
      <c r="C972" s="3"/>
      <c r="D972" s="4"/>
      <c r="E972" s="3"/>
      <c r="F972" s="4"/>
      <c r="H972" s="25" t="s">
        <v>163</v>
      </c>
      <c r="I972" s="26">
        <v>152763850</v>
      </c>
      <c r="J972" s="26">
        <v>175168520</v>
      </c>
      <c r="K972" s="26">
        <v>177800000</v>
      </c>
      <c r="L972" s="25">
        <v>31</v>
      </c>
      <c r="M972" s="25" t="s">
        <v>146</v>
      </c>
    </row>
    <row r="973" spans="1:13" s="5" customFormat="1" ht="15.75">
      <c r="A973" s="4" t="s">
        <v>26</v>
      </c>
      <c r="B973" s="4">
        <f aca="true" t="shared" si="138" ref="B973:B978">I962</f>
        <v>62064714</v>
      </c>
      <c r="C973" s="3"/>
      <c r="D973" s="4">
        <f aca="true" t="shared" si="139" ref="D973:D978">J962</f>
        <v>64233621</v>
      </c>
      <c r="E973" s="3"/>
      <c r="F973" s="4">
        <f aca="true" t="shared" si="140" ref="F973:F978">K962</f>
        <v>66250177</v>
      </c>
      <c r="H973" s="25" t="s">
        <v>163</v>
      </c>
      <c r="I973" s="26">
        <v>11112676</v>
      </c>
      <c r="J973" s="26">
        <v>12455067</v>
      </c>
      <c r="K973" s="26">
        <v>12277206</v>
      </c>
      <c r="L973" s="25">
        <v>32</v>
      </c>
      <c r="M973" s="25" t="s">
        <v>147</v>
      </c>
    </row>
    <row r="974" spans="1:13" s="5" customFormat="1" ht="15.75">
      <c r="A974" s="4" t="s">
        <v>27</v>
      </c>
      <c r="B974" s="4">
        <f t="shared" si="138"/>
        <v>239193</v>
      </c>
      <c r="C974" s="3"/>
      <c r="D974" s="4">
        <f t="shared" si="139"/>
        <v>249901</v>
      </c>
      <c r="E974" s="3"/>
      <c r="F974" s="4">
        <f t="shared" si="140"/>
        <v>257553</v>
      </c>
      <c r="H974" s="25" t="s">
        <v>163</v>
      </c>
      <c r="I974" s="26">
        <v>17235109</v>
      </c>
      <c r="J974" s="26">
        <v>17711045</v>
      </c>
      <c r="K974" s="26">
        <v>18432008</v>
      </c>
      <c r="L974" s="25">
        <v>33</v>
      </c>
      <c r="M974" s="25" t="s">
        <v>148</v>
      </c>
    </row>
    <row r="975" spans="1:13" s="5" customFormat="1" ht="15.75">
      <c r="A975" s="4" t="s">
        <v>28</v>
      </c>
      <c r="B975" s="4">
        <f t="shared" si="138"/>
        <v>145331</v>
      </c>
      <c r="C975" s="3"/>
      <c r="D975" s="4">
        <f t="shared" si="139"/>
        <v>220293</v>
      </c>
      <c r="E975" s="3"/>
      <c r="F975" s="4">
        <f t="shared" si="140"/>
        <v>243064</v>
      </c>
      <c r="H975" s="25" t="s">
        <v>163</v>
      </c>
      <c r="I975" s="26">
        <v>1998990</v>
      </c>
      <c r="J975" s="26">
        <v>1633567</v>
      </c>
      <c r="K975" s="26">
        <v>1177405</v>
      </c>
      <c r="L975" s="25">
        <v>34</v>
      </c>
      <c r="M975" s="25" t="s">
        <v>149</v>
      </c>
    </row>
    <row r="976" spans="1:13" s="5" customFormat="1" ht="15.75">
      <c r="A976" s="4" t="s">
        <v>29</v>
      </c>
      <c r="B976" s="4">
        <f t="shared" si="138"/>
        <v>937615</v>
      </c>
      <c r="C976" s="3"/>
      <c r="D976" s="4">
        <f t="shared" si="139"/>
        <v>948772</v>
      </c>
      <c r="E976" s="3"/>
      <c r="F976" s="4">
        <f t="shared" si="140"/>
        <v>957732</v>
      </c>
      <c r="H976" s="25" t="s">
        <v>163</v>
      </c>
      <c r="I976" s="26">
        <v>0</v>
      </c>
      <c r="J976" s="26">
        <v>0</v>
      </c>
      <c r="K976" s="26">
        <v>0</v>
      </c>
      <c r="L976" s="25">
        <v>35</v>
      </c>
      <c r="M976" s="25" t="s">
        <v>150</v>
      </c>
    </row>
    <row r="977" spans="1:13" s="5" customFormat="1" ht="15.75">
      <c r="A977" s="4" t="s">
        <v>30</v>
      </c>
      <c r="B977" s="4">
        <f t="shared" si="138"/>
        <v>441360</v>
      </c>
      <c r="C977" s="3"/>
      <c r="D977" s="4">
        <f t="shared" si="139"/>
        <v>446657</v>
      </c>
      <c r="E977" s="3"/>
      <c r="F977" s="4">
        <f t="shared" si="140"/>
        <v>459786</v>
      </c>
      <c r="H977" s="25" t="s">
        <v>163</v>
      </c>
      <c r="I977" s="26">
        <v>767010</v>
      </c>
      <c r="J977" s="26">
        <v>1047000</v>
      </c>
      <c r="K977" s="26">
        <v>1059000</v>
      </c>
      <c r="L977" s="25">
        <v>36</v>
      </c>
      <c r="M977" s="25" t="s">
        <v>151</v>
      </c>
    </row>
    <row r="978" spans="1:13" s="5" customFormat="1" ht="15.75">
      <c r="A978" s="4" t="s">
        <v>31</v>
      </c>
      <c r="B978" s="12">
        <f t="shared" si="138"/>
        <v>0</v>
      </c>
      <c r="C978" s="3"/>
      <c r="D978" s="12">
        <f t="shared" si="139"/>
        <v>0</v>
      </c>
      <c r="E978" s="3"/>
      <c r="F978" s="12">
        <f t="shared" si="140"/>
        <v>50000</v>
      </c>
      <c r="H978" s="25" t="s">
        <v>163</v>
      </c>
      <c r="I978" s="26">
        <v>0</v>
      </c>
      <c r="J978" s="26">
        <v>677540</v>
      </c>
      <c r="K978" s="26">
        <v>683258</v>
      </c>
      <c r="L978" s="25">
        <v>37</v>
      </c>
      <c r="M978" s="25" t="s">
        <v>152</v>
      </c>
    </row>
    <row r="979" spans="1:12" s="5" customFormat="1" ht="15.75">
      <c r="A979" s="4"/>
      <c r="B979" s="4"/>
      <c r="C979" s="3"/>
      <c r="D979" s="4"/>
      <c r="E979" s="3"/>
      <c r="F979" s="4"/>
      <c r="L979" s="25"/>
    </row>
    <row r="980" spans="1:12" s="5" customFormat="1" ht="15.75">
      <c r="A980" s="4" t="s">
        <v>32</v>
      </c>
      <c r="B980" s="4">
        <f>SUM(B973:B979)</f>
        <v>63828213</v>
      </c>
      <c r="C980" s="3"/>
      <c r="D980" s="4">
        <f>SUM(D973:D979)</f>
        <v>66099244</v>
      </c>
      <c r="E980" s="3"/>
      <c r="F980" s="4">
        <f>SUM(F973:F979)</f>
        <v>68218312</v>
      </c>
      <c r="L980" s="25"/>
    </row>
    <row r="981" spans="1:12" s="5" customFormat="1" ht="15.75">
      <c r="A981" s="4"/>
      <c r="B981" s="4"/>
      <c r="C981" s="3"/>
      <c r="D981" s="4"/>
      <c r="E981" s="3"/>
      <c r="F981" s="4"/>
      <c r="L981" s="25"/>
    </row>
    <row r="982" spans="1:12" s="5" customFormat="1" ht="15.75">
      <c r="A982" s="4" t="s">
        <v>33</v>
      </c>
      <c r="B982" s="4">
        <f>I968</f>
        <v>29194369</v>
      </c>
      <c r="C982" s="3"/>
      <c r="D982" s="4">
        <f>J968</f>
        <v>29560386</v>
      </c>
      <c r="E982" s="3"/>
      <c r="F982" s="4">
        <f>K968</f>
        <v>29560386</v>
      </c>
      <c r="L982" s="25"/>
    </row>
    <row r="983" spans="1:12" s="5" customFormat="1" ht="15.75">
      <c r="A983" s="4" t="s">
        <v>34</v>
      </c>
      <c r="B983" s="4">
        <f>I969</f>
        <v>2964296</v>
      </c>
      <c r="C983" s="3"/>
      <c r="D983" s="4">
        <f>J969</f>
        <v>3076714</v>
      </c>
      <c r="E983" s="3"/>
      <c r="F983" s="4">
        <f>K969</f>
        <v>3119742</v>
      </c>
      <c r="L983" s="25"/>
    </row>
    <row r="984" spans="1:12" s="5" customFormat="1" ht="15.75">
      <c r="A984" s="4" t="s">
        <v>35</v>
      </c>
      <c r="B984" s="4">
        <f>I970</f>
        <v>9729326</v>
      </c>
      <c r="C984" s="3"/>
      <c r="D984" s="4">
        <f>J970</f>
        <v>9874430</v>
      </c>
      <c r="E984" s="3"/>
      <c r="F984" s="4">
        <f>K970</f>
        <v>10539094</v>
      </c>
      <c r="L984" s="25"/>
    </row>
    <row r="985" spans="1:12" s="5" customFormat="1" ht="15.75">
      <c r="A985" s="4" t="s">
        <v>36</v>
      </c>
      <c r="B985" s="12">
        <f>I971</f>
        <v>0</v>
      </c>
      <c r="C985" s="3"/>
      <c r="D985" s="12">
        <f>J971</f>
        <v>171816</v>
      </c>
      <c r="E985" s="3"/>
      <c r="F985" s="12">
        <f>K971</f>
        <v>359388</v>
      </c>
      <c r="L985" s="25"/>
    </row>
    <row r="986" spans="1:12" s="5" customFormat="1" ht="15.75">
      <c r="A986" s="4"/>
      <c r="B986" s="4"/>
      <c r="C986" s="3"/>
      <c r="D986" s="4"/>
      <c r="E986" s="3"/>
      <c r="F986" s="4"/>
      <c r="L986" s="25"/>
    </row>
    <row r="987" spans="1:12" s="5" customFormat="1" ht="15.75">
      <c r="A987" s="4" t="s">
        <v>37</v>
      </c>
      <c r="B987" s="4">
        <f>SUM(B982:B986)</f>
        <v>41887991</v>
      </c>
      <c r="C987" s="3"/>
      <c r="D987" s="4">
        <f>SUM(D982:D986)</f>
        <v>42683346</v>
      </c>
      <c r="E987" s="3"/>
      <c r="F987" s="4">
        <f>SUM(F982:F986)</f>
        <v>43578610</v>
      </c>
      <c r="L987" s="25"/>
    </row>
    <row r="988" spans="1:12" s="5" customFormat="1" ht="15.75">
      <c r="A988" s="4"/>
      <c r="B988" s="4"/>
      <c r="C988" s="3"/>
      <c r="D988" s="4"/>
      <c r="E988" s="3"/>
      <c r="F988" s="4"/>
      <c r="L988" s="25"/>
    </row>
    <row r="989" spans="1:12" s="5" customFormat="1" ht="15.75">
      <c r="A989" s="4" t="s">
        <v>38</v>
      </c>
      <c r="B989" s="4">
        <f aca="true" t="shared" si="141" ref="B989:B994">I972</f>
        <v>152763850</v>
      </c>
      <c r="C989" s="3"/>
      <c r="D989" s="4">
        <f aca="true" t="shared" si="142" ref="D989:D994">J972</f>
        <v>175168520</v>
      </c>
      <c r="E989" s="3"/>
      <c r="F989" s="4">
        <f aca="true" t="shared" si="143" ref="F989:F994">K972</f>
        <v>177800000</v>
      </c>
      <c r="L989" s="25"/>
    </row>
    <row r="990" spans="1:12" s="5" customFormat="1" ht="15.75">
      <c r="A990" s="4" t="s">
        <v>39</v>
      </c>
      <c r="B990" s="4">
        <f t="shared" si="141"/>
        <v>11112676</v>
      </c>
      <c r="C990" s="3"/>
      <c r="D990" s="4">
        <f t="shared" si="142"/>
        <v>12455067</v>
      </c>
      <c r="E990" s="3"/>
      <c r="F990" s="4">
        <f t="shared" si="143"/>
        <v>12277206</v>
      </c>
      <c r="L990" s="25"/>
    </row>
    <row r="991" spans="1:12" s="5" customFormat="1" ht="15.75">
      <c r="A991" s="4" t="s">
        <v>40</v>
      </c>
      <c r="B991" s="4">
        <f t="shared" si="141"/>
        <v>17235109</v>
      </c>
      <c r="C991" s="3"/>
      <c r="D991" s="4">
        <f t="shared" si="142"/>
        <v>17711045</v>
      </c>
      <c r="E991" s="3"/>
      <c r="F991" s="4">
        <f t="shared" si="143"/>
        <v>18432008</v>
      </c>
      <c r="L991" s="25"/>
    </row>
    <row r="992" spans="1:12" s="5" customFormat="1" ht="15.75">
      <c r="A992" s="4" t="s">
        <v>41</v>
      </c>
      <c r="B992" s="4">
        <f t="shared" si="141"/>
        <v>1998990</v>
      </c>
      <c r="C992" s="3"/>
      <c r="D992" s="4">
        <f t="shared" si="142"/>
        <v>1633567</v>
      </c>
      <c r="E992" s="3"/>
      <c r="F992" s="4">
        <f t="shared" si="143"/>
        <v>1177405</v>
      </c>
      <c r="L992" s="25"/>
    </row>
    <row r="993" spans="1:12" s="5" customFormat="1" ht="15.75">
      <c r="A993" s="4" t="s">
        <v>42</v>
      </c>
      <c r="B993" s="4">
        <f t="shared" si="141"/>
        <v>0</v>
      </c>
      <c r="C993" s="3"/>
      <c r="D993" s="4">
        <f t="shared" si="142"/>
        <v>0</v>
      </c>
      <c r="E993" s="3"/>
      <c r="F993" s="4">
        <f t="shared" si="143"/>
        <v>0</v>
      </c>
      <c r="L993" s="25"/>
    </row>
    <row r="994" spans="1:12" s="5" customFormat="1" ht="15.75">
      <c r="A994" s="4" t="s">
        <v>43</v>
      </c>
      <c r="B994" s="4">
        <f t="shared" si="141"/>
        <v>767010</v>
      </c>
      <c r="C994" s="3"/>
      <c r="D994" s="4">
        <f t="shared" si="142"/>
        <v>1047000</v>
      </c>
      <c r="E994" s="3"/>
      <c r="F994" s="4">
        <f t="shared" si="143"/>
        <v>1059000</v>
      </c>
      <c r="L994" s="25"/>
    </row>
    <row r="995" spans="1:12" s="5" customFormat="1" ht="15.75">
      <c r="A995" s="4" t="s">
        <v>44</v>
      </c>
      <c r="B995" s="4"/>
      <c r="C995" s="4"/>
      <c r="D995" s="4"/>
      <c r="E995" s="3"/>
      <c r="F995" s="4"/>
      <c r="L995" s="25"/>
    </row>
    <row r="996" spans="1:12" s="5" customFormat="1" ht="15.75">
      <c r="A996" s="4" t="s">
        <v>45</v>
      </c>
      <c r="B996" s="12">
        <f>I978</f>
        <v>0</v>
      </c>
      <c r="C996" s="3"/>
      <c r="D996" s="12">
        <f>J978</f>
        <v>677540</v>
      </c>
      <c r="E996" s="3"/>
      <c r="F996" s="12">
        <f>K978</f>
        <v>683258</v>
      </c>
      <c r="L996" s="25"/>
    </row>
    <row r="997" spans="1:12" s="5" customFormat="1" ht="15.75">
      <c r="A997" s="4"/>
      <c r="B997" s="4"/>
      <c r="C997" s="4"/>
      <c r="D997" s="4"/>
      <c r="E997" s="3"/>
      <c r="F997" s="4"/>
      <c r="L997" s="25"/>
    </row>
    <row r="998" spans="1:12" s="5" customFormat="1" ht="15.75">
      <c r="A998" s="4" t="s">
        <v>46</v>
      </c>
      <c r="B998" s="4">
        <f>SUM(B942:B943)+B952+SUM(B956:B965)+B971+B980+SUM(B986:B997)</f>
        <v>635847998</v>
      </c>
      <c r="C998" s="3"/>
      <c r="D998" s="4">
        <f>SUM(D942:D943)+D952+SUM(D956:D965)+D971+D980+SUM(D986:D997)</f>
        <v>699855805</v>
      </c>
      <c r="E998" s="3"/>
      <c r="F998" s="4">
        <f>SUM(F942:F943)+F952+SUM(F956:F965)+F971+F980+SUM(F986:F997)</f>
        <v>768718648</v>
      </c>
      <c r="L998" s="25"/>
    </row>
    <row r="999" spans="1:12" s="5" customFormat="1" ht="15.75">
      <c r="A999" s="4"/>
      <c r="B999" s="4"/>
      <c r="C999" s="3"/>
      <c r="D999" s="4"/>
      <c r="E999" s="3"/>
      <c r="F999" s="4"/>
      <c r="L999" s="25"/>
    </row>
    <row r="1000" spans="1:12" s="5" customFormat="1" ht="15.75">
      <c r="A1000" s="13" t="s">
        <v>47</v>
      </c>
      <c r="B1000" s="4"/>
      <c r="C1000" s="4"/>
      <c r="D1000" s="4"/>
      <c r="E1000" s="4"/>
      <c r="F1000" s="4"/>
      <c r="L1000" s="25"/>
    </row>
    <row r="1001" spans="1:12" s="5" customFormat="1" ht="15.75">
      <c r="A1001" s="14" t="s">
        <v>48</v>
      </c>
      <c r="B1001" s="4"/>
      <c r="C1001" s="3"/>
      <c r="D1001" s="4"/>
      <c r="E1001" s="3"/>
      <c r="F1001" s="4"/>
      <c r="L1001" s="25"/>
    </row>
    <row r="1002" spans="1:12" s="5" customFormat="1" ht="15.75">
      <c r="A1002" s="14" t="s">
        <v>49</v>
      </c>
      <c r="B1002" s="4"/>
      <c r="C1002" s="3"/>
      <c r="D1002" s="4"/>
      <c r="E1002" s="3"/>
      <c r="F1002" s="4"/>
      <c r="L1002" s="25"/>
    </row>
    <row r="1003" spans="1:12" s="5" customFormat="1" ht="15.75">
      <c r="A1003" s="14" t="s">
        <v>50</v>
      </c>
      <c r="B1003" s="3"/>
      <c r="C1003" s="3"/>
      <c r="D1003" s="3"/>
      <c r="E1003" s="3"/>
      <c r="F1003" s="3"/>
      <c r="L1003" s="25"/>
    </row>
    <row r="1004" spans="1:12" s="5" customFormat="1" ht="15.75">
      <c r="A1004" s="14" t="s">
        <v>51</v>
      </c>
      <c r="B1004" s="4"/>
      <c r="C1004" s="3"/>
      <c r="D1004" s="4"/>
      <c r="E1004" s="3"/>
      <c r="F1004" s="4"/>
      <c r="L1004" s="25"/>
    </row>
    <row r="1005" spans="1:12" s="5" customFormat="1" ht="15.75">
      <c r="A1005" s="4"/>
      <c r="B1005" s="4"/>
      <c r="C1005" s="3"/>
      <c r="D1005" s="4"/>
      <c r="E1005" s="3"/>
      <c r="F1005" s="4"/>
      <c r="L1005" s="25"/>
    </row>
    <row r="1006" spans="1:12" s="5" customFormat="1" ht="15.75">
      <c r="A1006" s="4"/>
      <c r="B1006" s="4"/>
      <c r="C1006" s="3"/>
      <c r="D1006" s="4"/>
      <c r="E1006" s="3"/>
      <c r="F1006" s="4"/>
      <c r="L1006" s="25"/>
    </row>
    <row r="1007" spans="1:12" s="5" customFormat="1" ht="15.75">
      <c r="A1007" s="15"/>
      <c r="B1007" s="4"/>
      <c r="C1007" s="3"/>
      <c r="D1007" s="4"/>
      <c r="E1007" s="3"/>
      <c r="F1007" s="4"/>
      <c r="L1007" s="25"/>
    </row>
    <row r="1008" spans="1:12" s="5" customFormat="1" ht="15.75">
      <c r="A1008" s="15"/>
      <c r="B1008" s="4"/>
      <c r="C1008" s="3"/>
      <c r="D1008" s="4"/>
      <c r="E1008" s="3"/>
      <c r="F1008" s="4"/>
      <c r="L1008" s="25"/>
    </row>
    <row r="1009" spans="1:12" s="5" customFormat="1" ht="15.75">
      <c r="A1009" s="16"/>
      <c r="B1009" s="4"/>
      <c r="C1009" s="3"/>
      <c r="D1009" s="4"/>
      <c r="E1009" s="3"/>
      <c r="F1009" s="4"/>
      <c r="L1009" s="25"/>
    </row>
    <row r="1010" spans="1:12" s="5" customFormat="1" ht="15.75">
      <c r="A1010" s="17"/>
      <c r="B1010" s="4"/>
      <c r="C1010" s="3"/>
      <c r="D1010" s="4"/>
      <c r="E1010" s="3"/>
      <c r="F1010" s="4"/>
      <c r="L1010" s="25"/>
    </row>
    <row r="1011" spans="1:12" s="5" customFormat="1" ht="15.75">
      <c r="A1011" s="18" t="s">
        <v>52</v>
      </c>
      <c r="B1011" s="4"/>
      <c r="C1011" s="3"/>
      <c r="D1011" s="4"/>
      <c r="E1011" s="3"/>
      <c r="F1011" s="4"/>
      <c r="L1011" s="25"/>
    </row>
    <row r="1012" spans="1:12" s="5" customFormat="1" ht="15.75">
      <c r="A1012" s="4"/>
      <c r="B1012" s="4"/>
      <c r="C1012" s="3"/>
      <c r="D1012" s="4"/>
      <c r="E1012" s="3"/>
      <c r="F1012" s="4"/>
      <c r="L1012" s="25"/>
    </row>
    <row r="1013" spans="1:12" s="5" customFormat="1" ht="15.75">
      <c r="A1013" s="6" t="s">
        <v>0</v>
      </c>
      <c r="B1013" s="4"/>
      <c r="C1013" s="3"/>
      <c r="D1013" s="4"/>
      <c r="E1013" s="3"/>
      <c r="F1013" s="4"/>
      <c r="L1013" s="25"/>
    </row>
    <row r="1014" spans="1:12" s="5" customFormat="1" ht="15.75">
      <c r="A1014" s="4"/>
      <c r="B1014" s="4"/>
      <c r="C1014" s="3"/>
      <c r="D1014" s="4"/>
      <c r="E1014" s="3"/>
      <c r="F1014" s="4"/>
      <c r="L1014" s="25"/>
    </row>
    <row r="1015" spans="1:12" s="5" customFormat="1" ht="15.75">
      <c r="A1015" s="6" t="s">
        <v>1</v>
      </c>
      <c r="B1015" s="4"/>
      <c r="C1015" s="3"/>
      <c r="D1015" s="4"/>
      <c r="E1015" s="3"/>
      <c r="F1015" s="4"/>
      <c r="L1015" s="25"/>
    </row>
    <row r="1016" spans="1:12" s="5" customFormat="1" ht="15.75">
      <c r="A1016" s="19" t="s">
        <v>64</v>
      </c>
      <c r="B1016" s="4"/>
      <c r="C1016" s="3"/>
      <c r="D1016" s="4"/>
      <c r="E1016" s="3"/>
      <c r="F1016" s="4"/>
      <c r="L1016" s="25"/>
    </row>
    <row r="1017" spans="1:12" s="5" customFormat="1" ht="15.75">
      <c r="A1017" s="4"/>
      <c r="B1017" s="4"/>
      <c r="C1017" s="3"/>
      <c r="D1017" s="8"/>
      <c r="E1017" s="9"/>
      <c r="F1017" s="8"/>
      <c r="L1017" s="25"/>
    </row>
    <row r="1018" spans="1:12" s="5" customFormat="1" ht="15.75">
      <c r="A1018" s="4"/>
      <c r="B1018" s="10"/>
      <c r="C1018" s="11"/>
      <c r="D1018" s="10"/>
      <c r="E1018" s="11"/>
      <c r="F1018" s="10"/>
      <c r="L1018" s="25"/>
    </row>
    <row r="1019" spans="1:12" s="5" customFormat="1" ht="15.75">
      <c r="A1019" s="4"/>
      <c r="B1019" s="2">
        <v>1997</v>
      </c>
      <c r="C1019" s="1"/>
      <c r="D1019" s="2">
        <v>1998</v>
      </c>
      <c r="E1019" s="1"/>
      <c r="F1019" s="2">
        <v>1999</v>
      </c>
      <c r="L1019" s="25"/>
    </row>
    <row r="1020" spans="1:12" s="5" customFormat="1" ht="15.75">
      <c r="A1020" s="4"/>
      <c r="B1020" s="4"/>
      <c r="C1020" s="3"/>
      <c r="D1020" s="4"/>
      <c r="E1020" s="3"/>
      <c r="F1020" s="4"/>
      <c r="L1020" s="25"/>
    </row>
    <row r="1021" spans="1:13" s="5" customFormat="1" ht="15.75">
      <c r="A1021" s="4" t="s">
        <v>3</v>
      </c>
      <c r="B1021" s="4">
        <f>I1021</f>
        <v>234542</v>
      </c>
      <c r="C1021" s="3"/>
      <c r="D1021" s="4">
        <f>J1021</f>
        <v>477433</v>
      </c>
      <c r="E1021" s="3"/>
      <c r="F1021" s="4">
        <f>K1021</f>
        <v>491913</v>
      </c>
      <c r="H1021" s="25" t="s">
        <v>164</v>
      </c>
      <c r="I1021" s="26">
        <v>234542</v>
      </c>
      <c r="J1021" s="26">
        <v>477433</v>
      </c>
      <c r="K1021" s="26">
        <v>491913</v>
      </c>
      <c r="L1021" s="25">
        <v>1</v>
      </c>
      <c r="M1021" s="25" t="s">
        <v>116</v>
      </c>
    </row>
    <row r="1022" spans="1:13" s="5" customFormat="1" ht="15.75">
      <c r="A1022" s="4" t="s">
        <v>4</v>
      </c>
      <c r="B1022" s="4">
        <f>I1022</f>
        <v>261548</v>
      </c>
      <c r="C1022" s="3"/>
      <c r="D1022" s="4">
        <f>J1022</f>
        <v>257414</v>
      </c>
      <c r="E1022" s="3"/>
      <c r="F1022" s="4">
        <f>K1022</f>
        <v>256089</v>
      </c>
      <c r="H1022" s="25" t="s">
        <v>164</v>
      </c>
      <c r="I1022" s="26">
        <v>261548</v>
      </c>
      <c r="J1022" s="26">
        <v>257414</v>
      </c>
      <c r="K1022" s="26">
        <v>256089</v>
      </c>
      <c r="L1022" s="25">
        <v>2</v>
      </c>
      <c r="M1022" s="25" t="s">
        <v>117</v>
      </c>
    </row>
    <row r="1023" spans="1:13" s="5" customFormat="1" ht="15.75">
      <c r="A1023" s="4"/>
      <c r="B1023" s="4"/>
      <c r="C1023" s="3"/>
      <c r="D1023" s="4"/>
      <c r="E1023" s="3"/>
      <c r="F1023" s="4"/>
      <c r="H1023" s="25" t="s">
        <v>164</v>
      </c>
      <c r="I1023" s="26">
        <v>4818739</v>
      </c>
      <c r="J1023" s="26">
        <v>5022895</v>
      </c>
      <c r="K1023" s="26">
        <v>5022895</v>
      </c>
      <c r="L1023" s="25">
        <v>3</v>
      </c>
      <c r="M1023" s="25" t="s">
        <v>118</v>
      </c>
    </row>
    <row r="1024" spans="1:13" s="5" customFormat="1" ht="15.75">
      <c r="A1024" s="4" t="s">
        <v>5</v>
      </c>
      <c r="B1024" s="4">
        <f aca="true" t="shared" si="144" ref="B1024:B1029">I1023</f>
        <v>4818739</v>
      </c>
      <c r="C1024" s="3"/>
      <c r="D1024" s="4">
        <f aca="true" t="shared" si="145" ref="D1024:D1029">J1023</f>
        <v>5022895</v>
      </c>
      <c r="E1024" s="3"/>
      <c r="F1024" s="4">
        <f aca="true" t="shared" si="146" ref="F1024:F1029">K1023</f>
        <v>5022895</v>
      </c>
      <c r="H1024" s="25" t="s">
        <v>164</v>
      </c>
      <c r="I1024" s="26">
        <v>0</v>
      </c>
      <c r="J1024" s="26">
        <v>0</v>
      </c>
      <c r="K1024" s="26">
        <v>0</v>
      </c>
      <c r="L1024" s="25">
        <v>4</v>
      </c>
      <c r="M1024" s="25" t="s">
        <v>119</v>
      </c>
    </row>
    <row r="1025" spans="1:13" s="5" customFormat="1" ht="15.75">
      <c r="A1025" s="4" t="s">
        <v>6</v>
      </c>
      <c r="B1025" s="4">
        <f t="shared" si="144"/>
        <v>0</v>
      </c>
      <c r="C1025" s="3"/>
      <c r="D1025" s="4">
        <f t="shared" si="145"/>
        <v>0</v>
      </c>
      <c r="E1025" s="3"/>
      <c r="F1025" s="4">
        <f t="shared" si="146"/>
        <v>0</v>
      </c>
      <c r="H1025" s="25" t="s">
        <v>164</v>
      </c>
      <c r="I1025" s="26">
        <v>0</v>
      </c>
      <c r="J1025" s="26">
        <v>0</v>
      </c>
      <c r="K1025" s="26">
        <v>0</v>
      </c>
      <c r="L1025" s="25">
        <v>5</v>
      </c>
      <c r="M1025" s="25" t="s">
        <v>120</v>
      </c>
    </row>
    <row r="1026" spans="1:13" s="5" customFormat="1" ht="15.75">
      <c r="A1026" s="4" t="s">
        <v>7</v>
      </c>
      <c r="B1026" s="4">
        <f t="shared" si="144"/>
        <v>0</v>
      </c>
      <c r="C1026" s="3"/>
      <c r="D1026" s="4">
        <f t="shared" si="145"/>
        <v>0</v>
      </c>
      <c r="E1026" s="3"/>
      <c r="F1026" s="4">
        <f t="shared" si="146"/>
        <v>0</v>
      </c>
      <c r="H1026" s="25" t="s">
        <v>164</v>
      </c>
      <c r="I1026" s="26">
        <v>0</v>
      </c>
      <c r="J1026" s="26">
        <v>0</v>
      </c>
      <c r="K1026" s="26">
        <v>0</v>
      </c>
      <c r="L1026" s="25">
        <v>6</v>
      </c>
      <c r="M1026" s="25" t="s">
        <v>121</v>
      </c>
    </row>
    <row r="1027" spans="1:13" s="5" customFormat="1" ht="15.75">
      <c r="A1027" s="4" t="s">
        <v>8</v>
      </c>
      <c r="B1027" s="4">
        <f t="shared" si="144"/>
        <v>0</v>
      </c>
      <c r="C1027" s="3"/>
      <c r="D1027" s="4">
        <f t="shared" si="145"/>
        <v>0</v>
      </c>
      <c r="E1027" s="3"/>
      <c r="F1027" s="4">
        <f t="shared" si="146"/>
        <v>0</v>
      </c>
      <c r="H1027" s="25" t="s">
        <v>164</v>
      </c>
      <c r="I1027" s="26">
        <v>0</v>
      </c>
      <c r="J1027" s="26">
        <v>0</v>
      </c>
      <c r="K1027" s="26">
        <v>0</v>
      </c>
      <c r="L1027" s="25">
        <v>7</v>
      </c>
      <c r="M1027" s="25" t="s">
        <v>122</v>
      </c>
    </row>
    <row r="1028" spans="1:13" s="5" customFormat="1" ht="15.75">
      <c r="A1028" s="4" t="s">
        <v>9</v>
      </c>
      <c r="B1028" s="4">
        <f t="shared" si="144"/>
        <v>0</v>
      </c>
      <c r="C1028" s="3"/>
      <c r="D1028" s="4">
        <f t="shared" si="145"/>
        <v>0</v>
      </c>
      <c r="E1028" s="3"/>
      <c r="F1028" s="4">
        <f t="shared" si="146"/>
        <v>0</v>
      </c>
      <c r="H1028" s="25" t="s">
        <v>164</v>
      </c>
      <c r="I1028" s="26">
        <v>0</v>
      </c>
      <c r="J1028" s="26">
        <v>86427</v>
      </c>
      <c r="K1028" s="26">
        <v>87714</v>
      </c>
      <c r="L1028" s="25">
        <v>8</v>
      </c>
      <c r="M1028" s="25" t="s">
        <v>123</v>
      </c>
    </row>
    <row r="1029" spans="1:13" s="5" customFormat="1" ht="15.75">
      <c r="A1029" s="4" t="s">
        <v>10</v>
      </c>
      <c r="B1029" s="12">
        <f t="shared" si="144"/>
        <v>0</v>
      </c>
      <c r="C1029" s="3"/>
      <c r="D1029" s="12">
        <f t="shared" si="145"/>
        <v>86427</v>
      </c>
      <c r="E1029" s="3"/>
      <c r="F1029" s="12">
        <f t="shared" si="146"/>
        <v>87714</v>
      </c>
      <c r="H1029" s="25" t="s">
        <v>164</v>
      </c>
      <c r="I1029" s="26">
        <v>0</v>
      </c>
      <c r="J1029" s="26">
        <v>0</v>
      </c>
      <c r="K1029" s="26">
        <v>0</v>
      </c>
      <c r="L1029" s="25">
        <v>9</v>
      </c>
      <c r="M1029" s="25" t="s">
        <v>124</v>
      </c>
    </row>
    <row r="1030" spans="1:13" s="5" customFormat="1" ht="15.75">
      <c r="A1030" s="4"/>
      <c r="B1030" s="3"/>
      <c r="C1030" s="3"/>
      <c r="D1030" s="3"/>
      <c r="E1030" s="3"/>
      <c r="F1030" s="3"/>
      <c r="H1030" s="25" t="s">
        <v>164</v>
      </c>
      <c r="I1030" s="26">
        <v>0</v>
      </c>
      <c r="J1030" s="26">
        <v>0</v>
      </c>
      <c r="K1030" s="26">
        <v>0</v>
      </c>
      <c r="L1030" s="25">
        <v>10</v>
      </c>
      <c r="M1030" s="25" t="s">
        <v>125</v>
      </c>
    </row>
    <row r="1031" spans="1:13" s="5" customFormat="1" ht="15.75">
      <c r="A1031" s="4" t="s">
        <v>11</v>
      </c>
      <c r="B1031" s="4">
        <f>SUM(B1024:B1030)</f>
        <v>4818739</v>
      </c>
      <c r="C1031" s="3"/>
      <c r="D1031" s="4">
        <f>SUM(D1024:D1030)</f>
        <v>5109322</v>
      </c>
      <c r="E1031" s="3"/>
      <c r="F1031" s="4">
        <f>SUM(F1024:F1030)</f>
        <v>5110609</v>
      </c>
      <c r="H1031" s="25" t="s">
        <v>164</v>
      </c>
      <c r="I1031" s="26">
        <v>618856</v>
      </c>
      <c r="J1031" s="26">
        <v>668671</v>
      </c>
      <c r="K1031" s="26">
        <v>668871</v>
      </c>
      <c r="L1031" s="25">
        <v>11</v>
      </c>
      <c r="M1031" s="25" t="s">
        <v>126</v>
      </c>
    </row>
    <row r="1032" spans="1:13" s="5" customFormat="1" ht="15.75">
      <c r="A1032" s="4"/>
      <c r="B1032" s="4"/>
      <c r="C1032" s="3"/>
      <c r="D1032" s="4"/>
      <c r="E1032" s="3"/>
      <c r="F1032" s="4"/>
      <c r="H1032" s="25" t="s">
        <v>164</v>
      </c>
      <c r="I1032" s="26">
        <v>869131</v>
      </c>
      <c r="J1032" s="26">
        <v>980759</v>
      </c>
      <c r="K1032" s="26">
        <v>1051369</v>
      </c>
      <c r="L1032" s="25">
        <v>12</v>
      </c>
      <c r="M1032" s="25" t="s">
        <v>127</v>
      </c>
    </row>
    <row r="1033" spans="1:13" s="5" customFormat="1" ht="15.75">
      <c r="A1033" s="4" t="s">
        <v>12</v>
      </c>
      <c r="B1033" s="3">
        <f>I1029</f>
        <v>0</v>
      </c>
      <c r="C1033" s="3"/>
      <c r="D1033" s="3">
        <f>J1029</f>
        <v>0</v>
      </c>
      <c r="E1033" s="3"/>
      <c r="F1033" s="3">
        <f>K1029</f>
        <v>0</v>
      </c>
      <c r="H1033" s="25" t="s">
        <v>164</v>
      </c>
      <c r="I1033" s="26">
        <v>0</v>
      </c>
      <c r="J1033" s="26">
        <v>0</v>
      </c>
      <c r="K1033" s="30">
        <v>1014631</v>
      </c>
      <c r="L1033" s="25">
        <v>13</v>
      </c>
      <c r="M1033" s="25" t="s">
        <v>128</v>
      </c>
    </row>
    <row r="1034" spans="1:13" s="5" customFormat="1" ht="15.75">
      <c r="A1034" s="4" t="s">
        <v>13</v>
      </c>
      <c r="B1034" s="12">
        <f>I1030</f>
        <v>0</v>
      </c>
      <c r="C1034" s="3"/>
      <c r="D1034" s="12">
        <f>J1030</f>
        <v>0</v>
      </c>
      <c r="E1034" s="3"/>
      <c r="F1034" s="12">
        <f>K1030</f>
        <v>0</v>
      </c>
      <c r="H1034" s="25" t="s">
        <v>164</v>
      </c>
      <c r="I1034" s="26">
        <v>2126681</v>
      </c>
      <c r="J1034" s="26">
        <v>2126770</v>
      </c>
      <c r="K1034" s="26">
        <v>1766299</v>
      </c>
      <c r="L1034" s="25">
        <v>14</v>
      </c>
      <c r="M1034" s="25" t="s">
        <v>129</v>
      </c>
    </row>
    <row r="1035" spans="1:13" s="5" customFormat="1" ht="15.75">
      <c r="A1035" s="4"/>
      <c r="B1035" s="3"/>
      <c r="C1035" s="3"/>
      <c r="D1035" s="3"/>
      <c r="E1035" s="3"/>
      <c r="F1035" s="3"/>
      <c r="H1035" s="25" t="s">
        <v>164</v>
      </c>
      <c r="I1035" s="26">
        <v>5384</v>
      </c>
      <c r="J1035" s="26">
        <v>6547</v>
      </c>
      <c r="K1035" s="26">
        <v>6474</v>
      </c>
      <c r="L1035" s="25">
        <v>15</v>
      </c>
      <c r="M1035" s="25" t="s">
        <v>130</v>
      </c>
    </row>
    <row r="1036" spans="1:13" s="5" customFormat="1" ht="15.75">
      <c r="A1036" s="4" t="s">
        <v>14</v>
      </c>
      <c r="B1036" s="4">
        <f>SUM(B1033:B1035)</f>
        <v>0</v>
      </c>
      <c r="C1036" s="3"/>
      <c r="D1036" s="4">
        <f>SUM(D1033:D1035)</f>
        <v>0</v>
      </c>
      <c r="E1036" s="3"/>
      <c r="F1036" s="4">
        <f>SUM(F1033:F1035)</f>
        <v>0</v>
      </c>
      <c r="H1036" s="25" t="s">
        <v>164</v>
      </c>
      <c r="I1036" s="26">
        <v>0</v>
      </c>
      <c r="J1036" s="26">
        <v>0</v>
      </c>
      <c r="K1036" s="26">
        <v>0</v>
      </c>
      <c r="L1036" s="25">
        <v>16</v>
      </c>
      <c r="M1036" s="25" t="s">
        <v>131</v>
      </c>
    </row>
    <row r="1037" spans="1:13" s="5" customFormat="1" ht="15.75">
      <c r="A1037" s="4"/>
      <c r="B1037" s="4"/>
      <c r="C1037" s="4"/>
      <c r="D1037" s="4"/>
      <c r="E1037" s="4"/>
      <c r="F1037" s="4"/>
      <c r="H1037" s="25" t="s">
        <v>164</v>
      </c>
      <c r="I1037" s="26">
        <v>565658</v>
      </c>
      <c r="J1037" s="26">
        <v>919328</v>
      </c>
      <c r="K1037" s="26">
        <v>946695</v>
      </c>
      <c r="L1037" s="25">
        <v>17</v>
      </c>
      <c r="M1037" s="25" t="s">
        <v>132</v>
      </c>
    </row>
    <row r="1038" spans="1:13" s="5" customFormat="1" ht="15.75">
      <c r="A1038" s="4" t="s">
        <v>15</v>
      </c>
      <c r="B1038" s="4">
        <f aca="true" t="shared" si="147" ref="B1038:B1044">I1031</f>
        <v>618856</v>
      </c>
      <c r="C1038" s="3"/>
      <c r="D1038" s="4">
        <f aca="true" t="shared" si="148" ref="D1038:D1044">J1031</f>
        <v>668671</v>
      </c>
      <c r="E1038" s="3"/>
      <c r="F1038" s="4">
        <f aca="true" t="shared" si="149" ref="F1038:F1044">K1031</f>
        <v>668871</v>
      </c>
      <c r="H1038" s="25" t="s">
        <v>164</v>
      </c>
      <c r="I1038" s="27">
        <v>8437038</v>
      </c>
      <c r="J1038" s="27">
        <v>10318497</v>
      </c>
      <c r="K1038" s="27">
        <v>11675837</v>
      </c>
      <c r="L1038" s="25">
        <v>18</v>
      </c>
      <c r="M1038" s="25" t="s">
        <v>133</v>
      </c>
    </row>
    <row r="1039" spans="1:13" s="5" customFormat="1" ht="15.75">
      <c r="A1039" s="4" t="s">
        <v>16</v>
      </c>
      <c r="B1039" s="4">
        <f t="shared" si="147"/>
        <v>869131</v>
      </c>
      <c r="C1039" s="3"/>
      <c r="D1039" s="4">
        <f t="shared" si="148"/>
        <v>980759</v>
      </c>
      <c r="E1039" s="3"/>
      <c r="F1039" s="4">
        <f t="shared" si="149"/>
        <v>1051369</v>
      </c>
      <c r="H1039" s="25" t="s">
        <v>164</v>
      </c>
      <c r="I1039" s="26">
        <v>110705</v>
      </c>
      <c r="J1039" s="26">
        <v>0</v>
      </c>
      <c r="K1039" s="26">
        <v>0</v>
      </c>
      <c r="L1039" s="25">
        <v>19</v>
      </c>
      <c r="M1039" s="25" t="s">
        <v>134</v>
      </c>
    </row>
    <row r="1040" spans="1:13" s="5" customFormat="1" ht="15.75">
      <c r="A1040" s="4" t="s">
        <v>17</v>
      </c>
      <c r="B1040" s="4">
        <f t="shared" si="147"/>
        <v>0</v>
      </c>
      <c r="C1040" s="3"/>
      <c r="D1040" s="4">
        <f t="shared" si="148"/>
        <v>0</v>
      </c>
      <c r="E1040" s="3"/>
      <c r="F1040" s="4">
        <f t="shared" si="149"/>
        <v>1014631</v>
      </c>
      <c r="H1040" s="25" t="s">
        <v>164</v>
      </c>
      <c r="I1040" s="26">
        <v>1140327</v>
      </c>
      <c r="J1040" s="26">
        <v>1263482</v>
      </c>
      <c r="K1040" s="26">
        <v>1288752</v>
      </c>
      <c r="L1040" s="25">
        <v>20</v>
      </c>
      <c r="M1040" s="25" t="s">
        <v>135</v>
      </c>
    </row>
    <row r="1041" spans="1:13" s="5" customFormat="1" ht="15.75">
      <c r="A1041" s="4" t="s">
        <v>18</v>
      </c>
      <c r="B1041" s="4">
        <f t="shared" si="147"/>
        <v>2126681</v>
      </c>
      <c r="C1041" s="3"/>
      <c r="D1041" s="4">
        <f t="shared" si="148"/>
        <v>2126770</v>
      </c>
      <c r="E1041" s="3"/>
      <c r="F1041" s="4">
        <f t="shared" si="149"/>
        <v>1766299</v>
      </c>
      <c r="H1041" s="25" t="s">
        <v>164</v>
      </c>
      <c r="I1041" s="26">
        <v>2024721</v>
      </c>
      <c r="J1041" s="26">
        <v>2085463</v>
      </c>
      <c r="K1041" s="26">
        <v>2085463</v>
      </c>
      <c r="L1041" s="25">
        <v>21</v>
      </c>
      <c r="M1041" s="25" t="s">
        <v>136</v>
      </c>
    </row>
    <row r="1042" spans="1:13" s="5" customFormat="1" ht="15.75">
      <c r="A1042" s="4" t="s">
        <v>19</v>
      </c>
      <c r="B1042" s="4">
        <f t="shared" si="147"/>
        <v>5384</v>
      </c>
      <c r="C1042" s="3"/>
      <c r="D1042" s="4">
        <f t="shared" si="148"/>
        <v>6547</v>
      </c>
      <c r="E1042" s="3"/>
      <c r="F1042" s="4">
        <f t="shared" si="149"/>
        <v>6474</v>
      </c>
      <c r="H1042" s="25" t="s">
        <v>164</v>
      </c>
      <c r="I1042" s="26">
        <v>47555</v>
      </c>
      <c r="J1042" s="26">
        <v>48982</v>
      </c>
      <c r="K1042" s="26">
        <v>49962</v>
      </c>
      <c r="L1042" s="25">
        <v>22</v>
      </c>
      <c r="M1042" s="25" t="s">
        <v>137</v>
      </c>
    </row>
    <row r="1043" spans="1:13" s="5" customFormat="1" ht="15.75">
      <c r="A1043" s="4" t="s">
        <v>20</v>
      </c>
      <c r="B1043" s="4">
        <f t="shared" si="147"/>
        <v>0</v>
      </c>
      <c r="C1043" s="3"/>
      <c r="D1043" s="4">
        <f t="shared" si="148"/>
        <v>0</v>
      </c>
      <c r="E1043" s="3"/>
      <c r="F1043" s="4">
        <f t="shared" si="149"/>
        <v>0</v>
      </c>
      <c r="H1043" s="25" t="s">
        <v>164</v>
      </c>
      <c r="I1043" s="26">
        <v>51400</v>
      </c>
      <c r="J1043" s="26">
        <v>52942</v>
      </c>
      <c r="K1043" s="26">
        <v>58289</v>
      </c>
      <c r="L1043" s="25">
        <v>23</v>
      </c>
      <c r="M1043" s="25" t="s">
        <v>138</v>
      </c>
    </row>
    <row r="1044" spans="1:13" s="5" customFormat="1" ht="15.75">
      <c r="A1044" s="4" t="s">
        <v>21</v>
      </c>
      <c r="B1044" s="4">
        <f t="shared" si="147"/>
        <v>565658</v>
      </c>
      <c r="C1044" s="3"/>
      <c r="D1044" s="4">
        <f t="shared" si="148"/>
        <v>919328</v>
      </c>
      <c r="E1044" s="3"/>
      <c r="F1044" s="4">
        <f t="shared" si="149"/>
        <v>946695</v>
      </c>
      <c r="H1044" s="25" t="s">
        <v>164</v>
      </c>
      <c r="I1044" s="26">
        <v>47690</v>
      </c>
      <c r="J1044" s="26">
        <v>47690</v>
      </c>
      <c r="K1044" s="26">
        <v>47690</v>
      </c>
      <c r="L1044" s="25">
        <v>24</v>
      </c>
      <c r="M1044" s="25" t="s">
        <v>139</v>
      </c>
    </row>
    <row r="1045" spans="1:13" s="5" customFormat="1" ht="15.75">
      <c r="A1045" s="4"/>
      <c r="B1045" s="4"/>
      <c r="C1045" s="3"/>
      <c r="D1045" s="4"/>
      <c r="E1045" s="3"/>
      <c r="F1045" s="4"/>
      <c r="H1045" s="25" t="s">
        <v>164</v>
      </c>
      <c r="I1045" s="26">
        <v>27051</v>
      </c>
      <c r="J1045" s="26">
        <v>27051</v>
      </c>
      <c r="K1045" s="26">
        <v>27591</v>
      </c>
      <c r="L1045" s="25">
        <v>25</v>
      </c>
      <c r="M1045" s="25" t="s">
        <v>140</v>
      </c>
    </row>
    <row r="1046" spans="1:13" s="5" customFormat="1" ht="15.75">
      <c r="A1046" s="4" t="s">
        <v>22</v>
      </c>
      <c r="B1046" s="4">
        <f>I1038</f>
        <v>8437038</v>
      </c>
      <c r="C1046" s="3"/>
      <c r="D1046" s="4">
        <f>J1038</f>
        <v>10318497</v>
      </c>
      <c r="E1046" s="3"/>
      <c r="F1046" s="4">
        <f>K1038</f>
        <v>11675837</v>
      </c>
      <c r="H1046" s="25" t="s">
        <v>164</v>
      </c>
      <c r="I1046" s="26">
        <v>0</v>
      </c>
      <c r="J1046" s="26">
        <v>0</v>
      </c>
      <c r="K1046" s="26">
        <v>20000</v>
      </c>
      <c r="L1046" s="25">
        <v>26</v>
      </c>
      <c r="M1046" s="25" t="s">
        <v>141</v>
      </c>
    </row>
    <row r="1047" spans="1:13" s="5" customFormat="1" ht="15.75">
      <c r="A1047" s="4" t="s">
        <v>23</v>
      </c>
      <c r="B1047" s="4">
        <f>I1039</f>
        <v>110705</v>
      </c>
      <c r="C1047" s="3"/>
      <c r="D1047" s="4">
        <f>J1039</f>
        <v>0</v>
      </c>
      <c r="E1047" s="3"/>
      <c r="F1047" s="4">
        <f>K1039</f>
        <v>0</v>
      </c>
      <c r="H1047" s="25" t="s">
        <v>164</v>
      </c>
      <c r="I1047" s="26">
        <v>503473</v>
      </c>
      <c r="J1047" s="26">
        <v>500000</v>
      </c>
      <c r="K1047" s="26">
        <v>500000</v>
      </c>
      <c r="L1047" s="25">
        <v>27</v>
      </c>
      <c r="M1047" s="25" t="s">
        <v>142</v>
      </c>
    </row>
    <row r="1048" spans="1:13" s="5" customFormat="1" ht="15.75">
      <c r="A1048" s="4" t="s">
        <v>24</v>
      </c>
      <c r="B1048" s="12">
        <f>I1040</f>
        <v>1140327</v>
      </c>
      <c r="C1048" s="3"/>
      <c r="D1048" s="12">
        <f>J1040</f>
        <v>1263482</v>
      </c>
      <c r="E1048" s="3"/>
      <c r="F1048" s="12">
        <f>K1040</f>
        <v>1288752</v>
      </c>
      <c r="H1048" s="25" t="s">
        <v>164</v>
      </c>
      <c r="I1048" s="26">
        <v>0</v>
      </c>
      <c r="J1048" s="26">
        <v>0</v>
      </c>
      <c r="K1048" s="26">
        <v>0</v>
      </c>
      <c r="L1048" s="25">
        <v>28</v>
      </c>
      <c r="M1048" s="25" t="s">
        <v>143</v>
      </c>
    </row>
    <row r="1049" spans="1:13" s="5" customFormat="1" ht="15.75">
      <c r="A1049" s="4"/>
      <c r="B1049" s="4"/>
      <c r="C1049" s="3"/>
      <c r="D1049" s="4"/>
      <c r="E1049" s="3"/>
      <c r="F1049" s="4"/>
      <c r="H1049" s="25" t="s">
        <v>164</v>
      </c>
      <c r="I1049" s="26">
        <v>262940</v>
      </c>
      <c r="J1049" s="26">
        <v>265434</v>
      </c>
      <c r="K1049" s="26">
        <v>267758</v>
      </c>
      <c r="L1049" s="25">
        <v>29</v>
      </c>
      <c r="M1049" s="25" t="s">
        <v>144</v>
      </c>
    </row>
    <row r="1050" spans="1:13" s="5" customFormat="1" ht="15.75">
      <c r="A1050" s="4" t="s">
        <v>25</v>
      </c>
      <c r="B1050" s="4">
        <f>SUM(B1046:B1049)</f>
        <v>9688070</v>
      </c>
      <c r="C1050" s="3"/>
      <c r="D1050" s="4">
        <f>SUM(D1046:D1049)</f>
        <v>11581979</v>
      </c>
      <c r="E1050" s="3"/>
      <c r="F1050" s="4">
        <f>SUM(F1046:F1049)</f>
        <v>12964589</v>
      </c>
      <c r="H1050" s="25" t="s">
        <v>164</v>
      </c>
      <c r="I1050" s="26">
        <v>0</v>
      </c>
      <c r="J1050" s="26">
        <v>0</v>
      </c>
      <c r="K1050" s="26">
        <v>0</v>
      </c>
      <c r="L1050" s="25">
        <v>30</v>
      </c>
      <c r="M1050" s="25" t="s">
        <v>145</v>
      </c>
    </row>
    <row r="1051" spans="1:13" s="5" customFormat="1" ht="15.75">
      <c r="A1051" s="4"/>
      <c r="B1051" s="4"/>
      <c r="C1051" s="3"/>
      <c r="D1051" s="4"/>
      <c r="E1051" s="3"/>
      <c r="F1051" s="4"/>
      <c r="H1051" s="25" t="s">
        <v>164</v>
      </c>
      <c r="I1051" s="26">
        <v>2052611</v>
      </c>
      <c r="J1051" s="26">
        <v>2797675</v>
      </c>
      <c r="K1051" s="26">
        <v>2800000</v>
      </c>
      <c r="L1051" s="25">
        <v>31</v>
      </c>
      <c r="M1051" s="25" t="s">
        <v>146</v>
      </c>
    </row>
    <row r="1052" spans="1:13" s="5" customFormat="1" ht="15.75">
      <c r="A1052" s="4" t="s">
        <v>26</v>
      </c>
      <c r="B1052" s="4">
        <f aca="true" t="shared" si="150" ref="B1052:B1057">I1041</f>
        <v>2024721</v>
      </c>
      <c r="C1052" s="3"/>
      <c r="D1052" s="4">
        <f aca="true" t="shared" si="151" ref="D1052:D1057">J1041</f>
        <v>2085463</v>
      </c>
      <c r="E1052" s="3"/>
      <c r="F1052" s="4">
        <f aca="true" t="shared" si="152" ref="F1052:F1057">K1041</f>
        <v>2085463</v>
      </c>
      <c r="H1052" s="25" t="s">
        <v>164</v>
      </c>
      <c r="I1052" s="26">
        <v>41359</v>
      </c>
      <c r="J1052" s="26">
        <v>55468</v>
      </c>
      <c r="K1052" s="26">
        <v>70419</v>
      </c>
      <c r="L1052" s="25">
        <v>32</v>
      </c>
      <c r="M1052" s="25" t="s">
        <v>147</v>
      </c>
    </row>
    <row r="1053" spans="1:13" s="5" customFormat="1" ht="15.75">
      <c r="A1053" s="4" t="s">
        <v>27</v>
      </c>
      <c r="B1053" s="4">
        <f t="shared" si="150"/>
        <v>47555</v>
      </c>
      <c r="C1053" s="3"/>
      <c r="D1053" s="4">
        <f t="shared" si="151"/>
        <v>48982</v>
      </c>
      <c r="E1053" s="3"/>
      <c r="F1053" s="4">
        <f t="shared" si="152"/>
        <v>49962</v>
      </c>
      <c r="H1053" s="25" t="s">
        <v>164</v>
      </c>
      <c r="I1053" s="26">
        <v>515881</v>
      </c>
      <c r="J1053" s="26">
        <v>515524</v>
      </c>
      <c r="K1053" s="26">
        <v>523838</v>
      </c>
      <c r="L1053" s="25">
        <v>33</v>
      </c>
      <c r="M1053" s="25" t="s">
        <v>148</v>
      </c>
    </row>
    <row r="1054" spans="1:13" s="5" customFormat="1" ht="15.75">
      <c r="A1054" s="4" t="s">
        <v>28</v>
      </c>
      <c r="B1054" s="4">
        <f t="shared" si="150"/>
        <v>51400</v>
      </c>
      <c r="C1054" s="3"/>
      <c r="D1054" s="4">
        <f t="shared" si="151"/>
        <v>52942</v>
      </c>
      <c r="E1054" s="3"/>
      <c r="F1054" s="4">
        <f t="shared" si="152"/>
        <v>58289</v>
      </c>
      <c r="H1054" s="25" t="s">
        <v>164</v>
      </c>
      <c r="I1054" s="26">
        <v>0</v>
      </c>
      <c r="J1054" s="26">
        <v>0</v>
      </c>
      <c r="K1054" s="26">
        <v>0</v>
      </c>
      <c r="L1054" s="25">
        <v>34</v>
      </c>
      <c r="M1054" s="25" t="s">
        <v>149</v>
      </c>
    </row>
    <row r="1055" spans="1:13" s="5" customFormat="1" ht="15.75">
      <c r="A1055" s="4" t="s">
        <v>29</v>
      </c>
      <c r="B1055" s="4">
        <f t="shared" si="150"/>
        <v>47690</v>
      </c>
      <c r="C1055" s="3"/>
      <c r="D1055" s="4">
        <f t="shared" si="151"/>
        <v>47690</v>
      </c>
      <c r="E1055" s="3"/>
      <c r="F1055" s="4">
        <f t="shared" si="152"/>
        <v>47690</v>
      </c>
      <c r="H1055" s="25" t="s">
        <v>164</v>
      </c>
      <c r="I1055" s="26">
        <v>16164</v>
      </c>
      <c r="J1055" s="26">
        <v>8095</v>
      </c>
      <c r="K1055" s="26">
        <v>8400</v>
      </c>
      <c r="L1055" s="25">
        <v>35</v>
      </c>
      <c r="M1055" s="25" t="s">
        <v>150</v>
      </c>
    </row>
    <row r="1056" spans="1:13" s="5" customFormat="1" ht="15.75">
      <c r="A1056" s="4" t="s">
        <v>30</v>
      </c>
      <c r="B1056" s="4">
        <f t="shared" si="150"/>
        <v>27051</v>
      </c>
      <c r="C1056" s="3"/>
      <c r="D1056" s="4">
        <f t="shared" si="151"/>
        <v>27051</v>
      </c>
      <c r="E1056" s="3"/>
      <c r="F1056" s="4">
        <f t="shared" si="152"/>
        <v>27591</v>
      </c>
      <c r="H1056" s="25" t="s">
        <v>164</v>
      </c>
      <c r="I1056" s="26">
        <v>44400</v>
      </c>
      <c r="J1056" s="26">
        <v>60000</v>
      </c>
      <c r="K1056" s="26">
        <v>60000</v>
      </c>
      <c r="L1056" s="25">
        <v>36</v>
      </c>
      <c r="M1056" s="25" t="s">
        <v>151</v>
      </c>
    </row>
    <row r="1057" spans="1:13" s="5" customFormat="1" ht="15.75">
      <c r="A1057" s="4" t="s">
        <v>31</v>
      </c>
      <c r="B1057" s="12">
        <f t="shared" si="150"/>
        <v>0</v>
      </c>
      <c r="C1057" s="3"/>
      <c r="D1057" s="12">
        <f t="shared" si="151"/>
        <v>0</v>
      </c>
      <c r="E1057" s="3"/>
      <c r="F1057" s="12">
        <f t="shared" si="152"/>
        <v>20000</v>
      </c>
      <c r="H1057" s="25" t="s">
        <v>164</v>
      </c>
      <c r="I1057" s="26">
        <v>0</v>
      </c>
      <c r="J1057" s="26">
        <v>67657</v>
      </c>
      <c r="K1057" s="26">
        <v>67657</v>
      </c>
      <c r="L1057" s="25">
        <v>37</v>
      </c>
      <c r="M1057" s="25" t="s">
        <v>152</v>
      </c>
    </row>
    <row r="1058" spans="1:12" s="5" customFormat="1" ht="15.75">
      <c r="A1058" s="4"/>
      <c r="B1058" s="4"/>
      <c r="C1058" s="3"/>
      <c r="D1058" s="4"/>
      <c r="E1058" s="3"/>
      <c r="F1058" s="4"/>
      <c r="L1058" s="25"/>
    </row>
    <row r="1059" spans="1:12" s="5" customFormat="1" ht="15.75">
      <c r="A1059" s="4" t="s">
        <v>32</v>
      </c>
      <c r="B1059" s="4">
        <f>SUM(B1052:B1058)</f>
        <v>2198417</v>
      </c>
      <c r="C1059" s="3"/>
      <c r="D1059" s="4">
        <f>SUM(D1052:D1058)</f>
        <v>2262128</v>
      </c>
      <c r="E1059" s="3"/>
      <c r="F1059" s="4">
        <f>SUM(F1052:F1058)</f>
        <v>2288995</v>
      </c>
      <c r="L1059" s="25"/>
    </row>
    <row r="1060" spans="1:12" s="5" customFormat="1" ht="15.75">
      <c r="A1060" s="4"/>
      <c r="B1060" s="4"/>
      <c r="C1060" s="3"/>
      <c r="D1060" s="4"/>
      <c r="E1060" s="3"/>
      <c r="F1060" s="4"/>
      <c r="L1060" s="25"/>
    </row>
    <row r="1061" spans="1:12" s="5" customFormat="1" ht="15.75">
      <c r="A1061" s="4" t="s">
        <v>33</v>
      </c>
      <c r="B1061" s="4">
        <f>I1047</f>
        <v>503473</v>
      </c>
      <c r="C1061" s="3"/>
      <c r="D1061" s="4">
        <f>J1047</f>
        <v>500000</v>
      </c>
      <c r="E1061" s="3"/>
      <c r="F1061" s="4">
        <f>K1047</f>
        <v>500000</v>
      </c>
      <c r="L1061" s="25"/>
    </row>
    <row r="1062" spans="1:12" s="5" customFormat="1" ht="15.75">
      <c r="A1062" s="4" t="s">
        <v>34</v>
      </c>
      <c r="B1062" s="4">
        <f>I1048</f>
        <v>0</v>
      </c>
      <c r="C1062" s="3"/>
      <c r="D1062" s="4">
        <f>J1048</f>
        <v>0</v>
      </c>
      <c r="E1062" s="3"/>
      <c r="F1062" s="4">
        <f>K1048</f>
        <v>0</v>
      </c>
      <c r="L1062" s="25"/>
    </row>
    <row r="1063" spans="1:12" s="5" customFormat="1" ht="15.75">
      <c r="A1063" s="4" t="s">
        <v>35</v>
      </c>
      <c r="B1063" s="4">
        <f>I1049</f>
        <v>262940</v>
      </c>
      <c r="C1063" s="3"/>
      <c r="D1063" s="4">
        <f>J1049</f>
        <v>265434</v>
      </c>
      <c r="E1063" s="3"/>
      <c r="F1063" s="4">
        <f>K1049</f>
        <v>267758</v>
      </c>
      <c r="L1063" s="25"/>
    </row>
    <row r="1064" spans="1:12" s="5" customFormat="1" ht="15.75">
      <c r="A1064" s="4" t="s">
        <v>36</v>
      </c>
      <c r="B1064" s="12">
        <f>I1050</f>
        <v>0</v>
      </c>
      <c r="C1064" s="3"/>
      <c r="D1064" s="12">
        <f>J1050</f>
        <v>0</v>
      </c>
      <c r="E1064" s="3"/>
      <c r="F1064" s="12">
        <f>K1050</f>
        <v>0</v>
      </c>
      <c r="L1064" s="25"/>
    </row>
    <row r="1065" spans="1:12" s="5" customFormat="1" ht="15.75">
      <c r="A1065" s="4"/>
      <c r="B1065" s="4"/>
      <c r="C1065" s="3"/>
      <c r="D1065" s="4"/>
      <c r="E1065" s="3"/>
      <c r="F1065" s="4"/>
      <c r="L1065" s="25"/>
    </row>
    <row r="1066" spans="1:12" s="5" customFormat="1" ht="15.75">
      <c r="A1066" s="4" t="s">
        <v>37</v>
      </c>
      <c r="B1066" s="4">
        <f>SUM(B1061:B1065)</f>
        <v>766413</v>
      </c>
      <c r="C1066" s="3"/>
      <c r="D1066" s="4">
        <f>SUM(D1061:D1065)</f>
        <v>765434</v>
      </c>
      <c r="E1066" s="3"/>
      <c r="F1066" s="4">
        <f>SUM(F1061:F1065)</f>
        <v>767758</v>
      </c>
      <c r="L1066" s="25"/>
    </row>
    <row r="1067" spans="1:12" s="5" customFormat="1" ht="15.75">
      <c r="A1067" s="4"/>
      <c r="B1067" s="4"/>
      <c r="C1067" s="3"/>
      <c r="D1067" s="4"/>
      <c r="E1067" s="3"/>
      <c r="F1067" s="4"/>
      <c r="L1067" s="25"/>
    </row>
    <row r="1068" spans="1:12" s="5" customFormat="1" ht="15.75">
      <c r="A1068" s="4" t="s">
        <v>38</v>
      </c>
      <c r="B1068" s="4">
        <f aca="true" t="shared" si="153" ref="B1068:B1073">I1051</f>
        <v>2052611</v>
      </c>
      <c r="C1068" s="3"/>
      <c r="D1068" s="4">
        <f aca="true" t="shared" si="154" ref="D1068:D1073">J1051</f>
        <v>2797675</v>
      </c>
      <c r="E1068" s="3"/>
      <c r="F1068" s="4">
        <f aca="true" t="shared" si="155" ref="F1068:F1073">K1051</f>
        <v>2800000</v>
      </c>
      <c r="L1068" s="25"/>
    </row>
    <row r="1069" spans="1:12" s="5" customFormat="1" ht="15.75">
      <c r="A1069" s="4" t="s">
        <v>39</v>
      </c>
      <c r="B1069" s="4">
        <f t="shared" si="153"/>
        <v>41359</v>
      </c>
      <c r="C1069" s="3"/>
      <c r="D1069" s="4">
        <f t="shared" si="154"/>
        <v>55468</v>
      </c>
      <c r="E1069" s="3"/>
      <c r="F1069" s="4">
        <f t="shared" si="155"/>
        <v>70419</v>
      </c>
      <c r="L1069" s="25"/>
    </row>
    <row r="1070" spans="1:12" s="5" customFormat="1" ht="15.75">
      <c r="A1070" s="4" t="s">
        <v>40</v>
      </c>
      <c r="B1070" s="4">
        <f t="shared" si="153"/>
        <v>515881</v>
      </c>
      <c r="C1070" s="3"/>
      <c r="D1070" s="4">
        <f t="shared" si="154"/>
        <v>515524</v>
      </c>
      <c r="E1070" s="3"/>
      <c r="F1070" s="4">
        <f t="shared" si="155"/>
        <v>523838</v>
      </c>
      <c r="L1070" s="25"/>
    </row>
    <row r="1071" spans="1:12" s="5" customFormat="1" ht="15.75">
      <c r="A1071" s="4" t="s">
        <v>41</v>
      </c>
      <c r="B1071" s="4">
        <f t="shared" si="153"/>
        <v>0</v>
      </c>
      <c r="C1071" s="3"/>
      <c r="D1071" s="4">
        <f t="shared" si="154"/>
        <v>0</v>
      </c>
      <c r="E1071" s="3"/>
      <c r="F1071" s="4">
        <f t="shared" si="155"/>
        <v>0</v>
      </c>
      <c r="L1071" s="25"/>
    </row>
    <row r="1072" spans="1:12" s="5" customFormat="1" ht="15.75">
      <c r="A1072" s="4" t="s">
        <v>42</v>
      </c>
      <c r="B1072" s="4">
        <f t="shared" si="153"/>
        <v>16164</v>
      </c>
      <c r="C1072" s="3"/>
      <c r="D1072" s="4">
        <f t="shared" si="154"/>
        <v>8095</v>
      </c>
      <c r="E1072" s="3"/>
      <c r="F1072" s="4">
        <f t="shared" si="155"/>
        <v>8400</v>
      </c>
      <c r="L1072" s="25"/>
    </row>
    <row r="1073" spans="1:12" s="5" customFormat="1" ht="15.75">
      <c r="A1073" s="4" t="s">
        <v>43</v>
      </c>
      <c r="B1073" s="4">
        <f t="shared" si="153"/>
        <v>44400</v>
      </c>
      <c r="C1073" s="3"/>
      <c r="D1073" s="4">
        <f t="shared" si="154"/>
        <v>60000</v>
      </c>
      <c r="E1073" s="3"/>
      <c r="F1073" s="4">
        <f t="shared" si="155"/>
        <v>60000</v>
      </c>
      <c r="L1073" s="25"/>
    </row>
    <row r="1074" spans="1:12" s="5" customFormat="1" ht="15.75">
      <c r="A1074" s="4" t="s">
        <v>44</v>
      </c>
      <c r="B1074" s="4"/>
      <c r="C1074" s="4"/>
      <c r="D1074" s="4"/>
      <c r="E1074" s="3"/>
      <c r="F1074" s="4"/>
      <c r="L1074" s="25"/>
    </row>
    <row r="1075" spans="1:12" s="5" customFormat="1" ht="15.75">
      <c r="A1075" s="4" t="s">
        <v>45</v>
      </c>
      <c r="B1075" s="12">
        <f>I1057</f>
        <v>0</v>
      </c>
      <c r="C1075" s="3"/>
      <c r="D1075" s="12">
        <f>J1057</f>
        <v>67657</v>
      </c>
      <c r="E1075" s="3"/>
      <c r="F1075" s="12">
        <f>K1057</f>
        <v>67657</v>
      </c>
      <c r="L1075" s="25"/>
    </row>
    <row r="1076" spans="1:12" s="5" customFormat="1" ht="15.75">
      <c r="A1076" s="4"/>
      <c r="B1076" s="4"/>
      <c r="C1076" s="4"/>
      <c r="D1076" s="4"/>
      <c r="E1076" s="3"/>
      <c r="F1076" s="4"/>
      <c r="L1076" s="25"/>
    </row>
    <row r="1077" spans="1:12" s="5" customFormat="1" ht="15.75">
      <c r="A1077" s="4" t="s">
        <v>46</v>
      </c>
      <c r="B1077" s="4">
        <f>SUM(B1021:B1022)+B1031+SUM(B1035:B1044)+B1050+B1059+SUM(B1065:B1076)</f>
        <v>24823854</v>
      </c>
      <c r="C1077" s="3"/>
      <c r="D1077" s="4">
        <f>SUM(D1021:D1022)+D1031+SUM(D1035:D1044)+D1050+D1059+SUM(D1065:D1076)</f>
        <v>28660204</v>
      </c>
      <c r="E1077" s="3"/>
      <c r="F1077" s="4">
        <f>SUM(F1021:F1022)+F1031+SUM(F1035:F1044)+F1050+F1059+SUM(F1065:F1076)</f>
        <v>30864606</v>
      </c>
      <c r="L1077" s="25"/>
    </row>
    <row r="1078" spans="1:12" s="5" customFormat="1" ht="15.75">
      <c r="A1078" s="4"/>
      <c r="B1078" s="4"/>
      <c r="C1078" s="3"/>
      <c r="D1078" s="4"/>
      <c r="E1078" s="3"/>
      <c r="F1078" s="4"/>
      <c r="L1078" s="25"/>
    </row>
    <row r="1079" spans="1:12" s="5" customFormat="1" ht="15.75">
      <c r="A1079" s="13" t="s">
        <v>47</v>
      </c>
      <c r="B1079" s="4"/>
      <c r="C1079" s="4"/>
      <c r="D1079" s="4"/>
      <c r="E1079" s="4"/>
      <c r="F1079" s="4"/>
      <c r="L1079" s="25"/>
    </row>
    <row r="1080" spans="1:12" s="5" customFormat="1" ht="15.75">
      <c r="A1080" s="14" t="s">
        <v>48</v>
      </c>
      <c r="B1080" s="4"/>
      <c r="C1080" s="3"/>
      <c r="D1080" s="4"/>
      <c r="E1080" s="3"/>
      <c r="F1080" s="4"/>
      <c r="L1080" s="25"/>
    </row>
    <row r="1081" spans="1:12" s="5" customFormat="1" ht="15.75">
      <c r="A1081" s="14" t="s">
        <v>49</v>
      </c>
      <c r="B1081" s="4"/>
      <c r="C1081" s="3"/>
      <c r="D1081" s="4"/>
      <c r="E1081" s="3"/>
      <c r="F1081" s="4"/>
      <c r="L1081" s="25"/>
    </row>
    <row r="1082" spans="1:12" s="5" customFormat="1" ht="15.75">
      <c r="A1082" s="14" t="s">
        <v>50</v>
      </c>
      <c r="B1082" s="3"/>
      <c r="C1082" s="3"/>
      <c r="D1082" s="3"/>
      <c r="E1082" s="3"/>
      <c r="F1082" s="3"/>
      <c r="L1082" s="25"/>
    </row>
    <row r="1083" spans="1:12" s="5" customFormat="1" ht="15.75">
      <c r="A1083" s="14" t="s">
        <v>51</v>
      </c>
      <c r="B1083" s="4"/>
      <c r="C1083" s="3"/>
      <c r="D1083" s="4"/>
      <c r="E1083" s="3"/>
      <c r="F1083" s="4"/>
      <c r="L1083" s="25"/>
    </row>
    <row r="1084" spans="1:12" s="5" customFormat="1" ht="15.75">
      <c r="A1084" s="4"/>
      <c r="B1084" s="4"/>
      <c r="C1084" s="3"/>
      <c r="D1084" s="4"/>
      <c r="E1084" s="3"/>
      <c r="F1084" s="4"/>
      <c r="L1084" s="25"/>
    </row>
    <row r="1085" spans="1:12" s="5" customFormat="1" ht="15.75">
      <c r="A1085" s="4"/>
      <c r="B1085" s="4"/>
      <c r="C1085" s="3"/>
      <c r="D1085" s="4"/>
      <c r="E1085" s="3"/>
      <c r="F1085" s="4"/>
      <c r="L1085" s="25"/>
    </row>
    <row r="1086" spans="1:12" s="5" customFormat="1" ht="15.75">
      <c r="A1086" s="15"/>
      <c r="B1086" s="4"/>
      <c r="C1086" s="3"/>
      <c r="D1086" s="4"/>
      <c r="E1086" s="3"/>
      <c r="F1086" s="4"/>
      <c r="L1086" s="25"/>
    </row>
    <row r="1087" spans="1:12" s="5" customFormat="1" ht="15.75">
      <c r="A1087" s="15"/>
      <c r="B1087" s="4"/>
      <c r="C1087" s="3"/>
      <c r="D1087" s="4"/>
      <c r="E1087" s="3"/>
      <c r="F1087" s="4"/>
      <c r="L1087" s="25"/>
    </row>
    <row r="1088" spans="1:12" s="5" customFormat="1" ht="15.75">
      <c r="A1088" s="16"/>
      <c r="B1088" s="4"/>
      <c r="C1088" s="3"/>
      <c r="D1088" s="4"/>
      <c r="E1088" s="3"/>
      <c r="F1088" s="4"/>
      <c r="L1088" s="25"/>
    </row>
    <row r="1089" spans="1:12" s="5" customFormat="1" ht="15.75">
      <c r="A1089" s="17"/>
      <c r="B1089" s="4"/>
      <c r="C1089" s="3"/>
      <c r="D1089" s="4"/>
      <c r="E1089" s="3"/>
      <c r="F1089" s="4"/>
      <c r="L1089" s="25"/>
    </row>
    <row r="1090" spans="1:12" s="5" customFormat="1" ht="15.75">
      <c r="A1090" s="18" t="s">
        <v>52</v>
      </c>
      <c r="B1090" s="4"/>
      <c r="C1090" s="3"/>
      <c r="D1090" s="4"/>
      <c r="E1090" s="3"/>
      <c r="F1090" s="4"/>
      <c r="L1090" s="25"/>
    </row>
    <row r="1091" spans="1:12" s="5" customFormat="1" ht="15.75">
      <c r="A1091" s="4"/>
      <c r="B1091" s="4"/>
      <c r="C1091" s="3"/>
      <c r="D1091" s="4"/>
      <c r="E1091" s="3"/>
      <c r="F1091" s="4"/>
      <c r="L1091" s="25"/>
    </row>
    <row r="1092" spans="1:12" s="5" customFormat="1" ht="15.75">
      <c r="A1092" s="6" t="s">
        <v>0</v>
      </c>
      <c r="B1092" s="4"/>
      <c r="C1092" s="3"/>
      <c r="D1092" s="4"/>
      <c r="E1092" s="3"/>
      <c r="F1092" s="4"/>
      <c r="L1092" s="25"/>
    </row>
    <row r="1093" spans="1:12" s="5" customFormat="1" ht="15.75">
      <c r="A1093" s="4"/>
      <c r="B1093" s="4"/>
      <c r="C1093" s="3"/>
      <c r="D1093" s="4"/>
      <c r="E1093" s="3"/>
      <c r="F1093" s="4"/>
      <c r="L1093" s="25"/>
    </row>
    <row r="1094" spans="1:12" s="5" customFormat="1" ht="15.75">
      <c r="A1094" s="6" t="s">
        <v>1</v>
      </c>
      <c r="B1094" s="4"/>
      <c r="C1094" s="3"/>
      <c r="D1094" s="4"/>
      <c r="E1094" s="3"/>
      <c r="F1094" s="4"/>
      <c r="L1094" s="25"/>
    </row>
    <row r="1095" spans="1:12" s="5" customFormat="1" ht="15.75">
      <c r="A1095" s="19" t="s">
        <v>65</v>
      </c>
      <c r="B1095" s="4"/>
      <c r="C1095" s="3"/>
      <c r="D1095" s="4"/>
      <c r="E1095" s="3"/>
      <c r="F1095" s="4"/>
      <c r="L1095" s="25"/>
    </row>
    <row r="1096" spans="1:12" s="5" customFormat="1" ht="15.75">
      <c r="A1096" s="4"/>
      <c r="B1096" s="4"/>
      <c r="C1096" s="3"/>
      <c r="D1096" s="8"/>
      <c r="E1096" s="9"/>
      <c r="F1096" s="8"/>
      <c r="L1096" s="25"/>
    </row>
    <row r="1097" spans="1:12" s="5" customFormat="1" ht="15.75">
      <c r="A1097" s="4"/>
      <c r="B1097" s="10"/>
      <c r="C1097" s="11"/>
      <c r="D1097" s="10"/>
      <c r="E1097" s="11"/>
      <c r="F1097" s="10"/>
      <c r="L1097" s="25"/>
    </row>
    <row r="1098" spans="1:12" s="5" customFormat="1" ht="15.75">
      <c r="A1098" s="4"/>
      <c r="B1098" s="2">
        <v>1997</v>
      </c>
      <c r="C1098" s="1"/>
      <c r="D1098" s="2">
        <v>1998</v>
      </c>
      <c r="E1098" s="1"/>
      <c r="F1098" s="2">
        <v>1999</v>
      </c>
      <c r="L1098" s="25"/>
    </row>
    <row r="1099" spans="1:12" s="5" customFormat="1" ht="15.75">
      <c r="A1099" s="4"/>
      <c r="B1099" s="4"/>
      <c r="C1099" s="3"/>
      <c r="D1099" s="4"/>
      <c r="E1099" s="3"/>
      <c r="F1099" s="4"/>
      <c r="L1099" s="25"/>
    </row>
    <row r="1100" spans="1:13" s="5" customFormat="1" ht="15.75">
      <c r="A1100" s="4" t="s">
        <v>3</v>
      </c>
      <c r="B1100" s="4">
        <f>I1100</f>
        <v>1000000</v>
      </c>
      <c r="C1100" s="3"/>
      <c r="D1100" s="4">
        <f>J1100</f>
        <v>2125000</v>
      </c>
      <c r="E1100" s="3"/>
      <c r="F1100" s="4">
        <f>K1100</f>
        <v>2125000</v>
      </c>
      <c r="H1100" s="25" t="s">
        <v>165</v>
      </c>
      <c r="I1100" s="26">
        <v>1000000</v>
      </c>
      <c r="J1100" s="26">
        <v>2125000</v>
      </c>
      <c r="K1100" s="26">
        <v>2125000</v>
      </c>
      <c r="L1100" s="25">
        <v>1</v>
      </c>
      <c r="M1100" s="25" t="s">
        <v>116</v>
      </c>
    </row>
    <row r="1101" spans="1:13" s="5" customFormat="1" ht="15.75">
      <c r="A1101" s="4" t="s">
        <v>4</v>
      </c>
      <c r="B1101" s="4">
        <f>I1101</f>
        <v>1828675</v>
      </c>
      <c r="C1101" s="3"/>
      <c r="D1101" s="4">
        <f>J1101</f>
        <v>1775179</v>
      </c>
      <c r="E1101" s="3"/>
      <c r="F1101" s="4">
        <f>K1101</f>
        <v>1741900</v>
      </c>
      <c r="H1101" s="25" t="s">
        <v>165</v>
      </c>
      <c r="I1101" s="26">
        <v>1828675</v>
      </c>
      <c r="J1101" s="26">
        <v>1775179</v>
      </c>
      <c r="K1101" s="26">
        <v>1741900</v>
      </c>
      <c r="L1101" s="25">
        <v>2</v>
      </c>
      <c r="M1101" s="25" t="s">
        <v>117</v>
      </c>
    </row>
    <row r="1102" spans="1:13" s="5" customFormat="1" ht="15.75">
      <c r="A1102" s="4"/>
      <c r="B1102" s="4"/>
      <c r="C1102" s="3"/>
      <c r="D1102" s="4"/>
      <c r="E1102" s="3"/>
      <c r="F1102" s="4"/>
      <c r="H1102" s="25" t="s">
        <v>165</v>
      </c>
      <c r="I1102" s="26">
        <v>20124375</v>
      </c>
      <c r="J1102" s="26">
        <v>20120038</v>
      </c>
      <c r="K1102" s="26">
        <v>20119987</v>
      </c>
      <c r="L1102" s="25">
        <v>3</v>
      </c>
      <c r="M1102" s="25" t="s">
        <v>118</v>
      </c>
    </row>
    <row r="1103" spans="1:13" s="5" customFormat="1" ht="15.75">
      <c r="A1103" s="4" t="s">
        <v>5</v>
      </c>
      <c r="B1103" s="4">
        <f aca="true" t="shared" si="156" ref="B1103:B1108">I1102</f>
        <v>20124375</v>
      </c>
      <c r="C1103" s="3"/>
      <c r="D1103" s="4">
        <f aca="true" t="shared" si="157" ref="D1103:D1108">J1102</f>
        <v>20120038</v>
      </c>
      <c r="E1103" s="3"/>
      <c r="F1103" s="4">
        <f aca="true" t="shared" si="158" ref="F1103:F1108">K1102</f>
        <v>20119987</v>
      </c>
      <c r="H1103" s="25" t="s">
        <v>165</v>
      </c>
      <c r="I1103" s="26">
        <v>24008</v>
      </c>
      <c r="J1103" s="26">
        <v>24008</v>
      </c>
      <c r="K1103" s="26">
        <v>6454</v>
      </c>
      <c r="L1103" s="25">
        <v>4</v>
      </c>
      <c r="M1103" s="25" t="s">
        <v>119</v>
      </c>
    </row>
    <row r="1104" spans="1:13" s="5" customFormat="1" ht="15.75">
      <c r="A1104" s="4" t="s">
        <v>6</v>
      </c>
      <c r="B1104" s="4">
        <f t="shared" si="156"/>
        <v>24008</v>
      </c>
      <c r="C1104" s="3"/>
      <c r="D1104" s="4">
        <f t="shared" si="157"/>
        <v>24008</v>
      </c>
      <c r="E1104" s="3"/>
      <c r="F1104" s="4">
        <f t="shared" si="158"/>
        <v>6454</v>
      </c>
      <c r="H1104" s="25" t="s">
        <v>165</v>
      </c>
      <c r="I1104" s="26">
        <v>477615</v>
      </c>
      <c r="J1104" s="26">
        <v>565400</v>
      </c>
      <c r="K1104" s="26">
        <v>626250</v>
      </c>
      <c r="L1104" s="25">
        <v>5</v>
      </c>
      <c r="M1104" s="25" t="s">
        <v>120</v>
      </c>
    </row>
    <row r="1105" spans="1:13" s="5" customFormat="1" ht="15.75">
      <c r="A1105" s="4" t="s">
        <v>7</v>
      </c>
      <c r="B1105" s="4">
        <f t="shared" si="156"/>
        <v>477615</v>
      </c>
      <c r="C1105" s="3"/>
      <c r="D1105" s="4">
        <f t="shared" si="157"/>
        <v>565400</v>
      </c>
      <c r="E1105" s="3"/>
      <c r="F1105" s="4">
        <f t="shared" si="158"/>
        <v>626250</v>
      </c>
      <c r="H1105" s="25" t="s">
        <v>165</v>
      </c>
      <c r="I1105" s="26">
        <v>0</v>
      </c>
      <c r="J1105" s="26">
        <v>0</v>
      </c>
      <c r="K1105" s="26">
        <v>194980</v>
      </c>
      <c r="L1105" s="25">
        <v>6</v>
      </c>
      <c r="M1105" s="25" t="s">
        <v>121</v>
      </c>
    </row>
    <row r="1106" spans="1:13" s="5" customFormat="1" ht="15.75">
      <c r="A1106" s="4" t="s">
        <v>8</v>
      </c>
      <c r="B1106" s="4">
        <f t="shared" si="156"/>
        <v>0</v>
      </c>
      <c r="C1106" s="3"/>
      <c r="D1106" s="4">
        <f t="shared" si="157"/>
        <v>0</v>
      </c>
      <c r="E1106" s="3"/>
      <c r="F1106" s="4">
        <f t="shared" si="158"/>
        <v>194980</v>
      </c>
      <c r="H1106" s="25" t="s">
        <v>165</v>
      </c>
      <c r="I1106" s="29">
        <v>120184</v>
      </c>
      <c r="J1106" s="29">
        <v>106954</v>
      </c>
      <c r="K1106" s="29">
        <v>73668</v>
      </c>
      <c r="L1106" s="25">
        <v>7</v>
      </c>
      <c r="M1106" s="25" t="s">
        <v>122</v>
      </c>
    </row>
    <row r="1107" spans="1:13" s="5" customFormat="1" ht="15.75">
      <c r="A1107" s="4" t="s">
        <v>9</v>
      </c>
      <c r="B1107" s="4">
        <f t="shared" si="156"/>
        <v>120184</v>
      </c>
      <c r="C1107" s="3"/>
      <c r="D1107" s="4">
        <f t="shared" si="157"/>
        <v>106954</v>
      </c>
      <c r="E1107" s="3"/>
      <c r="F1107" s="4">
        <f t="shared" si="158"/>
        <v>73668</v>
      </c>
      <c r="H1107" s="25" t="s">
        <v>165</v>
      </c>
      <c r="I1107" s="26">
        <v>0</v>
      </c>
      <c r="J1107" s="26">
        <v>330938</v>
      </c>
      <c r="K1107" s="26">
        <v>327496</v>
      </c>
      <c r="L1107" s="25">
        <v>8</v>
      </c>
      <c r="M1107" s="25" t="s">
        <v>123</v>
      </c>
    </row>
    <row r="1108" spans="1:13" s="5" customFormat="1" ht="15.75">
      <c r="A1108" s="4" t="s">
        <v>10</v>
      </c>
      <c r="B1108" s="12">
        <f t="shared" si="156"/>
        <v>0</v>
      </c>
      <c r="C1108" s="3"/>
      <c r="D1108" s="12">
        <f t="shared" si="157"/>
        <v>330938</v>
      </c>
      <c r="E1108" s="3"/>
      <c r="F1108" s="12">
        <f t="shared" si="158"/>
        <v>327496</v>
      </c>
      <c r="H1108" s="25" t="s">
        <v>165</v>
      </c>
      <c r="I1108" s="26">
        <v>22149705</v>
      </c>
      <c r="J1108" s="26">
        <v>20433044</v>
      </c>
      <c r="K1108" s="26">
        <v>26854636</v>
      </c>
      <c r="L1108" s="25">
        <v>9</v>
      </c>
      <c r="M1108" s="25" t="s">
        <v>124</v>
      </c>
    </row>
    <row r="1109" spans="1:13" s="5" customFormat="1" ht="15.75">
      <c r="A1109" s="4"/>
      <c r="B1109" s="3"/>
      <c r="C1109" s="3"/>
      <c r="D1109" s="3"/>
      <c r="E1109" s="3"/>
      <c r="F1109" s="3"/>
      <c r="H1109" s="25" t="s">
        <v>165</v>
      </c>
      <c r="I1109" s="26">
        <v>1076647</v>
      </c>
      <c r="J1109" s="26">
        <v>1232840</v>
      </c>
      <c r="K1109" s="26">
        <v>1247002</v>
      </c>
      <c r="L1109" s="25">
        <v>10</v>
      </c>
      <c r="M1109" s="25" t="s">
        <v>125</v>
      </c>
    </row>
    <row r="1110" spans="1:13" s="5" customFormat="1" ht="15.75">
      <c r="A1110" s="4" t="s">
        <v>11</v>
      </c>
      <c r="B1110" s="4">
        <f>SUM(B1103:B1109)</f>
        <v>20746182</v>
      </c>
      <c r="C1110" s="3"/>
      <c r="D1110" s="4">
        <f>SUM(D1103:D1109)</f>
        <v>21147338</v>
      </c>
      <c r="E1110" s="3"/>
      <c r="F1110" s="4">
        <f>SUM(F1103:F1109)</f>
        <v>21348835</v>
      </c>
      <c r="H1110" s="25" t="s">
        <v>165</v>
      </c>
      <c r="I1110" s="26">
        <v>1529674</v>
      </c>
      <c r="J1110" s="26">
        <v>1652805</v>
      </c>
      <c r="K1110" s="26">
        <v>1653300</v>
      </c>
      <c r="L1110" s="25">
        <v>11</v>
      </c>
      <c r="M1110" s="25" t="s">
        <v>126</v>
      </c>
    </row>
    <row r="1111" spans="1:13" s="5" customFormat="1" ht="15.75">
      <c r="A1111" s="4"/>
      <c r="B1111" s="4"/>
      <c r="C1111" s="3"/>
      <c r="D1111" s="4"/>
      <c r="E1111" s="3"/>
      <c r="F1111" s="4"/>
      <c r="H1111" s="25" t="s">
        <v>165</v>
      </c>
      <c r="I1111" s="26">
        <v>1539150</v>
      </c>
      <c r="J1111" s="26">
        <v>1736831</v>
      </c>
      <c r="K1111" s="26">
        <v>1861875</v>
      </c>
      <c r="L1111" s="25">
        <v>12</v>
      </c>
      <c r="M1111" s="25" t="s">
        <v>127</v>
      </c>
    </row>
    <row r="1112" spans="1:13" s="5" customFormat="1" ht="15.75">
      <c r="A1112" s="4" t="s">
        <v>12</v>
      </c>
      <c r="B1112" s="3">
        <f>I1108</f>
        <v>22149705</v>
      </c>
      <c r="C1112" s="3"/>
      <c r="D1112" s="3">
        <f>J1108</f>
        <v>20433044</v>
      </c>
      <c r="E1112" s="3"/>
      <c r="F1112" s="3">
        <f>K1108</f>
        <v>26854636</v>
      </c>
      <c r="H1112" s="25" t="s">
        <v>165</v>
      </c>
      <c r="I1112" s="26">
        <v>0</v>
      </c>
      <c r="J1112" s="26">
        <v>0</v>
      </c>
      <c r="K1112" s="26">
        <v>5623097</v>
      </c>
      <c r="L1112" s="25">
        <v>13</v>
      </c>
      <c r="M1112" s="25" t="s">
        <v>128</v>
      </c>
    </row>
    <row r="1113" spans="1:13" s="5" customFormat="1" ht="15.75">
      <c r="A1113" s="4" t="s">
        <v>13</v>
      </c>
      <c r="B1113" s="12">
        <f>I1109</f>
        <v>1076647</v>
      </c>
      <c r="C1113" s="3"/>
      <c r="D1113" s="12">
        <f>J1109</f>
        <v>1232840</v>
      </c>
      <c r="E1113" s="3"/>
      <c r="F1113" s="12">
        <f>K1109</f>
        <v>1247002</v>
      </c>
      <c r="H1113" s="25" t="s">
        <v>165</v>
      </c>
      <c r="I1113" s="26">
        <v>2591482</v>
      </c>
      <c r="J1113" s="26">
        <v>2591590</v>
      </c>
      <c r="K1113" s="26">
        <v>2151490</v>
      </c>
      <c r="L1113" s="25">
        <v>14</v>
      </c>
      <c r="M1113" s="25" t="s">
        <v>129</v>
      </c>
    </row>
    <row r="1114" spans="1:13" s="5" customFormat="1" ht="15.75">
      <c r="A1114" s="4"/>
      <c r="B1114" s="3"/>
      <c r="C1114" s="3"/>
      <c r="D1114" s="3"/>
      <c r="E1114" s="3"/>
      <c r="F1114" s="3"/>
      <c r="H1114" s="25" t="s">
        <v>165</v>
      </c>
      <c r="I1114" s="26">
        <v>100000</v>
      </c>
      <c r="J1114" s="26">
        <v>100000</v>
      </c>
      <c r="K1114" s="26">
        <v>100000</v>
      </c>
      <c r="L1114" s="25">
        <v>15</v>
      </c>
      <c r="M1114" s="25" t="s">
        <v>130</v>
      </c>
    </row>
    <row r="1115" spans="1:13" s="5" customFormat="1" ht="15.75">
      <c r="A1115" s="4" t="s">
        <v>14</v>
      </c>
      <c r="B1115" s="4">
        <f>SUM(B1112:B1114)</f>
        <v>23226352</v>
      </c>
      <c r="C1115" s="3"/>
      <c r="D1115" s="4">
        <f>SUM(D1112:D1114)</f>
        <v>21665884</v>
      </c>
      <c r="E1115" s="3"/>
      <c r="F1115" s="4">
        <f>SUM(F1112:F1114)</f>
        <v>28101638</v>
      </c>
      <c r="H1115" s="25" t="s">
        <v>165</v>
      </c>
      <c r="I1115" s="26">
        <v>0</v>
      </c>
      <c r="J1115" s="26">
        <v>0</v>
      </c>
      <c r="K1115" s="26">
        <v>0</v>
      </c>
      <c r="L1115" s="25">
        <v>16</v>
      </c>
      <c r="M1115" s="25" t="s">
        <v>131</v>
      </c>
    </row>
    <row r="1116" spans="1:13" s="5" customFormat="1" ht="15.75">
      <c r="A1116" s="4"/>
      <c r="B1116" s="4"/>
      <c r="C1116" s="4"/>
      <c r="D1116" s="4"/>
      <c r="E1116" s="4"/>
      <c r="F1116" s="4"/>
      <c r="H1116" s="25" t="s">
        <v>165</v>
      </c>
      <c r="I1116" s="26">
        <v>302970</v>
      </c>
      <c r="J1116" s="26">
        <v>408164</v>
      </c>
      <c r="K1116" s="26">
        <v>445144</v>
      </c>
      <c r="L1116" s="25">
        <v>17</v>
      </c>
      <c r="M1116" s="25" t="s">
        <v>132</v>
      </c>
    </row>
    <row r="1117" spans="1:13" s="5" customFormat="1" ht="15.75">
      <c r="A1117" s="4" t="s">
        <v>15</v>
      </c>
      <c r="B1117" s="4">
        <f aca="true" t="shared" si="159" ref="B1117:B1123">I1110</f>
        <v>1529674</v>
      </c>
      <c r="C1117" s="3"/>
      <c r="D1117" s="4">
        <f aca="true" t="shared" si="160" ref="D1117:D1123">J1110</f>
        <v>1652805</v>
      </c>
      <c r="E1117" s="3"/>
      <c r="F1117" s="4">
        <f aca="true" t="shared" si="161" ref="F1117:F1123">K1110</f>
        <v>1653300</v>
      </c>
      <c r="H1117" s="25" t="s">
        <v>165</v>
      </c>
      <c r="I1117" s="27">
        <v>8923486</v>
      </c>
      <c r="J1117" s="27">
        <v>11578324</v>
      </c>
      <c r="K1117" s="27">
        <v>14156512</v>
      </c>
      <c r="L1117" s="25">
        <v>18</v>
      </c>
      <c r="M1117" s="25" t="s">
        <v>133</v>
      </c>
    </row>
    <row r="1118" spans="1:13" s="5" customFormat="1" ht="15.75">
      <c r="A1118" s="4" t="s">
        <v>16</v>
      </c>
      <c r="B1118" s="4">
        <f t="shared" si="159"/>
        <v>1539150</v>
      </c>
      <c r="C1118" s="3"/>
      <c r="D1118" s="4">
        <f t="shared" si="160"/>
        <v>1736831</v>
      </c>
      <c r="E1118" s="3"/>
      <c r="F1118" s="4">
        <f t="shared" si="161"/>
        <v>1861875</v>
      </c>
      <c r="H1118" s="25" t="s">
        <v>165</v>
      </c>
      <c r="I1118" s="26">
        <v>927721</v>
      </c>
      <c r="J1118" s="26">
        <v>976583</v>
      </c>
      <c r="K1118" s="26">
        <v>979916</v>
      </c>
      <c r="L1118" s="25">
        <v>19</v>
      </c>
      <c r="M1118" s="25" t="s">
        <v>134</v>
      </c>
    </row>
    <row r="1119" spans="1:13" s="5" customFormat="1" ht="15.75">
      <c r="A1119" s="4" t="s">
        <v>17</v>
      </c>
      <c r="B1119" s="4">
        <f t="shared" si="159"/>
        <v>0</v>
      </c>
      <c r="C1119" s="3"/>
      <c r="D1119" s="4">
        <f t="shared" si="160"/>
        <v>0</v>
      </c>
      <c r="E1119" s="3"/>
      <c r="F1119" s="4">
        <f t="shared" si="161"/>
        <v>5623097</v>
      </c>
      <c r="H1119" s="25" t="s">
        <v>165</v>
      </c>
      <c r="I1119" s="26">
        <v>1569551</v>
      </c>
      <c r="J1119" s="26">
        <v>1713659</v>
      </c>
      <c r="K1119" s="26">
        <v>1812075</v>
      </c>
      <c r="L1119" s="25">
        <v>20</v>
      </c>
      <c r="M1119" s="25" t="s">
        <v>135</v>
      </c>
    </row>
    <row r="1120" spans="1:13" s="5" customFormat="1" ht="15.75">
      <c r="A1120" s="4" t="s">
        <v>18</v>
      </c>
      <c r="B1120" s="4">
        <f t="shared" si="159"/>
        <v>2591482</v>
      </c>
      <c r="C1120" s="3"/>
      <c r="D1120" s="4">
        <f t="shared" si="160"/>
        <v>2591590</v>
      </c>
      <c r="E1120" s="3"/>
      <c r="F1120" s="4">
        <f t="shared" si="161"/>
        <v>2151490</v>
      </c>
      <c r="H1120" s="25" t="s">
        <v>165</v>
      </c>
      <c r="I1120" s="26">
        <v>7351094</v>
      </c>
      <c r="J1120" s="26">
        <v>7654692</v>
      </c>
      <c r="K1120" s="26">
        <v>7818169</v>
      </c>
      <c r="L1120" s="25">
        <v>21</v>
      </c>
      <c r="M1120" s="25" t="s">
        <v>136</v>
      </c>
    </row>
    <row r="1121" spans="1:13" s="5" customFormat="1" ht="15.75">
      <c r="A1121" s="4" t="s">
        <v>19</v>
      </c>
      <c r="B1121" s="4">
        <f t="shared" si="159"/>
        <v>100000</v>
      </c>
      <c r="C1121" s="3"/>
      <c r="D1121" s="4">
        <f t="shared" si="160"/>
        <v>100000</v>
      </c>
      <c r="E1121" s="3"/>
      <c r="F1121" s="4">
        <f t="shared" si="161"/>
        <v>100000</v>
      </c>
      <c r="H1121" s="25" t="s">
        <v>165</v>
      </c>
      <c r="I1121" s="26">
        <v>105678</v>
      </c>
      <c r="J1121" s="26">
        <v>108848</v>
      </c>
      <c r="K1121" s="26">
        <v>111025</v>
      </c>
      <c r="L1121" s="25">
        <v>22</v>
      </c>
      <c r="M1121" s="25" t="s">
        <v>137</v>
      </c>
    </row>
    <row r="1122" spans="1:13" s="5" customFormat="1" ht="15.75">
      <c r="A1122" s="4" t="s">
        <v>20</v>
      </c>
      <c r="B1122" s="4">
        <f t="shared" si="159"/>
        <v>0</v>
      </c>
      <c r="C1122" s="3"/>
      <c r="D1122" s="4">
        <f t="shared" si="160"/>
        <v>0</v>
      </c>
      <c r="E1122" s="3"/>
      <c r="F1122" s="4">
        <f t="shared" si="161"/>
        <v>0</v>
      </c>
      <c r="H1122" s="25" t="s">
        <v>165</v>
      </c>
      <c r="I1122" s="26">
        <v>102800</v>
      </c>
      <c r="J1122" s="26">
        <v>105884</v>
      </c>
      <c r="K1122" s="26">
        <v>116578</v>
      </c>
      <c r="L1122" s="25">
        <v>23</v>
      </c>
      <c r="M1122" s="25" t="s">
        <v>138</v>
      </c>
    </row>
    <row r="1123" spans="1:13" s="5" customFormat="1" ht="15.75">
      <c r="A1123" s="4" t="s">
        <v>21</v>
      </c>
      <c r="B1123" s="4">
        <f t="shared" si="159"/>
        <v>302970</v>
      </c>
      <c r="C1123" s="3"/>
      <c r="D1123" s="4">
        <f t="shared" si="160"/>
        <v>408164</v>
      </c>
      <c r="E1123" s="3"/>
      <c r="F1123" s="4">
        <f t="shared" si="161"/>
        <v>445144</v>
      </c>
      <c r="H1123" s="25" t="s">
        <v>165</v>
      </c>
      <c r="I1123" s="26">
        <v>300000</v>
      </c>
      <c r="J1123" s="26">
        <v>300000</v>
      </c>
      <c r="K1123" s="26">
        <v>300000</v>
      </c>
      <c r="L1123" s="25">
        <v>24</v>
      </c>
      <c r="M1123" s="25" t="s">
        <v>139</v>
      </c>
    </row>
    <row r="1124" spans="1:13" s="5" customFormat="1" ht="15.75">
      <c r="A1124" s="4"/>
      <c r="B1124" s="4"/>
      <c r="C1124" s="3"/>
      <c r="D1124" s="4"/>
      <c r="E1124" s="3"/>
      <c r="F1124" s="4"/>
      <c r="H1124" s="25" t="s">
        <v>165</v>
      </c>
      <c r="I1124" s="26">
        <v>291746</v>
      </c>
      <c r="J1124" s="26">
        <v>291746</v>
      </c>
      <c r="K1124" s="26">
        <v>297581</v>
      </c>
      <c r="L1124" s="25">
        <v>25</v>
      </c>
      <c r="M1124" s="25" t="s">
        <v>140</v>
      </c>
    </row>
    <row r="1125" spans="1:13" s="5" customFormat="1" ht="15.75">
      <c r="A1125" s="4" t="s">
        <v>22</v>
      </c>
      <c r="B1125" s="4">
        <f>I1117</f>
        <v>8923486</v>
      </c>
      <c r="C1125" s="3"/>
      <c r="D1125" s="4">
        <f>J1117</f>
        <v>11578324</v>
      </c>
      <c r="E1125" s="3"/>
      <c r="F1125" s="4">
        <f>K1117</f>
        <v>14156512</v>
      </c>
      <c r="H1125" s="25" t="s">
        <v>165</v>
      </c>
      <c r="I1125" s="26">
        <v>0</v>
      </c>
      <c r="J1125" s="26">
        <v>0</v>
      </c>
      <c r="K1125" s="26">
        <v>50000</v>
      </c>
      <c r="L1125" s="25">
        <v>26</v>
      </c>
      <c r="M1125" s="25" t="s">
        <v>141</v>
      </c>
    </row>
    <row r="1126" spans="1:13" s="5" customFormat="1" ht="15.75">
      <c r="A1126" s="4" t="s">
        <v>23</v>
      </c>
      <c r="B1126" s="4">
        <f>I1118</f>
        <v>927721</v>
      </c>
      <c r="C1126" s="3"/>
      <c r="D1126" s="4">
        <f>J1118</f>
        <v>976583</v>
      </c>
      <c r="E1126" s="3"/>
      <c r="F1126" s="4">
        <f>K1118</f>
        <v>979916</v>
      </c>
      <c r="H1126" s="25" t="s">
        <v>165</v>
      </c>
      <c r="I1126" s="26">
        <v>5024521</v>
      </c>
      <c r="J1126" s="26">
        <v>5049261</v>
      </c>
      <c r="K1126" s="26">
        <v>5065645</v>
      </c>
      <c r="L1126" s="25">
        <v>27</v>
      </c>
      <c r="M1126" s="25" t="s">
        <v>142</v>
      </c>
    </row>
    <row r="1127" spans="1:13" s="5" customFormat="1" ht="15.75">
      <c r="A1127" s="4" t="s">
        <v>24</v>
      </c>
      <c r="B1127" s="12">
        <f>I1119</f>
        <v>1569551</v>
      </c>
      <c r="C1127" s="3"/>
      <c r="D1127" s="12">
        <f>J1119</f>
        <v>1713659</v>
      </c>
      <c r="E1127" s="3"/>
      <c r="F1127" s="12">
        <f>K1119</f>
        <v>1812075</v>
      </c>
      <c r="H1127" s="25" t="s">
        <v>165</v>
      </c>
      <c r="I1127" s="26">
        <v>396308</v>
      </c>
      <c r="J1127" s="26">
        <v>411818</v>
      </c>
      <c r="K1127" s="26">
        <v>530000</v>
      </c>
      <c r="L1127" s="25">
        <v>28</v>
      </c>
      <c r="M1127" s="25" t="s">
        <v>143</v>
      </c>
    </row>
    <row r="1128" spans="1:13" s="5" customFormat="1" ht="15.75">
      <c r="A1128" s="4"/>
      <c r="B1128" s="4"/>
      <c r="C1128" s="3"/>
      <c r="D1128" s="4"/>
      <c r="E1128" s="3"/>
      <c r="F1128" s="4"/>
      <c r="H1128" s="25" t="s">
        <v>165</v>
      </c>
      <c r="I1128" s="26">
        <v>1369832</v>
      </c>
      <c r="J1128" s="26">
        <v>1386973</v>
      </c>
      <c r="K1128" s="26">
        <v>1432188</v>
      </c>
      <c r="L1128" s="25">
        <v>29</v>
      </c>
      <c r="M1128" s="25" t="s">
        <v>144</v>
      </c>
    </row>
    <row r="1129" spans="1:13" s="5" customFormat="1" ht="15.75">
      <c r="A1129" s="4" t="s">
        <v>25</v>
      </c>
      <c r="B1129" s="4">
        <f>SUM(B1125:B1128)</f>
        <v>11420758</v>
      </c>
      <c r="C1129" s="3"/>
      <c r="D1129" s="4">
        <f>SUM(D1125:D1128)</f>
        <v>14268566</v>
      </c>
      <c r="E1129" s="3"/>
      <c r="F1129" s="4">
        <f>SUM(F1125:F1128)</f>
        <v>16948503</v>
      </c>
      <c r="H1129" s="25" t="s">
        <v>165</v>
      </c>
      <c r="I1129" s="26">
        <v>0</v>
      </c>
      <c r="J1129" s="26">
        <v>25069</v>
      </c>
      <c r="K1129" s="26">
        <v>20815</v>
      </c>
      <c r="L1129" s="25">
        <v>30</v>
      </c>
      <c r="M1129" s="25" t="s">
        <v>145</v>
      </c>
    </row>
    <row r="1130" spans="1:13" s="5" customFormat="1" ht="15.75">
      <c r="A1130" s="4"/>
      <c r="B1130" s="4"/>
      <c r="C1130" s="3"/>
      <c r="D1130" s="4"/>
      <c r="E1130" s="3"/>
      <c r="F1130" s="4"/>
      <c r="H1130" s="25" t="s">
        <v>165</v>
      </c>
      <c r="I1130" s="26">
        <v>16001057</v>
      </c>
      <c r="J1130" s="26">
        <v>20390015</v>
      </c>
      <c r="K1130" s="26">
        <v>20200000</v>
      </c>
      <c r="L1130" s="25">
        <v>31</v>
      </c>
      <c r="M1130" s="25" t="s">
        <v>146</v>
      </c>
    </row>
    <row r="1131" spans="1:13" s="5" customFormat="1" ht="15.75">
      <c r="A1131" s="4" t="s">
        <v>26</v>
      </c>
      <c r="B1131" s="4">
        <f aca="true" t="shared" si="162" ref="B1131:B1136">I1120</f>
        <v>7351094</v>
      </c>
      <c r="C1131" s="3"/>
      <c r="D1131" s="4">
        <f aca="true" t="shared" si="163" ref="D1131:D1136">J1120</f>
        <v>7654692</v>
      </c>
      <c r="E1131" s="3"/>
      <c r="F1131" s="4">
        <f aca="true" t="shared" si="164" ref="F1131:F1136">K1120</f>
        <v>7818169</v>
      </c>
      <c r="H1131" s="25" t="s">
        <v>165</v>
      </c>
      <c r="I1131" s="26">
        <v>1479302</v>
      </c>
      <c r="J1131" s="26">
        <v>1521187</v>
      </c>
      <c r="K1131" s="26">
        <v>1524715</v>
      </c>
      <c r="L1131" s="25">
        <v>32</v>
      </c>
      <c r="M1131" s="25" t="s">
        <v>147</v>
      </c>
    </row>
    <row r="1132" spans="1:13" s="5" customFormat="1" ht="15.75">
      <c r="A1132" s="4" t="s">
        <v>27</v>
      </c>
      <c r="B1132" s="4">
        <f t="shared" si="162"/>
        <v>105678</v>
      </c>
      <c r="C1132" s="3"/>
      <c r="D1132" s="4">
        <f t="shared" si="163"/>
        <v>108848</v>
      </c>
      <c r="E1132" s="3"/>
      <c r="F1132" s="4">
        <f t="shared" si="164"/>
        <v>111025</v>
      </c>
      <c r="H1132" s="25" t="s">
        <v>165</v>
      </c>
      <c r="I1132" s="26">
        <v>2119308</v>
      </c>
      <c r="J1132" s="26">
        <v>1914986</v>
      </c>
      <c r="K1132" s="26">
        <v>2065751</v>
      </c>
      <c r="L1132" s="25">
        <v>33</v>
      </c>
      <c r="M1132" s="25" t="s">
        <v>148</v>
      </c>
    </row>
    <row r="1133" spans="1:13" s="5" customFormat="1" ht="15.75">
      <c r="A1133" s="4" t="s">
        <v>28</v>
      </c>
      <c r="B1133" s="4">
        <f t="shared" si="162"/>
        <v>102800</v>
      </c>
      <c r="C1133" s="3"/>
      <c r="D1133" s="4">
        <f t="shared" si="163"/>
        <v>105884</v>
      </c>
      <c r="E1133" s="3"/>
      <c r="F1133" s="4">
        <f t="shared" si="164"/>
        <v>116578</v>
      </c>
      <c r="H1133" s="25" t="s">
        <v>165</v>
      </c>
      <c r="I1133" s="26">
        <v>449201</v>
      </c>
      <c r="J1133" s="26">
        <v>404166</v>
      </c>
      <c r="K1133" s="26">
        <v>186033</v>
      </c>
      <c r="L1133" s="25">
        <v>34</v>
      </c>
      <c r="M1133" s="25" t="s">
        <v>149</v>
      </c>
    </row>
    <row r="1134" spans="1:13" s="5" customFormat="1" ht="15.75">
      <c r="A1134" s="4" t="s">
        <v>29</v>
      </c>
      <c r="B1134" s="4">
        <f t="shared" si="162"/>
        <v>300000</v>
      </c>
      <c r="C1134" s="3"/>
      <c r="D1134" s="4">
        <f t="shared" si="163"/>
        <v>300000</v>
      </c>
      <c r="E1134" s="3"/>
      <c r="F1134" s="4">
        <f t="shared" si="164"/>
        <v>300000</v>
      </c>
      <c r="H1134" s="25" t="s">
        <v>165</v>
      </c>
      <c r="I1134" s="26">
        <v>204536</v>
      </c>
      <c r="J1134" s="26">
        <v>104825</v>
      </c>
      <c r="K1134" s="26">
        <v>104863</v>
      </c>
      <c r="L1134" s="25">
        <v>35</v>
      </c>
      <c r="M1134" s="25" t="s">
        <v>150</v>
      </c>
    </row>
    <row r="1135" spans="1:13" s="5" customFormat="1" ht="15.75">
      <c r="A1135" s="4" t="s">
        <v>30</v>
      </c>
      <c r="B1135" s="4">
        <f t="shared" si="162"/>
        <v>291746</v>
      </c>
      <c r="C1135" s="3"/>
      <c r="D1135" s="4">
        <f t="shared" si="163"/>
        <v>291746</v>
      </c>
      <c r="E1135" s="3"/>
      <c r="F1135" s="4">
        <f t="shared" si="164"/>
        <v>297581</v>
      </c>
      <c r="H1135" s="25" t="s">
        <v>165</v>
      </c>
      <c r="I1135" s="26">
        <v>123210</v>
      </c>
      <c r="J1135" s="26">
        <v>168000</v>
      </c>
      <c r="K1135" s="26">
        <v>166500</v>
      </c>
      <c r="L1135" s="25">
        <v>36</v>
      </c>
      <c r="M1135" s="25" t="s">
        <v>151</v>
      </c>
    </row>
    <row r="1136" spans="1:13" s="5" customFormat="1" ht="15.75">
      <c r="A1136" s="4" t="s">
        <v>31</v>
      </c>
      <c r="B1136" s="12">
        <f t="shared" si="162"/>
        <v>0</v>
      </c>
      <c r="C1136" s="3"/>
      <c r="D1136" s="12">
        <f t="shared" si="163"/>
        <v>0</v>
      </c>
      <c r="E1136" s="3"/>
      <c r="F1136" s="12">
        <f t="shared" si="164"/>
        <v>50000</v>
      </c>
      <c r="H1136" s="25" t="s">
        <v>165</v>
      </c>
      <c r="I1136" s="26">
        <v>0</v>
      </c>
      <c r="J1136" s="26">
        <v>104135</v>
      </c>
      <c r="K1136" s="26">
        <v>102329</v>
      </c>
      <c r="L1136" s="25">
        <v>37</v>
      </c>
      <c r="M1136" s="25" t="s">
        <v>152</v>
      </c>
    </row>
    <row r="1137" spans="1:12" s="5" customFormat="1" ht="15.75">
      <c r="A1137" s="4"/>
      <c r="B1137" s="4"/>
      <c r="C1137" s="3"/>
      <c r="D1137" s="4"/>
      <c r="E1137" s="3"/>
      <c r="F1137" s="4"/>
      <c r="L1137" s="25"/>
    </row>
    <row r="1138" spans="1:12" s="5" customFormat="1" ht="15.75">
      <c r="A1138" s="4" t="s">
        <v>32</v>
      </c>
      <c r="B1138" s="4">
        <f>SUM(B1131:B1137)</f>
        <v>8151318</v>
      </c>
      <c r="C1138" s="3"/>
      <c r="D1138" s="4">
        <f>SUM(D1131:D1137)</f>
        <v>8461170</v>
      </c>
      <c r="E1138" s="3"/>
      <c r="F1138" s="4">
        <f>SUM(F1131:F1137)</f>
        <v>8693353</v>
      </c>
      <c r="L1138" s="25"/>
    </row>
    <row r="1139" spans="1:12" s="5" customFormat="1" ht="15.75">
      <c r="A1139" s="4"/>
      <c r="B1139" s="4"/>
      <c r="C1139" s="3"/>
      <c r="D1139" s="4"/>
      <c r="E1139" s="3"/>
      <c r="F1139" s="4"/>
      <c r="L1139" s="25"/>
    </row>
    <row r="1140" spans="1:12" s="5" customFormat="1" ht="15.75">
      <c r="A1140" s="4" t="s">
        <v>33</v>
      </c>
      <c r="B1140" s="4">
        <f>I1126</f>
        <v>5024521</v>
      </c>
      <c r="C1140" s="3"/>
      <c r="D1140" s="4">
        <f>J1126</f>
        <v>5049261</v>
      </c>
      <c r="E1140" s="3"/>
      <c r="F1140" s="4">
        <f>K1126</f>
        <v>5065645</v>
      </c>
      <c r="L1140" s="25"/>
    </row>
    <row r="1141" spans="1:12" s="5" customFormat="1" ht="15.75">
      <c r="A1141" s="4" t="s">
        <v>34</v>
      </c>
      <c r="B1141" s="4">
        <f>I1127</f>
        <v>396308</v>
      </c>
      <c r="C1141" s="3"/>
      <c r="D1141" s="4">
        <f>J1127</f>
        <v>411818</v>
      </c>
      <c r="E1141" s="3"/>
      <c r="F1141" s="4">
        <f>K1127</f>
        <v>530000</v>
      </c>
      <c r="L1141" s="25"/>
    </row>
    <row r="1142" spans="1:12" s="5" customFormat="1" ht="15.75">
      <c r="A1142" s="4" t="s">
        <v>35</v>
      </c>
      <c r="B1142" s="4">
        <f>I1128</f>
        <v>1369832</v>
      </c>
      <c r="C1142" s="3"/>
      <c r="D1142" s="4">
        <f>J1128</f>
        <v>1386973</v>
      </c>
      <c r="E1142" s="3"/>
      <c r="F1142" s="4">
        <f>K1128</f>
        <v>1432188</v>
      </c>
      <c r="L1142" s="25"/>
    </row>
    <row r="1143" spans="1:12" s="5" customFormat="1" ht="15.75">
      <c r="A1143" s="4" t="s">
        <v>36</v>
      </c>
      <c r="B1143" s="12">
        <f>I1129</f>
        <v>0</v>
      </c>
      <c r="C1143" s="3"/>
      <c r="D1143" s="12">
        <f>J1129</f>
        <v>25069</v>
      </c>
      <c r="E1143" s="3"/>
      <c r="F1143" s="12">
        <f>K1129</f>
        <v>20815</v>
      </c>
      <c r="L1143" s="25"/>
    </row>
    <row r="1144" spans="1:12" s="5" customFormat="1" ht="15.75">
      <c r="A1144" s="4"/>
      <c r="B1144" s="4"/>
      <c r="C1144" s="3"/>
      <c r="D1144" s="4"/>
      <c r="E1144" s="3"/>
      <c r="F1144" s="4"/>
      <c r="L1144" s="25"/>
    </row>
    <row r="1145" spans="1:12" s="5" customFormat="1" ht="15.75">
      <c r="A1145" s="4" t="s">
        <v>37</v>
      </c>
      <c r="B1145" s="4">
        <f>SUM(B1140:B1144)</f>
        <v>6790661</v>
      </c>
      <c r="C1145" s="3"/>
      <c r="D1145" s="4">
        <f>SUM(D1140:D1144)</f>
        <v>6873121</v>
      </c>
      <c r="E1145" s="3"/>
      <c r="F1145" s="4">
        <f>SUM(F1140:F1144)</f>
        <v>7048648</v>
      </c>
      <c r="L1145" s="25"/>
    </row>
    <row r="1146" spans="1:12" s="5" customFormat="1" ht="15.75">
      <c r="A1146" s="4"/>
      <c r="B1146" s="4"/>
      <c r="C1146" s="3"/>
      <c r="D1146" s="4"/>
      <c r="E1146" s="3"/>
      <c r="F1146" s="4"/>
      <c r="L1146" s="25"/>
    </row>
    <row r="1147" spans="1:12" s="5" customFormat="1" ht="15.75">
      <c r="A1147" s="4" t="s">
        <v>38</v>
      </c>
      <c r="B1147" s="4">
        <f aca="true" t="shared" si="165" ref="B1147:B1152">I1130</f>
        <v>16001057</v>
      </c>
      <c r="C1147" s="3"/>
      <c r="D1147" s="4">
        <f aca="true" t="shared" si="166" ref="D1147:D1152">J1130</f>
        <v>20390015</v>
      </c>
      <c r="E1147" s="3"/>
      <c r="F1147" s="4">
        <f aca="true" t="shared" si="167" ref="F1147:F1152">K1130</f>
        <v>20200000</v>
      </c>
      <c r="L1147" s="25"/>
    </row>
    <row r="1148" spans="1:12" s="5" customFormat="1" ht="15.75">
      <c r="A1148" s="4" t="s">
        <v>39</v>
      </c>
      <c r="B1148" s="4">
        <f t="shared" si="165"/>
        <v>1479302</v>
      </c>
      <c r="C1148" s="3"/>
      <c r="D1148" s="4">
        <f t="shared" si="166"/>
        <v>1521187</v>
      </c>
      <c r="E1148" s="3"/>
      <c r="F1148" s="4">
        <f t="shared" si="167"/>
        <v>1524715</v>
      </c>
      <c r="L1148" s="25"/>
    </row>
    <row r="1149" spans="1:12" s="5" customFormat="1" ht="15.75">
      <c r="A1149" s="4" t="s">
        <v>40</v>
      </c>
      <c r="B1149" s="4">
        <f t="shared" si="165"/>
        <v>2119308</v>
      </c>
      <c r="C1149" s="3"/>
      <c r="D1149" s="4">
        <f t="shared" si="166"/>
        <v>1914986</v>
      </c>
      <c r="E1149" s="3"/>
      <c r="F1149" s="4">
        <f t="shared" si="167"/>
        <v>2065751</v>
      </c>
      <c r="L1149" s="25"/>
    </row>
    <row r="1150" spans="1:12" s="5" customFormat="1" ht="15.75">
      <c r="A1150" s="4" t="s">
        <v>41</v>
      </c>
      <c r="B1150" s="4">
        <f t="shared" si="165"/>
        <v>449201</v>
      </c>
      <c r="C1150" s="3"/>
      <c r="D1150" s="4">
        <f t="shared" si="166"/>
        <v>404166</v>
      </c>
      <c r="E1150" s="3"/>
      <c r="F1150" s="4">
        <f t="shared" si="167"/>
        <v>186033</v>
      </c>
      <c r="L1150" s="25"/>
    </row>
    <row r="1151" spans="1:12" s="5" customFormat="1" ht="15.75">
      <c r="A1151" s="4" t="s">
        <v>42</v>
      </c>
      <c r="B1151" s="4">
        <f t="shared" si="165"/>
        <v>204536</v>
      </c>
      <c r="C1151" s="3"/>
      <c r="D1151" s="4">
        <f t="shared" si="166"/>
        <v>104825</v>
      </c>
      <c r="E1151" s="3"/>
      <c r="F1151" s="4">
        <f t="shared" si="167"/>
        <v>104863</v>
      </c>
      <c r="L1151" s="25"/>
    </row>
    <row r="1152" spans="1:12" s="5" customFormat="1" ht="15.75">
      <c r="A1152" s="4" t="s">
        <v>43</v>
      </c>
      <c r="B1152" s="4">
        <f t="shared" si="165"/>
        <v>123210</v>
      </c>
      <c r="C1152" s="3"/>
      <c r="D1152" s="4">
        <f t="shared" si="166"/>
        <v>168000</v>
      </c>
      <c r="E1152" s="3"/>
      <c r="F1152" s="4">
        <f t="shared" si="167"/>
        <v>166500</v>
      </c>
      <c r="L1152" s="25"/>
    </row>
    <row r="1153" spans="1:12" s="5" customFormat="1" ht="15.75">
      <c r="A1153" s="4" t="s">
        <v>44</v>
      </c>
      <c r="B1153" s="4"/>
      <c r="C1153" s="4"/>
      <c r="D1153" s="4"/>
      <c r="E1153" s="3"/>
      <c r="F1153" s="4"/>
      <c r="L1153" s="25"/>
    </row>
    <row r="1154" spans="1:12" s="5" customFormat="1" ht="15.75">
      <c r="A1154" s="4" t="s">
        <v>45</v>
      </c>
      <c r="B1154" s="12">
        <f>I1136</f>
        <v>0</v>
      </c>
      <c r="C1154" s="3"/>
      <c r="D1154" s="12">
        <f>J1136</f>
        <v>104135</v>
      </c>
      <c r="E1154" s="3"/>
      <c r="F1154" s="12">
        <f>K1136</f>
        <v>102329</v>
      </c>
      <c r="L1154" s="25"/>
    </row>
    <row r="1155" spans="1:12" s="5" customFormat="1" ht="15.75">
      <c r="A1155" s="4"/>
      <c r="B1155" s="4"/>
      <c r="C1155" s="4"/>
      <c r="D1155" s="4"/>
      <c r="E1155" s="3"/>
      <c r="F1155" s="4"/>
      <c r="L1155" s="25"/>
    </row>
    <row r="1156" spans="1:12" s="5" customFormat="1" ht="15.75">
      <c r="A1156" s="4" t="s">
        <v>46</v>
      </c>
      <c r="B1156" s="4">
        <f>SUM(B1100:B1101)+B1110+SUM(B1114:B1123)+B1129+B1138+SUM(B1144:B1155)</f>
        <v>99603836</v>
      </c>
      <c r="C1156" s="3"/>
      <c r="D1156" s="4">
        <f>SUM(D1100:D1101)+D1110+SUM(D1114:D1123)+D1129+D1138+SUM(D1144:D1155)</f>
        <v>107412962</v>
      </c>
      <c r="E1156" s="3"/>
      <c r="F1156" s="4">
        <f>SUM(F1100:F1101)+F1110+SUM(F1114:F1123)+F1129+F1138+SUM(F1144:F1155)</f>
        <v>122192974</v>
      </c>
      <c r="L1156" s="25"/>
    </row>
    <row r="1157" spans="1:12" s="5" customFormat="1" ht="15.75">
      <c r="A1157" s="4"/>
      <c r="B1157" s="4"/>
      <c r="C1157" s="3"/>
      <c r="D1157" s="4"/>
      <c r="E1157" s="3"/>
      <c r="F1157" s="4"/>
      <c r="L1157" s="25"/>
    </row>
    <row r="1158" spans="1:12" s="5" customFormat="1" ht="15.75">
      <c r="A1158" s="13" t="s">
        <v>47</v>
      </c>
      <c r="B1158" s="4"/>
      <c r="C1158" s="4"/>
      <c r="D1158" s="4"/>
      <c r="E1158" s="4"/>
      <c r="F1158" s="4"/>
      <c r="L1158" s="25"/>
    </row>
    <row r="1159" spans="1:12" s="5" customFormat="1" ht="15.75">
      <c r="A1159" s="14" t="s">
        <v>48</v>
      </c>
      <c r="B1159" s="4"/>
      <c r="C1159" s="3"/>
      <c r="D1159" s="4"/>
      <c r="E1159" s="3"/>
      <c r="F1159" s="4"/>
      <c r="L1159" s="25"/>
    </row>
    <row r="1160" spans="1:12" s="5" customFormat="1" ht="15.75">
      <c r="A1160" s="14" t="s">
        <v>49</v>
      </c>
      <c r="B1160" s="4"/>
      <c r="C1160" s="3"/>
      <c r="D1160" s="4"/>
      <c r="E1160" s="3"/>
      <c r="F1160" s="4"/>
      <c r="L1160" s="25"/>
    </row>
    <row r="1161" spans="1:12" s="5" customFormat="1" ht="15.75">
      <c r="A1161" s="14" t="s">
        <v>50</v>
      </c>
      <c r="B1161" s="3"/>
      <c r="C1161" s="3"/>
      <c r="D1161" s="3"/>
      <c r="E1161" s="3"/>
      <c r="F1161" s="3"/>
      <c r="L1161" s="25"/>
    </row>
    <row r="1162" spans="1:12" s="5" customFormat="1" ht="15.75">
      <c r="A1162" s="14" t="s">
        <v>51</v>
      </c>
      <c r="B1162" s="4"/>
      <c r="C1162" s="3"/>
      <c r="D1162" s="4"/>
      <c r="E1162" s="3"/>
      <c r="F1162" s="4"/>
      <c r="L1162" s="25"/>
    </row>
    <row r="1163" spans="1:12" s="5" customFormat="1" ht="15.75">
      <c r="A1163" s="4"/>
      <c r="B1163" s="4"/>
      <c r="C1163" s="3"/>
      <c r="D1163" s="4"/>
      <c r="E1163" s="3"/>
      <c r="F1163" s="4"/>
      <c r="L1163" s="25"/>
    </row>
    <row r="1164" spans="1:12" s="5" customFormat="1" ht="15.75">
      <c r="A1164" s="4"/>
      <c r="B1164" s="4"/>
      <c r="C1164" s="3"/>
      <c r="D1164" s="4"/>
      <c r="E1164" s="3"/>
      <c r="F1164" s="4"/>
      <c r="L1164" s="25"/>
    </row>
    <row r="1165" spans="1:12" s="5" customFormat="1" ht="15.75">
      <c r="A1165" s="15"/>
      <c r="B1165" s="4"/>
      <c r="C1165" s="3"/>
      <c r="D1165" s="4"/>
      <c r="E1165" s="3"/>
      <c r="F1165" s="4"/>
      <c r="L1165" s="25"/>
    </row>
    <row r="1166" spans="1:12" s="5" customFormat="1" ht="15.75">
      <c r="A1166" s="15"/>
      <c r="B1166" s="4"/>
      <c r="C1166" s="3"/>
      <c r="D1166" s="4"/>
      <c r="E1166" s="3"/>
      <c r="F1166" s="4"/>
      <c r="L1166" s="25"/>
    </row>
    <row r="1167" spans="1:12" s="5" customFormat="1" ht="15.75">
      <c r="A1167" s="16"/>
      <c r="B1167" s="4"/>
      <c r="C1167" s="3"/>
      <c r="D1167" s="4"/>
      <c r="E1167" s="3"/>
      <c r="F1167" s="4"/>
      <c r="L1167" s="25"/>
    </row>
    <row r="1168" spans="1:12" s="5" customFormat="1" ht="15.75">
      <c r="A1168" s="17"/>
      <c r="B1168" s="4"/>
      <c r="C1168" s="3"/>
      <c r="D1168" s="4"/>
      <c r="E1168" s="3"/>
      <c r="F1168" s="4"/>
      <c r="L1168" s="25"/>
    </row>
    <row r="1169" spans="1:12" s="5" customFormat="1" ht="15.75">
      <c r="A1169" s="18" t="s">
        <v>52</v>
      </c>
      <c r="B1169" s="4"/>
      <c r="C1169" s="3"/>
      <c r="D1169" s="4"/>
      <c r="E1169" s="3"/>
      <c r="F1169" s="4"/>
      <c r="L1169" s="25"/>
    </row>
    <row r="1170" spans="1:12" s="5" customFormat="1" ht="15.75">
      <c r="A1170" s="4"/>
      <c r="B1170" s="4"/>
      <c r="C1170" s="3"/>
      <c r="D1170" s="4"/>
      <c r="E1170" s="3"/>
      <c r="F1170" s="4"/>
      <c r="L1170" s="25"/>
    </row>
    <row r="1171" spans="1:12" s="5" customFormat="1" ht="15.75">
      <c r="A1171" s="6" t="s">
        <v>0</v>
      </c>
      <c r="B1171" s="4"/>
      <c r="C1171" s="3"/>
      <c r="D1171" s="4"/>
      <c r="E1171" s="3"/>
      <c r="F1171" s="4"/>
      <c r="L1171" s="25"/>
    </row>
    <row r="1172" spans="1:12" s="5" customFormat="1" ht="15.75">
      <c r="A1172" s="4"/>
      <c r="B1172" s="4"/>
      <c r="C1172" s="3"/>
      <c r="D1172" s="4"/>
      <c r="E1172" s="3"/>
      <c r="F1172" s="4"/>
      <c r="L1172" s="25"/>
    </row>
    <row r="1173" spans="1:12" s="5" customFormat="1" ht="15.75">
      <c r="A1173" s="6" t="s">
        <v>1</v>
      </c>
      <c r="B1173" s="4"/>
      <c r="C1173" s="3"/>
      <c r="D1173" s="4"/>
      <c r="E1173" s="3"/>
      <c r="F1173" s="4"/>
      <c r="L1173" s="25"/>
    </row>
    <row r="1174" spans="1:12" s="5" customFormat="1" ht="15.75">
      <c r="A1174" s="19" t="s">
        <v>66</v>
      </c>
      <c r="B1174" s="4"/>
      <c r="C1174" s="3"/>
      <c r="D1174" s="4"/>
      <c r="E1174" s="3"/>
      <c r="F1174" s="4"/>
      <c r="L1174" s="25"/>
    </row>
    <row r="1175" spans="1:12" s="5" customFormat="1" ht="15.75">
      <c r="A1175" s="4"/>
      <c r="B1175" s="4"/>
      <c r="C1175" s="3"/>
      <c r="D1175" s="8"/>
      <c r="E1175" s="9"/>
      <c r="F1175" s="8"/>
      <c r="L1175" s="25"/>
    </row>
    <row r="1176" spans="1:12" s="5" customFormat="1" ht="15.75">
      <c r="A1176" s="4"/>
      <c r="B1176" s="10"/>
      <c r="C1176" s="11"/>
      <c r="D1176" s="10"/>
      <c r="E1176" s="11"/>
      <c r="F1176" s="10"/>
      <c r="L1176" s="25"/>
    </row>
    <row r="1177" spans="1:12" s="5" customFormat="1" ht="15.75">
      <c r="A1177" s="4"/>
      <c r="B1177" s="2">
        <v>1997</v>
      </c>
      <c r="C1177" s="1"/>
      <c r="D1177" s="2">
        <v>1998</v>
      </c>
      <c r="E1177" s="1"/>
      <c r="F1177" s="2">
        <v>1999</v>
      </c>
      <c r="L1177" s="25"/>
    </row>
    <row r="1178" spans="1:12" s="5" customFormat="1" ht="15.75">
      <c r="A1178" s="4"/>
      <c r="B1178" s="4"/>
      <c r="C1178" s="3"/>
      <c r="D1178" s="4"/>
      <c r="E1178" s="3"/>
      <c r="F1178" s="4"/>
      <c r="L1178" s="25"/>
    </row>
    <row r="1179" spans="1:13" s="5" customFormat="1" ht="15.75">
      <c r="A1179" s="4" t="s">
        <v>3</v>
      </c>
      <c r="B1179" s="4">
        <f>I1179</f>
        <v>1000000</v>
      </c>
      <c r="C1179" s="3"/>
      <c r="D1179" s="4">
        <f>J1179</f>
        <v>2125000</v>
      </c>
      <c r="E1179" s="3"/>
      <c r="F1179" s="4">
        <f>K1179</f>
        <v>2125000</v>
      </c>
      <c r="H1179" s="25" t="s">
        <v>166</v>
      </c>
      <c r="I1179" s="26">
        <v>1000000</v>
      </c>
      <c r="J1179" s="26">
        <v>2125000</v>
      </c>
      <c r="K1179" s="26">
        <v>2125000</v>
      </c>
      <c r="L1179" s="25">
        <v>1</v>
      </c>
      <c r="M1179" s="25" t="s">
        <v>116</v>
      </c>
    </row>
    <row r="1180" spans="1:13" s="5" customFormat="1" ht="15.75">
      <c r="A1180" s="4" t="s">
        <v>4</v>
      </c>
      <c r="B1180" s="4">
        <f>I1180</f>
        <v>2068313</v>
      </c>
      <c r="C1180" s="3"/>
      <c r="D1180" s="4">
        <f>J1180</f>
        <v>1914924</v>
      </c>
      <c r="E1180" s="3"/>
      <c r="F1180" s="4">
        <f>K1180</f>
        <v>1909962</v>
      </c>
      <c r="H1180" s="25" t="s">
        <v>166</v>
      </c>
      <c r="I1180" s="26">
        <v>2068313</v>
      </c>
      <c r="J1180" s="26">
        <v>1914924</v>
      </c>
      <c r="K1180" s="26">
        <v>1909962</v>
      </c>
      <c r="L1180" s="25">
        <v>2</v>
      </c>
      <c r="M1180" s="25" t="s">
        <v>117</v>
      </c>
    </row>
    <row r="1181" spans="1:13" s="5" customFormat="1" ht="15.75">
      <c r="A1181" s="4"/>
      <c r="B1181" s="4"/>
      <c r="C1181" s="3"/>
      <c r="D1181" s="4"/>
      <c r="E1181" s="3"/>
      <c r="F1181" s="4"/>
      <c r="H1181" s="25" t="s">
        <v>166</v>
      </c>
      <c r="I1181" s="26">
        <v>21879383</v>
      </c>
      <c r="J1181" s="26">
        <v>21874584</v>
      </c>
      <c r="K1181" s="26">
        <v>23355862</v>
      </c>
      <c r="L1181" s="25">
        <v>3</v>
      </c>
      <c r="M1181" s="25" t="s">
        <v>118</v>
      </c>
    </row>
    <row r="1182" spans="1:13" s="5" customFormat="1" ht="15.75">
      <c r="A1182" s="4" t="s">
        <v>5</v>
      </c>
      <c r="B1182" s="4">
        <f aca="true" t="shared" si="168" ref="B1182:B1187">I1181</f>
        <v>21879383</v>
      </c>
      <c r="C1182" s="3"/>
      <c r="D1182" s="4">
        <f aca="true" t="shared" si="169" ref="D1182:D1187">J1181</f>
        <v>21874584</v>
      </c>
      <c r="E1182" s="3"/>
      <c r="F1182" s="4">
        <f aca="true" t="shared" si="170" ref="F1182:F1187">K1181</f>
        <v>23355862</v>
      </c>
      <c r="H1182" s="25" t="s">
        <v>166</v>
      </c>
      <c r="I1182" s="26">
        <v>46115</v>
      </c>
      <c r="J1182" s="26">
        <v>46115</v>
      </c>
      <c r="K1182" s="26">
        <v>10039</v>
      </c>
      <c r="L1182" s="25">
        <v>4</v>
      </c>
      <c r="M1182" s="25" t="s">
        <v>119</v>
      </c>
    </row>
    <row r="1183" spans="1:13" s="5" customFormat="1" ht="15.75">
      <c r="A1183" s="4" t="s">
        <v>6</v>
      </c>
      <c r="B1183" s="4">
        <f t="shared" si="168"/>
        <v>46115</v>
      </c>
      <c r="C1183" s="3"/>
      <c r="D1183" s="4">
        <f t="shared" si="169"/>
        <v>46115</v>
      </c>
      <c r="E1183" s="3"/>
      <c r="F1183" s="4">
        <f t="shared" si="170"/>
        <v>10039</v>
      </c>
      <c r="H1183" s="25" t="s">
        <v>166</v>
      </c>
      <c r="I1183" s="26">
        <v>477615</v>
      </c>
      <c r="J1183" s="26">
        <v>565400</v>
      </c>
      <c r="K1183" s="26">
        <v>626250</v>
      </c>
      <c r="L1183" s="25">
        <v>5</v>
      </c>
      <c r="M1183" s="25" t="s">
        <v>120</v>
      </c>
    </row>
    <row r="1184" spans="1:13" s="5" customFormat="1" ht="15.75">
      <c r="A1184" s="4" t="s">
        <v>7</v>
      </c>
      <c r="B1184" s="4">
        <f t="shared" si="168"/>
        <v>477615</v>
      </c>
      <c r="C1184" s="3"/>
      <c r="D1184" s="4">
        <f t="shared" si="169"/>
        <v>565400</v>
      </c>
      <c r="E1184" s="3"/>
      <c r="F1184" s="4">
        <f t="shared" si="170"/>
        <v>626250</v>
      </c>
      <c r="H1184" s="25" t="s">
        <v>166</v>
      </c>
      <c r="I1184" s="26">
        <v>3588469</v>
      </c>
      <c r="J1184" s="26">
        <v>4009554</v>
      </c>
      <c r="K1184" s="26">
        <v>4391869</v>
      </c>
      <c r="L1184" s="25">
        <v>6</v>
      </c>
      <c r="M1184" s="25" t="s">
        <v>121</v>
      </c>
    </row>
    <row r="1185" spans="1:13" s="5" customFormat="1" ht="15.75">
      <c r="A1185" s="4" t="s">
        <v>8</v>
      </c>
      <c r="B1185" s="4">
        <f t="shared" si="168"/>
        <v>3588469</v>
      </c>
      <c r="C1185" s="3"/>
      <c r="D1185" s="4">
        <f t="shared" si="169"/>
        <v>4009554</v>
      </c>
      <c r="E1185" s="3"/>
      <c r="F1185" s="4">
        <f t="shared" si="170"/>
        <v>4391869</v>
      </c>
      <c r="H1185" s="25" t="s">
        <v>166</v>
      </c>
      <c r="I1185" s="26">
        <v>100345</v>
      </c>
      <c r="J1185" s="26">
        <v>100895</v>
      </c>
      <c r="K1185" s="26">
        <v>115981</v>
      </c>
      <c r="L1185" s="25">
        <v>7</v>
      </c>
      <c r="M1185" s="25" t="s">
        <v>122</v>
      </c>
    </row>
    <row r="1186" spans="1:13" s="5" customFormat="1" ht="15.75">
      <c r="A1186" s="4" t="s">
        <v>9</v>
      </c>
      <c r="B1186" s="4">
        <f t="shared" si="168"/>
        <v>100345</v>
      </c>
      <c r="C1186" s="3"/>
      <c r="D1186" s="4">
        <f t="shared" si="169"/>
        <v>100895</v>
      </c>
      <c r="E1186" s="3"/>
      <c r="F1186" s="4">
        <f t="shared" si="170"/>
        <v>115981</v>
      </c>
      <c r="H1186" s="25" t="s">
        <v>166</v>
      </c>
      <c r="I1186" s="26">
        <v>0</v>
      </c>
      <c r="J1186" s="26">
        <v>352714</v>
      </c>
      <c r="K1186" s="26">
        <v>362321</v>
      </c>
      <c r="L1186" s="25">
        <v>8</v>
      </c>
      <c r="M1186" s="25" t="s">
        <v>123</v>
      </c>
    </row>
    <row r="1187" spans="1:13" s="5" customFormat="1" ht="15.75">
      <c r="A1187" s="4" t="s">
        <v>10</v>
      </c>
      <c r="B1187" s="12">
        <f t="shared" si="168"/>
        <v>0</v>
      </c>
      <c r="C1187" s="3"/>
      <c r="D1187" s="12">
        <f t="shared" si="169"/>
        <v>352714</v>
      </c>
      <c r="E1187" s="3"/>
      <c r="F1187" s="12">
        <f t="shared" si="170"/>
        <v>362321</v>
      </c>
      <c r="H1187" s="25" t="s">
        <v>166</v>
      </c>
      <c r="I1187" s="26">
        <v>3230599</v>
      </c>
      <c r="J1187" s="26">
        <v>4355687</v>
      </c>
      <c r="K1187" s="26">
        <v>4399807</v>
      </c>
      <c r="L1187" s="25">
        <v>9</v>
      </c>
      <c r="M1187" s="25" t="s">
        <v>124</v>
      </c>
    </row>
    <row r="1188" spans="1:13" s="5" customFormat="1" ht="15.75">
      <c r="A1188" s="4"/>
      <c r="B1188" s="3"/>
      <c r="C1188" s="3"/>
      <c r="D1188" s="3"/>
      <c r="E1188" s="3"/>
      <c r="F1188" s="3"/>
      <c r="H1188" s="25" t="s">
        <v>166</v>
      </c>
      <c r="I1188" s="26">
        <v>211816</v>
      </c>
      <c r="J1188" s="26">
        <v>321304</v>
      </c>
      <c r="K1188" s="26">
        <v>313456</v>
      </c>
      <c r="L1188" s="25">
        <v>10</v>
      </c>
      <c r="M1188" s="25" t="s">
        <v>125</v>
      </c>
    </row>
    <row r="1189" spans="1:13" s="5" customFormat="1" ht="15.75">
      <c r="A1189" s="4" t="s">
        <v>11</v>
      </c>
      <c r="B1189" s="4">
        <f>SUM(B1182:B1188)</f>
        <v>26091927</v>
      </c>
      <c r="C1189" s="3"/>
      <c r="D1189" s="4">
        <f>SUM(D1182:D1188)</f>
        <v>26949262</v>
      </c>
      <c r="E1189" s="3"/>
      <c r="F1189" s="4">
        <f>SUM(F1182:F1188)</f>
        <v>28862322</v>
      </c>
      <c r="H1189" s="25" t="s">
        <v>166</v>
      </c>
      <c r="I1189" s="26">
        <v>1529674</v>
      </c>
      <c r="J1189" s="26">
        <v>1652805</v>
      </c>
      <c r="K1189" s="26">
        <v>1653300</v>
      </c>
      <c r="L1189" s="25">
        <v>11</v>
      </c>
      <c r="M1189" s="25" t="s">
        <v>126</v>
      </c>
    </row>
    <row r="1190" spans="1:13" s="5" customFormat="1" ht="15.75">
      <c r="A1190" s="4"/>
      <c r="B1190" s="4"/>
      <c r="C1190" s="3"/>
      <c r="D1190" s="4"/>
      <c r="E1190" s="3"/>
      <c r="F1190" s="4"/>
      <c r="H1190" s="25" t="s">
        <v>166</v>
      </c>
      <c r="I1190" s="26">
        <v>1553307</v>
      </c>
      <c r="J1190" s="26">
        <v>1736831</v>
      </c>
      <c r="K1190" s="26">
        <v>1861875</v>
      </c>
      <c r="L1190" s="25">
        <v>12</v>
      </c>
      <c r="M1190" s="25" t="s">
        <v>127</v>
      </c>
    </row>
    <row r="1191" spans="1:13" s="5" customFormat="1" ht="15.75">
      <c r="A1191" s="4" t="s">
        <v>12</v>
      </c>
      <c r="B1191" s="3">
        <f>I1187</f>
        <v>3230599</v>
      </c>
      <c r="C1191" s="3"/>
      <c r="D1191" s="3">
        <f>J1187</f>
        <v>4355687</v>
      </c>
      <c r="E1191" s="3"/>
      <c r="F1191" s="3">
        <f>K1187</f>
        <v>4399807</v>
      </c>
      <c r="H1191" s="25" t="s">
        <v>166</v>
      </c>
      <c r="I1191" s="26">
        <v>0</v>
      </c>
      <c r="J1191" s="26">
        <v>0</v>
      </c>
      <c r="K1191" s="26">
        <v>5623097</v>
      </c>
      <c r="L1191" s="25">
        <v>13</v>
      </c>
      <c r="M1191" s="25" t="s">
        <v>128</v>
      </c>
    </row>
    <row r="1192" spans="1:13" s="5" customFormat="1" ht="15.75">
      <c r="A1192" s="4" t="s">
        <v>13</v>
      </c>
      <c r="B1192" s="12">
        <f>I1188</f>
        <v>211816</v>
      </c>
      <c r="C1192" s="3"/>
      <c r="D1192" s="12">
        <f>J1188</f>
        <v>321304</v>
      </c>
      <c r="E1192" s="3"/>
      <c r="F1192" s="12">
        <f>K1188</f>
        <v>313456</v>
      </c>
      <c r="H1192" s="25" t="s">
        <v>166</v>
      </c>
      <c r="I1192" s="26">
        <v>2591482</v>
      </c>
      <c r="J1192" s="26">
        <v>2591590</v>
      </c>
      <c r="K1192" s="26">
        <v>2151490</v>
      </c>
      <c r="L1192" s="25">
        <v>14</v>
      </c>
      <c r="M1192" s="25" t="s">
        <v>129</v>
      </c>
    </row>
    <row r="1193" spans="1:13" s="5" customFormat="1" ht="15.75">
      <c r="A1193" s="4"/>
      <c r="B1193" s="3"/>
      <c r="C1193" s="3"/>
      <c r="D1193" s="3"/>
      <c r="E1193" s="3"/>
      <c r="F1193" s="3"/>
      <c r="H1193" s="25" t="s">
        <v>166</v>
      </c>
      <c r="I1193" s="26">
        <v>100000</v>
      </c>
      <c r="J1193" s="26">
        <v>100000</v>
      </c>
      <c r="K1193" s="26">
        <v>100000</v>
      </c>
      <c r="L1193" s="25">
        <v>15</v>
      </c>
      <c r="M1193" s="25" t="s">
        <v>130</v>
      </c>
    </row>
    <row r="1194" spans="1:13" s="5" customFormat="1" ht="15.75">
      <c r="A1194" s="4" t="s">
        <v>14</v>
      </c>
      <c r="B1194" s="4">
        <f>SUM(B1191:B1193)</f>
        <v>3442415</v>
      </c>
      <c r="C1194" s="3"/>
      <c r="D1194" s="4">
        <f>SUM(D1191:D1193)</f>
        <v>4676991</v>
      </c>
      <c r="E1194" s="3"/>
      <c r="F1194" s="4">
        <f>SUM(F1191:F1193)</f>
        <v>4713263</v>
      </c>
      <c r="H1194" s="25" t="s">
        <v>166</v>
      </c>
      <c r="I1194" s="26">
        <v>261968</v>
      </c>
      <c r="J1194" s="26">
        <v>258025</v>
      </c>
      <c r="K1194" s="26">
        <v>267741</v>
      </c>
      <c r="L1194" s="25">
        <v>16</v>
      </c>
      <c r="M1194" s="25" t="s">
        <v>131</v>
      </c>
    </row>
    <row r="1195" spans="1:13" s="5" customFormat="1" ht="15.75">
      <c r="A1195" s="4"/>
      <c r="B1195" s="4"/>
      <c r="C1195" s="4"/>
      <c r="D1195" s="4"/>
      <c r="E1195" s="4"/>
      <c r="F1195" s="4"/>
      <c r="H1195" s="25" t="s">
        <v>166</v>
      </c>
      <c r="I1195" s="26">
        <v>399560</v>
      </c>
      <c r="J1195" s="26">
        <v>508059</v>
      </c>
      <c r="K1195" s="26">
        <v>499325</v>
      </c>
      <c r="L1195" s="25">
        <v>17</v>
      </c>
      <c r="M1195" s="25" t="s">
        <v>132</v>
      </c>
    </row>
    <row r="1196" spans="1:13" s="5" customFormat="1" ht="15.75">
      <c r="A1196" s="4" t="s">
        <v>15</v>
      </c>
      <c r="B1196" s="4">
        <f aca="true" t="shared" si="171" ref="B1196:B1202">I1189</f>
        <v>1529674</v>
      </c>
      <c r="C1196" s="3"/>
      <c r="D1196" s="4">
        <f aca="true" t="shared" si="172" ref="D1196:D1202">J1189</f>
        <v>1652805</v>
      </c>
      <c r="E1196" s="3"/>
      <c r="F1196" s="4">
        <f aca="true" t="shared" si="173" ref="F1196:F1202">K1189</f>
        <v>1653300</v>
      </c>
      <c r="H1196" s="25" t="s">
        <v>166</v>
      </c>
      <c r="I1196" s="27">
        <v>13279299</v>
      </c>
      <c r="J1196" s="27">
        <v>16413793</v>
      </c>
      <c r="K1196" s="27">
        <v>19052135</v>
      </c>
      <c r="L1196" s="25">
        <v>18</v>
      </c>
      <c r="M1196" s="25" t="s">
        <v>133</v>
      </c>
    </row>
    <row r="1197" spans="1:13" s="5" customFormat="1" ht="15.75">
      <c r="A1197" s="4" t="s">
        <v>16</v>
      </c>
      <c r="B1197" s="4">
        <f t="shared" si="171"/>
        <v>1553307</v>
      </c>
      <c r="C1197" s="3"/>
      <c r="D1197" s="4">
        <f t="shared" si="172"/>
        <v>1736831</v>
      </c>
      <c r="E1197" s="3"/>
      <c r="F1197" s="4">
        <f t="shared" si="173"/>
        <v>1861875</v>
      </c>
      <c r="H1197" s="25" t="s">
        <v>166</v>
      </c>
      <c r="I1197" s="26">
        <v>2080088</v>
      </c>
      <c r="J1197" s="26">
        <v>2150606</v>
      </c>
      <c r="K1197" s="26">
        <v>2150606</v>
      </c>
      <c r="L1197" s="25">
        <v>19</v>
      </c>
      <c r="M1197" s="25" t="s">
        <v>134</v>
      </c>
    </row>
    <row r="1198" spans="1:13" s="5" customFormat="1" ht="15.75">
      <c r="A1198" s="4" t="s">
        <v>17</v>
      </c>
      <c r="B1198" s="4">
        <f t="shared" si="171"/>
        <v>0</v>
      </c>
      <c r="C1198" s="3"/>
      <c r="D1198" s="4">
        <f t="shared" si="172"/>
        <v>0</v>
      </c>
      <c r="E1198" s="3"/>
      <c r="F1198" s="4">
        <f t="shared" si="173"/>
        <v>5623097</v>
      </c>
      <c r="H1198" s="25" t="s">
        <v>166</v>
      </c>
      <c r="I1198" s="26">
        <v>1545710</v>
      </c>
      <c r="J1198" s="26">
        <v>1713659</v>
      </c>
      <c r="K1198" s="26">
        <v>1812075</v>
      </c>
      <c r="L1198" s="25">
        <v>20</v>
      </c>
      <c r="M1198" s="25" t="s">
        <v>135</v>
      </c>
    </row>
    <row r="1199" spans="1:13" s="5" customFormat="1" ht="15.75">
      <c r="A1199" s="4" t="s">
        <v>18</v>
      </c>
      <c r="B1199" s="4">
        <f t="shared" si="171"/>
        <v>2591482</v>
      </c>
      <c r="C1199" s="3"/>
      <c r="D1199" s="4">
        <f t="shared" si="172"/>
        <v>2591590</v>
      </c>
      <c r="E1199" s="3"/>
      <c r="F1199" s="4">
        <f t="shared" si="173"/>
        <v>2151490</v>
      </c>
      <c r="H1199" s="25" t="s">
        <v>166</v>
      </c>
      <c r="I1199" s="26">
        <v>10795715</v>
      </c>
      <c r="J1199" s="26">
        <v>11220886</v>
      </c>
      <c r="K1199" s="26">
        <v>11584265</v>
      </c>
      <c r="L1199" s="25">
        <v>21</v>
      </c>
      <c r="M1199" s="25" t="s">
        <v>136</v>
      </c>
    </row>
    <row r="1200" spans="1:13" s="5" customFormat="1" ht="15.75">
      <c r="A1200" s="4" t="s">
        <v>19</v>
      </c>
      <c r="B1200" s="4">
        <f t="shared" si="171"/>
        <v>100000</v>
      </c>
      <c r="C1200" s="3"/>
      <c r="D1200" s="4">
        <f t="shared" si="172"/>
        <v>100000</v>
      </c>
      <c r="E1200" s="3"/>
      <c r="F1200" s="4">
        <f t="shared" si="173"/>
        <v>100000</v>
      </c>
      <c r="H1200" s="25" t="s">
        <v>166</v>
      </c>
      <c r="I1200" s="26">
        <v>105835</v>
      </c>
      <c r="J1200" s="26">
        <v>108848</v>
      </c>
      <c r="K1200" s="26">
        <v>111025</v>
      </c>
      <c r="L1200" s="25">
        <v>22</v>
      </c>
      <c r="M1200" s="25" t="s">
        <v>137</v>
      </c>
    </row>
    <row r="1201" spans="1:13" s="5" customFormat="1" ht="15.75">
      <c r="A1201" s="4" t="s">
        <v>20</v>
      </c>
      <c r="B1201" s="4">
        <f t="shared" si="171"/>
        <v>261968</v>
      </c>
      <c r="C1201" s="3"/>
      <c r="D1201" s="4">
        <f t="shared" si="172"/>
        <v>258025</v>
      </c>
      <c r="E1201" s="3"/>
      <c r="F1201" s="4">
        <f t="shared" si="173"/>
        <v>267741</v>
      </c>
      <c r="H1201" s="25" t="s">
        <v>166</v>
      </c>
      <c r="I1201" s="26">
        <v>102800</v>
      </c>
      <c r="J1201" s="26">
        <v>105884</v>
      </c>
      <c r="K1201" s="26">
        <v>116578</v>
      </c>
      <c r="L1201" s="25">
        <v>23</v>
      </c>
      <c r="M1201" s="25" t="s">
        <v>138</v>
      </c>
    </row>
    <row r="1202" spans="1:13" s="5" customFormat="1" ht="15.75">
      <c r="A1202" s="4" t="s">
        <v>21</v>
      </c>
      <c r="B1202" s="4">
        <f t="shared" si="171"/>
        <v>399560</v>
      </c>
      <c r="C1202" s="3"/>
      <c r="D1202" s="4">
        <f t="shared" si="172"/>
        <v>508059</v>
      </c>
      <c r="E1202" s="3"/>
      <c r="F1202" s="4">
        <f t="shared" si="173"/>
        <v>499325</v>
      </c>
      <c r="H1202" s="25" t="s">
        <v>166</v>
      </c>
      <c r="I1202" s="26">
        <v>300000</v>
      </c>
      <c r="J1202" s="26">
        <v>300000</v>
      </c>
      <c r="K1202" s="26">
        <v>301795</v>
      </c>
      <c r="L1202" s="25">
        <v>24</v>
      </c>
      <c r="M1202" s="25" t="s">
        <v>139</v>
      </c>
    </row>
    <row r="1203" spans="1:13" s="5" customFormat="1" ht="15.75">
      <c r="A1203" s="4"/>
      <c r="B1203" s="4"/>
      <c r="C1203" s="3"/>
      <c r="D1203" s="4"/>
      <c r="E1203" s="3"/>
      <c r="F1203" s="4"/>
      <c r="H1203" s="25" t="s">
        <v>166</v>
      </c>
      <c r="I1203" s="26">
        <v>291746</v>
      </c>
      <c r="J1203" s="26">
        <v>291746</v>
      </c>
      <c r="K1203" s="26">
        <v>297581</v>
      </c>
      <c r="L1203" s="25">
        <v>25</v>
      </c>
      <c r="M1203" s="25" t="s">
        <v>140</v>
      </c>
    </row>
    <row r="1204" spans="1:13" s="5" customFormat="1" ht="15.75">
      <c r="A1204" s="4" t="s">
        <v>22</v>
      </c>
      <c r="B1204" s="4">
        <f>I1196</f>
        <v>13279299</v>
      </c>
      <c r="C1204" s="3"/>
      <c r="D1204" s="4">
        <f>J1196</f>
        <v>16413793</v>
      </c>
      <c r="E1204" s="3"/>
      <c r="F1204" s="4">
        <f>K1196</f>
        <v>19052135</v>
      </c>
      <c r="H1204" s="25" t="s">
        <v>166</v>
      </c>
      <c r="I1204" s="26">
        <v>0</v>
      </c>
      <c r="J1204" s="26">
        <v>0</v>
      </c>
      <c r="K1204" s="26">
        <v>50000</v>
      </c>
      <c r="L1204" s="25">
        <v>26</v>
      </c>
      <c r="M1204" s="25" t="s">
        <v>141</v>
      </c>
    </row>
    <row r="1205" spans="1:13" s="5" customFormat="1" ht="15.75">
      <c r="A1205" s="4" t="s">
        <v>23</v>
      </c>
      <c r="B1205" s="4">
        <f>I1197</f>
        <v>2080088</v>
      </c>
      <c r="C1205" s="3"/>
      <c r="D1205" s="4">
        <f>J1197</f>
        <v>2150606</v>
      </c>
      <c r="E1205" s="3"/>
      <c r="F1205" s="4">
        <f>K1197</f>
        <v>2150606</v>
      </c>
      <c r="H1205" s="25" t="s">
        <v>166</v>
      </c>
      <c r="I1205" s="26">
        <v>5865831</v>
      </c>
      <c r="J1205" s="26">
        <v>5999521</v>
      </c>
      <c r="K1205" s="26">
        <v>6066002</v>
      </c>
      <c r="L1205" s="25">
        <v>27</v>
      </c>
      <c r="M1205" s="25" t="s">
        <v>142</v>
      </c>
    </row>
    <row r="1206" spans="1:13" s="5" customFormat="1" ht="15.75">
      <c r="A1206" s="4" t="s">
        <v>24</v>
      </c>
      <c r="B1206" s="12">
        <f>I1198</f>
        <v>1545710</v>
      </c>
      <c r="C1206" s="3"/>
      <c r="D1206" s="12">
        <f>J1198</f>
        <v>1713659</v>
      </c>
      <c r="E1206" s="3"/>
      <c r="F1206" s="12">
        <f>K1198</f>
        <v>1812075</v>
      </c>
      <c r="H1206" s="25" t="s">
        <v>166</v>
      </c>
      <c r="I1206" s="26">
        <v>595594</v>
      </c>
      <c r="J1206" s="26">
        <v>624444</v>
      </c>
      <c r="K1206" s="26">
        <v>646718</v>
      </c>
      <c r="L1206" s="25">
        <v>28</v>
      </c>
      <c r="M1206" s="25" t="s">
        <v>143</v>
      </c>
    </row>
    <row r="1207" spans="1:13" s="5" customFormat="1" ht="15.75">
      <c r="A1207" s="4"/>
      <c r="B1207" s="4"/>
      <c r="C1207" s="3"/>
      <c r="D1207" s="4"/>
      <c r="E1207" s="3"/>
      <c r="F1207" s="4"/>
      <c r="H1207" s="25" t="s">
        <v>166</v>
      </c>
      <c r="I1207" s="26">
        <v>1318118</v>
      </c>
      <c r="J1207" s="26">
        <v>1334468</v>
      </c>
      <c r="K1207" s="26">
        <v>1320547</v>
      </c>
      <c r="L1207" s="25">
        <v>29</v>
      </c>
      <c r="M1207" s="25" t="s">
        <v>144</v>
      </c>
    </row>
    <row r="1208" spans="1:13" s="5" customFormat="1" ht="15.75">
      <c r="A1208" s="4" t="s">
        <v>25</v>
      </c>
      <c r="B1208" s="4">
        <f>SUM(B1204:B1207)</f>
        <v>16905097</v>
      </c>
      <c r="C1208" s="3"/>
      <c r="D1208" s="4">
        <f>SUM(D1204:D1207)</f>
        <v>20278058</v>
      </c>
      <c r="E1208" s="3"/>
      <c r="F1208" s="4">
        <f>SUM(F1204:F1207)</f>
        <v>23014816</v>
      </c>
      <c r="H1208" s="25" t="s">
        <v>166</v>
      </c>
      <c r="I1208" s="26">
        <v>0</v>
      </c>
      <c r="J1208" s="26">
        <v>64197</v>
      </c>
      <c r="K1208" s="26">
        <v>51782</v>
      </c>
      <c r="L1208" s="25">
        <v>30</v>
      </c>
      <c r="M1208" s="25" t="s">
        <v>145</v>
      </c>
    </row>
    <row r="1209" spans="1:13" s="5" customFormat="1" ht="15.75">
      <c r="A1209" s="4"/>
      <c r="B1209" s="4"/>
      <c r="C1209" s="3"/>
      <c r="D1209" s="4"/>
      <c r="E1209" s="3"/>
      <c r="F1209" s="4"/>
      <c r="H1209" s="25" t="s">
        <v>166</v>
      </c>
      <c r="I1209" s="29">
        <v>34692564</v>
      </c>
      <c r="J1209" s="29">
        <v>40597109</v>
      </c>
      <c r="K1209" s="29">
        <v>40200000</v>
      </c>
      <c r="L1209" s="25">
        <v>31</v>
      </c>
      <c r="M1209" s="25" t="s">
        <v>146</v>
      </c>
    </row>
    <row r="1210" spans="1:13" s="5" customFormat="1" ht="15.75">
      <c r="A1210" s="4" t="s">
        <v>26</v>
      </c>
      <c r="B1210" s="4">
        <f aca="true" t="shared" si="174" ref="B1210:B1215">I1199</f>
        <v>10795715</v>
      </c>
      <c r="C1210" s="3"/>
      <c r="D1210" s="4">
        <f aca="true" t="shared" si="175" ref="D1210:D1215">J1199</f>
        <v>11220886</v>
      </c>
      <c r="E1210" s="3"/>
      <c r="F1210" s="4">
        <f aca="true" t="shared" si="176" ref="F1210:F1215">K1199</f>
        <v>11584265</v>
      </c>
      <c r="H1210" s="25" t="s">
        <v>166</v>
      </c>
      <c r="I1210" s="26">
        <v>1714025</v>
      </c>
      <c r="J1210" s="26">
        <v>1809694</v>
      </c>
      <c r="K1210" s="26">
        <v>1776731</v>
      </c>
      <c r="L1210" s="25">
        <v>32</v>
      </c>
      <c r="M1210" s="25" t="s">
        <v>147</v>
      </c>
    </row>
    <row r="1211" spans="1:13" s="5" customFormat="1" ht="15.75">
      <c r="A1211" s="4" t="s">
        <v>27</v>
      </c>
      <c r="B1211" s="4">
        <f t="shared" si="174"/>
        <v>105835</v>
      </c>
      <c r="C1211" s="3"/>
      <c r="D1211" s="4">
        <f t="shared" si="175"/>
        <v>108848</v>
      </c>
      <c r="E1211" s="3"/>
      <c r="F1211" s="4">
        <f t="shared" si="176"/>
        <v>111025</v>
      </c>
      <c r="H1211" s="25" t="s">
        <v>166</v>
      </c>
      <c r="I1211" s="26">
        <v>2398046</v>
      </c>
      <c r="J1211" s="26">
        <v>2414423</v>
      </c>
      <c r="K1211" s="26">
        <v>2505082</v>
      </c>
      <c r="L1211" s="25">
        <v>33</v>
      </c>
      <c r="M1211" s="25" t="s">
        <v>148</v>
      </c>
    </row>
    <row r="1212" spans="1:13" s="5" customFormat="1" ht="15.75">
      <c r="A1212" s="4" t="s">
        <v>28</v>
      </c>
      <c r="B1212" s="4">
        <f t="shared" si="174"/>
        <v>102800</v>
      </c>
      <c r="C1212" s="3"/>
      <c r="D1212" s="4">
        <f t="shared" si="175"/>
        <v>105884</v>
      </c>
      <c r="E1212" s="3"/>
      <c r="F1212" s="4">
        <f t="shared" si="176"/>
        <v>116578</v>
      </c>
      <c r="H1212" s="25" t="s">
        <v>166</v>
      </c>
      <c r="I1212" s="26">
        <v>765118</v>
      </c>
      <c r="J1212" s="26">
        <v>649477</v>
      </c>
      <c r="K1212" s="26">
        <v>454127</v>
      </c>
      <c r="L1212" s="25">
        <v>34</v>
      </c>
      <c r="M1212" s="25" t="s">
        <v>149</v>
      </c>
    </row>
    <row r="1213" spans="1:13" s="5" customFormat="1" ht="15.75">
      <c r="A1213" s="4" t="s">
        <v>29</v>
      </c>
      <c r="B1213" s="4">
        <f t="shared" si="174"/>
        <v>300000</v>
      </c>
      <c r="C1213" s="3"/>
      <c r="D1213" s="4">
        <f t="shared" si="175"/>
        <v>300000</v>
      </c>
      <c r="E1213" s="3"/>
      <c r="F1213" s="4">
        <f t="shared" si="176"/>
        <v>301795</v>
      </c>
      <c r="H1213" s="25" t="s">
        <v>166</v>
      </c>
      <c r="I1213" s="26">
        <v>170784</v>
      </c>
      <c r="J1213" s="26">
        <v>85531</v>
      </c>
      <c r="K1213" s="26">
        <v>85531</v>
      </c>
      <c r="L1213" s="25">
        <v>35</v>
      </c>
      <c r="M1213" s="25" t="s">
        <v>150</v>
      </c>
    </row>
    <row r="1214" spans="1:13" s="5" customFormat="1" ht="15.75">
      <c r="A1214" s="4" t="s">
        <v>30</v>
      </c>
      <c r="B1214" s="4">
        <f t="shared" si="174"/>
        <v>291746</v>
      </c>
      <c r="C1214" s="3"/>
      <c r="D1214" s="4">
        <f t="shared" si="175"/>
        <v>291746</v>
      </c>
      <c r="E1214" s="3"/>
      <c r="F1214" s="4">
        <f t="shared" si="176"/>
        <v>297581</v>
      </c>
      <c r="H1214" s="25" t="s">
        <v>166</v>
      </c>
      <c r="I1214" s="26">
        <v>146520</v>
      </c>
      <c r="J1214" s="26">
        <v>198000</v>
      </c>
      <c r="K1214" s="26">
        <v>198000</v>
      </c>
      <c r="L1214" s="25">
        <v>36</v>
      </c>
      <c r="M1214" s="25" t="s">
        <v>151</v>
      </c>
    </row>
    <row r="1215" spans="1:13" s="5" customFormat="1" ht="15.75">
      <c r="A1215" s="4" t="s">
        <v>31</v>
      </c>
      <c r="B1215" s="12">
        <f t="shared" si="174"/>
        <v>0</v>
      </c>
      <c r="C1215" s="3"/>
      <c r="D1215" s="12">
        <f t="shared" si="175"/>
        <v>0</v>
      </c>
      <c r="E1215" s="3"/>
      <c r="F1215" s="12">
        <f t="shared" si="176"/>
        <v>50000</v>
      </c>
      <c r="H1215" s="25" t="s">
        <v>166</v>
      </c>
      <c r="I1215" s="26">
        <v>0</v>
      </c>
      <c r="J1215" s="26">
        <v>124957</v>
      </c>
      <c r="K1215" s="26">
        <v>124092</v>
      </c>
      <c r="L1215" s="25">
        <v>37</v>
      </c>
      <c r="M1215" s="25" t="s">
        <v>152</v>
      </c>
    </row>
    <row r="1216" spans="1:12" s="5" customFormat="1" ht="15.75">
      <c r="A1216" s="4"/>
      <c r="B1216" s="4"/>
      <c r="C1216" s="3"/>
      <c r="D1216" s="4"/>
      <c r="E1216" s="3"/>
      <c r="F1216" s="4"/>
      <c r="L1216" s="25"/>
    </row>
    <row r="1217" spans="1:12" s="5" customFormat="1" ht="15.75">
      <c r="A1217" s="4" t="s">
        <v>32</v>
      </c>
      <c r="B1217" s="4">
        <f>SUM(B1210:B1216)</f>
        <v>11596096</v>
      </c>
      <c r="C1217" s="3"/>
      <c r="D1217" s="4">
        <f>SUM(D1210:D1216)</f>
        <v>12027364</v>
      </c>
      <c r="E1217" s="3"/>
      <c r="F1217" s="4">
        <f>SUM(F1210:F1216)</f>
        <v>12461244</v>
      </c>
      <c r="L1217" s="25"/>
    </row>
    <row r="1218" spans="1:12" s="5" customFormat="1" ht="15.75">
      <c r="A1218" s="4"/>
      <c r="B1218" s="4"/>
      <c r="C1218" s="3"/>
      <c r="D1218" s="4"/>
      <c r="E1218" s="3"/>
      <c r="F1218" s="4"/>
      <c r="L1218" s="25"/>
    </row>
    <row r="1219" spans="1:12" s="5" customFormat="1" ht="15.75">
      <c r="A1219" s="4" t="s">
        <v>33</v>
      </c>
      <c r="B1219" s="4">
        <f>I1205</f>
        <v>5865831</v>
      </c>
      <c r="C1219" s="3"/>
      <c r="D1219" s="4">
        <f>J1205</f>
        <v>5999521</v>
      </c>
      <c r="E1219" s="3"/>
      <c r="F1219" s="4">
        <f>K1205</f>
        <v>6066002</v>
      </c>
      <c r="L1219" s="25"/>
    </row>
    <row r="1220" spans="1:12" s="5" customFormat="1" ht="15.75">
      <c r="A1220" s="4" t="s">
        <v>34</v>
      </c>
      <c r="B1220" s="4">
        <f>I1206</f>
        <v>595594</v>
      </c>
      <c r="C1220" s="3"/>
      <c r="D1220" s="4">
        <f>J1206</f>
        <v>624444</v>
      </c>
      <c r="E1220" s="3"/>
      <c r="F1220" s="4">
        <f>K1206</f>
        <v>646718</v>
      </c>
      <c r="L1220" s="25"/>
    </row>
    <row r="1221" spans="1:12" s="5" customFormat="1" ht="15.75">
      <c r="A1221" s="4" t="s">
        <v>35</v>
      </c>
      <c r="B1221" s="4">
        <f>I1207</f>
        <v>1318118</v>
      </c>
      <c r="C1221" s="3"/>
      <c r="D1221" s="4">
        <f>J1207</f>
        <v>1334468</v>
      </c>
      <c r="E1221" s="3"/>
      <c r="F1221" s="4">
        <f>K1207</f>
        <v>1320547</v>
      </c>
      <c r="L1221" s="25"/>
    </row>
    <row r="1222" spans="1:12" s="5" customFormat="1" ht="15.75">
      <c r="A1222" s="4" t="s">
        <v>36</v>
      </c>
      <c r="B1222" s="12">
        <f>I1208</f>
        <v>0</v>
      </c>
      <c r="C1222" s="3"/>
      <c r="D1222" s="12">
        <f>J1208</f>
        <v>64197</v>
      </c>
      <c r="E1222" s="3"/>
      <c r="F1222" s="12">
        <f>K1208</f>
        <v>51782</v>
      </c>
      <c r="L1222" s="25"/>
    </row>
    <row r="1223" spans="1:12" s="5" customFormat="1" ht="15.75">
      <c r="A1223" s="4"/>
      <c r="B1223" s="4"/>
      <c r="C1223" s="3"/>
      <c r="D1223" s="4"/>
      <c r="E1223" s="3"/>
      <c r="F1223" s="4"/>
      <c r="L1223" s="25"/>
    </row>
    <row r="1224" spans="1:12" s="5" customFormat="1" ht="15.75">
      <c r="A1224" s="4" t="s">
        <v>37</v>
      </c>
      <c r="B1224" s="4">
        <f>SUM(B1219:B1223)</f>
        <v>7779543</v>
      </c>
      <c r="C1224" s="3"/>
      <c r="D1224" s="4">
        <f>SUM(D1219:D1223)</f>
        <v>8022630</v>
      </c>
      <c r="E1224" s="3"/>
      <c r="F1224" s="4">
        <f>SUM(F1219:F1223)</f>
        <v>8085049</v>
      </c>
      <c r="L1224" s="25"/>
    </row>
    <row r="1225" spans="1:12" s="5" customFormat="1" ht="15.75">
      <c r="A1225" s="4"/>
      <c r="B1225" s="4"/>
      <c r="C1225" s="3"/>
      <c r="D1225" s="4"/>
      <c r="E1225" s="3"/>
      <c r="F1225" s="4"/>
      <c r="L1225" s="25"/>
    </row>
    <row r="1226" spans="1:12" s="5" customFormat="1" ht="15.75">
      <c r="A1226" s="4" t="s">
        <v>38</v>
      </c>
      <c r="B1226" s="4">
        <f aca="true" t="shared" si="177" ref="B1226:B1231">I1209</f>
        <v>34692564</v>
      </c>
      <c r="C1226" s="3"/>
      <c r="D1226" s="4">
        <f aca="true" t="shared" si="178" ref="D1226:D1231">J1209</f>
        <v>40597109</v>
      </c>
      <c r="E1226" s="3"/>
      <c r="F1226" s="4">
        <f aca="true" t="shared" si="179" ref="F1226:F1231">K1209</f>
        <v>40200000</v>
      </c>
      <c r="L1226" s="25"/>
    </row>
    <row r="1227" spans="1:12" s="5" customFormat="1" ht="15.75">
      <c r="A1227" s="4" t="s">
        <v>39</v>
      </c>
      <c r="B1227" s="4">
        <f t="shared" si="177"/>
        <v>1714025</v>
      </c>
      <c r="C1227" s="3"/>
      <c r="D1227" s="4">
        <f t="shared" si="178"/>
        <v>1809694</v>
      </c>
      <c r="E1227" s="3"/>
      <c r="F1227" s="4">
        <f t="shared" si="179"/>
        <v>1776731</v>
      </c>
      <c r="L1227" s="25"/>
    </row>
    <row r="1228" spans="1:12" s="5" customFormat="1" ht="15.75">
      <c r="A1228" s="4" t="s">
        <v>40</v>
      </c>
      <c r="B1228" s="4">
        <f t="shared" si="177"/>
        <v>2398046</v>
      </c>
      <c r="C1228" s="3"/>
      <c r="D1228" s="4">
        <f t="shared" si="178"/>
        <v>2414423</v>
      </c>
      <c r="E1228" s="3"/>
      <c r="F1228" s="4">
        <f t="shared" si="179"/>
        <v>2505082</v>
      </c>
      <c r="L1228" s="25"/>
    </row>
    <row r="1229" spans="1:12" s="5" customFormat="1" ht="15.75">
      <c r="A1229" s="4" t="s">
        <v>41</v>
      </c>
      <c r="B1229" s="4">
        <f t="shared" si="177"/>
        <v>765118</v>
      </c>
      <c r="C1229" s="3"/>
      <c r="D1229" s="4">
        <f t="shared" si="178"/>
        <v>649477</v>
      </c>
      <c r="E1229" s="3"/>
      <c r="F1229" s="4">
        <f t="shared" si="179"/>
        <v>454127</v>
      </c>
      <c r="L1229" s="25"/>
    </row>
    <row r="1230" spans="1:12" s="5" customFormat="1" ht="15.75">
      <c r="A1230" s="4" t="s">
        <v>42</v>
      </c>
      <c r="B1230" s="4">
        <f t="shared" si="177"/>
        <v>170784</v>
      </c>
      <c r="C1230" s="3"/>
      <c r="D1230" s="4">
        <f t="shared" si="178"/>
        <v>85531</v>
      </c>
      <c r="E1230" s="3"/>
      <c r="F1230" s="4">
        <f t="shared" si="179"/>
        <v>85531</v>
      </c>
      <c r="L1230" s="25"/>
    </row>
    <row r="1231" spans="1:12" s="5" customFormat="1" ht="15.75">
      <c r="A1231" s="4" t="s">
        <v>43</v>
      </c>
      <c r="B1231" s="4">
        <f t="shared" si="177"/>
        <v>146520</v>
      </c>
      <c r="C1231" s="3"/>
      <c r="D1231" s="4">
        <f t="shared" si="178"/>
        <v>198000</v>
      </c>
      <c r="E1231" s="3"/>
      <c r="F1231" s="4">
        <f t="shared" si="179"/>
        <v>198000</v>
      </c>
      <c r="L1231" s="25"/>
    </row>
    <row r="1232" spans="1:12" s="5" customFormat="1" ht="15.75">
      <c r="A1232" s="4" t="s">
        <v>44</v>
      </c>
      <c r="B1232" s="4"/>
      <c r="C1232" s="4"/>
      <c r="D1232" s="4"/>
      <c r="E1232" s="3"/>
      <c r="F1232" s="4"/>
      <c r="L1232" s="25"/>
    </row>
    <row r="1233" spans="1:12" s="5" customFormat="1" ht="15.75">
      <c r="A1233" s="4" t="s">
        <v>45</v>
      </c>
      <c r="B1233" s="12">
        <f>I1215</f>
        <v>0</v>
      </c>
      <c r="C1233" s="3"/>
      <c r="D1233" s="12">
        <f>J1215</f>
        <v>124957</v>
      </c>
      <c r="E1233" s="3"/>
      <c r="F1233" s="12">
        <f>K1215</f>
        <v>124092</v>
      </c>
      <c r="L1233" s="25"/>
    </row>
    <row r="1234" spans="1:12" s="5" customFormat="1" ht="15.75">
      <c r="A1234" s="4"/>
      <c r="B1234" s="4"/>
      <c r="C1234" s="4"/>
      <c r="D1234" s="4"/>
      <c r="E1234" s="3"/>
      <c r="F1234" s="4"/>
      <c r="L1234" s="25"/>
    </row>
    <row r="1235" spans="1:12" s="5" customFormat="1" ht="15.75">
      <c r="A1235" s="4" t="s">
        <v>46</v>
      </c>
      <c r="B1235" s="4">
        <f>SUM(B1179:B1180)+B1189+SUM(B1193:B1202)+B1208+B1217+SUM(B1223:B1234)</f>
        <v>115206439</v>
      </c>
      <c r="C1235" s="3"/>
      <c r="D1235" s="4">
        <f>SUM(D1179:D1180)+D1189+SUM(D1193:D1202)+D1208+D1217+SUM(D1223:D1234)</f>
        <v>128720730</v>
      </c>
      <c r="E1235" s="3"/>
      <c r="F1235" s="4">
        <f>SUM(F1179:F1180)+F1189+SUM(F1193:F1202)+F1208+F1217+SUM(F1223:F1234)</f>
        <v>138672047</v>
      </c>
      <c r="L1235" s="25"/>
    </row>
    <row r="1236" spans="1:12" s="5" customFormat="1" ht="15.75">
      <c r="A1236" s="4"/>
      <c r="B1236" s="4"/>
      <c r="C1236" s="3"/>
      <c r="D1236" s="4"/>
      <c r="E1236" s="3"/>
      <c r="F1236" s="4"/>
      <c r="L1236" s="25"/>
    </row>
    <row r="1237" spans="1:12" s="5" customFormat="1" ht="15.75">
      <c r="A1237" s="13" t="s">
        <v>47</v>
      </c>
      <c r="B1237" s="4"/>
      <c r="C1237" s="4"/>
      <c r="D1237" s="4"/>
      <c r="E1237" s="4"/>
      <c r="F1237" s="4"/>
      <c r="L1237" s="25"/>
    </row>
    <row r="1238" spans="1:12" s="5" customFormat="1" ht="15.75">
      <c r="A1238" s="14" t="s">
        <v>48</v>
      </c>
      <c r="B1238" s="4"/>
      <c r="C1238" s="3"/>
      <c r="D1238" s="4"/>
      <c r="E1238" s="3"/>
      <c r="F1238" s="4"/>
      <c r="L1238" s="25"/>
    </row>
    <row r="1239" spans="1:12" s="5" customFormat="1" ht="15.75">
      <c r="A1239" s="14" t="s">
        <v>49</v>
      </c>
      <c r="B1239" s="4"/>
      <c r="C1239" s="3"/>
      <c r="D1239" s="4"/>
      <c r="E1239" s="3"/>
      <c r="F1239" s="4"/>
      <c r="L1239" s="25"/>
    </row>
    <row r="1240" spans="1:12" s="5" customFormat="1" ht="15.75">
      <c r="A1240" s="14" t="s">
        <v>50</v>
      </c>
      <c r="B1240" s="3"/>
      <c r="C1240" s="3"/>
      <c r="D1240" s="3"/>
      <c r="E1240" s="3"/>
      <c r="F1240" s="3"/>
      <c r="L1240" s="25"/>
    </row>
    <row r="1241" spans="1:12" s="5" customFormat="1" ht="15.75">
      <c r="A1241" s="14" t="s">
        <v>51</v>
      </c>
      <c r="B1241" s="4"/>
      <c r="C1241" s="3"/>
      <c r="D1241" s="4"/>
      <c r="E1241" s="3"/>
      <c r="F1241" s="4"/>
      <c r="L1241" s="25"/>
    </row>
    <row r="1242" spans="1:12" s="5" customFormat="1" ht="15.75">
      <c r="A1242" s="4"/>
      <c r="B1242" s="4"/>
      <c r="C1242" s="3"/>
      <c r="D1242" s="4"/>
      <c r="E1242" s="3"/>
      <c r="F1242" s="4"/>
      <c r="L1242" s="25"/>
    </row>
    <row r="1243" spans="1:12" s="5" customFormat="1" ht="15.75">
      <c r="A1243" s="4"/>
      <c r="B1243" s="4"/>
      <c r="C1243" s="3"/>
      <c r="D1243" s="4"/>
      <c r="E1243" s="3"/>
      <c r="F1243" s="4"/>
      <c r="L1243" s="25"/>
    </row>
    <row r="1244" spans="1:12" s="5" customFormat="1" ht="15.75">
      <c r="A1244" s="15"/>
      <c r="B1244" s="4"/>
      <c r="C1244" s="3"/>
      <c r="D1244" s="4"/>
      <c r="E1244" s="3"/>
      <c r="F1244" s="4"/>
      <c r="L1244" s="25"/>
    </row>
    <row r="1245" spans="1:12" s="5" customFormat="1" ht="15.75">
      <c r="A1245" s="15"/>
      <c r="B1245" s="4"/>
      <c r="C1245" s="3"/>
      <c r="D1245" s="4"/>
      <c r="E1245" s="3"/>
      <c r="F1245" s="4"/>
      <c r="L1245" s="25"/>
    </row>
    <row r="1246" spans="1:12" s="5" customFormat="1" ht="15.75">
      <c r="A1246" s="16"/>
      <c r="B1246" s="4"/>
      <c r="C1246" s="3"/>
      <c r="D1246" s="4"/>
      <c r="E1246" s="3"/>
      <c r="F1246" s="4"/>
      <c r="L1246" s="25"/>
    </row>
    <row r="1247" spans="1:12" s="5" customFormat="1" ht="15.75">
      <c r="A1247" s="17"/>
      <c r="B1247" s="4"/>
      <c r="C1247" s="3"/>
      <c r="D1247" s="4"/>
      <c r="E1247" s="3"/>
      <c r="F1247" s="4"/>
      <c r="L1247" s="25"/>
    </row>
    <row r="1248" spans="1:12" s="5" customFormat="1" ht="15.75">
      <c r="A1248" s="18" t="s">
        <v>52</v>
      </c>
      <c r="B1248" s="4"/>
      <c r="C1248" s="3"/>
      <c r="D1248" s="4"/>
      <c r="E1248" s="3"/>
      <c r="F1248" s="4"/>
      <c r="L1248" s="25"/>
    </row>
    <row r="1249" spans="1:12" s="5" customFormat="1" ht="15.75">
      <c r="A1249" s="4"/>
      <c r="B1249" s="4"/>
      <c r="C1249" s="3"/>
      <c r="D1249" s="4"/>
      <c r="E1249" s="3"/>
      <c r="F1249" s="4"/>
      <c r="L1249" s="25"/>
    </row>
    <row r="1250" spans="1:12" s="5" customFormat="1" ht="15.75">
      <c r="A1250" s="6" t="s">
        <v>0</v>
      </c>
      <c r="B1250" s="4"/>
      <c r="C1250" s="3"/>
      <c r="D1250" s="4"/>
      <c r="E1250" s="3"/>
      <c r="F1250" s="4"/>
      <c r="L1250" s="25"/>
    </row>
    <row r="1251" spans="1:12" s="5" customFormat="1" ht="15.75">
      <c r="A1251" s="4"/>
      <c r="B1251" s="4"/>
      <c r="C1251" s="3"/>
      <c r="D1251" s="4"/>
      <c r="E1251" s="3"/>
      <c r="F1251" s="4"/>
      <c r="L1251" s="25"/>
    </row>
    <row r="1252" spans="1:12" s="5" customFormat="1" ht="15.75">
      <c r="A1252" s="6" t="s">
        <v>1</v>
      </c>
      <c r="B1252" s="4"/>
      <c r="C1252" s="3"/>
      <c r="D1252" s="4"/>
      <c r="E1252" s="3"/>
      <c r="F1252" s="4"/>
      <c r="L1252" s="25"/>
    </row>
    <row r="1253" spans="1:12" s="5" customFormat="1" ht="15.75">
      <c r="A1253" s="19" t="s">
        <v>67</v>
      </c>
      <c r="B1253" s="4"/>
      <c r="C1253" s="3"/>
      <c r="D1253" s="4"/>
      <c r="E1253" s="3"/>
      <c r="F1253" s="4"/>
      <c r="L1253" s="25"/>
    </row>
    <row r="1254" spans="1:12" s="5" customFormat="1" ht="15.75">
      <c r="A1254" s="4"/>
      <c r="B1254" s="4"/>
      <c r="C1254" s="3"/>
      <c r="D1254" s="8"/>
      <c r="E1254" s="9"/>
      <c r="F1254" s="8"/>
      <c r="L1254" s="25"/>
    </row>
    <row r="1255" spans="1:12" s="5" customFormat="1" ht="15.75">
      <c r="A1255" s="4"/>
      <c r="B1255" s="10"/>
      <c r="C1255" s="11"/>
      <c r="D1255" s="10"/>
      <c r="E1255" s="11"/>
      <c r="F1255" s="10"/>
      <c r="L1255" s="25"/>
    </row>
    <row r="1256" spans="1:12" s="5" customFormat="1" ht="15.75">
      <c r="A1256" s="4"/>
      <c r="B1256" s="2">
        <v>1997</v>
      </c>
      <c r="C1256" s="1"/>
      <c r="D1256" s="2">
        <v>1998</v>
      </c>
      <c r="E1256" s="1"/>
      <c r="F1256" s="2">
        <v>1999</v>
      </c>
      <c r="L1256" s="25"/>
    </row>
    <row r="1257" spans="1:12" s="5" customFormat="1" ht="15.75">
      <c r="A1257" s="4"/>
      <c r="B1257" s="4"/>
      <c r="C1257" s="3"/>
      <c r="D1257" s="4"/>
      <c r="E1257" s="3"/>
      <c r="F1257" s="4"/>
      <c r="L1257" s="25"/>
    </row>
    <row r="1258" spans="1:13" s="5" customFormat="1" ht="15.75">
      <c r="A1258" s="4" t="s">
        <v>3</v>
      </c>
      <c r="B1258" s="4">
        <f>I1258</f>
        <v>9100428</v>
      </c>
      <c r="C1258" s="3"/>
      <c r="D1258" s="4">
        <f>J1258</f>
        <v>17992405</v>
      </c>
      <c r="E1258" s="3"/>
      <c r="F1258" s="4">
        <f>K1258</f>
        <v>18019068</v>
      </c>
      <c r="H1258" s="25" t="s">
        <v>167</v>
      </c>
      <c r="I1258" s="26">
        <v>9100428</v>
      </c>
      <c r="J1258" s="26">
        <v>17992405</v>
      </c>
      <c r="K1258" s="26">
        <v>18019068</v>
      </c>
      <c r="L1258" s="25">
        <v>1</v>
      </c>
      <c r="M1258" s="25" t="s">
        <v>116</v>
      </c>
    </row>
    <row r="1259" spans="1:13" s="5" customFormat="1" ht="15.75">
      <c r="A1259" s="4" t="s">
        <v>4</v>
      </c>
      <c r="B1259" s="4">
        <f>I1259</f>
        <v>20905456</v>
      </c>
      <c r="C1259" s="3"/>
      <c r="D1259" s="4">
        <f>J1259</f>
        <v>19767845</v>
      </c>
      <c r="E1259" s="3"/>
      <c r="F1259" s="4">
        <f>K1259</f>
        <v>19575152</v>
      </c>
      <c r="H1259" s="25" t="s">
        <v>167</v>
      </c>
      <c r="I1259" s="26">
        <v>20905456</v>
      </c>
      <c r="J1259" s="26">
        <v>19767845</v>
      </c>
      <c r="K1259" s="26">
        <v>19575152</v>
      </c>
      <c r="L1259" s="25">
        <v>2</v>
      </c>
      <c r="M1259" s="25" t="s">
        <v>117</v>
      </c>
    </row>
    <row r="1260" spans="1:13" s="5" customFormat="1" ht="15.75">
      <c r="A1260" s="4"/>
      <c r="B1260" s="4"/>
      <c r="C1260" s="3"/>
      <c r="D1260" s="4"/>
      <c r="E1260" s="3"/>
      <c r="F1260" s="4"/>
      <c r="H1260" s="25" t="s">
        <v>167</v>
      </c>
      <c r="I1260" s="26">
        <v>324605733</v>
      </c>
      <c r="J1260" s="26">
        <v>325359272</v>
      </c>
      <c r="K1260" s="26">
        <v>326647862</v>
      </c>
      <c r="L1260" s="25">
        <v>3</v>
      </c>
      <c r="M1260" s="25" t="s">
        <v>118</v>
      </c>
    </row>
    <row r="1261" spans="1:13" s="5" customFormat="1" ht="15.75">
      <c r="A1261" s="4" t="s">
        <v>5</v>
      </c>
      <c r="B1261" s="4">
        <f aca="true" t="shared" si="180" ref="B1261:B1266">I1260</f>
        <v>324605733</v>
      </c>
      <c r="C1261" s="3"/>
      <c r="D1261" s="4">
        <f aca="true" t="shared" si="181" ref="D1261:D1266">J1260</f>
        <v>325359272</v>
      </c>
      <c r="E1261" s="3"/>
      <c r="F1261" s="4">
        <f aca="true" t="shared" si="182" ref="F1261:F1266">K1260</f>
        <v>326647862</v>
      </c>
      <c r="H1261" s="25" t="s">
        <v>167</v>
      </c>
      <c r="I1261" s="26">
        <v>1571955</v>
      </c>
      <c r="J1261" s="26">
        <v>1571955</v>
      </c>
      <c r="K1261" s="26">
        <v>1597533</v>
      </c>
      <c r="L1261" s="25">
        <v>4</v>
      </c>
      <c r="M1261" s="25" t="s">
        <v>119</v>
      </c>
    </row>
    <row r="1262" spans="1:13" s="5" customFormat="1" ht="15.75">
      <c r="A1262" s="4" t="s">
        <v>6</v>
      </c>
      <c r="B1262" s="4">
        <f t="shared" si="180"/>
        <v>1571955</v>
      </c>
      <c r="C1262" s="3"/>
      <c r="D1262" s="4">
        <f t="shared" si="181"/>
        <v>1571955</v>
      </c>
      <c r="E1262" s="3"/>
      <c r="F1262" s="4">
        <f t="shared" si="182"/>
        <v>1597533</v>
      </c>
      <c r="H1262" s="25" t="s">
        <v>167</v>
      </c>
      <c r="I1262" s="26">
        <v>4109668</v>
      </c>
      <c r="J1262" s="26">
        <v>4874130</v>
      </c>
      <c r="K1262" s="26">
        <v>5182377</v>
      </c>
      <c r="L1262" s="25">
        <v>5</v>
      </c>
      <c r="M1262" s="25" t="s">
        <v>120</v>
      </c>
    </row>
    <row r="1263" spans="1:13" s="5" customFormat="1" ht="15.75">
      <c r="A1263" s="4" t="s">
        <v>7</v>
      </c>
      <c r="B1263" s="4">
        <f t="shared" si="180"/>
        <v>4109668</v>
      </c>
      <c r="C1263" s="3"/>
      <c r="D1263" s="4">
        <f t="shared" si="181"/>
        <v>4874130</v>
      </c>
      <c r="E1263" s="3"/>
      <c r="F1263" s="4">
        <f t="shared" si="182"/>
        <v>5182377</v>
      </c>
      <c r="H1263" s="25" t="s">
        <v>167</v>
      </c>
      <c r="I1263" s="26">
        <v>2047999</v>
      </c>
      <c r="J1263" s="26">
        <v>2027971</v>
      </c>
      <c r="K1263" s="26">
        <v>1758313</v>
      </c>
      <c r="L1263" s="25">
        <v>6</v>
      </c>
      <c r="M1263" s="25" t="s">
        <v>121</v>
      </c>
    </row>
    <row r="1264" spans="1:13" s="5" customFormat="1" ht="15.75">
      <c r="A1264" s="4" t="s">
        <v>8</v>
      </c>
      <c r="B1264" s="4">
        <f t="shared" si="180"/>
        <v>2047999</v>
      </c>
      <c r="C1264" s="3"/>
      <c r="D1264" s="4">
        <f t="shared" si="181"/>
        <v>2027971</v>
      </c>
      <c r="E1264" s="3"/>
      <c r="F1264" s="4">
        <f t="shared" si="182"/>
        <v>1758313</v>
      </c>
      <c r="H1264" s="25" t="s">
        <v>167</v>
      </c>
      <c r="I1264" s="26">
        <v>1719176</v>
      </c>
      <c r="J1264" s="26">
        <v>1664760</v>
      </c>
      <c r="K1264" s="26">
        <v>1832428</v>
      </c>
      <c r="L1264" s="25">
        <v>7</v>
      </c>
      <c r="M1264" s="25" t="s">
        <v>122</v>
      </c>
    </row>
    <row r="1265" spans="1:13" s="5" customFormat="1" ht="15.75">
      <c r="A1265" s="4" t="s">
        <v>9</v>
      </c>
      <c r="B1265" s="4">
        <f t="shared" si="180"/>
        <v>1719176</v>
      </c>
      <c r="C1265" s="3"/>
      <c r="D1265" s="4">
        <f t="shared" si="181"/>
        <v>1664760</v>
      </c>
      <c r="E1265" s="3"/>
      <c r="F1265" s="4">
        <f t="shared" si="182"/>
        <v>1832428</v>
      </c>
      <c r="H1265" s="25" t="s">
        <v>167</v>
      </c>
      <c r="I1265" s="26">
        <v>0</v>
      </c>
      <c r="J1265" s="26">
        <v>5235161</v>
      </c>
      <c r="K1265" s="26">
        <v>5280982</v>
      </c>
      <c r="L1265" s="25">
        <v>8</v>
      </c>
      <c r="M1265" s="25" t="s">
        <v>123</v>
      </c>
    </row>
    <row r="1266" spans="1:13" s="5" customFormat="1" ht="15.75">
      <c r="A1266" s="4" t="s">
        <v>10</v>
      </c>
      <c r="B1266" s="12">
        <f t="shared" si="180"/>
        <v>0</v>
      </c>
      <c r="C1266" s="3"/>
      <c r="D1266" s="12">
        <f t="shared" si="181"/>
        <v>5235161</v>
      </c>
      <c r="E1266" s="3"/>
      <c r="F1266" s="12">
        <f t="shared" si="182"/>
        <v>5280982</v>
      </c>
      <c r="H1266" s="25" t="s">
        <v>167</v>
      </c>
      <c r="I1266" s="26">
        <v>6002607</v>
      </c>
      <c r="J1266" s="26">
        <v>8444036</v>
      </c>
      <c r="K1266" s="26">
        <v>8417283</v>
      </c>
      <c r="L1266" s="25">
        <v>9</v>
      </c>
      <c r="M1266" s="25" t="s">
        <v>124</v>
      </c>
    </row>
    <row r="1267" spans="1:13" s="5" customFormat="1" ht="15.75">
      <c r="A1267" s="4"/>
      <c r="B1267" s="3"/>
      <c r="C1267" s="3"/>
      <c r="D1267" s="3"/>
      <c r="E1267" s="3"/>
      <c r="F1267" s="3"/>
      <c r="H1267" s="25" t="s">
        <v>167</v>
      </c>
      <c r="I1267" s="26">
        <v>340725</v>
      </c>
      <c r="J1267" s="26">
        <v>464382</v>
      </c>
      <c r="K1267" s="26">
        <v>470534</v>
      </c>
      <c r="L1267" s="25">
        <v>10</v>
      </c>
      <c r="M1267" s="25" t="s">
        <v>125</v>
      </c>
    </row>
    <row r="1268" spans="1:13" s="5" customFormat="1" ht="15.75">
      <c r="A1268" s="4" t="s">
        <v>11</v>
      </c>
      <c r="B1268" s="4">
        <f>SUM(B1261:B1267)</f>
        <v>334054531</v>
      </c>
      <c r="C1268" s="3"/>
      <c r="D1268" s="4">
        <f>SUM(D1261:D1267)</f>
        <v>340733249</v>
      </c>
      <c r="E1268" s="3"/>
      <c r="F1268" s="4">
        <f>SUM(F1261:F1267)</f>
        <v>342299495</v>
      </c>
      <c r="H1268" s="25" t="s">
        <v>167</v>
      </c>
      <c r="I1268" s="26">
        <v>13662163</v>
      </c>
      <c r="J1268" s="26">
        <v>14268701</v>
      </c>
      <c r="K1268" s="26">
        <v>14288199</v>
      </c>
      <c r="L1268" s="25">
        <v>11</v>
      </c>
      <c r="M1268" s="25" t="s">
        <v>126</v>
      </c>
    </row>
    <row r="1269" spans="1:13" s="5" customFormat="1" ht="15.75">
      <c r="A1269" s="4"/>
      <c r="B1269" s="4"/>
      <c r="C1269" s="3"/>
      <c r="D1269" s="4"/>
      <c r="E1269" s="3"/>
      <c r="F1269" s="4"/>
      <c r="H1269" s="25" t="s">
        <v>167</v>
      </c>
      <c r="I1269" s="26">
        <v>13249256</v>
      </c>
      <c r="J1269" s="26">
        <v>15005233</v>
      </c>
      <c r="K1269" s="26">
        <v>16089924</v>
      </c>
      <c r="L1269" s="25">
        <v>12</v>
      </c>
      <c r="M1269" s="25" t="s">
        <v>127</v>
      </c>
    </row>
    <row r="1270" spans="1:13" s="5" customFormat="1" ht="15.75">
      <c r="A1270" s="4" t="s">
        <v>12</v>
      </c>
      <c r="B1270" s="3">
        <f>I1266</f>
        <v>6002607</v>
      </c>
      <c r="C1270" s="3"/>
      <c r="D1270" s="3">
        <f>J1266</f>
        <v>8444036</v>
      </c>
      <c r="E1270" s="3"/>
      <c r="F1270" s="3">
        <f>K1266</f>
        <v>8417283</v>
      </c>
      <c r="H1270" s="25" t="s">
        <v>167</v>
      </c>
      <c r="I1270" s="26">
        <v>0</v>
      </c>
      <c r="J1270" s="26">
        <v>0</v>
      </c>
      <c r="K1270" s="26">
        <v>50137659</v>
      </c>
      <c r="L1270" s="25">
        <v>13</v>
      </c>
      <c r="M1270" s="25" t="s">
        <v>128</v>
      </c>
    </row>
    <row r="1271" spans="1:13" s="5" customFormat="1" ht="15.75">
      <c r="A1271" s="4" t="s">
        <v>13</v>
      </c>
      <c r="B1271" s="12">
        <f>I1267</f>
        <v>340725</v>
      </c>
      <c r="C1271" s="3"/>
      <c r="D1271" s="12">
        <f>J1267</f>
        <v>464382</v>
      </c>
      <c r="E1271" s="3"/>
      <c r="F1271" s="12">
        <f>K1267</f>
        <v>470534</v>
      </c>
      <c r="H1271" s="25" t="s">
        <v>167</v>
      </c>
      <c r="I1271" s="26">
        <v>23145626</v>
      </c>
      <c r="J1271" s="26">
        <v>22373252</v>
      </c>
      <c r="K1271" s="26">
        <v>18593672</v>
      </c>
      <c r="L1271" s="25">
        <v>14</v>
      </c>
      <c r="M1271" s="25" t="s">
        <v>129</v>
      </c>
    </row>
    <row r="1272" spans="1:13" s="5" customFormat="1" ht="15.75">
      <c r="A1272" s="4"/>
      <c r="B1272" s="3"/>
      <c r="C1272" s="3"/>
      <c r="D1272" s="3"/>
      <c r="E1272" s="3"/>
      <c r="F1272" s="3"/>
      <c r="H1272" s="25" t="s">
        <v>167</v>
      </c>
      <c r="I1272" s="26">
        <v>1078745</v>
      </c>
      <c r="J1272" s="26">
        <v>1256068</v>
      </c>
      <c r="K1272" s="26">
        <v>1206114</v>
      </c>
      <c r="L1272" s="25">
        <v>15</v>
      </c>
      <c r="M1272" s="25" t="s">
        <v>130</v>
      </c>
    </row>
    <row r="1273" spans="1:13" s="5" customFormat="1" ht="15.75">
      <c r="A1273" s="4" t="s">
        <v>14</v>
      </c>
      <c r="B1273" s="4">
        <f>SUM(B1270:B1272)</f>
        <v>6343332</v>
      </c>
      <c r="C1273" s="3"/>
      <c r="D1273" s="4">
        <f>SUM(D1270:D1272)</f>
        <v>8908418</v>
      </c>
      <c r="E1273" s="3"/>
      <c r="F1273" s="4">
        <f>SUM(F1270:F1272)</f>
        <v>8887817</v>
      </c>
      <c r="H1273" s="25" t="s">
        <v>167</v>
      </c>
      <c r="I1273" s="26">
        <v>76726</v>
      </c>
      <c r="J1273" s="26">
        <v>56987</v>
      </c>
      <c r="K1273" s="26">
        <v>59133</v>
      </c>
      <c r="L1273" s="25">
        <v>16</v>
      </c>
      <c r="M1273" s="25" t="s">
        <v>131</v>
      </c>
    </row>
    <row r="1274" spans="1:13" s="5" customFormat="1" ht="15.75">
      <c r="A1274" s="4"/>
      <c r="B1274" s="4"/>
      <c r="C1274" s="4"/>
      <c r="D1274" s="4"/>
      <c r="E1274" s="4"/>
      <c r="F1274" s="4"/>
      <c r="H1274" s="25" t="s">
        <v>167</v>
      </c>
      <c r="I1274" s="26">
        <v>7128325</v>
      </c>
      <c r="J1274" s="26">
        <v>10757266</v>
      </c>
      <c r="K1274" s="26">
        <v>10612562</v>
      </c>
      <c r="L1274" s="25">
        <v>17</v>
      </c>
      <c r="M1274" s="25" t="s">
        <v>132</v>
      </c>
    </row>
    <row r="1275" spans="1:13" s="5" customFormat="1" ht="15.75">
      <c r="A1275" s="4" t="s">
        <v>15</v>
      </c>
      <c r="B1275" s="4">
        <f aca="true" t="shared" si="183" ref="B1275:B1281">I1268</f>
        <v>13662163</v>
      </c>
      <c r="C1275" s="3"/>
      <c r="D1275" s="4">
        <f aca="true" t="shared" si="184" ref="D1275:D1281">J1268</f>
        <v>14268701</v>
      </c>
      <c r="E1275" s="3"/>
      <c r="F1275" s="4">
        <f aca="true" t="shared" si="185" ref="F1275:F1281">K1268</f>
        <v>14288199</v>
      </c>
      <c r="H1275" s="25" t="s">
        <v>167</v>
      </c>
      <c r="I1275" s="27">
        <v>139400226</v>
      </c>
      <c r="J1275" s="27">
        <v>170803141</v>
      </c>
      <c r="K1275" s="27">
        <v>194398440</v>
      </c>
      <c r="L1275" s="25">
        <v>18</v>
      </c>
      <c r="M1275" s="25" t="s">
        <v>133</v>
      </c>
    </row>
    <row r="1276" spans="1:13" s="5" customFormat="1" ht="15.75">
      <c r="A1276" s="4" t="s">
        <v>16</v>
      </c>
      <c r="B1276" s="4">
        <f t="shared" si="183"/>
        <v>13249256</v>
      </c>
      <c r="C1276" s="3"/>
      <c r="D1276" s="4">
        <f t="shared" si="184"/>
        <v>15005233</v>
      </c>
      <c r="E1276" s="3"/>
      <c r="F1276" s="4">
        <f t="shared" si="185"/>
        <v>16089924</v>
      </c>
      <c r="H1276" s="25" t="s">
        <v>167</v>
      </c>
      <c r="I1276" s="26">
        <v>16776014</v>
      </c>
      <c r="J1276" s="26">
        <v>17371793</v>
      </c>
      <c r="K1276" s="26">
        <v>17371793</v>
      </c>
      <c r="L1276" s="25">
        <v>19</v>
      </c>
      <c r="M1276" s="25" t="s">
        <v>134</v>
      </c>
    </row>
    <row r="1277" spans="1:13" s="5" customFormat="1" ht="15.75">
      <c r="A1277" s="4" t="s">
        <v>17</v>
      </c>
      <c r="B1277" s="4">
        <f t="shared" si="183"/>
        <v>0</v>
      </c>
      <c r="C1277" s="3"/>
      <c r="D1277" s="4">
        <f t="shared" si="184"/>
        <v>0</v>
      </c>
      <c r="E1277" s="3"/>
      <c r="F1277" s="4">
        <f t="shared" si="185"/>
        <v>50137659</v>
      </c>
      <c r="H1277" s="25" t="s">
        <v>167</v>
      </c>
      <c r="I1277" s="26">
        <v>13792826</v>
      </c>
      <c r="J1277" s="26">
        <v>15576135</v>
      </c>
      <c r="K1277" s="26">
        <v>16098291</v>
      </c>
      <c r="L1277" s="25">
        <v>20</v>
      </c>
      <c r="M1277" s="25" t="s">
        <v>135</v>
      </c>
    </row>
    <row r="1278" spans="1:13" s="5" customFormat="1" ht="15.75">
      <c r="A1278" s="4" t="s">
        <v>18</v>
      </c>
      <c r="B1278" s="4">
        <f t="shared" si="183"/>
        <v>23145626</v>
      </c>
      <c r="C1278" s="3"/>
      <c r="D1278" s="4">
        <f t="shared" si="184"/>
        <v>22373252</v>
      </c>
      <c r="E1278" s="3"/>
      <c r="F1278" s="4">
        <f t="shared" si="185"/>
        <v>18593672</v>
      </c>
      <c r="H1278" s="25" t="s">
        <v>167</v>
      </c>
      <c r="I1278" s="26">
        <v>80876115</v>
      </c>
      <c r="J1278" s="26">
        <v>82916867</v>
      </c>
      <c r="K1278" s="26">
        <v>84703656</v>
      </c>
      <c r="L1278" s="25">
        <v>21</v>
      </c>
      <c r="M1278" s="25" t="s">
        <v>136</v>
      </c>
    </row>
    <row r="1279" spans="1:13" s="5" customFormat="1" ht="15.75">
      <c r="A1279" s="4" t="s">
        <v>19</v>
      </c>
      <c r="B1279" s="4">
        <f t="shared" si="183"/>
        <v>1078745</v>
      </c>
      <c r="C1279" s="3"/>
      <c r="D1279" s="4">
        <f t="shared" si="184"/>
        <v>1256068</v>
      </c>
      <c r="E1279" s="3"/>
      <c r="F1279" s="4">
        <f t="shared" si="185"/>
        <v>1206114</v>
      </c>
      <c r="H1279" s="25" t="s">
        <v>167</v>
      </c>
      <c r="I1279" s="26">
        <v>394553</v>
      </c>
      <c r="J1279" s="26">
        <v>402634</v>
      </c>
      <c r="K1279" s="26">
        <v>409278</v>
      </c>
      <c r="L1279" s="25">
        <v>22</v>
      </c>
      <c r="M1279" s="25" t="s">
        <v>137</v>
      </c>
    </row>
    <row r="1280" spans="1:13" s="5" customFormat="1" ht="15.75">
      <c r="A1280" s="4" t="s">
        <v>20</v>
      </c>
      <c r="B1280" s="4">
        <f t="shared" si="183"/>
        <v>76726</v>
      </c>
      <c r="C1280" s="3"/>
      <c r="D1280" s="4">
        <f t="shared" si="184"/>
        <v>56987</v>
      </c>
      <c r="E1280" s="3"/>
      <c r="F1280" s="4">
        <f t="shared" si="185"/>
        <v>59133</v>
      </c>
      <c r="H1280" s="25" t="s">
        <v>167</v>
      </c>
      <c r="I1280" s="26">
        <v>238755</v>
      </c>
      <c r="J1280" s="26">
        <v>354931</v>
      </c>
      <c r="K1280" s="26">
        <v>386252</v>
      </c>
      <c r="L1280" s="25">
        <v>23</v>
      </c>
      <c r="M1280" s="25" t="s">
        <v>138</v>
      </c>
    </row>
    <row r="1281" spans="1:13" s="5" customFormat="1" ht="15.75">
      <c r="A1281" s="4" t="s">
        <v>21</v>
      </c>
      <c r="B1281" s="4">
        <f t="shared" si="183"/>
        <v>7128325</v>
      </c>
      <c r="C1281" s="3"/>
      <c r="D1281" s="4">
        <f t="shared" si="184"/>
        <v>10757266</v>
      </c>
      <c r="E1281" s="3"/>
      <c r="F1281" s="4">
        <f t="shared" si="185"/>
        <v>10612562</v>
      </c>
      <c r="H1281" s="25" t="s">
        <v>167</v>
      </c>
      <c r="I1281" s="26">
        <v>1540339</v>
      </c>
      <c r="J1281" s="26">
        <v>1528642</v>
      </c>
      <c r="K1281" s="26">
        <v>1539576</v>
      </c>
      <c r="L1281" s="25">
        <v>24</v>
      </c>
      <c r="M1281" s="25" t="s">
        <v>139</v>
      </c>
    </row>
    <row r="1282" spans="1:13" s="5" customFormat="1" ht="15.75">
      <c r="A1282" s="4"/>
      <c r="B1282" s="4"/>
      <c r="C1282" s="3"/>
      <c r="D1282" s="4"/>
      <c r="E1282" s="3"/>
      <c r="F1282" s="4"/>
      <c r="H1282" s="25" t="s">
        <v>167</v>
      </c>
      <c r="I1282" s="26">
        <v>725079</v>
      </c>
      <c r="J1282" s="26">
        <v>719644</v>
      </c>
      <c r="K1282" s="26">
        <v>730646</v>
      </c>
      <c r="L1282" s="25">
        <v>25</v>
      </c>
      <c r="M1282" s="25" t="s">
        <v>140</v>
      </c>
    </row>
    <row r="1283" spans="1:13" s="5" customFormat="1" ht="15.75">
      <c r="A1283" s="4" t="s">
        <v>22</v>
      </c>
      <c r="B1283" s="4">
        <f>I1275</f>
        <v>139400226</v>
      </c>
      <c r="C1283" s="3"/>
      <c r="D1283" s="4">
        <f>J1275</f>
        <v>170803141</v>
      </c>
      <c r="E1283" s="3"/>
      <c r="F1283" s="4">
        <f>K1275</f>
        <v>194398440</v>
      </c>
      <c r="H1283" s="25" t="s">
        <v>167</v>
      </c>
      <c r="I1283" s="26">
        <v>0</v>
      </c>
      <c r="J1283" s="26">
        <v>0</v>
      </c>
      <c r="K1283" s="26">
        <v>50000</v>
      </c>
      <c r="L1283" s="25">
        <v>26</v>
      </c>
      <c r="M1283" s="25" t="s">
        <v>141</v>
      </c>
    </row>
    <row r="1284" spans="1:13" s="5" customFormat="1" ht="15.75">
      <c r="A1284" s="4" t="s">
        <v>23</v>
      </c>
      <c r="B1284" s="4">
        <f>I1276</f>
        <v>16776014</v>
      </c>
      <c r="C1284" s="3"/>
      <c r="D1284" s="4">
        <f>J1276</f>
        <v>17371793</v>
      </c>
      <c r="E1284" s="3"/>
      <c r="F1284" s="4">
        <f>K1276</f>
        <v>17371793</v>
      </c>
      <c r="H1284" s="25" t="s">
        <v>167</v>
      </c>
      <c r="I1284" s="26">
        <v>39286938</v>
      </c>
      <c r="J1284" s="26">
        <v>38934174</v>
      </c>
      <c r="K1284" s="26">
        <v>38934174</v>
      </c>
      <c r="L1284" s="25">
        <v>27</v>
      </c>
      <c r="M1284" s="25" t="s">
        <v>142</v>
      </c>
    </row>
    <row r="1285" spans="1:13" s="5" customFormat="1" ht="15.75">
      <c r="A1285" s="4" t="s">
        <v>24</v>
      </c>
      <c r="B1285" s="12">
        <f>I1277</f>
        <v>13792826</v>
      </c>
      <c r="C1285" s="3"/>
      <c r="D1285" s="12">
        <f>J1277</f>
        <v>15576135</v>
      </c>
      <c r="E1285" s="3"/>
      <c r="F1285" s="12">
        <f>K1277</f>
        <v>16098291</v>
      </c>
      <c r="H1285" s="25" t="s">
        <v>167</v>
      </c>
      <c r="I1285" s="26">
        <v>3989062</v>
      </c>
      <c r="J1285" s="26">
        <v>4052360</v>
      </c>
      <c r="K1285" s="26">
        <v>4052454</v>
      </c>
      <c r="L1285" s="25">
        <v>28</v>
      </c>
      <c r="M1285" s="25" t="s">
        <v>143</v>
      </c>
    </row>
    <row r="1286" spans="1:13" s="5" customFormat="1" ht="15.75">
      <c r="A1286" s="4"/>
      <c r="B1286" s="4"/>
      <c r="C1286" s="3"/>
      <c r="D1286" s="4"/>
      <c r="E1286" s="3"/>
      <c r="F1286" s="4"/>
      <c r="H1286" s="25" t="s">
        <v>167</v>
      </c>
      <c r="I1286" s="26">
        <v>14277667</v>
      </c>
      <c r="J1286" s="26">
        <v>14492395</v>
      </c>
      <c r="K1286" s="26">
        <v>15240308</v>
      </c>
      <c r="L1286" s="25">
        <v>29</v>
      </c>
      <c r="M1286" s="25" t="s">
        <v>144</v>
      </c>
    </row>
    <row r="1287" spans="1:13" s="5" customFormat="1" ht="15.75">
      <c r="A1287" s="4" t="s">
        <v>25</v>
      </c>
      <c r="B1287" s="4">
        <f>SUM(B1283:B1286)</f>
        <v>169969066</v>
      </c>
      <c r="C1287" s="3"/>
      <c r="D1287" s="4">
        <f>SUM(D1283:D1286)</f>
        <v>203751069</v>
      </c>
      <c r="E1287" s="3"/>
      <c r="F1287" s="4">
        <f>SUM(F1283:F1286)</f>
        <v>227868524</v>
      </c>
      <c r="H1287" s="25" t="s">
        <v>167</v>
      </c>
      <c r="I1287" s="26">
        <v>0</v>
      </c>
      <c r="J1287" s="26">
        <v>492721</v>
      </c>
      <c r="K1287" s="26">
        <v>606797</v>
      </c>
      <c r="L1287" s="25">
        <v>30</v>
      </c>
      <c r="M1287" s="25" t="s">
        <v>145</v>
      </c>
    </row>
    <row r="1288" spans="1:13" s="5" customFormat="1" ht="15.75">
      <c r="A1288" s="4"/>
      <c r="B1288" s="4"/>
      <c r="C1288" s="3"/>
      <c r="D1288" s="4"/>
      <c r="E1288" s="3"/>
      <c r="F1288" s="4"/>
      <c r="H1288" s="25" t="s">
        <v>167</v>
      </c>
      <c r="I1288" s="26">
        <v>221041939</v>
      </c>
      <c r="J1288" s="26">
        <v>255188507</v>
      </c>
      <c r="K1288" s="26">
        <v>250100000</v>
      </c>
      <c r="L1288" s="25">
        <v>31</v>
      </c>
      <c r="M1288" s="25" t="s">
        <v>146</v>
      </c>
    </row>
    <row r="1289" spans="1:13" s="5" customFormat="1" ht="15.75">
      <c r="A1289" s="4" t="s">
        <v>26</v>
      </c>
      <c r="B1289" s="4">
        <f aca="true" t="shared" si="186" ref="B1289:B1294">I1278</f>
        <v>80876115</v>
      </c>
      <c r="C1289" s="3"/>
      <c r="D1289" s="4">
        <f aca="true" t="shared" si="187" ref="D1289:D1294">J1278</f>
        <v>82916867</v>
      </c>
      <c r="E1289" s="3"/>
      <c r="F1289" s="4">
        <f aca="true" t="shared" si="188" ref="F1289:F1294">K1278</f>
        <v>84703656</v>
      </c>
      <c r="H1289" s="25" t="s">
        <v>167</v>
      </c>
      <c r="I1289" s="26">
        <v>24466127</v>
      </c>
      <c r="J1289" s="26">
        <v>24856588</v>
      </c>
      <c r="K1289" s="26">
        <v>24530242</v>
      </c>
      <c r="L1289" s="25">
        <v>32</v>
      </c>
      <c r="M1289" s="25" t="s">
        <v>147</v>
      </c>
    </row>
    <row r="1290" spans="1:13" s="5" customFormat="1" ht="15.75">
      <c r="A1290" s="4" t="s">
        <v>27</v>
      </c>
      <c r="B1290" s="4">
        <f t="shared" si="186"/>
        <v>394553</v>
      </c>
      <c r="C1290" s="3"/>
      <c r="D1290" s="4">
        <f t="shared" si="187"/>
        <v>402634</v>
      </c>
      <c r="E1290" s="3"/>
      <c r="F1290" s="4">
        <f t="shared" si="188"/>
        <v>409278</v>
      </c>
      <c r="H1290" s="25" t="s">
        <v>167</v>
      </c>
      <c r="I1290" s="26">
        <v>35585444</v>
      </c>
      <c r="J1290" s="26">
        <v>34806194</v>
      </c>
      <c r="K1290" s="26">
        <v>35602890</v>
      </c>
      <c r="L1290" s="25">
        <v>33</v>
      </c>
      <c r="M1290" s="25" t="s">
        <v>148</v>
      </c>
    </row>
    <row r="1291" spans="1:13" s="5" customFormat="1" ht="15.75">
      <c r="A1291" s="4" t="s">
        <v>28</v>
      </c>
      <c r="B1291" s="4">
        <f t="shared" si="186"/>
        <v>238755</v>
      </c>
      <c r="C1291" s="3"/>
      <c r="D1291" s="4">
        <f t="shared" si="187"/>
        <v>354931</v>
      </c>
      <c r="E1291" s="3"/>
      <c r="F1291" s="4">
        <f t="shared" si="188"/>
        <v>386252</v>
      </c>
      <c r="H1291" s="25" t="s">
        <v>167</v>
      </c>
      <c r="I1291" s="26">
        <v>6452344</v>
      </c>
      <c r="J1291" s="26">
        <v>5880560</v>
      </c>
      <c r="K1291" s="26">
        <v>3679458</v>
      </c>
      <c r="L1291" s="25">
        <v>34</v>
      </c>
      <c r="M1291" s="25" t="s">
        <v>149</v>
      </c>
    </row>
    <row r="1292" spans="1:13" s="5" customFormat="1" ht="15.75">
      <c r="A1292" s="4" t="s">
        <v>29</v>
      </c>
      <c r="B1292" s="4">
        <f t="shared" si="186"/>
        <v>1540339</v>
      </c>
      <c r="C1292" s="3"/>
      <c r="D1292" s="4">
        <f t="shared" si="187"/>
        <v>1528642</v>
      </c>
      <c r="E1292" s="3"/>
      <c r="F1292" s="4">
        <f t="shared" si="188"/>
        <v>1539576</v>
      </c>
      <c r="H1292" s="25" t="s">
        <v>167</v>
      </c>
      <c r="I1292" s="26">
        <v>2756442</v>
      </c>
      <c r="J1292" s="26">
        <v>1380461</v>
      </c>
      <c r="K1292" s="26">
        <v>1380465</v>
      </c>
      <c r="L1292" s="25">
        <v>35</v>
      </c>
      <c r="M1292" s="25" t="s">
        <v>150</v>
      </c>
    </row>
    <row r="1293" spans="1:13" s="5" customFormat="1" ht="15.75">
      <c r="A1293" s="4" t="s">
        <v>30</v>
      </c>
      <c r="B1293" s="4">
        <f t="shared" si="186"/>
        <v>725079</v>
      </c>
      <c r="C1293" s="3"/>
      <c r="D1293" s="4">
        <f t="shared" si="187"/>
        <v>719644</v>
      </c>
      <c r="E1293" s="3"/>
      <c r="F1293" s="4">
        <f t="shared" si="188"/>
        <v>730646</v>
      </c>
      <c r="H1293" s="25" t="s">
        <v>167</v>
      </c>
      <c r="I1293" s="26">
        <v>1283160</v>
      </c>
      <c r="J1293" s="26">
        <v>1735500</v>
      </c>
      <c r="K1293" s="26">
        <v>1731000</v>
      </c>
      <c r="L1293" s="25">
        <v>36</v>
      </c>
      <c r="M1293" s="25" t="s">
        <v>151</v>
      </c>
    </row>
    <row r="1294" spans="1:13" s="5" customFormat="1" ht="15.75">
      <c r="A1294" s="4" t="s">
        <v>31</v>
      </c>
      <c r="B1294" s="12">
        <f t="shared" si="186"/>
        <v>0</v>
      </c>
      <c r="C1294" s="3"/>
      <c r="D1294" s="12">
        <f t="shared" si="187"/>
        <v>0</v>
      </c>
      <c r="E1294" s="3"/>
      <c r="F1294" s="12">
        <f t="shared" si="188"/>
        <v>50000</v>
      </c>
      <c r="H1294" s="25" t="s">
        <v>167</v>
      </c>
      <c r="I1294" s="26">
        <v>0</v>
      </c>
      <c r="J1294" s="26">
        <v>1084288</v>
      </c>
      <c r="K1294" s="26">
        <v>1085161</v>
      </c>
      <c r="L1294" s="25">
        <v>37</v>
      </c>
      <c r="M1294" s="25" t="s">
        <v>152</v>
      </c>
    </row>
    <row r="1295" spans="1:12" s="5" customFormat="1" ht="15.75">
      <c r="A1295" s="4"/>
      <c r="B1295" s="4"/>
      <c r="C1295" s="3"/>
      <c r="D1295" s="4"/>
      <c r="E1295" s="3"/>
      <c r="F1295" s="4"/>
      <c r="L1295" s="25"/>
    </row>
    <row r="1296" spans="1:12" s="5" customFormat="1" ht="15.75">
      <c r="A1296" s="4" t="s">
        <v>32</v>
      </c>
      <c r="B1296" s="4">
        <f>SUM(B1289:B1295)</f>
        <v>83774841</v>
      </c>
      <c r="C1296" s="3"/>
      <c r="D1296" s="4">
        <f>SUM(D1289:D1295)</f>
        <v>85922718</v>
      </c>
      <c r="E1296" s="3"/>
      <c r="F1296" s="4">
        <f>SUM(F1289:F1295)</f>
        <v>87819408</v>
      </c>
      <c r="L1296" s="25"/>
    </row>
    <row r="1297" spans="1:12" s="5" customFormat="1" ht="15.75">
      <c r="A1297" s="4"/>
      <c r="B1297" s="4"/>
      <c r="C1297" s="3"/>
      <c r="D1297" s="4"/>
      <c r="E1297" s="3"/>
      <c r="F1297" s="4"/>
      <c r="L1297" s="25"/>
    </row>
    <row r="1298" spans="1:12" s="5" customFormat="1" ht="15.75">
      <c r="A1298" s="4" t="s">
        <v>33</v>
      </c>
      <c r="B1298" s="4">
        <f>I1284</f>
        <v>39286938</v>
      </c>
      <c r="C1298" s="3"/>
      <c r="D1298" s="4">
        <f>J1284</f>
        <v>38934174</v>
      </c>
      <c r="E1298" s="3"/>
      <c r="F1298" s="4">
        <f>K1284</f>
        <v>38934174</v>
      </c>
      <c r="L1298" s="25"/>
    </row>
    <row r="1299" spans="1:12" s="5" customFormat="1" ht="15.75">
      <c r="A1299" s="4" t="s">
        <v>34</v>
      </c>
      <c r="B1299" s="4">
        <f>I1285</f>
        <v>3989062</v>
      </c>
      <c r="C1299" s="3"/>
      <c r="D1299" s="4">
        <f>J1285</f>
        <v>4052360</v>
      </c>
      <c r="E1299" s="3"/>
      <c r="F1299" s="4">
        <f>K1285</f>
        <v>4052454</v>
      </c>
      <c r="L1299" s="25"/>
    </row>
    <row r="1300" spans="1:12" s="5" customFormat="1" ht="15.75">
      <c r="A1300" s="4" t="s">
        <v>35</v>
      </c>
      <c r="B1300" s="4">
        <f>I1286</f>
        <v>14277667</v>
      </c>
      <c r="C1300" s="3"/>
      <c r="D1300" s="4">
        <f>J1286</f>
        <v>14492395</v>
      </c>
      <c r="E1300" s="3"/>
      <c r="F1300" s="4">
        <f>K1286</f>
        <v>15240308</v>
      </c>
      <c r="L1300" s="25"/>
    </row>
    <row r="1301" spans="1:12" s="5" customFormat="1" ht="15.75">
      <c r="A1301" s="4" t="s">
        <v>36</v>
      </c>
      <c r="B1301" s="12">
        <f>I1287</f>
        <v>0</v>
      </c>
      <c r="C1301" s="3"/>
      <c r="D1301" s="12">
        <f>J1287</f>
        <v>492721</v>
      </c>
      <c r="E1301" s="3"/>
      <c r="F1301" s="12">
        <f>K1287</f>
        <v>606797</v>
      </c>
      <c r="L1301" s="25"/>
    </row>
    <row r="1302" spans="1:12" s="5" customFormat="1" ht="15.75">
      <c r="A1302" s="4"/>
      <c r="B1302" s="4"/>
      <c r="C1302" s="3"/>
      <c r="D1302" s="4"/>
      <c r="E1302" s="3"/>
      <c r="F1302" s="4"/>
      <c r="L1302" s="25"/>
    </row>
    <row r="1303" spans="1:12" s="5" customFormat="1" ht="15.75">
      <c r="A1303" s="4" t="s">
        <v>37</v>
      </c>
      <c r="B1303" s="4">
        <f>SUM(B1298:B1302)</f>
        <v>57553667</v>
      </c>
      <c r="C1303" s="3"/>
      <c r="D1303" s="4">
        <f>SUM(D1298:D1302)</f>
        <v>57971650</v>
      </c>
      <c r="E1303" s="3"/>
      <c r="F1303" s="4">
        <f>SUM(F1298:F1302)</f>
        <v>58833733</v>
      </c>
      <c r="L1303" s="25"/>
    </row>
    <row r="1304" spans="1:12" s="5" customFormat="1" ht="15.75">
      <c r="A1304" s="4"/>
      <c r="B1304" s="4"/>
      <c r="C1304" s="3"/>
      <c r="D1304" s="4"/>
      <c r="E1304" s="3"/>
      <c r="F1304" s="4"/>
      <c r="L1304" s="25"/>
    </row>
    <row r="1305" spans="1:12" s="5" customFormat="1" ht="15.75">
      <c r="A1305" s="4" t="s">
        <v>38</v>
      </c>
      <c r="B1305" s="4">
        <f aca="true" t="shared" si="189" ref="B1305:B1310">I1288</f>
        <v>221041939</v>
      </c>
      <c r="C1305" s="3"/>
      <c r="D1305" s="4">
        <f aca="true" t="shared" si="190" ref="D1305:D1310">J1288</f>
        <v>255188507</v>
      </c>
      <c r="E1305" s="3"/>
      <c r="F1305" s="4">
        <f aca="true" t="shared" si="191" ref="F1305:F1310">K1288</f>
        <v>250100000</v>
      </c>
      <c r="L1305" s="25"/>
    </row>
    <row r="1306" spans="1:12" s="5" customFormat="1" ht="15.75">
      <c r="A1306" s="4" t="s">
        <v>39</v>
      </c>
      <c r="B1306" s="4">
        <f t="shared" si="189"/>
        <v>24466127</v>
      </c>
      <c r="C1306" s="3"/>
      <c r="D1306" s="4">
        <f t="shared" si="190"/>
        <v>24856588</v>
      </c>
      <c r="E1306" s="3"/>
      <c r="F1306" s="4">
        <f t="shared" si="191"/>
        <v>24530242</v>
      </c>
      <c r="L1306" s="25"/>
    </row>
    <row r="1307" spans="1:12" s="5" customFormat="1" ht="15.75">
      <c r="A1307" s="4" t="s">
        <v>40</v>
      </c>
      <c r="B1307" s="4">
        <f t="shared" si="189"/>
        <v>35585444</v>
      </c>
      <c r="C1307" s="3"/>
      <c r="D1307" s="4">
        <f t="shared" si="190"/>
        <v>34806194</v>
      </c>
      <c r="E1307" s="3"/>
      <c r="F1307" s="4">
        <f t="shared" si="191"/>
        <v>35602890</v>
      </c>
      <c r="L1307" s="25"/>
    </row>
    <row r="1308" spans="1:12" s="5" customFormat="1" ht="15.75">
      <c r="A1308" s="4" t="s">
        <v>41</v>
      </c>
      <c r="B1308" s="4">
        <f t="shared" si="189"/>
        <v>6452344</v>
      </c>
      <c r="C1308" s="3"/>
      <c r="D1308" s="4">
        <f t="shared" si="190"/>
        <v>5880560</v>
      </c>
      <c r="E1308" s="3"/>
      <c r="F1308" s="4">
        <f t="shared" si="191"/>
        <v>3679458</v>
      </c>
      <c r="L1308" s="25"/>
    </row>
    <row r="1309" spans="1:12" s="5" customFormat="1" ht="15.75">
      <c r="A1309" s="4" t="s">
        <v>42</v>
      </c>
      <c r="B1309" s="4">
        <f t="shared" si="189"/>
        <v>2756442</v>
      </c>
      <c r="C1309" s="3"/>
      <c r="D1309" s="4">
        <f t="shared" si="190"/>
        <v>1380461</v>
      </c>
      <c r="E1309" s="3"/>
      <c r="F1309" s="4">
        <f t="shared" si="191"/>
        <v>1380465</v>
      </c>
      <c r="L1309" s="25"/>
    </row>
    <row r="1310" spans="1:12" s="5" customFormat="1" ht="15.75">
      <c r="A1310" s="4" t="s">
        <v>43</v>
      </c>
      <c r="B1310" s="4">
        <f t="shared" si="189"/>
        <v>1283160</v>
      </c>
      <c r="C1310" s="3"/>
      <c r="D1310" s="4">
        <f t="shared" si="190"/>
        <v>1735500</v>
      </c>
      <c r="E1310" s="3"/>
      <c r="F1310" s="4">
        <f t="shared" si="191"/>
        <v>1731000</v>
      </c>
      <c r="L1310" s="25"/>
    </row>
    <row r="1311" spans="1:12" s="5" customFormat="1" ht="15.75">
      <c r="A1311" s="4" t="s">
        <v>44</v>
      </c>
      <c r="B1311" s="4"/>
      <c r="C1311" s="4"/>
      <c r="D1311" s="4"/>
      <c r="E1311" s="3"/>
      <c r="F1311" s="4"/>
      <c r="L1311" s="25"/>
    </row>
    <row r="1312" spans="1:12" s="5" customFormat="1" ht="15.75">
      <c r="A1312" s="4" t="s">
        <v>45</v>
      </c>
      <c r="B1312" s="12">
        <f>I1294</f>
        <v>0</v>
      </c>
      <c r="C1312" s="3"/>
      <c r="D1312" s="12">
        <f>J1294</f>
        <v>1084288</v>
      </c>
      <c r="E1312" s="3"/>
      <c r="F1312" s="12">
        <f>K1294</f>
        <v>1085161</v>
      </c>
      <c r="L1312" s="25"/>
    </row>
    <row r="1313" spans="1:12" s="5" customFormat="1" ht="15.75">
      <c r="A1313" s="4"/>
      <c r="B1313" s="4"/>
      <c r="C1313" s="4"/>
      <c r="D1313" s="4"/>
      <c r="E1313" s="3"/>
      <c r="F1313" s="4"/>
      <c r="L1313" s="25"/>
    </row>
    <row r="1314" spans="1:12" s="5" customFormat="1" ht="15.75">
      <c r="A1314" s="4" t="s">
        <v>46</v>
      </c>
      <c r="B1314" s="4">
        <f>SUM(B1258:B1259)+B1268+SUM(B1272:B1281)+B1287+B1296+SUM(B1302:B1313)</f>
        <v>1031627618</v>
      </c>
      <c r="C1314" s="3"/>
      <c r="D1314" s="4">
        <f>SUM(D1258:D1259)+D1268+SUM(D1272:D1281)+D1287+D1296+SUM(D1302:D1313)</f>
        <v>1123696959</v>
      </c>
      <c r="E1314" s="3"/>
      <c r="F1314" s="4">
        <f>SUM(F1258:F1259)+F1268+SUM(F1272:F1281)+F1287+F1296+SUM(F1302:F1313)</f>
        <v>1192399676</v>
      </c>
      <c r="L1314" s="25"/>
    </row>
    <row r="1315" spans="1:12" s="5" customFormat="1" ht="15.75">
      <c r="A1315" s="4"/>
      <c r="B1315" s="4"/>
      <c r="C1315" s="3"/>
      <c r="D1315" s="4"/>
      <c r="E1315" s="3"/>
      <c r="F1315" s="4"/>
      <c r="L1315" s="25"/>
    </row>
    <row r="1316" spans="1:12" s="5" customFormat="1" ht="15.75">
      <c r="A1316" s="13" t="s">
        <v>47</v>
      </c>
      <c r="B1316" s="4"/>
      <c r="C1316" s="4"/>
      <c r="D1316" s="4"/>
      <c r="E1316" s="4"/>
      <c r="F1316" s="4"/>
      <c r="L1316" s="25"/>
    </row>
    <row r="1317" spans="1:12" s="5" customFormat="1" ht="15.75">
      <c r="A1317" s="14" t="s">
        <v>48</v>
      </c>
      <c r="B1317" s="4"/>
      <c r="C1317" s="3"/>
      <c r="D1317" s="4"/>
      <c r="E1317" s="3"/>
      <c r="F1317" s="4"/>
      <c r="L1317" s="25"/>
    </row>
    <row r="1318" spans="1:12" s="5" customFormat="1" ht="15.75">
      <c r="A1318" s="14" t="s">
        <v>49</v>
      </c>
      <c r="B1318" s="4"/>
      <c r="C1318" s="3"/>
      <c r="D1318" s="4"/>
      <c r="E1318" s="3"/>
      <c r="F1318" s="4"/>
      <c r="L1318" s="25"/>
    </row>
    <row r="1319" spans="1:12" s="5" customFormat="1" ht="15.75">
      <c r="A1319" s="14" t="s">
        <v>50</v>
      </c>
      <c r="B1319" s="3"/>
      <c r="C1319" s="3"/>
      <c r="D1319" s="3"/>
      <c r="E1319" s="3"/>
      <c r="F1319" s="3"/>
      <c r="L1319" s="25"/>
    </row>
    <row r="1320" spans="1:12" s="5" customFormat="1" ht="15.75">
      <c r="A1320" s="14" t="s">
        <v>51</v>
      </c>
      <c r="B1320" s="4"/>
      <c r="C1320" s="3"/>
      <c r="D1320" s="4"/>
      <c r="E1320" s="3"/>
      <c r="F1320" s="4"/>
      <c r="L1320" s="25"/>
    </row>
    <row r="1321" spans="1:12" s="5" customFormat="1" ht="15.75">
      <c r="A1321" s="4"/>
      <c r="B1321" s="4"/>
      <c r="C1321" s="3"/>
      <c r="D1321" s="4"/>
      <c r="E1321" s="3"/>
      <c r="F1321" s="4"/>
      <c r="L1321" s="25"/>
    </row>
    <row r="1322" spans="1:12" s="5" customFormat="1" ht="15.75">
      <c r="A1322" s="4"/>
      <c r="B1322" s="4"/>
      <c r="C1322" s="3"/>
      <c r="D1322" s="4"/>
      <c r="E1322" s="3"/>
      <c r="F1322" s="4"/>
      <c r="L1322" s="25"/>
    </row>
    <row r="1323" spans="1:12" s="5" customFormat="1" ht="15.75">
      <c r="A1323" s="15"/>
      <c r="B1323" s="4"/>
      <c r="C1323" s="3"/>
      <c r="D1323" s="4"/>
      <c r="E1323" s="3"/>
      <c r="F1323" s="4"/>
      <c r="L1323" s="25"/>
    </row>
    <row r="1324" spans="1:12" s="5" customFormat="1" ht="15.75">
      <c r="A1324" s="15"/>
      <c r="B1324" s="4"/>
      <c r="C1324" s="3"/>
      <c r="D1324" s="4"/>
      <c r="E1324" s="3"/>
      <c r="F1324" s="4"/>
      <c r="L1324" s="25"/>
    </row>
    <row r="1325" spans="1:12" s="5" customFormat="1" ht="15.75">
      <c r="A1325" s="16"/>
      <c r="B1325" s="4"/>
      <c r="C1325" s="3"/>
      <c r="D1325" s="4"/>
      <c r="E1325" s="3"/>
      <c r="F1325" s="4"/>
      <c r="L1325" s="25"/>
    </row>
    <row r="1326" spans="1:12" s="5" customFormat="1" ht="15.75">
      <c r="A1326" s="17"/>
      <c r="B1326" s="4"/>
      <c r="C1326" s="3"/>
      <c r="D1326" s="4"/>
      <c r="E1326" s="3"/>
      <c r="F1326" s="4"/>
      <c r="L1326" s="25"/>
    </row>
    <row r="1327" spans="1:12" s="5" customFormat="1" ht="15.75">
      <c r="A1327" s="18" t="s">
        <v>52</v>
      </c>
      <c r="B1327" s="4"/>
      <c r="C1327" s="3"/>
      <c r="D1327" s="4"/>
      <c r="E1327" s="3"/>
      <c r="F1327" s="4"/>
      <c r="L1327" s="25"/>
    </row>
    <row r="1328" spans="1:12" s="5" customFormat="1" ht="15.75">
      <c r="A1328" s="4"/>
      <c r="B1328" s="4"/>
      <c r="C1328" s="3"/>
      <c r="D1328" s="4"/>
      <c r="E1328" s="3"/>
      <c r="F1328" s="4"/>
      <c r="L1328" s="25"/>
    </row>
    <row r="1329" spans="1:12" s="5" customFormat="1" ht="15.75">
      <c r="A1329" s="6" t="s">
        <v>0</v>
      </c>
      <c r="B1329" s="4"/>
      <c r="C1329" s="3"/>
      <c r="D1329" s="4"/>
      <c r="E1329" s="3"/>
      <c r="F1329" s="4"/>
      <c r="L1329" s="25"/>
    </row>
    <row r="1330" spans="1:12" s="5" customFormat="1" ht="15.75">
      <c r="A1330" s="4"/>
      <c r="B1330" s="4"/>
      <c r="C1330" s="3"/>
      <c r="D1330" s="4"/>
      <c r="E1330" s="3"/>
      <c r="F1330" s="4"/>
      <c r="L1330" s="25"/>
    </row>
    <row r="1331" spans="1:12" s="5" customFormat="1" ht="15.75">
      <c r="A1331" s="6" t="s">
        <v>1</v>
      </c>
      <c r="B1331" s="4"/>
      <c r="C1331" s="3"/>
      <c r="D1331" s="4"/>
      <c r="E1331" s="3"/>
      <c r="F1331" s="4"/>
      <c r="L1331" s="25"/>
    </row>
    <row r="1332" spans="1:12" s="5" customFormat="1" ht="15.75">
      <c r="A1332" s="19" t="s">
        <v>68</v>
      </c>
      <c r="B1332" s="4"/>
      <c r="C1332" s="3"/>
      <c r="D1332" s="4"/>
      <c r="E1332" s="3"/>
      <c r="F1332" s="4"/>
      <c r="L1332" s="25"/>
    </row>
    <row r="1333" spans="1:12" s="5" customFormat="1" ht="15.75">
      <c r="A1333" s="4"/>
      <c r="B1333" s="4"/>
      <c r="C1333" s="3"/>
      <c r="D1333" s="8"/>
      <c r="E1333" s="9"/>
      <c r="F1333" s="8"/>
      <c r="L1333" s="25"/>
    </row>
    <row r="1334" spans="1:12" s="5" customFormat="1" ht="15.75">
      <c r="A1334" s="4"/>
      <c r="B1334" s="10"/>
      <c r="C1334" s="11"/>
      <c r="D1334" s="10"/>
      <c r="E1334" s="11"/>
      <c r="F1334" s="10"/>
      <c r="L1334" s="25"/>
    </row>
    <row r="1335" spans="1:12" s="5" customFormat="1" ht="15.75">
      <c r="A1335" s="4"/>
      <c r="B1335" s="2">
        <v>1997</v>
      </c>
      <c r="C1335" s="1"/>
      <c r="D1335" s="2">
        <v>1998</v>
      </c>
      <c r="E1335" s="1"/>
      <c r="F1335" s="2">
        <v>1999</v>
      </c>
      <c r="L1335" s="25"/>
    </row>
    <row r="1336" spans="1:12" s="5" customFormat="1" ht="15.75">
      <c r="A1336" s="4"/>
      <c r="B1336" s="4"/>
      <c r="C1336" s="3"/>
      <c r="D1336" s="4"/>
      <c r="E1336" s="3"/>
      <c r="F1336" s="4"/>
      <c r="L1336" s="25"/>
    </row>
    <row r="1337" spans="1:13" s="5" customFormat="1" ht="15.75">
      <c r="A1337" s="4" t="s">
        <v>3</v>
      </c>
      <c r="B1337" s="4">
        <f>I1337</f>
        <v>1000000</v>
      </c>
      <c r="C1337" s="3"/>
      <c r="D1337" s="4">
        <f>J1337</f>
        <v>2125000</v>
      </c>
      <c r="E1337" s="3"/>
      <c r="F1337" s="4">
        <f>K1337</f>
        <v>2125000</v>
      </c>
      <c r="H1337" s="25" t="s">
        <v>168</v>
      </c>
      <c r="I1337" s="26">
        <v>1000000</v>
      </c>
      <c r="J1337" s="26">
        <v>2125000</v>
      </c>
      <c r="K1337" s="26">
        <v>2125000</v>
      </c>
      <c r="L1337" s="25">
        <v>1</v>
      </c>
      <c r="M1337" s="25" t="s">
        <v>116</v>
      </c>
    </row>
    <row r="1338" spans="1:13" s="5" customFormat="1" ht="15.75">
      <c r="A1338" s="4" t="s">
        <v>4</v>
      </c>
      <c r="B1338" s="4">
        <f>I1338</f>
        <v>3005382</v>
      </c>
      <c r="C1338" s="3"/>
      <c r="D1338" s="4">
        <f>J1338</f>
        <v>2958674</v>
      </c>
      <c r="E1338" s="3"/>
      <c r="F1338" s="4">
        <f>K1338</f>
        <v>2893695</v>
      </c>
      <c r="H1338" s="25" t="s">
        <v>168</v>
      </c>
      <c r="I1338" s="26">
        <v>3005382</v>
      </c>
      <c r="J1338" s="26">
        <f>2908674+50000</f>
        <v>2958674</v>
      </c>
      <c r="K1338" s="26">
        <v>2893695</v>
      </c>
      <c r="L1338" s="25">
        <v>2</v>
      </c>
      <c r="M1338" s="25" t="s">
        <v>117</v>
      </c>
    </row>
    <row r="1339" spans="1:13" s="5" customFormat="1" ht="15.75">
      <c r="A1339" s="4"/>
      <c r="B1339" s="4"/>
      <c r="C1339" s="3"/>
      <c r="D1339" s="4"/>
      <c r="E1339" s="3"/>
      <c r="F1339" s="4"/>
      <c r="H1339" s="25" t="s">
        <v>168</v>
      </c>
      <c r="I1339" s="26">
        <v>45458316</v>
      </c>
      <c r="J1339" s="26">
        <v>47019078</v>
      </c>
      <c r="K1339" s="26">
        <v>49389651</v>
      </c>
      <c r="L1339" s="25">
        <v>3</v>
      </c>
      <c r="M1339" s="25" t="s">
        <v>118</v>
      </c>
    </row>
    <row r="1340" spans="1:13" s="5" customFormat="1" ht="15.75">
      <c r="A1340" s="4" t="s">
        <v>5</v>
      </c>
      <c r="B1340" s="4">
        <f aca="true" t="shared" si="192" ref="B1340:B1345">I1339</f>
        <v>45458316</v>
      </c>
      <c r="C1340" s="3"/>
      <c r="D1340" s="4">
        <f aca="true" t="shared" si="193" ref="D1340:D1345">J1339</f>
        <v>47019078</v>
      </c>
      <c r="E1340" s="3"/>
      <c r="F1340" s="4">
        <f aca="true" t="shared" si="194" ref="F1340:F1345">K1339</f>
        <v>49389651</v>
      </c>
      <c r="H1340" s="25" t="s">
        <v>168</v>
      </c>
      <c r="I1340" s="26">
        <v>0</v>
      </c>
      <c r="J1340" s="26">
        <v>0</v>
      </c>
      <c r="K1340" s="26">
        <v>0</v>
      </c>
      <c r="L1340" s="25">
        <v>4</v>
      </c>
      <c r="M1340" s="25" t="s">
        <v>119</v>
      </c>
    </row>
    <row r="1341" spans="1:13" s="5" customFormat="1" ht="15.75">
      <c r="A1341" s="4" t="s">
        <v>6</v>
      </c>
      <c r="B1341" s="4">
        <f t="shared" si="192"/>
        <v>0</v>
      </c>
      <c r="C1341" s="3"/>
      <c r="D1341" s="4">
        <f t="shared" si="193"/>
        <v>0</v>
      </c>
      <c r="E1341" s="3"/>
      <c r="F1341" s="4">
        <f t="shared" si="194"/>
        <v>0</v>
      </c>
      <c r="H1341" s="25" t="s">
        <v>168</v>
      </c>
      <c r="I1341" s="26">
        <v>0</v>
      </c>
      <c r="J1341" s="26">
        <v>6200000</v>
      </c>
      <c r="K1341" s="26">
        <v>6750000</v>
      </c>
      <c r="L1341" s="25">
        <v>5</v>
      </c>
      <c r="M1341" s="25" t="s">
        <v>120</v>
      </c>
    </row>
    <row r="1342" spans="1:13" s="5" customFormat="1" ht="15.75">
      <c r="A1342" s="4" t="s">
        <v>7</v>
      </c>
      <c r="B1342" s="4">
        <f t="shared" si="192"/>
        <v>0</v>
      </c>
      <c r="C1342" s="3"/>
      <c r="D1342" s="4">
        <f t="shared" si="193"/>
        <v>6200000</v>
      </c>
      <c r="E1342" s="3"/>
      <c r="F1342" s="4">
        <f t="shared" si="194"/>
        <v>6750000</v>
      </c>
      <c r="H1342" s="25" t="s">
        <v>168</v>
      </c>
      <c r="I1342" s="26">
        <v>0</v>
      </c>
      <c r="J1342" s="26">
        <v>0</v>
      </c>
      <c r="K1342" s="26">
        <v>0</v>
      </c>
      <c r="L1342" s="25">
        <v>6</v>
      </c>
      <c r="M1342" s="25" t="s">
        <v>121</v>
      </c>
    </row>
    <row r="1343" spans="1:13" s="5" customFormat="1" ht="15.75">
      <c r="A1343" s="4" t="s">
        <v>8</v>
      </c>
      <c r="B1343" s="4">
        <f t="shared" si="192"/>
        <v>0</v>
      </c>
      <c r="C1343" s="3"/>
      <c r="D1343" s="4">
        <f t="shared" si="193"/>
        <v>0</v>
      </c>
      <c r="E1343" s="3"/>
      <c r="F1343" s="4">
        <f t="shared" si="194"/>
        <v>0</v>
      </c>
      <c r="H1343" s="25" t="s">
        <v>168</v>
      </c>
      <c r="I1343" s="26">
        <v>0</v>
      </c>
      <c r="J1343" s="26">
        <v>0</v>
      </c>
      <c r="K1343" s="26">
        <v>0</v>
      </c>
      <c r="L1343" s="25">
        <v>7</v>
      </c>
      <c r="M1343" s="25" t="s">
        <v>122</v>
      </c>
    </row>
    <row r="1344" spans="1:13" s="5" customFormat="1" ht="15.75">
      <c r="A1344" s="4" t="s">
        <v>9</v>
      </c>
      <c r="B1344" s="4">
        <f t="shared" si="192"/>
        <v>0</v>
      </c>
      <c r="C1344" s="3"/>
      <c r="D1344" s="4">
        <f t="shared" si="193"/>
        <v>0</v>
      </c>
      <c r="E1344" s="3"/>
      <c r="F1344" s="4">
        <f t="shared" si="194"/>
        <v>0</v>
      </c>
      <c r="H1344" s="25" t="s">
        <v>168</v>
      </c>
      <c r="I1344" s="26">
        <v>0</v>
      </c>
      <c r="J1344" s="26">
        <v>815323</v>
      </c>
      <c r="K1344" s="26">
        <v>821087</v>
      </c>
      <c r="L1344" s="25">
        <v>8</v>
      </c>
      <c r="M1344" s="25" t="s">
        <v>123</v>
      </c>
    </row>
    <row r="1345" spans="1:13" s="5" customFormat="1" ht="15.75">
      <c r="A1345" s="4" t="s">
        <v>10</v>
      </c>
      <c r="B1345" s="12">
        <f t="shared" si="192"/>
        <v>0</v>
      </c>
      <c r="C1345" s="3"/>
      <c r="D1345" s="12">
        <f t="shared" si="193"/>
        <v>815323</v>
      </c>
      <c r="E1345" s="3"/>
      <c r="F1345" s="12">
        <f t="shared" si="194"/>
        <v>821087</v>
      </c>
      <c r="H1345" s="25" t="s">
        <v>168</v>
      </c>
      <c r="I1345" s="26">
        <v>0</v>
      </c>
      <c r="J1345" s="26">
        <v>0</v>
      </c>
      <c r="K1345" s="26">
        <v>0</v>
      </c>
      <c r="L1345" s="25">
        <v>9</v>
      </c>
      <c r="M1345" s="25" t="s">
        <v>124</v>
      </c>
    </row>
    <row r="1346" spans="1:13" s="5" customFormat="1" ht="15.75">
      <c r="A1346" s="4"/>
      <c r="B1346" s="3"/>
      <c r="C1346" s="3"/>
      <c r="D1346" s="3"/>
      <c r="E1346" s="3"/>
      <c r="F1346" s="3"/>
      <c r="H1346" s="25" t="s">
        <v>168</v>
      </c>
      <c r="I1346" s="26">
        <v>0</v>
      </c>
      <c r="J1346" s="26">
        <v>0</v>
      </c>
      <c r="K1346" s="26">
        <v>0</v>
      </c>
      <c r="L1346" s="25">
        <v>10</v>
      </c>
      <c r="M1346" s="25" t="s">
        <v>125</v>
      </c>
    </row>
    <row r="1347" spans="1:13" s="5" customFormat="1" ht="15.75">
      <c r="A1347" s="4" t="s">
        <v>11</v>
      </c>
      <c r="B1347" s="4">
        <f>SUM(B1340:B1346)</f>
        <v>45458316</v>
      </c>
      <c r="C1347" s="3"/>
      <c r="D1347" s="4">
        <f>SUM(D1340:D1346)</f>
        <v>54034401</v>
      </c>
      <c r="E1347" s="3"/>
      <c r="F1347" s="4">
        <f>SUM(F1340:F1346)</f>
        <v>56960738</v>
      </c>
      <c r="H1347" s="25" t="s">
        <v>168</v>
      </c>
      <c r="I1347" s="26">
        <v>1545125</v>
      </c>
      <c r="J1347" s="26">
        <v>1669500</v>
      </c>
      <c r="K1347" s="26">
        <v>1670000</v>
      </c>
      <c r="L1347" s="25">
        <v>11</v>
      </c>
      <c r="M1347" s="25" t="s">
        <v>126</v>
      </c>
    </row>
    <row r="1348" spans="1:13" s="5" customFormat="1" ht="15.75">
      <c r="A1348" s="4"/>
      <c r="B1348" s="4"/>
      <c r="C1348" s="3"/>
      <c r="D1348" s="4"/>
      <c r="E1348" s="3"/>
      <c r="F1348" s="4"/>
      <c r="H1348" s="25" t="s">
        <v>168</v>
      </c>
      <c r="I1348" s="26">
        <v>0</v>
      </c>
      <c r="J1348" s="26">
        <v>0</v>
      </c>
      <c r="K1348" s="26">
        <v>0</v>
      </c>
      <c r="L1348" s="25">
        <v>12</v>
      </c>
      <c r="M1348" s="25" t="s">
        <v>127</v>
      </c>
    </row>
    <row r="1349" spans="1:13" s="5" customFormat="1" ht="15.75">
      <c r="A1349" s="4" t="s">
        <v>12</v>
      </c>
      <c r="B1349" s="3">
        <f>I1345</f>
        <v>0</v>
      </c>
      <c r="C1349" s="3"/>
      <c r="D1349" s="3">
        <f>J1345</f>
        <v>0</v>
      </c>
      <c r="E1349" s="3"/>
      <c r="F1349" s="3">
        <f>K1345</f>
        <v>0</v>
      </c>
      <c r="H1349" s="25" t="s">
        <v>168</v>
      </c>
      <c r="I1349" s="26">
        <v>0</v>
      </c>
      <c r="J1349" s="26">
        <v>0</v>
      </c>
      <c r="K1349" s="30">
        <v>3466727</v>
      </c>
      <c r="L1349" s="25">
        <v>13</v>
      </c>
      <c r="M1349" s="25" t="s">
        <v>128</v>
      </c>
    </row>
    <row r="1350" spans="1:13" s="5" customFormat="1" ht="15.75">
      <c r="A1350" s="4" t="s">
        <v>13</v>
      </c>
      <c r="B1350" s="12">
        <f>I1346</f>
        <v>0</v>
      </c>
      <c r="C1350" s="3"/>
      <c r="D1350" s="12">
        <f>J1346</f>
        <v>0</v>
      </c>
      <c r="E1350" s="3"/>
      <c r="F1350" s="12">
        <f>K1346</f>
        <v>0</v>
      </c>
      <c r="H1350" s="25" t="s">
        <v>168</v>
      </c>
      <c r="I1350" s="26">
        <v>6371736</v>
      </c>
      <c r="J1350" s="26">
        <v>6372000</v>
      </c>
      <c r="K1350" s="26">
        <v>4410000</v>
      </c>
      <c r="L1350" s="25">
        <v>14</v>
      </c>
      <c r="M1350" s="25" t="s">
        <v>129</v>
      </c>
    </row>
    <row r="1351" spans="1:13" s="5" customFormat="1" ht="15.75">
      <c r="A1351" s="4"/>
      <c r="B1351" s="3"/>
      <c r="C1351" s="3"/>
      <c r="D1351" s="3"/>
      <c r="E1351" s="3"/>
      <c r="F1351" s="3"/>
      <c r="H1351" s="25" t="s">
        <v>168</v>
      </c>
      <c r="I1351" s="26">
        <v>100000</v>
      </c>
      <c r="J1351" s="26">
        <v>100000</v>
      </c>
      <c r="K1351" s="26">
        <v>100000</v>
      </c>
      <c r="L1351" s="25">
        <v>15</v>
      </c>
      <c r="M1351" s="25" t="s">
        <v>130</v>
      </c>
    </row>
    <row r="1352" spans="1:13" s="5" customFormat="1" ht="15.75">
      <c r="A1352" s="4" t="s">
        <v>14</v>
      </c>
      <c r="B1352" s="4">
        <f>SUM(B1349:B1351)</f>
        <v>0</v>
      </c>
      <c r="C1352" s="3"/>
      <c r="D1352" s="4">
        <f>SUM(D1349:D1351)</f>
        <v>0</v>
      </c>
      <c r="E1352" s="3"/>
      <c r="F1352" s="4">
        <f>SUM(F1349:F1351)</f>
        <v>0</v>
      </c>
      <c r="H1352" s="25" t="s">
        <v>168</v>
      </c>
      <c r="I1352" s="26">
        <v>0</v>
      </c>
      <c r="J1352" s="26">
        <v>0</v>
      </c>
      <c r="K1352" s="26">
        <v>0</v>
      </c>
      <c r="L1352" s="25">
        <v>16</v>
      </c>
      <c r="M1352" s="25" t="s">
        <v>131</v>
      </c>
    </row>
    <row r="1353" spans="1:13" s="5" customFormat="1" ht="15.75">
      <c r="A1353" s="4"/>
      <c r="B1353" s="4"/>
      <c r="C1353" s="4"/>
      <c r="D1353" s="4"/>
      <c r="E1353" s="4"/>
      <c r="F1353" s="4"/>
      <c r="H1353" s="25" t="s">
        <v>168</v>
      </c>
      <c r="I1353" s="26">
        <v>0</v>
      </c>
      <c r="J1353" s="26">
        <v>0</v>
      </c>
      <c r="K1353" s="26">
        <v>0</v>
      </c>
      <c r="L1353" s="25">
        <v>17</v>
      </c>
      <c r="M1353" s="25" t="s">
        <v>132</v>
      </c>
    </row>
    <row r="1354" spans="1:13" s="5" customFormat="1" ht="15.75">
      <c r="A1354" s="4" t="s">
        <v>15</v>
      </c>
      <c r="B1354" s="4">
        <f aca="true" t="shared" si="195" ref="B1354:B1360">I1347</f>
        <v>1545125</v>
      </c>
      <c r="C1354" s="3"/>
      <c r="D1354" s="4">
        <f aca="true" t="shared" si="196" ref="D1354:D1360">J1347</f>
        <v>1669500</v>
      </c>
      <c r="E1354" s="3"/>
      <c r="F1354" s="4">
        <f aca="true" t="shared" si="197" ref="F1354:F1360">K1347</f>
        <v>1670000</v>
      </c>
      <c r="H1354" s="25" t="s">
        <v>168</v>
      </c>
      <c r="I1354" s="31">
        <v>38018284</v>
      </c>
      <c r="J1354" s="31">
        <v>46682402</v>
      </c>
      <c r="K1354" s="31">
        <v>52849182</v>
      </c>
      <c r="L1354" s="25">
        <v>18</v>
      </c>
      <c r="M1354" s="25" t="s">
        <v>133</v>
      </c>
    </row>
    <row r="1355" spans="1:13" s="5" customFormat="1" ht="15.75">
      <c r="A1355" s="4" t="s">
        <v>16</v>
      </c>
      <c r="B1355" s="4">
        <f t="shared" si="195"/>
        <v>0</v>
      </c>
      <c r="C1355" s="3"/>
      <c r="D1355" s="4">
        <f t="shared" si="196"/>
        <v>0</v>
      </c>
      <c r="E1355" s="3"/>
      <c r="F1355" s="4">
        <f t="shared" si="197"/>
        <v>0</v>
      </c>
      <c r="H1355" s="25" t="s">
        <v>168</v>
      </c>
      <c r="I1355" s="26">
        <v>0</v>
      </c>
      <c r="J1355" s="26">
        <v>0</v>
      </c>
      <c r="K1355" s="26">
        <v>0</v>
      </c>
      <c r="L1355" s="25">
        <v>19</v>
      </c>
      <c r="M1355" s="25" t="s">
        <v>134</v>
      </c>
    </row>
    <row r="1356" spans="1:13" s="5" customFormat="1" ht="15.75">
      <c r="A1356" s="4" t="s">
        <v>17</v>
      </c>
      <c r="B1356" s="4">
        <f t="shared" si="195"/>
        <v>0</v>
      </c>
      <c r="C1356" s="3"/>
      <c r="D1356" s="4">
        <f t="shared" si="196"/>
        <v>0</v>
      </c>
      <c r="E1356" s="3"/>
      <c r="F1356" s="4">
        <f t="shared" si="197"/>
        <v>3466727</v>
      </c>
      <c r="H1356" s="25" t="s">
        <v>168</v>
      </c>
      <c r="I1356" s="26">
        <v>3864276</v>
      </c>
      <c r="J1356" s="26">
        <v>4284149</v>
      </c>
      <c r="K1356" s="26">
        <v>4567901</v>
      </c>
      <c r="L1356" s="25">
        <v>20</v>
      </c>
      <c r="M1356" s="25" t="s">
        <v>135</v>
      </c>
    </row>
    <row r="1357" spans="1:13" s="5" customFormat="1" ht="15.75">
      <c r="A1357" s="4" t="s">
        <v>18</v>
      </c>
      <c r="B1357" s="4">
        <v>5309780</v>
      </c>
      <c r="C1357" s="3"/>
      <c r="D1357" s="4">
        <v>5310000</v>
      </c>
      <c r="E1357" s="3"/>
      <c r="F1357" s="4">
        <f t="shared" si="197"/>
        <v>4410000</v>
      </c>
      <c r="H1357" s="25" t="s">
        <v>168</v>
      </c>
      <c r="I1357" s="26">
        <v>12000000</v>
      </c>
      <c r="J1357" s="26">
        <v>15360000</v>
      </c>
      <c r="K1357" s="26">
        <v>17283000</v>
      </c>
      <c r="L1357" s="25">
        <v>21</v>
      </c>
      <c r="M1357" s="25" t="s">
        <v>136</v>
      </c>
    </row>
    <row r="1358" spans="1:13" s="5" customFormat="1" ht="15.75">
      <c r="A1358" s="4" t="s">
        <v>19</v>
      </c>
      <c r="B1358" s="4">
        <f t="shared" si="195"/>
        <v>100000</v>
      </c>
      <c r="C1358" s="3"/>
      <c r="D1358" s="4">
        <f t="shared" si="196"/>
        <v>100000</v>
      </c>
      <c r="E1358" s="3"/>
      <c r="F1358" s="4">
        <f t="shared" si="197"/>
        <v>100000</v>
      </c>
      <c r="H1358" s="25" t="s">
        <v>168</v>
      </c>
      <c r="I1358" s="26">
        <v>0</v>
      </c>
      <c r="J1358" s="26">
        <v>0</v>
      </c>
      <c r="K1358" s="26">
        <v>0</v>
      </c>
      <c r="L1358" s="25">
        <v>22</v>
      </c>
      <c r="M1358" s="25" t="s">
        <v>137</v>
      </c>
    </row>
    <row r="1359" spans="1:13" s="5" customFormat="1" ht="15.75">
      <c r="A1359" s="4" t="s">
        <v>20</v>
      </c>
      <c r="B1359" s="4">
        <f t="shared" si="195"/>
        <v>0</v>
      </c>
      <c r="C1359" s="3"/>
      <c r="D1359" s="4">
        <f t="shared" si="196"/>
        <v>0</v>
      </c>
      <c r="E1359" s="3"/>
      <c r="F1359" s="4">
        <f t="shared" si="197"/>
        <v>0</v>
      </c>
      <c r="H1359" s="25" t="s">
        <v>168</v>
      </c>
      <c r="I1359" s="26">
        <v>0</v>
      </c>
      <c r="J1359" s="26">
        <v>0</v>
      </c>
      <c r="K1359" s="26">
        <v>50000</v>
      </c>
      <c r="L1359" s="25">
        <v>23</v>
      </c>
      <c r="M1359" s="25" t="s">
        <v>138</v>
      </c>
    </row>
    <row r="1360" spans="1:13" s="5" customFormat="1" ht="15.75">
      <c r="A1360" s="4" t="s">
        <v>21</v>
      </c>
      <c r="B1360" s="4">
        <f t="shared" si="195"/>
        <v>0</v>
      </c>
      <c r="C1360" s="3"/>
      <c r="D1360" s="4">
        <f t="shared" si="196"/>
        <v>0</v>
      </c>
      <c r="E1360" s="3"/>
      <c r="F1360" s="4">
        <f t="shared" si="197"/>
        <v>0</v>
      </c>
      <c r="H1360" s="25" t="s">
        <v>168</v>
      </c>
      <c r="I1360" s="26">
        <v>0</v>
      </c>
      <c r="J1360" s="26">
        <v>0</v>
      </c>
      <c r="K1360" s="26">
        <v>0</v>
      </c>
      <c r="L1360" s="25">
        <v>24</v>
      </c>
      <c r="M1360" s="25" t="s">
        <v>139</v>
      </c>
    </row>
    <row r="1361" spans="1:13" s="5" customFormat="1" ht="15.75">
      <c r="A1361" s="4"/>
      <c r="B1361" s="4"/>
      <c r="C1361" s="3"/>
      <c r="D1361" s="4"/>
      <c r="E1361" s="3"/>
      <c r="F1361" s="4"/>
      <c r="H1361" s="25" t="s">
        <v>168</v>
      </c>
      <c r="I1361" s="26">
        <v>0</v>
      </c>
      <c r="J1361" s="26">
        <v>0</v>
      </c>
      <c r="K1361" s="26">
        <v>0</v>
      </c>
      <c r="L1361" s="25">
        <v>25</v>
      </c>
      <c r="M1361" s="25" t="s">
        <v>140</v>
      </c>
    </row>
    <row r="1362" spans="1:13" s="5" customFormat="1" ht="15.75">
      <c r="A1362" s="4" t="s">
        <v>22</v>
      </c>
      <c r="B1362" s="4">
        <f>I1354</f>
        <v>38018284</v>
      </c>
      <c r="C1362" s="3"/>
      <c r="D1362" s="4">
        <f>J1354</f>
        <v>46682402</v>
      </c>
      <c r="E1362" s="3"/>
      <c r="F1362" s="4">
        <f>K1354</f>
        <v>52849182</v>
      </c>
      <c r="H1362" s="25" t="s">
        <v>168</v>
      </c>
      <c r="I1362" s="26">
        <v>0</v>
      </c>
      <c r="J1362" s="26">
        <v>0</v>
      </c>
      <c r="K1362" s="26">
        <v>0</v>
      </c>
      <c r="L1362" s="25">
        <v>26</v>
      </c>
      <c r="M1362" s="25" t="s">
        <v>141</v>
      </c>
    </row>
    <row r="1363" spans="1:13" s="5" customFormat="1" ht="15.75">
      <c r="A1363" s="4" t="s">
        <v>23</v>
      </c>
      <c r="B1363" s="4">
        <f>I1355</f>
        <v>0</v>
      </c>
      <c r="C1363" s="3"/>
      <c r="D1363" s="4">
        <f>J1355</f>
        <v>0</v>
      </c>
      <c r="E1363" s="3"/>
      <c r="F1363" s="4">
        <f>K1355</f>
        <v>0</v>
      </c>
      <c r="H1363" s="25" t="s">
        <v>168</v>
      </c>
      <c r="I1363" s="26">
        <v>12952477</v>
      </c>
      <c r="J1363" s="26">
        <v>13013088</v>
      </c>
      <c r="K1363" s="26">
        <v>12883125</v>
      </c>
      <c r="L1363" s="25">
        <v>27</v>
      </c>
      <c r="M1363" s="25" t="s">
        <v>142</v>
      </c>
    </row>
    <row r="1364" spans="1:13" s="5" customFormat="1" ht="15.75">
      <c r="A1364" s="4" t="s">
        <v>24</v>
      </c>
      <c r="B1364" s="12">
        <f>I1356</f>
        <v>3864276</v>
      </c>
      <c r="C1364" s="3"/>
      <c r="D1364" s="12">
        <f>J1356</f>
        <v>4284149</v>
      </c>
      <c r="E1364" s="3"/>
      <c r="F1364" s="12">
        <f>K1356</f>
        <v>4567901</v>
      </c>
      <c r="H1364" s="25" t="s">
        <v>168</v>
      </c>
      <c r="I1364" s="26">
        <v>0</v>
      </c>
      <c r="J1364" s="26">
        <v>0</v>
      </c>
      <c r="K1364" s="26">
        <v>0</v>
      </c>
      <c r="L1364" s="25">
        <v>28</v>
      </c>
      <c r="M1364" s="25" t="s">
        <v>143</v>
      </c>
    </row>
    <row r="1365" spans="1:13" s="5" customFormat="1" ht="15.75">
      <c r="A1365" s="4"/>
      <c r="B1365" s="4"/>
      <c r="C1365" s="3"/>
      <c r="D1365" s="4"/>
      <c r="E1365" s="3"/>
      <c r="F1365" s="4"/>
      <c r="H1365" s="25" t="s">
        <v>168</v>
      </c>
      <c r="I1365" s="26">
        <v>0</v>
      </c>
      <c r="J1365" s="26">
        <v>0</v>
      </c>
      <c r="K1365" s="26">
        <v>0</v>
      </c>
      <c r="L1365" s="25">
        <v>29</v>
      </c>
      <c r="M1365" s="25" t="s">
        <v>144</v>
      </c>
    </row>
    <row r="1366" spans="1:13" s="5" customFormat="1" ht="15.75">
      <c r="A1366" s="4" t="s">
        <v>25</v>
      </c>
      <c r="B1366" s="4">
        <f>SUM(B1362:B1365)</f>
        <v>41882560</v>
      </c>
      <c r="C1366" s="3"/>
      <c r="D1366" s="4">
        <f>SUM(D1362:D1365)</f>
        <v>50966551</v>
      </c>
      <c r="E1366" s="3"/>
      <c r="F1366" s="4">
        <f>SUM(F1362:F1365)</f>
        <v>57417083</v>
      </c>
      <c r="H1366" s="25" t="s">
        <v>168</v>
      </c>
      <c r="I1366" s="26">
        <v>0</v>
      </c>
      <c r="J1366" s="26">
        <v>0</v>
      </c>
      <c r="K1366" s="26">
        <v>0</v>
      </c>
      <c r="L1366" s="25">
        <v>30</v>
      </c>
      <c r="M1366" s="25" t="s">
        <v>145</v>
      </c>
    </row>
    <row r="1367" spans="1:13" s="5" customFormat="1" ht="15.75">
      <c r="A1367" s="4"/>
      <c r="B1367" s="4"/>
      <c r="C1367" s="3"/>
      <c r="D1367" s="4"/>
      <c r="E1367" s="3"/>
      <c r="F1367" s="4"/>
      <c r="H1367" s="25" t="s">
        <v>168</v>
      </c>
      <c r="I1367" s="26">
        <v>0</v>
      </c>
      <c r="J1367" s="26">
        <v>0</v>
      </c>
      <c r="K1367" s="26">
        <v>0</v>
      </c>
      <c r="L1367" s="25">
        <v>31</v>
      </c>
      <c r="M1367" s="25" t="s">
        <v>146</v>
      </c>
    </row>
    <row r="1368" spans="1:13" s="5" customFormat="1" ht="15.75">
      <c r="A1368" s="4" t="s">
        <v>26</v>
      </c>
      <c r="B1368" s="4">
        <f aca="true" t="shared" si="198" ref="B1368:B1373">I1357</f>
        <v>12000000</v>
      </c>
      <c r="C1368" s="3"/>
      <c r="D1368" s="4">
        <f aca="true" t="shared" si="199" ref="D1368:D1373">J1357</f>
        <v>15360000</v>
      </c>
      <c r="E1368" s="3"/>
      <c r="F1368" s="4">
        <f aca="true" t="shared" si="200" ref="F1368:F1373">K1357</f>
        <v>17283000</v>
      </c>
      <c r="H1368" s="25" t="s">
        <v>168</v>
      </c>
      <c r="I1368" s="26">
        <v>0</v>
      </c>
      <c r="J1368" s="26">
        <v>0</v>
      </c>
      <c r="K1368" s="26">
        <v>0</v>
      </c>
      <c r="L1368" s="25">
        <v>32</v>
      </c>
      <c r="M1368" s="25" t="s">
        <v>147</v>
      </c>
    </row>
    <row r="1369" spans="1:13" s="5" customFormat="1" ht="15.75">
      <c r="A1369" s="4" t="s">
        <v>27</v>
      </c>
      <c r="B1369" s="4">
        <f t="shared" si="198"/>
        <v>0</v>
      </c>
      <c r="C1369" s="3"/>
      <c r="D1369" s="4">
        <f t="shared" si="199"/>
        <v>0</v>
      </c>
      <c r="E1369" s="3"/>
      <c r="F1369" s="4">
        <f t="shared" si="200"/>
        <v>0</v>
      </c>
      <c r="H1369" s="25" t="s">
        <v>168</v>
      </c>
      <c r="I1369" s="26">
        <v>0</v>
      </c>
      <c r="J1369" s="26">
        <v>0</v>
      </c>
      <c r="K1369" s="26">
        <v>0</v>
      </c>
      <c r="L1369" s="25">
        <v>33</v>
      </c>
      <c r="M1369" s="25" t="s">
        <v>148</v>
      </c>
    </row>
    <row r="1370" spans="1:13" s="5" customFormat="1" ht="15.75">
      <c r="A1370" s="4" t="s">
        <v>28</v>
      </c>
      <c r="B1370" s="4">
        <f t="shared" si="198"/>
        <v>0</v>
      </c>
      <c r="C1370" s="3"/>
      <c r="D1370" s="4">
        <f t="shared" si="199"/>
        <v>0</v>
      </c>
      <c r="E1370" s="3"/>
      <c r="F1370" s="4">
        <f t="shared" si="200"/>
        <v>50000</v>
      </c>
      <c r="H1370" s="25" t="s">
        <v>168</v>
      </c>
      <c r="I1370" s="26">
        <v>0</v>
      </c>
      <c r="J1370" s="26">
        <v>0</v>
      </c>
      <c r="K1370" s="26">
        <v>0</v>
      </c>
      <c r="L1370" s="25">
        <v>34</v>
      </c>
      <c r="M1370" s="25" t="s">
        <v>149</v>
      </c>
    </row>
    <row r="1371" spans="1:13" s="5" customFormat="1" ht="15.75">
      <c r="A1371" s="4" t="s">
        <v>29</v>
      </c>
      <c r="B1371" s="4">
        <f t="shared" si="198"/>
        <v>0</v>
      </c>
      <c r="C1371" s="3"/>
      <c r="D1371" s="4">
        <f t="shared" si="199"/>
        <v>0</v>
      </c>
      <c r="E1371" s="3"/>
      <c r="F1371" s="4">
        <f t="shared" si="200"/>
        <v>0</v>
      </c>
      <c r="H1371" s="25" t="s">
        <v>168</v>
      </c>
      <c r="I1371" s="26">
        <v>0</v>
      </c>
      <c r="J1371" s="26">
        <v>0</v>
      </c>
      <c r="K1371" s="26">
        <v>0</v>
      </c>
      <c r="L1371" s="25">
        <v>35</v>
      </c>
      <c r="M1371" s="25" t="s">
        <v>150</v>
      </c>
    </row>
    <row r="1372" spans="1:13" s="5" customFormat="1" ht="15.75">
      <c r="A1372" s="4" t="s">
        <v>30</v>
      </c>
      <c r="B1372" s="4">
        <f t="shared" si="198"/>
        <v>0</v>
      </c>
      <c r="C1372" s="3"/>
      <c r="D1372" s="4">
        <f t="shared" si="199"/>
        <v>0</v>
      </c>
      <c r="E1372" s="3"/>
      <c r="F1372" s="4">
        <f t="shared" si="200"/>
        <v>0</v>
      </c>
      <c r="H1372" s="25" t="s">
        <v>168</v>
      </c>
      <c r="I1372" s="26">
        <v>0</v>
      </c>
      <c r="J1372" s="26">
        <v>0</v>
      </c>
      <c r="K1372" s="26">
        <v>0</v>
      </c>
      <c r="L1372" s="25">
        <v>36</v>
      </c>
      <c r="M1372" s="25" t="s">
        <v>151</v>
      </c>
    </row>
    <row r="1373" spans="1:13" s="5" customFormat="1" ht="15.75">
      <c r="A1373" s="4" t="s">
        <v>31</v>
      </c>
      <c r="B1373" s="12">
        <f t="shared" si="198"/>
        <v>0</v>
      </c>
      <c r="C1373" s="3"/>
      <c r="D1373" s="12">
        <f t="shared" si="199"/>
        <v>0</v>
      </c>
      <c r="E1373" s="3"/>
      <c r="F1373" s="12">
        <f t="shared" si="200"/>
        <v>0</v>
      </c>
      <c r="H1373" s="25" t="s">
        <v>168</v>
      </c>
      <c r="I1373" s="26">
        <v>0</v>
      </c>
      <c r="J1373" s="26">
        <v>81079</v>
      </c>
      <c r="K1373" s="26">
        <v>81079</v>
      </c>
      <c r="L1373" s="25">
        <v>37</v>
      </c>
      <c r="M1373" s="25" t="s">
        <v>152</v>
      </c>
    </row>
    <row r="1374" spans="1:12" s="5" customFormat="1" ht="15.75">
      <c r="A1374" s="4"/>
      <c r="B1374" s="4"/>
      <c r="C1374" s="3"/>
      <c r="D1374" s="4"/>
      <c r="E1374" s="3"/>
      <c r="F1374" s="4"/>
      <c r="L1374" s="25"/>
    </row>
    <row r="1375" spans="1:12" s="5" customFormat="1" ht="15.75">
      <c r="A1375" s="4" t="s">
        <v>32</v>
      </c>
      <c r="B1375" s="4">
        <f>SUM(B1368:B1374)</f>
        <v>12000000</v>
      </c>
      <c r="C1375" s="3"/>
      <c r="D1375" s="4">
        <f>SUM(D1368:D1374)</f>
        <v>15360000</v>
      </c>
      <c r="E1375" s="3"/>
      <c r="F1375" s="4">
        <f>SUM(F1368:F1374)</f>
        <v>17333000</v>
      </c>
      <c r="L1375" s="25"/>
    </row>
    <row r="1376" spans="1:12" s="5" customFormat="1" ht="15.75">
      <c r="A1376" s="4"/>
      <c r="B1376" s="4"/>
      <c r="C1376" s="3"/>
      <c r="D1376" s="4"/>
      <c r="E1376" s="3"/>
      <c r="F1376" s="4"/>
      <c r="L1376" s="25"/>
    </row>
    <row r="1377" spans="1:12" s="5" customFormat="1" ht="15.75">
      <c r="A1377" s="4" t="s">
        <v>33</v>
      </c>
      <c r="B1377" s="4">
        <f>I1363</f>
        <v>12952477</v>
      </c>
      <c r="C1377" s="3"/>
      <c r="D1377" s="4">
        <f>J1363</f>
        <v>13013088</v>
      </c>
      <c r="E1377" s="3"/>
      <c r="F1377" s="4">
        <f>K1363</f>
        <v>12883125</v>
      </c>
      <c r="L1377" s="25"/>
    </row>
    <row r="1378" spans="1:12" s="5" customFormat="1" ht="15.75">
      <c r="A1378" s="4" t="s">
        <v>34</v>
      </c>
      <c r="B1378" s="4">
        <f>I1364</f>
        <v>0</v>
      </c>
      <c r="C1378" s="3"/>
      <c r="D1378" s="4">
        <f>J1364</f>
        <v>0</v>
      </c>
      <c r="E1378" s="3"/>
      <c r="F1378" s="4">
        <f>K1364</f>
        <v>0</v>
      </c>
      <c r="L1378" s="25"/>
    </row>
    <row r="1379" spans="1:12" s="5" customFormat="1" ht="15.75">
      <c r="A1379" s="4" t="s">
        <v>35</v>
      </c>
      <c r="B1379" s="4">
        <f>I1365</f>
        <v>0</v>
      </c>
      <c r="C1379" s="3"/>
      <c r="D1379" s="4">
        <f>J1365</f>
        <v>0</v>
      </c>
      <c r="E1379" s="3"/>
      <c r="F1379" s="4">
        <f>K1365</f>
        <v>0</v>
      </c>
      <c r="L1379" s="25"/>
    </row>
    <row r="1380" spans="1:12" s="5" customFormat="1" ht="15.75">
      <c r="A1380" s="4" t="s">
        <v>36</v>
      </c>
      <c r="B1380" s="12">
        <f>I1366</f>
        <v>0</v>
      </c>
      <c r="C1380" s="3"/>
      <c r="D1380" s="12">
        <f>J1366</f>
        <v>0</v>
      </c>
      <c r="E1380" s="3"/>
      <c r="F1380" s="12">
        <f>K1366</f>
        <v>0</v>
      </c>
      <c r="L1380" s="25"/>
    </row>
    <row r="1381" spans="1:12" s="5" customFormat="1" ht="15.75">
      <c r="A1381" s="4"/>
      <c r="B1381" s="4"/>
      <c r="C1381" s="3"/>
      <c r="D1381" s="4"/>
      <c r="E1381" s="3"/>
      <c r="F1381" s="4"/>
      <c r="L1381" s="25"/>
    </row>
    <row r="1382" spans="1:12" s="5" customFormat="1" ht="15.75">
      <c r="A1382" s="4" t="s">
        <v>37</v>
      </c>
      <c r="B1382" s="4">
        <f>SUM(B1377:B1381)</f>
        <v>12952477</v>
      </c>
      <c r="C1382" s="3"/>
      <c r="D1382" s="4">
        <f>SUM(D1377:D1381)</f>
        <v>13013088</v>
      </c>
      <c r="E1382" s="3"/>
      <c r="F1382" s="4">
        <f>SUM(F1377:F1381)</f>
        <v>12883125</v>
      </c>
      <c r="L1382" s="25"/>
    </row>
    <row r="1383" spans="1:12" s="5" customFormat="1" ht="15.75">
      <c r="A1383" s="4"/>
      <c r="B1383" s="4"/>
      <c r="C1383" s="3"/>
      <c r="D1383" s="4"/>
      <c r="E1383" s="3"/>
      <c r="F1383" s="4"/>
      <c r="L1383" s="25"/>
    </row>
    <row r="1384" spans="1:12" s="5" customFormat="1" ht="15.75">
      <c r="A1384" s="4" t="s">
        <v>38</v>
      </c>
      <c r="B1384" s="4">
        <f aca="true" t="shared" si="201" ref="B1384:B1389">I1367</f>
        <v>0</v>
      </c>
      <c r="C1384" s="3"/>
      <c r="D1384" s="4">
        <f aca="true" t="shared" si="202" ref="D1384:D1389">J1367</f>
        <v>0</v>
      </c>
      <c r="E1384" s="3"/>
      <c r="F1384" s="4">
        <f aca="true" t="shared" si="203" ref="F1384:F1389">K1367</f>
        <v>0</v>
      </c>
      <c r="L1384" s="25"/>
    </row>
    <row r="1385" spans="1:12" s="5" customFormat="1" ht="15.75">
      <c r="A1385" s="4" t="s">
        <v>39</v>
      </c>
      <c r="B1385" s="4">
        <f t="shared" si="201"/>
        <v>0</v>
      </c>
      <c r="C1385" s="3"/>
      <c r="D1385" s="4">
        <f t="shared" si="202"/>
        <v>0</v>
      </c>
      <c r="E1385" s="3"/>
      <c r="F1385" s="4">
        <f t="shared" si="203"/>
        <v>0</v>
      </c>
      <c r="L1385" s="25"/>
    </row>
    <row r="1386" spans="1:12" s="5" customFormat="1" ht="15.75">
      <c r="A1386" s="4" t="s">
        <v>40</v>
      </c>
      <c r="B1386" s="4">
        <f t="shared" si="201"/>
        <v>0</v>
      </c>
      <c r="C1386" s="3"/>
      <c r="D1386" s="4">
        <f t="shared" si="202"/>
        <v>0</v>
      </c>
      <c r="E1386" s="3"/>
      <c r="F1386" s="4">
        <f t="shared" si="203"/>
        <v>0</v>
      </c>
      <c r="L1386" s="25"/>
    </row>
    <row r="1387" spans="1:12" s="5" customFormat="1" ht="15.75">
      <c r="A1387" s="4" t="s">
        <v>41</v>
      </c>
      <c r="B1387" s="4">
        <f t="shared" si="201"/>
        <v>0</v>
      </c>
      <c r="C1387" s="3"/>
      <c r="D1387" s="4">
        <f t="shared" si="202"/>
        <v>0</v>
      </c>
      <c r="E1387" s="3"/>
      <c r="F1387" s="4">
        <f t="shared" si="203"/>
        <v>0</v>
      </c>
      <c r="L1387" s="25"/>
    </row>
    <row r="1388" spans="1:12" s="5" customFormat="1" ht="15.75">
      <c r="A1388" s="4" t="s">
        <v>42</v>
      </c>
      <c r="B1388" s="4">
        <f t="shared" si="201"/>
        <v>0</v>
      </c>
      <c r="C1388" s="3"/>
      <c r="D1388" s="4">
        <f t="shared" si="202"/>
        <v>0</v>
      </c>
      <c r="E1388" s="3"/>
      <c r="F1388" s="4">
        <f t="shared" si="203"/>
        <v>0</v>
      </c>
      <c r="L1388" s="25"/>
    </row>
    <row r="1389" spans="1:12" s="5" customFormat="1" ht="15.75">
      <c r="A1389" s="4" t="s">
        <v>43</v>
      </c>
      <c r="B1389" s="4">
        <f t="shared" si="201"/>
        <v>0</v>
      </c>
      <c r="C1389" s="3"/>
      <c r="D1389" s="4">
        <f t="shared" si="202"/>
        <v>0</v>
      </c>
      <c r="E1389" s="3"/>
      <c r="F1389" s="4">
        <f t="shared" si="203"/>
        <v>0</v>
      </c>
      <c r="L1389" s="25"/>
    </row>
    <row r="1390" spans="1:12" s="5" customFormat="1" ht="15.75">
      <c r="A1390" s="4" t="s">
        <v>44</v>
      </c>
      <c r="B1390" s="4"/>
      <c r="C1390" s="4"/>
      <c r="D1390" s="4"/>
      <c r="E1390" s="3"/>
      <c r="F1390" s="4"/>
      <c r="L1390" s="25"/>
    </row>
    <row r="1391" spans="1:12" s="5" customFormat="1" ht="15.75">
      <c r="A1391" s="4" t="s">
        <v>45</v>
      </c>
      <c r="B1391" s="12">
        <f>I1373</f>
        <v>0</v>
      </c>
      <c r="C1391" s="3"/>
      <c r="D1391" s="12">
        <f>J1373</f>
        <v>81079</v>
      </c>
      <c r="E1391" s="3"/>
      <c r="F1391" s="12">
        <f>K1373</f>
        <v>81079</v>
      </c>
      <c r="L1391" s="25"/>
    </row>
    <row r="1392" spans="1:12" s="5" customFormat="1" ht="15.75">
      <c r="A1392" s="4"/>
      <c r="B1392" s="4"/>
      <c r="C1392" s="4"/>
      <c r="D1392" s="4"/>
      <c r="E1392" s="3"/>
      <c r="F1392" s="4"/>
      <c r="L1392" s="25"/>
    </row>
    <row r="1393" spans="1:12" s="5" customFormat="1" ht="15.75">
      <c r="A1393" s="4" t="s">
        <v>46</v>
      </c>
      <c r="B1393" s="4">
        <f>SUM(B1337:B1338)+B1347+SUM(B1351:B1360)+B1366+B1375+SUM(B1381:B1392)</f>
        <v>123253640</v>
      </c>
      <c r="C1393" s="3"/>
      <c r="D1393" s="4">
        <f>SUM(D1337:D1338)+D1347+SUM(D1351:D1360)+D1366+D1375+SUM(D1381:D1392)</f>
        <v>145618293</v>
      </c>
      <c r="E1393" s="3"/>
      <c r="F1393" s="4">
        <f>SUM(F1337:F1338)+F1347+SUM(F1351:F1360)+F1366+F1375+SUM(F1381:F1392)</f>
        <v>159340447</v>
      </c>
      <c r="L1393" s="25"/>
    </row>
    <row r="1394" spans="1:12" s="5" customFormat="1" ht="15.75">
      <c r="A1394" s="4"/>
      <c r="B1394" s="4"/>
      <c r="C1394" s="3"/>
      <c r="D1394" s="4"/>
      <c r="E1394" s="3"/>
      <c r="F1394" s="4"/>
      <c r="L1394" s="25"/>
    </row>
    <row r="1395" spans="1:12" s="5" customFormat="1" ht="15.75">
      <c r="A1395" s="13" t="s">
        <v>47</v>
      </c>
      <c r="B1395" s="4"/>
      <c r="C1395" s="4"/>
      <c r="D1395" s="4"/>
      <c r="E1395" s="4"/>
      <c r="F1395" s="4"/>
      <c r="L1395" s="25"/>
    </row>
    <row r="1396" spans="1:12" s="5" customFormat="1" ht="15.75">
      <c r="A1396" s="14" t="s">
        <v>48</v>
      </c>
      <c r="B1396" s="4"/>
      <c r="C1396" s="3"/>
      <c r="D1396" s="4"/>
      <c r="E1396" s="3"/>
      <c r="F1396" s="4"/>
      <c r="L1396" s="25"/>
    </row>
    <row r="1397" spans="1:12" s="5" customFormat="1" ht="15.75">
      <c r="A1397" s="14" t="s">
        <v>49</v>
      </c>
      <c r="B1397" s="4"/>
      <c r="C1397" s="3"/>
      <c r="D1397" s="4"/>
      <c r="E1397" s="3"/>
      <c r="F1397" s="4"/>
      <c r="L1397" s="25"/>
    </row>
    <row r="1398" spans="1:12" s="5" customFormat="1" ht="15.75">
      <c r="A1398" s="14" t="s">
        <v>50</v>
      </c>
      <c r="B1398" s="3"/>
      <c r="C1398" s="3"/>
      <c r="D1398" s="3"/>
      <c r="E1398" s="3"/>
      <c r="F1398" s="3"/>
      <c r="L1398" s="25"/>
    </row>
    <row r="1399" spans="1:12" s="5" customFormat="1" ht="15.75">
      <c r="A1399" s="14" t="s">
        <v>51</v>
      </c>
      <c r="B1399" s="4"/>
      <c r="C1399" s="3"/>
      <c r="D1399" s="4"/>
      <c r="E1399" s="3"/>
      <c r="F1399" s="4"/>
      <c r="L1399" s="25"/>
    </row>
    <row r="1400" spans="1:12" s="5" customFormat="1" ht="15.75">
      <c r="A1400" s="4"/>
      <c r="B1400" s="4"/>
      <c r="C1400" s="3"/>
      <c r="D1400" s="4"/>
      <c r="E1400" s="3"/>
      <c r="F1400" s="4"/>
      <c r="L1400" s="25"/>
    </row>
    <row r="1401" spans="1:12" s="5" customFormat="1" ht="15.75">
      <c r="A1401" s="4"/>
      <c r="B1401" s="4"/>
      <c r="C1401" s="3"/>
      <c r="D1401" s="4"/>
      <c r="E1401" s="3"/>
      <c r="F1401" s="4"/>
      <c r="L1401" s="25"/>
    </row>
    <row r="1402" spans="1:12" s="5" customFormat="1" ht="15.75">
      <c r="A1402" s="15"/>
      <c r="B1402" s="4"/>
      <c r="C1402" s="3"/>
      <c r="D1402" s="4"/>
      <c r="E1402" s="3"/>
      <c r="F1402" s="4"/>
      <c r="L1402" s="25"/>
    </row>
    <row r="1403" spans="1:12" s="5" customFormat="1" ht="15.75">
      <c r="A1403" s="15"/>
      <c r="B1403" s="4"/>
      <c r="C1403" s="3"/>
      <c r="D1403" s="4"/>
      <c r="E1403" s="3"/>
      <c r="F1403" s="4"/>
      <c r="L1403" s="25"/>
    </row>
    <row r="1404" spans="1:12" s="5" customFormat="1" ht="15.75">
      <c r="A1404" s="16"/>
      <c r="B1404" s="4"/>
      <c r="C1404" s="3"/>
      <c r="D1404" s="4"/>
      <c r="E1404" s="3"/>
      <c r="F1404" s="4"/>
      <c r="L1404" s="25"/>
    </row>
    <row r="1405" spans="1:12" s="5" customFormat="1" ht="15.75">
      <c r="A1405" s="17"/>
      <c r="B1405" s="4"/>
      <c r="C1405" s="3"/>
      <c r="D1405" s="4"/>
      <c r="E1405" s="3"/>
      <c r="F1405" s="4"/>
      <c r="L1405" s="25"/>
    </row>
    <row r="1406" spans="1:12" s="5" customFormat="1" ht="15.75">
      <c r="A1406" s="18" t="s">
        <v>52</v>
      </c>
      <c r="B1406" s="4"/>
      <c r="C1406" s="3"/>
      <c r="D1406" s="4"/>
      <c r="E1406" s="3"/>
      <c r="F1406" s="4"/>
      <c r="L1406" s="25"/>
    </row>
    <row r="1407" spans="1:12" s="5" customFormat="1" ht="15.75">
      <c r="A1407" s="4"/>
      <c r="B1407" s="4"/>
      <c r="C1407" s="3"/>
      <c r="D1407" s="4"/>
      <c r="E1407" s="3"/>
      <c r="F1407" s="4"/>
      <c r="L1407" s="25"/>
    </row>
    <row r="1408" spans="1:12" s="5" customFormat="1" ht="15.75">
      <c r="A1408" s="6" t="s">
        <v>0</v>
      </c>
      <c r="B1408" s="4"/>
      <c r="C1408" s="3"/>
      <c r="D1408" s="4"/>
      <c r="E1408" s="3"/>
      <c r="F1408" s="4"/>
      <c r="L1408" s="25"/>
    </row>
    <row r="1409" spans="1:12" s="5" customFormat="1" ht="15.75">
      <c r="A1409" s="4"/>
      <c r="B1409" s="4"/>
      <c r="C1409" s="3"/>
      <c r="D1409" s="4"/>
      <c r="E1409" s="3"/>
      <c r="F1409" s="4"/>
      <c r="L1409" s="25"/>
    </row>
    <row r="1410" spans="1:12" s="5" customFormat="1" ht="15.75">
      <c r="A1410" s="6" t="s">
        <v>1</v>
      </c>
      <c r="B1410" s="4"/>
      <c r="C1410" s="3"/>
      <c r="D1410" s="4"/>
      <c r="E1410" s="3"/>
      <c r="F1410" s="4"/>
      <c r="L1410" s="25"/>
    </row>
    <row r="1411" spans="1:12" s="5" customFormat="1" ht="15.75">
      <c r="A1411" s="19" t="s">
        <v>69</v>
      </c>
      <c r="B1411" s="4"/>
      <c r="C1411" s="3"/>
      <c r="D1411" s="4"/>
      <c r="E1411" s="3"/>
      <c r="F1411" s="4"/>
      <c r="L1411" s="25"/>
    </row>
    <row r="1412" spans="1:12" s="5" customFormat="1" ht="15.75">
      <c r="A1412" s="4"/>
      <c r="B1412" s="4"/>
      <c r="C1412" s="3"/>
      <c r="D1412" s="8"/>
      <c r="E1412" s="9"/>
      <c r="F1412" s="8"/>
      <c r="L1412" s="25"/>
    </row>
    <row r="1413" spans="1:12" s="5" customFormat="1" ht="15.75">
      <c r="A1413" s="4"/>
      <c r="B1413" s="10"/>
      <c r="C1413" s="11"/>
      <c r="D1413" s="10"/>
      <c r="E1413" s="11"/>
      <c r="F1413" s="10"/>
      <c r="L1413" s="25"/>
    </row>
    <row r="1414" spans="1:12" s="5" customFormat="1" ht="15.75">
      <c r="A1414" s="4"/>
      <c r="B1414" s="2">
        <v>1997</v>
      </c>
      <c r="C1414" s="1"/>
      <c r="D1414" s="2">
        <v>1998</v>
      </c>
      <c r="E1414" s="1"/>
      <c r="F1414" s="2">
        <v>1999</v>
      </c>
      <c r="L1414" s="25"/>
    </row>
    <row r="1415" spans="1:12" s="5" customFormat="1" ht="15.75">
      <c r="A1415" s="4"/>
      <c r="B1415" s="4"/>
      <c r="C1415" s="3"/>
      <c r="D1415" s="4"/>
      <c r="E1415" s="3"/>
      <c r="F1415" s="4"/>
      <c r="L1415" s="25"/>
    </row>
    <row r="1416" spans="1:13" s="5" customFormat="1" ht="15.75">
      <c r="A1416" s="4" t="s">
        <v>3</v>
      </c>
      <c r="B1416" s="4">
        <f>I1416</f>
        <v>3085379</v>
      </c>
      <c r="C1416" s="3"/>
      <c r="D1416" s="4">
        <f>J1416</f>
        <v>6162855</v>
      </c>
      <c r="E1416" s="3"/>
      <c r="F1416" s="4">
        <f>K1416</f>
        <v>6321150</v>
      </c>
      <c r="H1416" s="25" t="s">
        <v>169</v>
      </c>
      <c r="I1416" s="26">
        <v>3085379</v>
      </c>
      <c r="J1416" s="26">
        <v>6162855</v>
      </c>
      <c r="K1416" s="26">
        <v>6321150</v>
      </c>
      <c r="L1416" s="25">
        <v>1</v>
      </c>
      <c r="M1416" s="25" t="s">
        <v>116</v>
      </c>
    </row>
    <row r="1417" spans="1:13" s="5" customFormat="1" ht="15.75">
      <c r="A1417" s="4" t="s">
        <v>4</v>
      </c>
      <c r="B1417" s="4">
        <f>I1417</f>
        <v>8768489</v>
      </c>
      <c r="C1417" s="3"/>
      <c r="D1417" s="4">
        <f>J1417</f>
        <v>8300600</v>
      </c>
      <c r="E1417" s="3"/>
      <c r="F1417" s="4">
        <f>K1417</f>
        <v>8279904</v>
      </c>
      <c r="H1417" s="25" t="s">
        <v>169</v>
      </c>
      <c r="I1417" s="26">
        <v>8768489</v>
      </c>
      <c r="J1417" s="26">
        <v>8300600</v>
      </c>
      <c r="K1417" s="26">
        <v>8279904</v>
      </c>
      <c r="L1417" s="25">
        <v>2</v>
      </c>
      <c r="M1417" s="25" t="s">
        <v>117</v>
      </c>
    </row>
    <row r="1418" spans="1:13" s="5" customFormat="1" ht="15.75">
      <c r="A1418" s="4"/>
      <c r="B1418" s="4"/>
      <c r="C1418" s="3"/>
      <c r="D1418" s="4"/>
      <c r="E1418" s="3"/>
      <c r="F1418" s="4"/>
      <c r="H1418" s="25" t="s">
        <v>169</v>
      </c>
      <c r="I1418" s="26">
        <v>111758081</v>
      </c>
      <c r="J1418" s="26">
        <v>114168017</v>
      </c>
      <c r="K1418" s="26">
        <v>116147429</v>
      </c>
      <c r="L1418" s="25">
        <v>3</v>
      </c>
      <c r="M1418" s="25" t="s">
        <v>118</v>
      </c>
    </row>
    <row r="1419" spans="1:13" s="5" customFormat="1" ht="15.75">
      <c r="A1419" s="4" t="s">
        <v>5</v>
      </c>
      <c r="B1419" s="4">
        <f aca="true" t="shared" si="204" ref="B1419:B1424">I1418</f>
        <v>111758081</v>
      </c>
      <c r="C1419" s="3"/>
      <c r="D1419" s="4">
        <f aca="true" t="shared" si="205" ref="D1419:D1424">J1418</f>
        <v>114168017</v>
      </c>
      <c r="E1419" s="3"/>
      <c r="F1419" s="4">
        <f aca="true" t="shared" si="206" ref="F1419:F1424">K1418</f>
        <v>116147429</v>
      </c>
      <c r="H1419" s="25" t="s">
        <v>169</v>
      </c>
      <c r="I1419" s="26">
        <v>376290</v>
      </c>
      <c r="J1419" s="26">
        <v>376290</v>
      </c>
      <c r="K1419" s="26">
        <v>216131</v>
      </c>
      <c r="L1419" s="25">
        <v>4</v>
      </c>
      <c r="M1419" s="25" t="s">
        <v>119</v>
      </c>
    </row>
    <row r="1420" spans="1:13" s="5" customFormat="1" ht="15.75">
      <c r="A1420" s="4" t="s">
        <v>6</v>
      </c>
      <c r="B1420" s="4">
        <f t="shared" si="204"/>
        <v>376290</v>
      </c>
      <c r="C1420" s="3"/>
      <c r="D1420" s="4">
        <f t="shared" si="205"/>
        <v>376290</v>
      </c>
      <c r="E1420" s="3"/>
      <c r="F1420" s="4">
        <f t="shared" si="206"/>
        <v>216131</v>
      </c>
      <c r="H1420" s="25" t="s">
        <v>169</v>
      </c>
      <c r="I1420" s="26">
        <v>1407665</v>
      </c>
      <c r="J1420" s="26">
        <v>1710324</v>
      </c>
      <c r="K1420" s="26">
        <v>1840153</v>
      </c>
      <c r="L1420" s="25">
        <v>5</v>
      </c>
      <c r="M1420" s="25" t="s">
        <v>120</v>
      </c>
    </row>
    <row r="1421" spans="1:13" s="5" customFormat="1" ht="15.75">
      <c r="A1421" s="4" t="s">
        <v>7</v>
      </c>
      <c r="B1421" s="4">
        <f t="shared" si="204"/>
        <v>1407665</v>
      </c>
      <c r="C1421" s="3"/>
      <c r="D1421" s="4">
        <f t="shared" si="205"/>
        <v>1710324</v>
      </c>
      <c r="E1421" s="3"/>
      <c r="F1421" s="4">
        <f t="shared" si="206"/>
        <v>1840153</v>
      </c>
      <c r="H1421" s="25" t="s">
        <v>169</v>
      </c>
      <c r="I1421" s="26">
        <v>3248496</v>
      </c>
      <c r="J1421" s="26">
        <v>3351627</v>
      </c>
      <c r="K1421" s="26">
        <v>3885903</v>
      </c>
      <c r="L1421" s="25">
        <v>6</v>
      </c>
      <c r="M1421" s="25" t="s">
        <v>121</v>
      </c>
    </row>
    <row r="1422" spans="1:13" s="5" customFormat="1" ht="15.75">
      <c r="A1422" s="4" t="s">
        <v>8</v>
      </c>
      <c r="B1422" s="4">
        <f t="shared" si="204"/>
        <v>3248496</v>
      </c>
      <c r="C1422" s="3"/>
      <c r="D1422" s="4">
        <f t="shared" si="205"/>
        <v>3351627</v>
      </c>
      <c r="E1422" s="3"/>
      <c r="F1422" s="4">
        <f t="shared" si="206"/>
        <v>3885903</v>
      </c>
      <c r="H1422" s="25" t="s">
        <v>169</v>
      </c>
      <c r="I1422" s="26">
        <v>632112</v>
      </c>
      <c r="J1422" s="26">
        <v>684042</v>
      </c>
      <c r="K1422" s="26">
        <v>731453</v>
      </c>
      <c r="L1422" s="25">
        <v>7</v>
      </c>
      <c r="M1422" s="25" t="s">
        <v>122</v>
      </c>
    </row>
    <row r="1423" spans="1:13" s="5" customFormat="1" ht="15.75">
      <c r="A1423" s="4" t="s">
        <v>9</v>
      </c>
      <c r="B1423" s="4">
        <f t="shared" si="204"/>
        <v>632112</v>
      </c>
      <c r="C1423" s="3"/>
      <c r="D1423" s="4">
        <f t="shared" si="205"/>
        <v>684042</v>
      </c>
      <c r="E1423" s="3"/>
      <c r="F1423" s="4">
        <f t="shared" si="206"/>
        <v>731453</v>
      </c>
      <c r="H1423" s="25" t="s">
        <v>169</v>
      </c>
      <c r="I1423" s="26">
        <v>0</v>
      </c>
      <c r="J1423" s="26">
        <v>1873281</v>
      </c>
      <c r="K1423" s="26">
        <v>1900564</v>
      </c>
      <c r="L1423" s="25">
        <v>8</v>
      </c>
      <c r="M1423" s="25" t="s">
        <v>123</v>
      </c>
    </row>
    <row r="1424" spans="1:13" s="5" customFormat="1" ht="15.75">
      <c r="A1424" s="4" t="s">
        <v>10</v>
      </c>
      <c r="B1424" s="12">
        <f t="shared" si="204"/>
        <v>0</v>
      </c>
      <c r="C1424" s="3"/>
      <c r="D1424" s="12">
        <f t="shared" si="205"/>
        <v>1873281</v>
      </c>
      <c r="E1424" s="3"/>
      <c r="F1424" s="12">
        <f t="shared" si="206"/>
        <v>1900564</v>
      </c>
      <c r="H1424" s="25" t="s">
        <v>169</v>
      </c>
      <c r="I1424" s="26">
        <v>76576</v>
      </c>
      <c r="J1424" s="26">
        <v>136624</v>
      </c>
      <c r="K1424" s="26">
        <v>111139</v>
      </c>
      <c r="L1424" s="25">
        <v>9</v>
      </c>
      <c r="M1424" s="25" t="s">
        <v>124</v>
      </c>
    </row>
    <row r="1425" spans="1:13" s="5" customFormat="1" ht="15.75">
      <c r="A1425" s="4"/>
      <c r="B1425" s="3"/>
      <c r="C1425" s="3"/>
      <c r="D1425" s="3"/>
      <c r="E1425" s="3"/>
      <c r="F1425" s="3"/>
      <c r="H1425" s="25" t="s">
        <v>169</v>
      </c>
      <c r="I1425" s="26">
        <v>22024</v>
      </c>
      <c r="J1425" s="26">
        <v>0</v>
      </c>
      <c r="K1425" s="26">
        <v>0</v>
      </c>
      <c r="L1425" s="25">
        <v>10</v>
      </c>
      <c r="M1425" s="25" t="s">
        <v>125</v>
      </c>
    </row>
    <row r="1426" spans="1:13" s="5" customFormat="1" ht="15.75">
      <c r="A1426" s="4" t="s">
        <v>11</v>
      </c>
      <c r="B1426" s="4">
        <f>SUM(B1419:B1425)</f>
        <v>117422644</v>
      </c>
      <c r="C1426" s="3"/>
      <c r="D1426" s="4">
        <f>SUM(D1419:D1425)</f>
        <v>122163581</v>
      </c>
      <c r="E1426" s="3"/>
      <c r="F1426" s="4">
        <f>SUM(F1419:F1425)</f>
        <v>124721633</v>
      </c>
      <c r="H1426" s="25" t="s">
        <v>169</v>
      </c>
      <c r="I1426" s="26">
        <v>5619136</v>
      </c>
      <c r="J1426" s="26">
        <v>5906846</v>
      </c>
      <c r="K1426" s="26">
        <v>5934698</v>
      </c>
      <c r="L1426" s="25">
        <v>11</v>
      </c>
      <c r="M1426" s="25" t="s">
        <v>126</v>
      </c>
    </row>
    <row r="1427" spans="1:13" s="5" customFormat="1" ht="15.75">
      <c r="A1427" s="4"/>
      <c r="B1427" s="4"/>
      <c r="C1427" s="3"/>
      <c r="D1427" s="4"/>
      <c r="E1427" s="3"/>
      <c r="F1427" s="4"/>
      <c r="H1427" s="25" t="s">
        <v>169</v>
      </c>
      <c r="I1427" s="26">
        <v>6486181</v>
      </c>
      <c r="J1427" s="26">
        <v>7289857</v>
      </c>
      <c r="K1427" s="26">
        <v>7726264</v>
      </c>
      <c r="L1427" s="25">
        <v>12</v>
      </c>
      <c r="M1427" s="25" t="s">
        <v>127</v>
      </c>
    </row>
    <row r="1428" spans="1:13" s="5" customFormat="1" ht="15.75">
      <c r="A1428" s="4" t="s">
        <v>12</v>
      </c>
      <c r="B1428" s="3">
        <f>I1424</f>
        <v>76576</v>
      </c>
      <c r="C1428" s="3"/>
      <c r="D1428" s="3">
        <f>J1424</f>
        <v>136624</v>
      </c>
      <c r="E1428" s="3"/>
      <c r="F1428" s="3">
        <f>K1424</f>
        <v>111139</v>
      </c>
      <c r="H1428" s="25" t="s">
        <v>169</v>
      </c>
      <c r="I1428" s="26">
        <v>0</v>
      </c>
      <c r="J1428" s="26">
        <v>0</v>
      </c>
      <c r="K1428" s="26">
        <v>20096000</v>
      </c>
      <c r="L1428" s="25">
        <v>13</v>
      </c>
      <c r="M1428" s="25" t="s">
        <v>128</v>
      </c>
    </row>
    <row r="1429" spans="1:13" s="5" customFormat="1" ht="15.75">
      <c r="A1429" s="4" t="s">
        <v>13</v>
      </c>
      <c r="B1429" s="12">
        <f>I1425</f>
        <v>22024</v>
      </c>
      <c r="C1429" s="3"/>
      <c r="D1429" s="12">
        <f>J1425</f>
        <v>0</v>
      </c>
      <c r="E1429" s="3"/>
      <c r="F1429" s="12">
        <f>K1425</f>
        <v>0</v>
      </c>
      <c r="H1429" s="25" t="s">
        <v>169</v>
      </c>
      <c r="I1429" s="26">
        <v>9519607</v>
      </c>
      <c r="J1429" s="26">
        <v>9261905</v>
      </c>
      <c r="K1429" s="26">
        <v>7723005</v>
      </c>
      <c r="L1429" s="25">
        <v>14</v>
      </c>
      <c r="M1429" s="25" t="s">
        <v>129</v>
      </c>
    </row>
    <row r="1430" spans="1:13" s="5" customFormat="1" ht="15.75">
      <c r="A1430" s="4"/>
      <c r="B1430" s="3"/>
      <c r="C1430" s="3"/>
      <c r="D1430" s="3"/>
      <c r="E1430" s="3"/>
      <c r="F1430" s="3"/>
      <c r="H1430" s="25" t="s">
        <v>169</v>
      </c>
      <c r="I1430" s="26">
        <v>369497</v>
      </c>
      <c r="J1430" s="26">
        <v>440752</v>
      </c>
      <c r="K1430" s="26">
        <v>428266</v>
      </c>
      <c r="L1430" s="25">
        <v>15</v>
      </c>
      <c r="M1430" s="25" t="s">
        <v>130</v>
      </c>
    </row>
    <row r="1431" spans="1:13" s="5" customFormat="1" ht="15.75">
      <c r="A1431" s="4" t="s">
        <v>14</v>
      </c>
      <c r="B1431" s="4">
        <f>SUM(B1428:B1430)</f>
        <v>98600</v>
      </c>
      <c r="C1431" s="3"/>
      <c r="D1431" s="4">
        <f>SUM(D1428:D1430)</f>
        <v>136624</v>
      </c>
      <c r="E1431" s="3"/>
      <c r="F1431" s="4">
        <f>SUM(F1428:F1430)</f>
        <v>111139</v>
      </c>
      <c r="H1431" s="25" t="s">
        <v>169</v>
      </c>
      <c r="I1431" s="26">
        <v>7161</v>
      </c>
      <c r="J1431" s="26">
        <v>6570</v>
      </c>
      <c r="K1431" s="26">
        <v>6817</v>
      </c>
      <c r="L1431" s="25">
        <v>16</v>
      </c>
      <c r="M1431" s="25" t="s">
        <v>131</v>
      </c>
    </row>
    <row r="1432" spans="1:13" s="5" customFormat="1" ht="15.75">
      <c r="A1432" s="4"/>
      <c r="B1432" s="4"/>
      <c r="C1432" s="4"/>
      <c r="D1432" s="4"/>
      <c r="E1432" s="4"/>
      <c r="F1432" s="4"/>
      <c r="H1432" s="25" t="s">
        <v>169</v>
      </c>
      <c r="I1432" s="26">
        <v>0</v>
      </c>
      <c r="J1432" s="26">
        <v>0</v>
      </c>
      <c r="K1432" s="26">
        <v>0</v>
      </c>
      <c r="L1432" s="25">
        <v>17</v>
      </c>
      <c r="M1432" s="25" t="s">
        <v>132</v>
      </c>
    </row>
    <row r="1433" spans="1:13" s="5" customFormat="1" ht="15.75">
      <c r="A1433" s="4" t="s">
        <v>15</v>
      </c>
      <c r="B1433" s="4">
        <f aca="true" t="shared" si="207" ref="B1433:B1439">I1426</f>
        <v>5619136</v>
      </c>
      <c r="C1433" s="3"/>
      <c r="D1433" s="4">
        <f aca="true" t="shared" si="208" ref="D1433:D1439">J1426</f>
        <v>5906846</v>
      </c>
      <c r="E1433" s="3"/>
      <c r="F1433" s="4">
        <f aca="true" t="shared" si="209" ref="F1433:F1439">K1426</f>
        <v>5934698</v>
      </c>
      <c r="H1433" s="25" t="s">
        <v>169</v>
      </c>
      <c r="I1433" s="27">
        <v>72880410</v>
      </c>
      <c r="J1433" s="27">
        <v>89431754</v>
      </c>
      <c r="K1433" s="27">
        <v>101341485</v>
      </c>
      <c r="L1433" s="25">
        <v>18</v>
      </c>
      <c r="M1433" s="25" t="s">
        <v>133</v>
      </c>
    </row>
    <row r="1434" spans="1:13" s="5" customFormat="1" ht="15.75">
      <c r="A1434" s="4" t="s">
        <v>16</v>
      </c>
      <c r="B1434" s="4">
        <f t="shared" si="207"/>
        <v>6486181</v>
      </c>
      <c r="C1434" s="3"/>
      <c r="D1434" s="4">
        <f t="shared" si="208"/>
        <v>7289857</v>
      </c>
      <c r="E1434" s="3"/>
      <c r="F1434" s="4">
        <f t="shared" si="209"/>
        <v>7726264</v>
      </c>
      <c r="H1434" s="25" t="s">
        <v>169</v>
      </c>
      <c r="I1434" s="26">
        <v>8464723</v>
      </c>
      <c r="J1434" s="26">
        <v>8751690</v>
      </c>
      <c r="K1434" s="26">
        <v>8751690</v>
      </c>
      <c r="L1434" s="25">
        <v>19</v>
      </c>
      <c r="M1434" s="25" t="s">
        <v>134</v>
      </c>
    </row>
    <row r="1435" spans="1:13" s="5" customFormat="1" ht="15.75">
      <c r="A1435" s="4" t="s">
        <v>17</v>
      </c>
      <c r="B1435" s="4">
        <f t="shared" si="207"/>
        <v>0</v>
      </c>
      <c r="C1435" s="3"/>
      <c r="D1435" s="4">
        <f t="shared" si="208"/>
        <v>0</v>
      </c>
      <c r="E1435" s="3"/>
      <c r="F1435" s="4">
        <f t="shared" si="209"/>
        <v>20096000</v>
      </c>
      <c r="H1435" s="25" t="s">
        <v>169</v>
      </c>
      <c r="I1435" s="26">
        <v>6177116</v>
      </c>
      <c r="J1435" s="26">
        <v>6975771</v>
      </c>
      <c r="K1435" s="26">
        <v>7501701</v>
      </c>
      <c r="L1435" s="25">
        <v>20</v>
      </c>
      <c r="M1435" s="25" t="s">
        <v>135</v>
      </c>
    </row>
    <row r="1436" spans="1:13" s="5" customFormat="1" ht="15.75">
      <c r="A1436" s="4" t="s">
        <v>18</v>
      </c>
      <c r="B1436" s="4">
        <f t="shared" si="207"/>
        <v>9519607</v>
      </c>
      <c r="C1436" s="3"/>
      <c r="D1436" s="4">
        <f t="shared" si="208"/>
        <v>9261905</v>
      </c>
      <c r="E1436" s="3"/>
      <c r="F1436" s="4">
        <f t="shared" si="209"/>
        <v>7723005</v>
      </c>
      <c r="H1436" s="25" t="s">
        <v>169</v>
      </c>
      <c r="I1436" s="26">
        <v>45519759</v>
      </c>
      <c r="J1436" s="26">
        <v>44769184</v>
      </c>
      <c r="K1436" s="26">
        <v>54370773</v>
      </c>
      <c r="L1436" s="25">
        <v>21</v>
      </c>
      <c r="M1436" s="25" t="s">
        <v>136</v>
      </c>
    </row>
    <row r="1437" spans="1:13" s="5" customFormat="1" ht="15.75">
      <c r="A1437" s="4" t="s">
        <v>19</v>
      </c>
      <c r="B1437" s="4">
        <f t="shared" si="207"/>
        <v>369497</v>
      </c>
      <c r="C1437" s="3"/>
      <c r="D1437" s="4">
        <f t="shared" si="208"/>
        <v>440752</v>
      </c>
      <c r="E1437" s="3"/>
      <c r="F1437" s="4">
        <f t="shared" si="209"/>
        <v>428266</v>
      </c>
      <c r="H1437" s="25" t="s">
        <v>169</v>
      </c>
      <c r="I1437" s="26">
        <v>192756</v>
      </c>
      <c r="J1437" s="26">
        <v>198513</v>
      </c>
      <c r="K1437" s="26">
        <v>201749</v>
      </c>
      <c r="L1437" s="25">
        <v>22</v>
      </c>
      <c r="M1437" s="25" t="s">
        <v>137</v>
      </c>
    </row>
    <row r="1438" spans="1:13" s="5" customFormat="1" ht="15.75">
      <c r="A1438" s="4" t="s">
        <v>20</v>
      </c>
      <c r="B1438" s="4">
        <f t="shared" si="207"/>
        <v>7161</v>
      </c>
      <c r="C1438" s="3"/>
      <c r="D1438" s="4">
        <f t="shared" si="208"/>
        <v>6570</v>
      </c>
      <c r="E1438" s="3"/>
      <c r="F1438" s="4">
        <f t="shared" si="209"/>
        <v>6817</v>
      </c>
      <c r="H1438" s="25" t="s">
        <v>169</v>
      </c>
      <c r="I1438" s="26">
        <v>117117</v>
      </c>
      <c r="J1438" s="26">
        <v>174994</v>
      </c>
      <c r="K1438" s="26">
        <v>190399</v>
      </c>
      <c r="L1438" s="25">
        <v>23</v>
      </c>
      <c r="M1438" s="25" t="s">
        <v>138</v>
      </c>
    </row>
    <row r="1439" spans="1:13" s="5" customFormat="1" ht="15.75">
      <c r="A1439" s="4" t="s">
        <v>21</v>
      </c>
      <c r="B1439" s="4">
        <f t="shared" si="207"/>
        <v>0</v>
      </c>
      <c r="C1439" s="3"/>
      <c r="D1439" s="4">
        <f t="shared" si="208"/>
        <v>0</v>
      </c>
      <c r="E1439" s="3"/>
      <c r="F1439" s="4">
        <f t="shared" si="209"/>
        <v>0</v>
      </c>
      <c r="H1439" s="25" t="s">
        <v>169</v>
      </c>
      <c r="I1439" s="26">
        <v>755586</v>
      </c>
      <c r="J1439" s="26">
        <v>753675</v>
      </c>
      <c r="K1439" s="26">
        <v>758917</v>
      </c>
      <c r="L1439" s="25">
        <v>24</v>
      </c>
      <c r="M1439" s="25" t="s">
        <v>139</v>
      </c>
    </row>
    <row r="1440" spans="1:13" s="5" customFormat="1" ht="15.75">
      <c r="A1440" s="4"/>
      <c r="B1440" s="4"/>
      <c r="C1440" s="3"/>
      <c r="D1440" s="4"/>
      <c r="E1440" s="3"/>
      <c r="F1440" s="4"/>
      <c r="H1440" s="25" t="s">
        <v>169</v>
      </c>
      <c r="I1440" s="26">
        <v>355674</v>
      </c>
      <c r="J1440" s="26">
        <v>354810</v>
      </c>
      <c r="K1440" s="26">
        <v>360164</v>
      </c>
      <c r="L1440" s="25">
        <v>25</v>
      </c>
      <c r="M1440" s="25" t="s">
        <v>140</v>
      </c>
    </row>
    <row r="1441" spans="1:13" s="5" customFormat="1" ht="15.75">
      <c r="A1441" s="4" t="s">
        <v>22</v>
      </c>
      <c r="B1441" s="4">
        <f>I1433</f>
        <v>72880410</v>
      </c>
      <c r="C1441" s="3"/>
      <c r="D1441" s="4">
        <f>J1433</f>
        <v>89431754</v>
      </c>
      <c r="E1441" s="3"/>
      <c r="F1441" s="4">
        <f>K1433</f>
        <v>101341485</v>
      </c>
      <c r="H1441" s="25" t="s">
        <v>169</v>
      </c>
      <c r="I1441" s="26">
        <v>0</v>
      </c>
      <c r="J1441" s="26">
        <v>0</v>
      </c>
      <c r="K1441" s="26">
        <v>50000</v>
      </c>
      <c r="L1441" s="25">
        <v>26</v>
      </c>
      <c r="M1441" s="25" t="s">
        <v>141</v>
      </c>
    </row>
    <row r="1442" spans="1:13" s="5" customFormat="1" ht="15.75">
      <c r="A1442" s="4" t="s">
        <v>23</v>
      </c>
      <c r="B1442" s="4">
        <f>I1434</f>
        <v>8464723</v>
      </c>
      <c r="C1442" s="3"/>
      <c r="D1442" s="4">
        <f>J1434</f>
        <v>8751690</v>
      </c>
      <c r="E1442" s="3"/>
      <c r="F1442" s="4">
        <f>K1434</f>
        <v>8751690</v>
      </c>
      <c r="H1442" s="25" t="s">
        <v>169</v>
      </c>
      <c r="I1442" s="26">
        <v>23785717</v>
      </c>
      <c r="J1442" s="26">
        <v>23687919</v>
      </c>
      <c r="K1442" s="26">
        <v>23687919</v>
      </c>
      <c r="L1442" s="25">
        <v>27</v>
      </c>
      <c r="M1442" s="25" t="s">
        <v>142</v>
      </c>
    </row>
    <row r="1443" spans="1:13" s="5" customFormat="1" ht="15.75">
      <c r="A1443" s="4" t="s">
        <v>24</v>
      </c>
      <c r="B1443" s="12">
        <f>I1435</f>
        <v>6177116</v>
      </c>
      <c r="C1443" s="3"/>
      <c r="D1443" s="12">
        <f>J1435</f>
        <v>6975771</v>
      </c>
      <c r="E1443" s="3"/>
      <c r="F1443" s="12">
        <f>K1435</f>
        <v>7501701</v>
      </c>
      <c r="H1443" s="25" t="s">
        <v>169</v>
      </c>
      <c r="I1443" s="26">
        <v>2415121</v>
      </c>
      <c r="J1443" s="26">
        <v>2465494</v>
      </c>
      <c r="K1443" s="26">
        <v>2494677</v>
      </c>
      <c r="L1443" s="25">
        <v>28</v>
      </c>
      <c r="M1443" s="25" t="s">
        <v>143</v>
      </c>
    </row>
    <row r="1444" spans="1:13" s="5" customFormat="1" ht="15.75">
      <c r="A1444" s="4"/>
      <c r="B1444" s="4"/>
      <c r="C1444" s="3"/>
      <c r="D1444" s="4"/>
      <c r="E1444" s="3"/>
      <c r="F1444" s="4"/>
      <c r="H1444" s="25" t="s">
        <v>169</v>
      </c>
      <c r="I1444" s="26">
        <v>7243671</v>
      </c>
      <c r="J1444" s="26">
        <v>7350726</v>
      </c>
      <c r="K1444" s="26">
        <v>7610404</v>
      </c>
      <c r="L1444" s="25">
        <v>29</v>
      </c>
      <c r="M1444" s="25" t="s">
        <v>144</v>
      </c>
    </row>
    <row r="1445" spans="1:13" s="5" customFormat="1" ht="15.75">
      <c r="A1445" s="4" t="s">
        <v>25</v>
      </c>
      <c r="B1445" s="4">
        <f>SUM(B1441:B1444)</f>
        <v>87522249</v>
      </c>
      <c r="C1445" s="3"/>
      <c r="D1445" s="4">
        <f>SUM(D1441:D1444)</f>
        <v>105159215</v>
      </c>
      <c r="E1445" s="3"/>
      <c r="F1445" s="4">
        <f>SUM(F1441:F1444)</f>
        <v>117594876</v>
      </c>
      <c r="H1445" s="25" t="s">
        <v>169</v>
      </c>
      <c r="I1445" s="26">
        <v>0</v>
      </c>
      <c r="J1445" s="26">
        <v>267330</v>
      </c>
      <c r="K1445" s="26">
        <v>265654</v>
      </c>
      <c r="L1445" s="25">
        <v>30</v>
      </c>
      <c r="M1445" s="25" t="s">
        <v>145</v>
      </c>
    </row>
    <row r="1446" spans="1:13" s="5" customFormat="1" ht="15.75">
      <c r="A1446" s="4"/>
      <c r="B1446" s="4"/>
      <c r="C1446" s="3"/>
      <c r="D1446" s="4"/>
      <c r="E1446" s="3"/>
      <c r="F1446" s="4"/>
      <c r="H1446" s="25" t="s">
        <v>169</v>
      </c>
      <c r="I1446" s="26">
        <v>110813499</v>
      </c>
      <c r="J1446" s="26">
        <v>128568740</v>
      </c>
      <c r="K1446" s="26">
        <v>127400000</v>
      </c>
      <c r="L1446" s="25">
        <v>31</v>
      </c>
      <c r="M1446" s="25" t="s">
        <v>146</v>
      </c>
    </row>
    <row r="1447" spans="1:13" s="5" customFormat="1" ht="15.75">
      <c r="A1447" s="4" t="s">
        <v>26</v>
      </c>
      <c r="B1447" s="4">
        <f aca="true" t="shared" si="210" ref="B1447:B1452">I1436</f>
        <v>45519759</v>
      </c>
      <c r="C1447" s="3"/>
      <c r="D1447" s="4">
        <f aca="true" t="shared" si="211" ref="D1447:D1452">J1436</f>
        <v>44769184</v>
      </c>
      <c r="E1447" s="3"/>
      <c r="F1447" s="4">
        <f aca="true" t="shared" si="212" ref="F1447:F1452">K1436</f>
        <v>54370773</v>
      </c>
      <c r="H1447" s="25" t="s">
        <v>169</v>
      </c>
      <c r="I1447" s="26">
        <v>11483182</v>
      </c>
      <c r="J1447" s="26">
        <v>12105886</v>
      </c>
      <c r="K1447" s="26">
        <v>12357892</v>
      </c>
      <c r="L1447" s="25">
        <v>32</v>
      </c>
      <c r="M1447" s="25" t="s">
        <v>147</v>
      </c>
    </row>
    <row r="1448" spans="1:13" s="5" customFormat="1" ht="15.75">
      <c r="A1448" s="4" t="s">
        <v>27</v>
      </c>
      <c r="B1448" s="4">
        <f t="shared" si="210"/>
        <v>192756</v>
      </c>
      <c r="C1448" s="3"/>
      <c r="D1448" s="4">
        <f t="shared" si="211"/>
        <v>198513</v>
      </c>
      <c r="E1448" s="3"/>
      <c r="F1448" s="4">
        <f t="shared" si="212"/>
        <v>201749</v>
      </c>
      <c r="H1448" s="25" t="s">
        <v>169</v>
      </c>
      <c r="I1448" s="26">
        <v>15404042</v>
      </c>
      <c r="J1448" s="26">
        <v>15912897</v>
      </c>
      <c r="K1448" s="26">
        <v>16817168</v>
      </c>
      <c r="L1448" s="25">
        <v>33</v>
      </c>
      <c r="M1448" s="25" t="s">
        <v>148</v>
      </c>
    </row>
    <row r="1449" spans="1:13" s="5" customFormat="1" ht="15.75">
      <c r="A1449" s="4" t="s">
        <v>28</v>
      </c>
      <c r="B1449" s="4">
        <f t="shared" si="210"/>
        <v>117117</v>
      </c>
      <c r="C1449" s="3"/>
      <c r="D1449" s="4">
        <f t="shared" si="211"/>
        <v>174994</v>
      </c>
      <c r="E1449" s="3"/>
      <c r="F1449" s="4">
        <f t="shared" si="212"/>
        <v>190399</v>
      </c>
      <c r="H1449" s="25" t="s">
        <v>169</v>
      </c>
      <c r="I1449" s="26">
        <v>2859936</v>
      </c>
      <c r="J1449" s="26">
        <v>357016</v>
      </c>
      <c r="K1449" s="26">
        <v>2414458</v>
      </c>
      <c r="L1449" s="25">
        <v>34</v>
      </c>
      <c r="M1449" s="25" t="s">
        <v>149</v>
      </c>
    </row>
    <row r="1450" spans="1:13" s="5" customFormat="1" ht="15.75">
      <c r="A1450" s="4" t="s">
        <v>29</v>
      </c>
      <c r="B1450" s="4">
        <f t="shared" si="210"/>
        <v>755586</v>
      </c>
      <c r="C1450" s="3"/>
      <c r="D1450" s="4">
        <f t="shared" si="211"/>
        <v>753675</v>
      </c>
      <c r="E1450" s="3"/>
      <c r="F1450" s="4">
        <f t="shared" si="212"/>
        <v>758917</v>
      </c>
      <c r="H1450" s="25" t="s">
        <v>169</v>
      </c>
      <c r="I1450" s="26">
        <v>1019901</v>
      </c>
      <c r="J1450" s="26">
        <v>510779</v>
      </c>
      <c r="K1450" s="26">
        <v>510781</v>
      </c>
      <c r="L1450" s="25">
        <v>35</v>
      </c>
      <c r="M1450" s="25" t="s">
        <v>150</v>
      </c>
    </row>
    <row r="1451" spans="1:13" s="5" customFormat="1" ht="15.75">
      <c r="A1451" s="4" t="s">
        <v>30</v>
      </c>
      <c r="B1451" s="4">
        <f t="shared" si="210"/>
        <v>355674</v>
      </c>
      <c r="C1451" s="3"/>
      <c r="D1451" s="4">
        <f t="shared" si="211"/>
        <v>354810</v>
      </c>
      <c r="E1451" s="3"/>
      <c r="F1451" s="4">
        <f t="shared" si="212"/>
        <v>360164</v>
      </c>
      <c r="H1451" s="25" t="s">
        <v>169</v>
      </c>
      <c r="I1451" s="26">
        <v>634920</v>
      </c>
      <c r="J1451" s="26">
        <v>856500</v>
      </c>
      <c r="K1451" s="26">
        <v>847500</v>
      </c>
      <c r="L1451" s="25">
        <v>36</v>
      </c>
      <c r="M1451" s="25" t="s">
        <v>151</v>
      </c>
    </row>
    <row r="1452" spans="1:13" s="5" customFormat="1" ht="15.75">
      <c r="A1452" s="4" t="s">
        <v>31</v>
      </c>
      <c r="B1452" s="12">
        <f t="shared" si="210"/>
        <v>0</v>
      </c>
      <c r="C1452" s="3"/>
      <c r="D1452" s="12">
        <f t="shared" si="211"/>
        <v>0</v>
      </c>
      <c r="E1452" s="3"/>
      <c r="F1452" s="12">
        <f t="shared" si="212"/>
        <v>50000</v>
      </c>
      <c r="H1452" s="25" t="s">
        <v>169</v>
      </c>
      <c r="I1452" s="26">
        <v>0</v>
      </c>
      <c r="J1452" s="26">
        <v>526770</v>
      </c>
      <c r="K1452" s="26">
        <v>521086</v>
      </c>
      <c r="L1452" s="25">
        <v>37</v>
      </c>
      <c r="M1452" s="25" t="s">
        <v>152</v>
      </c>
    </row>
    <row r="1453" spans="1:12" s="5" customFormat="1" ht="15.75">
      <c r="A1453" s="4"/>
      <c r="B1453" s="4"/>
      <c r="C1453" s="3"/>
      <c r="D1453" s="4"/>
      <c r="E1453" s="3"/>
      <c r="F1453" s="4"/>
      <c r="L1453" s="25"/>
    </row>
    <row r="1454" spans="1:12" s="5" customFormat="1" ht="15.75">
      <c r="A1454" s="4" t="s">
        <v>32</v>
      </c>
      <c r="B1454" s="4">
        <f>SUM(B1447:B1453)</f>
        <v>46940892</v>
      </c>
      <c r="C1454" s="3"/>
      <c r="D1454" s="4">
        <f>SUM(D1447:D1453)</f>
        <v>46251176</v>
      </c>
      <c r="E1454" s="3"/>
      <c r="F1454" s="4">
        <f>SUM(F1447:F1453)</f>
        <v>55932002</v>
      </c>
      <c r="L1454" s="25"/>
    </row>
    <row r="1455" spans="1:12" s="5" customFormat="1" ht="15.75">
      <c r="A1455" s="4"/>
      <c r="B1455" s="4"/>
      <c r="C1455" s="3"/>
      <c r="D1455" s="4"/>
      <c r="E1455" s="3"/>
      <c r="F1455" s="4"/>
      <c r="L1455" s="25"/>
    </row>
    <row r="1456" spans="1:12" s="5" customFormat="1" ht="15.75">
      <c r="A1456" s="4" t="s">
        <v>33</v>
      </c>
      <c r="B1456" s="4">
        <f>I1442</f>
        <v>23785717</v>
      </c>
      <c r="C1456" s="3"/>
      <c r="D1456" s="4">
        <f>J1442</f>
        <v>23687919</v>
      </c>
      <c r="E1456" s="3"/>
      <c r="F1456" s="4">
        <f>K1442</f>
        <v>23687919</v>
      </c>
      <c r="L1456" s="25"/>
    </row>
    <row r="1457" spans="1:12" s="5" customFormat="1" ht="15.75">
      <c r="A1457" s="4" t="s">
        <v>34</v>
      </c>
      <c r="B1457" s="4">
        <f>I1443</f>
        <v>2415121</v>
      </c>
      <c r="C1457" s="3"/>
      <c r="D1457" s="4">
        <f>J1443</f>
        <v>2465494</v>
      </c>
      <c r="E1457" s="3"/>
      <c r="F1457" s="4">
        <f>K1443</f>
        <v>2494677</v>
      </c>
      <c r="L1457" s="25"/>
    </row>
    <row r="1458" spans="1:12" s="5" customFormat="1" ht="15.75">
      <c r="A1458" s="4" t="s">
        <v>35</v>
      </c>
      <c r="B1458" s="4">
        <f>I1444</f>
        <v>7243671</v>
      </c>
      <c r="C1458" s="3"/>
      <c r="D1458" s="4">
        <f>J1444</f>
        <v>7350726</v>
      </c>
      <c r="E1458" s="3"/>
      <c r="F1458" s="4">
        <f>K1444</f>
        <v>7610404</v>
      </c>
      <c r="L1458" s="25"/>
    </row>
    <row r="1459" spans="1:12" s="5" customFormat="1" ht="15.75">
      <c r="A1459" s="4" t="s">
        <v>36</v>
      </c>
      <c r="B1459" s="12">
        <f>I1445</f>
        <v>0</v>
      </c>
      <c r="C1459" s="3"/>
      <c r="D1459" s="12">
        <f>J1445</f>
        <v>267330</v>
      </c>
      <c r="E1459" s="3"/>
      <c r="F1459" s="12">
        <f>K1445</f>
        <v>265654</v>
      </c>
      <c r="L1459" s="25"/>
    </row>
    <row r="1460" spans="1:12" s="5" customFormat="1" ht="15.75">
      <c r="A1460" s="4"/>
      <c r="B1460" s="4"/>
      <c r="C1460" s="3"/>
      <c r="D1460" s="4"/>
      <c r="E1460" s="3"/>
      <c r="F1460" s="4"/>
      <c r="L1460" s="25"/>
    </row>
    <row r="1461" spans="1:12" s="5" customFormat="1" ht="15.75">
      <c r="A1461" s="4" t="s">
        <v>37</v>
      </c>
      <c r="B1461" s="4">
        <f>SUM(B1456:B1460)</f>
        <v>33444509</v>
      </c>
      <c r="C1461" s="3"/>
      <c r="D1461" s="4">
        <f>SUM(D1456:D1460)</f>
        <v>33771469</v>
      </c>
      <c r="E1461" s="3"/>
      <c r="F1461" s="4">
        <f>SUM(F1456:F1460)</f>
        <v>34058654</v>
      </c>
      <c r="L1461" s="25"/>
    </row>
    <row r="1462" spans="1:12" s="5" customFormat="1" ht="15.75">
      <c r="A1462" s="4"/>
      <c r="B1462" s="4"/>
      <c r="C1462" s="3"/>
      <c r="D1462" s="4"/>
      <c r="E1462" s="3"/>
      <c r="F1462" s="4"/>
      <c r="L1462" s="25"/>
    </row>
    <row r="1463" spans="1:12" s="5" customFormat="1" ht="15.75">
      <c r="A1463" s="4" t="s">
        <v>38</v>
      </c>
      <c r="B1463" s="4">
        <f aca="true" t="shared" si="213" ref="B1463:B1468">I1446</f>
        <v>110813499</v>
      </c>
      <c r="C1463" s="3"/>
      <c r="D1463" s="4">
        <f aca="true" t="shared" si="214" ref="D1463:D1468">J1446</f>
        <v>128568740</v>
      </c>
      <c r="E1463" s="3"/>
      <c r="F1463" s="4">
        <f aca="true" t="shared" si="215" ref="F1463:F1468">K1446</f>
        <v>127400000</v>
      </c>
      <c r="L1463" s="25"/>
    </row>
    <row r="1464" spans="1:12" s="5" customFormat="1" ht="15.75">
      <c r="A1464" s="4" t="s">
        <v>39</v>
      </c>
      <c r="B1464" s="4">
        <f t="shared" si="213"/>
        <v>11483182</v>
      </c>
      <c r="C1464" s="3"/>
      <c r="D1464" s="4">
        <f t="shared" si="214"/>
        <v>12105886</v>
      </c>
      <c r="E1464" s="3"/>
      <c r="F1464" s="4">
        <f t="shared" si="215"/>
        <v>12357892</v>
      </c>
      <c r="L1464" s="25"/>
    </row>
    <row r="1465" spans="1:12" s="5" customFormat="1" ht="15.75">
      <c r="A1465" s="4" t="s">
        <v>40</v>
      </c>
      <c r="B1465" s="4">
        <f t="shared" si="213"/>
        <v>15404042</v>
      </c>
      <c r="C1465" s="3"/>
      <c r="D1465" s="4">
        <f t="shared" si="214"/>
        <v>15912897</v>
      </c>
      <c r="E1465" s="3"/>
      <c r="F1465" s="4">
        <f t="shared" si="215"/>
        <v>16817168</v>
      </c>
      <c r="L1465" s="25"/>
    </row>
    <row r="1466" spans="1:12" s="5" customFormat="1" ht="15.75">
      <c r="A1466" s="4" t="s">
        <v>41</v>
      </c>
      <c r="B1466" s="4">
        <f t="shared" si="213"/>
        <v>2859936</v>
      </c>
      <c r="C1466" s="3"/>
      <c r="D1466" s="4">
        <f t="shared" si="214"/>
        <v>357016</v>
      </c>
      <c r="E1466" s="3"/>
      <c r="F1466" s="4">
        <f t="shared" si="215"/>
        <v>2414458</v>
      </c>
      <c r="L1466" s="25"/>
    </row>
    <row r="1467" spans="1:12" s="5" customFormat="1" ht="15.75">
      <c r="A1467" s="4" t="s">
        <v>42</v>
      </c>
      <c r="B1467" s="4">
        <f t="shared" si="213"/>
        <v>1019901</v>
      </c>
      <c r="C1467" s="3"/>
      <c r="D1467" s="4">
        <f t="shared" si="214"/>
        <v>510779</v>
      </c>
      <c r="E1467" s="3"/>
      <c r="F1467" s="4">
        <f t="shared" si="215"/>
        <v>510781</v>
      </c>
      <c r="L1467" s="25"/>
    </row>
    <row r="1468" spans="1:12" s="5" customFormat="1" ht="15.75">
      <c r="A1468" s="4" t="s">
        <v>43</v>
      </c>
      <c r="B1468" s="4">
        <f t="shared" si="213"/>
        <v>634920</v>
      </c>
      <c r="C1468" s="3"/>
      <c r="D1468" s="4">
        <f t="shared" si="214"/>
        <v>856500</v>
      </c>
      <c r="E1468" s="3"/>
      <c r="F1468" s="4">
        <f t="shared" si="215"/>
        <v>847500</v>
      </c>
      <c r="L1468" s="25"/>
    </row>
    <row r="1469" spans="1:12" s="5" customFormat="1" ht="15.75">
      <c r="A1469" s="4" t="s">
        <v>44</v>
      </c>
      <c r="B1469" s="4"/>
      <c r="C1469" s="4"/>
      <c r="D1469" s="4"/>
      <c r="E1469" s="3"/>
      <c r="F1469" s="4"/>
      <c r="L1469" s="25"/>
    </row>
    <row r="1470" spans="1:12" s="5" customFormat="1" ht="15.75">
      <c r="A1470" s="4" t="s">
        <v>45</v>
      </c>
      <c r="B1470" s="12">
        <f>I1452</f>
        <v>0</v>
      </c>
      <c r="C1470" s="3"/>
      <c r="D1470" s="12">
        <f>J1452</f>
        <v>526770</v>
      </c>
      <c r="E1470" s="3"/>
      <c r="F1470" s="12">
        <f>K1452</f>
        <v>521086</v>
      </c>
      <c r="L1470" s="25"/>
    </row>
    <row r="1471" spans="1:12" s="5" customFormat="1" ht="15.75">
      <c r="A1471" s="4"/>
      <c r="B1471" s="4"/>
      <c r="C1471" s="4"/>
      <c r="D1471" s="4"/>
      <c r="E1471" s="3"/>
      <c r="F1471" s="4"/>
      <c r="L1471" s="25"/>
    </row>
    <row r="1472" spans="1:12" s="5" customFormat="1" ht="15.75">
      <c r="A1472" s="4" t="s">
        <v>46</v>
      </c>
      <c r="B1472" s="4">
        <f>SUM(B1416:B1417)+B1426+SUM(B1430:B1439)+B1445+B1454+SUM(B1460:B1471)</f>
        <v>461499824</v>
      </c>
      <c r="C1472" s="3"/>
      <c r="D1472" s="4">
        <f>SUM(D1416:D1417)+D1426+SUM(D1430:D1439)+D1445+D1454+SUM(D1460:D1471)</f>
        <v>503690038</v>
      </c>
      <c r="E1472" s="3"/>
      <c r="F1472" s="4">
        <f>SUM(F1416:F1417)+F1426+SUM(F1430:F1439)+F1445+F1454+SUM(F1460:F1471)</f>
        <v>549803293</v>
      </c>
      <c r="L1472" s="25"/>
    </row>
    <row r="1473" spans="1:12" s="5" customFormat="1" ht="15.75">
      <c r="A1473" s="4"/>
      <c r="B1473" s="4"/>
      <c r="C1473" s="3"/>
      <c r="D1473" s="4"/>
      <c r="E1473" s="3"/>
      <c r="F1473" s="4"/>
      <c r="L1473" s="25"/>
    </row>
    <row r="1474" spans="1:12" s="5" customFormat="1" ht="15.75">
      <c r="A1474" s="13" t="s">
        <v>47</v>
      </c>
      <c r="B1474" s="4"/>
      <c r="C1474" s="4"/>
      <c r="D1474" s="4"/>
      <c r="E1474" s="4"/>
      <c r="F1474" s="4"/>
      <c r="L1474" s="25"/>
    </row>
    <row r="1475" spans="1:12" s="5" customFormat="1" ht="15.75">
      <c r="A1475" s="14" t="s">
        <v>48</v>
      </c>
      <c r="B1475" s="4"/>
      <c r="C1475" s="3"/>
      <c r="D1475" s="4"/>
      <c r="E1475" s="3"/>
      <c r="F1475" s="4"/>
      <c r="L1475" s="25"/>
    </row>
    <row r="1476" spans="1:12" s="5" customFormat="1" ht="15.75">
      <c r="A1476" s="14" t="s">
        <v>49</v>
      </c>
      <c r="B1476" s="4"/>
      <c r="C1476" s="3"/>
      <c r="D1476" s="4"/>
      <c r="E1476" s="3"/>
      <c r="F1476" s="4"/>
      <c r="L1476" s="25"/>
    </row>
    <row r="1477" spans="1:12" s="5" customFormat="1" ht="15.75">
      <c r="A1477" s="14" t="s">
        <v>50</v>
      </c>
      <c r="B1477" s="3"/>
      <c r="C1477" s="3"/>
      <c r="D1477" s="3"/>
      <c r="E1477" s="3"/>
      <c r="F1477" s="3"/>
      <c r="L1477" s="25"/>
    </row>
    <row r="1478" spans="1:12" s="5" customFormat="1" ht="15.75">
      <c r="A1478" s="14" t="s">
        <v>51</v>
      </c>
      <c r="B1478" s="4"/>
      <c r="C1478" s="3"/>
      <c r="D1478" s="4"/>
      <c r="E1478" s="3"/>
      <c r="F1478" s="4"/>
      <c r="L1478" s="25"/>
    </row>
    <row r="1479" spans="1:12" s="5" customFormat="1" ht="15.75">
      <c r="A1479" s="4"/>
      <c r="B1479" s="4"/>
      <c r="C1479" s="3"/>
      <c r="D1479" s="4"/>
      <c r="E1479" s="3"/>
      <c r="F1479" s="4"/>
      <c r="L1479" s="25"/>
    </row>
    <row r="1480" spans="1:12" s="5" customFormat="1" ht="15.75">
      <c r="A1480" s="4"/>
      <c r="B1480" s="4"/>
      <c r="C1480" s="3"/>
      <c r="D1480" s="4"/>
      <c r="E1480" s="3"/>
      <c r="F1480" s="4"/>
      <c r="L1480" s="25"/>
    </row>
    <row r="1481" spans="1:12" s="5" customFormat="1" ht="15.75">
      <c r="A1481" s="15"/>
      <c r="B1481" s="4"/>
      <c r="C1481" s="3"/>
      <c r="D1481" s="4"/>
      <c r="E1481" s="3"/>
      <c r="F1481" s="4"/>
      <c r="L1481" s="25"/>
    </row>
    <row r="1482" spans="1:12" s="5" customFormat="1" ht="15.75">
      <c r="A1482" s="15"/>
      <c r="B1482" s="4"/>
      <c r="C1482" s="3"/>
      <c r="D1482" s="4"/>
      <c r="E1482" s="3"/>
      <c r="F1482" s="4"/>
      <c r="L1482" s="25"/>
    </row>
    <row r="1483" spans="1:12" s="5" customFormat="1" ht="15.75">
      <c r="A1483" s="16"/>
      <c r="B1483" s="4"/>
      <c r="C1483" s="3"/>
      <c r="D1483" s="4"/>
      <c r="E1483" s="3"/>
      <c r="F1483" s="4"/>
      <c r="L1483" s="25"/>
    </row>
    <row r="1484" spans="1:12" s="5" customFormat="1" ht="15.75">
      <c r="A1484" s="17"/>
      <c r="B1484" s="4"/>
      <c r="C1484" s="3"/>
      <c r="D1484" s="4"/>
      <c r="E1484" s="3"/>
      <c r="F1484" s="4"/>
      <c r="L1484" s="25"/>
    </row>
    <row r="1485" spans="1:12" s="5" customFormat="1" ht="15.75">
      <c r="A1485" s="18" t="s">
        <v>52</v>
      </c>
      <c r="B1485" s="4"/>
      <c r="C1485" s="3"/>
      <c r="D1485" s="4"/>
      <c r="E1485" s="3"/>
      <c r="F1485" s="4"/>
      <c r="L1485" s="25"/>
    </row>
    <row r="1486" spans="1:12" s="5" customFormat="1" ht="15.75">
      <c r="A1486" s="4"/>
      <c r="B1486" s="4"/>
      <c r="C1486" s="3"/>
      <c r="D1486" s="4"/>
      <c r="E1486" s="3"/>
      <c r="F1486" s="4"/>
      <c r="L1486" s="25"/>
    </row>
    <row r="1487" spans="1:12" s="5" customFormat="1" ht="15.75">
      <c r="A1487" s="6" t="s">
        <v>0</v>
      </c>
      <c r="B1487" s="4"/>
      <c r="C1487" s="3"/>
      <c r="D1487" s="4"/>
      <c r="E1487" s="3"/>
      <c r="F1487" s="4"/>
      <c r="L1487" s="25"/>
    </row>
    <row r="1488" spans="1:12" s="5" customFormat="1" ht="15.75">
      <c r="A1488" s="4"/>
      <c r="B1488" s="4"/>
      <c r="C1488" s="3"/>
      <c r="D1488" s="4"/>
      <c r="E1488" s="3"/>
      <c r="F1488" s="4"/>
      <c r="L1488" s="25"/>
    </row>
    <row r="1489" spans="1:12" s="5" customFormat="1" ht="15.75">
      <c r="A1489" s="6" t="s">
        <v>1</v>
      </c>
      <c r="B1489" s="4"/>
      <c r="C1489" s="3"/>
      <c r="D1489" s="4"/>
      <c r="E1489" s="3"/>
      <c r="F1489" s="4"/>
      <c r="L1489" s="25"/>
    </row>
    <row r="1490" spans="1:12" s="5" customFormat="1" ht="15.75">
      <c r="A1490" s="19" t="s">
        <v>70</v>
      </c>
      <c r="B1490" s="4"/>
      <c r="C1490" s="3"/>
      <c r="D1490" s="4"/>
      <c r="E1490" s="3"/>
      <c r="F1490" s="4"/>
      <c r="L1490" s="25"/>
    </row>
    <row r="1491" spans="1:12" s="5" customFormat="1" ht="15.75">
      <c r="A1491" s="4"/>
      <c r="B1491" s="4"/>
      <c r="C1491" s="3"/>
      <c r="D1491" s="8"/>
      <c r="E1491" s="9"/>
      <c r="F1491" s="8"/>
      <c r="L1491" s="25"/>
    </row>
    <row r="1492" spans="1:12" s="5" customFormat="1" ht="15.75">
      <c r="A1492" s="4"/>
      <c r="B1492" s="10"/>
      <c r="C1492" s="11"/>
      <c r="D1492" s="10"/>
      <c r="E1492" s="11"/>
      <c r="F1492" s="10"/>
      <c r="L1492" s="25"/>
    </row>
    <row r="1493" spans="1:12" s="5" customFormat="1" ht="15.75">
      <c r="A1493" s="4"/>
      <c r="B1493" s="2">
        <v>1997</v>
      </c>
      <c r="C1493" s="1"/>
      <c r="D1493" s="2">
        <v>1998</v>
      </c>
      <c r="E1493" s="1"/>
      <c r="F1493" s="2">
        <v>1999</v>
      </c>
      <c r="L1493" s="25"/>
    </row>
    <row r="1494" spans="1:12" s="5" customFormat="1" ht="15.75">
      <c r="A1494" s="4"/>
      <c r="B1494" s="4"/>
      <c r="C1494" s="3"/>
      <c r="D1494" s="4"/>
      <c r="E1494" s="3"/>
      <c r="F1494" s="4"/>
      <c r="L1494" s="25"/>
    </row>
    <row r="1495" spans="1:13" s="5" customFormat="1" ht="15.75">
      <c r="A1495" s="4" t="s">
        <v>3</v>
      </c>
      <c r="B1495" s="4">
        <f>I1495</f>
        <v>1449079</v>
      </c>
      <c r="C1495" s="3"/>
      <c r="D1495" s="4">
        <f>J1495</f>
        <v>2695752</v>
      </c>
      <c r="E1495" s="3"/>
      <c r="F1495" s="4">
        <f>K1495</f>
        <v>2877004</v>
      </c>
      <c r="H1495" s="25" t="s">
        <v>170</v>
      </c>
      <c r="I1495" s="26">
        <v>1449079</v>
      </c>
      <c r="J1495" s="26">
        <v>2695752</v>
      </c>
      <c r="K1495" s="26">
        <v>2877004</v>
      </c>
      <c r="L1495" s="25">
        <v>1</v>
      </c>
      <c r="M1495" s="25" t="s">
        <v>116</v>
      </c>
    </row>
    <row r="1496" spans="1:13" s="5" customFormat="1" ht="15.75">
      <c r="A1496" s="4" t="s">
        <v>4</v>
      </c>
      <c r="B1496" s="4">
        <f>I1496</f>
        <v>4251947</v>
      </c>
      <c r="C1496" s="3"/>
      <c r="D1496" s="4">
        <f>J1496</f>
        <v>3914475</v>
      </c>
      <c r="E1496" s="3"/>
      <c r="F1496" s="4">
        <f>K1496</f>
        <v>3927458</v>
      </c>
      <c r="H1496" s="25" t="s">
        <v>170</v>
      </c>
      <c r="I1496" s="26">
        <v>4251947</v>
      </c>
      <c r="J1496" s="26">
        <v>3914475</v>
      </c>
      <c r="K1496" s="26">
        <v>3927458</v>
      </c>
      <c r="L1496" s="25">
        <v>2</v>
      </c>
      <c r="M1496" s="25" t="s">
        <v>117</v>
      </c>
    </row>
    <row r="1497" spans="1:13" s="5" customFormat="1" ht="15.75">
      <c r="A1497" s="4"/>
      <c r="B1497" s="4"/>
      <c r="C1497" s="3"/>
      <c r="D1497" s="4"/>
      <c r="E1497" s="3"/>
      <c r="F1497" s="4"/>
      <c r="H1497" s="25" t="s">
        <v>170</v>
      </c>
      <c r="I1497" s="26">
        <v>51587477</v>
      </c>
      <c r="J1497" s="26">
        <v>51942452</v>
      </c>
      <c r="K1497" s="26">
        <v>53276464</v>
      </c>
      <c r="L1497" s="25">
        <v>3</v>
      </c>
      <c r="M1497" s="25" t="s">
        <v>118</v>
      </c>
    </row>
    <row r="1498" spans="1:13" s="5" customFormat="1" ht="15.75">
      <c r="A1498" s="4" t="s">
        <v>5</v>
      </c>
      <c r="B1498" s="4">
        <f aca="true" t="shared" si="216" ref="B1498:B1503">I1497</f>
        <v>51587477</v>
      </c>
      <c r="C1498" s="3"/>
      <c r="D1498" s="4">
        <f aca="true" t="shared" si="217" ref="D1498:D1503">J1497</f>
        <v>51942452</v>
      </c>
      <c r="E1498" s="3"/>
      <c r="F1498" s="4">
        <f aca="true" t="shared" si="218" ref="F1498:F1503">K1497</f>
        <v>53276464</v>
      </c>
      <c r="H1498" s="25" t="s">
        <v>170</v>
      </c>
      <c r="I1498" s="26">
        <v>306879</v>
      </c>
      <c r="J1498" s="26">
        <v>306879</v>
      </c>
      <c r="K1498" s="26">
        <v>259013</v>
      </c>
      <c r="L1498" s="25">
        <v>4</v>
      </c>
      <c r="M1498" s="25" t="s">
        <v>119</v>
      </c>
    </row>
    <row r="1499" spans="1:13" s="5" customFormat="1" ht="15.75">
      <c r="A1499" s="4" t="s">
        <v>6</v>
      </c>
      <c r="B1499" s="4">
        <f t="shared" si="216"/>
        <v>306879</v>
      </c>
      <c r="C1499" s="3"/>
      <c r="D1499" s="4">
        <f t="shared" si="217"/>
        <v>306879</v>
      </c>
      <c r="E1499" s="3"/>
      <c r="F1499" s="4">
        <f t="shared" si="218"/>
        <v>259013</v>
      </c>
      <c r="H1499" s="25" t="s">
        <v>170</v>
      </c>
      <c r="I1499" s="29">
        <v>615740</v>
      </c>
      <c r="J1499" s="29">
        <v>778138</v>
      </c>
      <c r="K1499" s="29">
        <v>827349</v>
      </c>
      <c r="L1499" s="25">
        <v>5</v>
      </c>
      <c r="M1499" s="25" t="s">
        <v>120</v>
      </c>
    </row>
    <row r="1500" spans="1:13" s="5" customFormat="1" ht="15.75">
      <c r="A1500" s="4" t="s">
        <v>7</v>
      </c>
      <c r="B1500" s="4">
        <f t="shared" si="216"/>
        <v>615740</v>
      </c>
      <c r="C1500" s="3"/>
      <c r="D1500" s="4">
        <f t="shared" si="217"/>
        <v>778138</v>
      </c>
      <c r="E1500" s="3"/>
      <c r="F1500" s="4">
        <f t="shared" si="218"/>
        <v>827349</v>
      </c>
      <c r="H1500" s="25" t="s">
        <v>170</v>
      </c>
      <c r="I1500" s="26">
        <v>608339</v>
      </c>
      <c r="J1500" s="26">
        <v>835858</v>
      </c>
      <c r="K1500" s="26">
        <v>935443</v>
      </c>
      <c r="L1500" s="25">
        <v>6</v>
      </c>
      <c r="M1500" s="25" t="s">
        <v>121</v>
      </c>
    </row>
    <row r="1501" spans="1:13" s="5" customFormat="1" ht="15.75">
      <c r="A1501" s="4" t="s">
        <v>8</v>
      </c>
      <c r="B1501" s="4">
        <f t="shared" si="216"/>
        <v>608339</v>
      </c>
      <c r="C1501" s="3"/>
      <c r="D1501" s="4">
        <f t="shared" si="217"/>
        <v>835858</v>
      </c>
      <c r="E1501" s="3"/>
      <c r="F1501" s="4">
        <f t="shared" si="218"/>
        <v>935443</v>
      </c>
      <c r="H1501" s="25" t="s">
        <v>170</v>
      </c>
      <c r="I1501" s="26">
        <v>236833</v>
      </c>
      <c r="J1501" s="26">
        <v>239248</v>
      </c>
      <c r="K1501" s="26">
        <v>360510</v>
      </c>
      <c r="L1501" s="25">
        <v>7</v>
      </c>
      <c r="M1501" s="25" t="s">
        <v>122</v>
      </c>
    </row>
    <row r="1502" spans="1:13" s="5" customFormat="1" ht="15.75">
      <c r="A1502" s="4" t="s">
        <v>9</v>
      </c>
      <c r="B1502" s="4">
        <f t="shared" si="216"/>
        <v>236833</v>
      </c>
      <c r="C1502" s="3"/>
      <c r="D1502" s="4">
        <f t="shared" si="217"/>
        <v>239248</v>
      </c>
      <c r="E1502" s="3"/>
      <c r="F1502" s="4">
        <f t="shared" si="218"/>
        <v>360510</v>
      </c>
      <c r="H1502" s="25" t="s">
        <v>170</v>
      </c>
      <c r="I1502" s="26">
        <v>0</v>
      </c>
      <c r="J1502" s="26">
        <v>836086</v>
      </c>
      <c r="K1502" s="26">
        <v>891204</v>
      </c>
      <c r="L1502" s="25">
        <v>8</v>
      </c>
      <c r="M1502" s="25" t="s">
        <v>123</v>
      </c>
    </row>
    <row r="1503" spans="1:13" s="5" customFormat="1" ht="15.75">
      <c r="A1503" s="4" t="s">
        <v>10</v>
      </c>
      <c r="B1503" s="12">
        <f t="shared" si="216"/>
        <v>0</v>
      </c>
      <c r="C1503" s="3"/>
      <c r="D1503" s="12">
        <f t="shared" si="217"/>
        <v>836086</v>
      </c>
      <c r="E1503" s="3"/>
      <c r="F1503" s="12">
        <f t="shared" si="218"/>
        <v>891204</v>
      </c>
      <c r="H1503" s="25" t="s">
        <v>170</v>
      </c>
      <c r="I1503" s="26">
        <v>59970</v>
      </c>
      <c r="J1503" s="26">
        <v>80611</v>
      </c>
      <c r="K1503" s="26">
        <v>102816</v>
      </c>
      <c r="L1503" s="25">
        <v>9</v>
      </c>
      <c r="M1503" s="25" t="s">
        <v>124</v>
      </c>
    </row>
    <row r="1504" spans="1:13" s="5" customFormat="1" ht="15.75">
      <c r="A1504" s="4"/>
      <c r="B1504" s="3"/>
      <c r="C1504" s="3"/>
      <c r="D1504" s="3"/>
      <c r="E1504" s="3"/>
      <c r="F1504" s="3"/>
      <c r="H1504" s="25" t="s">
        <v>170</v>
      </c>
      <c r="I1504" s="26">
        <v>15411</v>
      </c>
      <c r="J1504" s="26">
        <v>18866</v>
      </c>
      <c r="K1504" s="26">
        <v>25507</v>
      </c>
      <c r="L1504" s="25">
        <v>10</v>
      </c>
      <c r="M1504" s="25" t="s">
        <v>125</v>
      </c>
    </row>
    <row r="1505" spans="1:13" s="5" customFormat="1" ht="15.75">
      <c r="A1505" s="4" t="s">
        <v>11</v>
      </c>
      <c r="B1505" s="4">
        <f>SUM(B1498:B1504)</f>
        <v>53355268</v>
      </c>
      <c r="C1505" s="3"/>
      <c r="D1505" s="4">
        <f>SUM(D1498:D1504)</f>
        <v>54938661</v>
      </c>
      <c r="E1505" s="3"/>
      <c r="F1505" s="4">
        <f>SUM(F1498:F1504)</f>
        <v>56549983</v>
      </c>
      <c r="H1505" s="25" t="s">
        <v>170</v>
      </c>
      <c r="I1505" s="26">
        <v>2739499</v>
      </c>
      <c r="J1505" s="26">
        <v>2777455</v>
      </c>
      <c r="K1505" s="26">
        <v>2842789</v>
      </c>
      <c r="L1505" s="25">
        <v>11</v>
      </c>
      <c r="M1505" s="25" t="s">
        <v>126</v>
      </c>
    </row>
    <row r="1506" spans="1:13" s="5" customFormat="1" ht="15.75">
      <c r="A1506" s="4"/>
      <c r="B1506" s="4"/>
      <c r="C1506" s="3"/>
      <c r="D1506" s="4"/>
      <c r="E1506" s="3"/>
      <c r="F1506" s="4"/>
      <c r="H1506" s="25" t="s">
        <v>170</v>
      </c>
      <c r="I1506" s="26">
        <v>3249154</v>
      </c>
      <c r="J1506" s="26">
        <v>3597238</v>
      </c>
      <c r="K1506" s="26">
        <v>3837530</v>
      </c>
      <c r="L1506" s="25">
        <v>12</v>
      </c>
      <c r="M1506" s="25" t="s">
        <v>127</v>
      </c>
    </row>
    <row r="1507" spans="1:13" s="5" customFormat="1" ht="15.75">
      <c r="A1507" s="4" t="s">
        <v>12</v>
      </c>
      <c r="B1507" s="3">
        <f>I1503</f>
        <v>59970</v>
      </c>
      <c r="C1507" s="3"/>
      <c r="D1507" s="3">
        <f>J1503</f>
        <v>80611</v>
      </c>
      <c r="E1507" s="3"/>
      <c r="F1507" s="3">
        <f>K1503</f>
        <v>102816</v>
      </c>
      <c r="H1507" s="25" t="s">
        <v>170</v>
      </c>
      <c r="I1507" s="26">
        <v>0</v>
      </c>
      <c r="J1507" s="26">
        <v>0</v>
      </c>
      <c r="K1507" s="26">
        <v>9449330</v>
      </c>
      <c r="L1507" s="25">
        <v>13</v>
      </c>
      <c r="M1507" s="25" t="s">
        <v>128</v>
      </c>
    </row>
    <row r="1508" spans="1:13" s="5" customFormat="1" ht="15.75">
      <c r="A1508" s="4" t="s">
        <v>13</v>
      </c>
      <c r="B1508" s="12">
        <f>I1504</f>
        <v>15411</v>
      </c>
      <c r="C1508" s="3"/>
      <c r="D1508" s="12">
        <f>J1504</f>
        <v>18866</v>
      </c>
      <c r="E1508" s="3"/>
      <c r="F1508" s="12">
        <f>K1504</f>
        <v>25507</v>
      </c>
      <c r="H1508" s="25" t="s">
        <v>170</v>
      </c>
      <c r="I1508" s="26">
        <v>4641097</v>
      </c>
      <c r="J1508" s="26">
        <v>4355036</v>
      </c>
      <c r="K1508" s="26">
        <v>3699409</v>
      </c>
      <c r="L1508" s="25">
        <v>14</v>
      </c>
      <c r="M1508" s="25" t="s">
        <v>129</v>
      </c>
    </row>
    <row r="1509" spans="1:13" s="5" customFormat="1" ht="15.75">
      <c r="A1509" s="4"/>
      <c r="B1509" s="3"/>
      <c r="C1509" s="3"/>
      <c r="D1509" s="3"/>
      <c r="E1509" s="3"/>
      <c r="F1509" s="3"/>
      <c r="H1509" s="25" t="s">
        <v>170</v>
      </c>
      <c r="I1509" s="26">
        <v>161625</v>
      </c>
      <c r="J1509" s="26">
        <v>200527</v>
      </c>
      <c r="K1509" s="26">
        <v>192552</v>
      </c>
      <c r="L1509" s="25">
        <v>15</v>
      </c>
      <c r="M1509" s="25" t="s">
        <v>130</v>
      </c>
    </row>
    <row r="1510" spans="1:13" s="5" customFormat="1" ht="15.75">
      <c r="A1510" s="4" t="s">
        <v>14</v>
      </c>
      <c r="B1510" s="4">
        <f>SUM(B1507:B1509)</f>
        <v>75381</v>
      </c>
      <c r="C1510" s="3"/>
      <c r="D1510" s="4">
        <f>SUM(D1507:D1509)</f>
        <v>99477</v>
      </c>
      <c r="E1510" s="3"/>
      <c r="F1510" s="4">
        <f>SUM(F1507:F1509)</f>
        <v>128323</v>
      </c>
      <c r="H1510" s="25" t="s">
        <v>170</v>
      </c>
      <c r="I1510" s="26">
        <v>112979</v>
      </c>
      <c r="J1510" s="26">
        <v>118141</v>
      </c>
      <c r="K1510" s="26">
        <v>122590</v>
      </c>
      <c r="L1510" s="25">
        <v>16</v>
      </c>
      <c r="M1510" s="25" t="s">
        <v>131</v>
      </c>
    </row>
    <row r="1511" spans="1:13" s="5" customFormat="1" ht="15.75">
      <c r="A1511" s="4"/>
      <c r="B1511" s="4"/>
      <c r="C1511" s="4"/>
      <c r="D1511" s="4"/>
      <c r="E1511" s="4"/>
      <c r="F1511" s="4"/>
      <c r="H1511" s="25" t="s">
        <v>170</v>
      </c>
      <c r="I1511" s="26">
        <v>251968</v>
      </c>
      <c r="J1511" s="26">
        <v>626765</v>
      </c>
      <c r="K1511" s="26">
        <v>636078</v>
      </c>
      <c r="L1511" s="25">
        <v>17</v>
      </c>
      <c r="M1511" s="25" t="s">
        <v>132</v>
      </c>
    </row>
    <row r="1512" spans="1:13" s="5" customFormat="1" ht="15.75">
      <c r="A1512" s="4" t="s">
        <v>15</v>
      </c>
      <c r="B1512" s="4">
        <f aca="true" t="shared" si="219" ref="B1512:B1518">I1505</f>
        <v>2739499</v>
      </c>
      <c r="C1512" s="3"/>
      <c r="D1512" s="4">
        <f aca="true" t="shared" si="220" ref="D1512:D1518">J1505</f>
        <v>2777455</v>
      </c>
      <c r="E1512" s="3"/>
      <c r="F1512" s="4">
        <f aca="true" t="shared" si="221" ref="F1512:F1518">K1505</f>
        <v>2842789</v>
      </c>
      <c r="H1512" s="25" t="s">
        <v>170</v>
      </c>
      <c r="I1512" s="27">
        <v>35850998</v>
      </c>
      <c r="J1512" s="27">
        <v>43662619</v>
      </c>
      <c r="K1512" s="27">
        <v>49065489</v>
      </c>
      <c r="L1512" s="25">
        <v>18</v>
      </c>
      <c r="M1512" s="25" t="s">
        <v>133</v>
      </c>
    </row>
    <row r="1513" spans="1:13" s="5" customFormat="1" ht="15.75">
      <c r="A1513" s="4" t="s">
        <v>16</v>
      </c>
      <c r="B1513" s="4">
        <f t="shared" si="219"/>
        <v>3249154</v>
      </c>
      <c r="C1513" s="3"/>
      <c r="D1513" s="4">
        <f t="shared" si="220"/>
        <v>3597238</v>
      </c>
      <c r="E1513" s="3"/>
      <c r="F1513" s="4">
        <f t="shared" si="221"/>
        <v>3837530</v>
      </c>
      <c r="H1513" s="25" t="s">
        <v>170</v>
      </c>
      <c r="I1513" s="26">
        <v>3796987</v>
      </c>
      <c r="J1513" s="26">
        <v>3925710</v>
      </c>
      <c r="K1513" s="26">
        <v>3925710</v>
      </c>
      <c r="L1513" s="25">
        <v>19</v>
      </c>
      <c r="M1513" s="25" t="s">
        <v>134</v>
      </c>
    </row>
    <row r="1514" spans="1:13" s="5" customFormat="1" ht="15.75">
      <c r="A1514" s="4" t="s">
        <v>17</v>
      </c>
      <c r="B1514" s="4">
        <f t="shared" si="219"/>
        <v>0</v>
      </c>
      <c r="C1514" s="3"/>
      <c r="D1514" s="4">
        <f t="shared" si="220"/>
        <v>0</v>
      </c>
      <c r="E1514" s="3"/>
      <c r="F1514" s="4">
        <f t="shared" si="221"/>
        <v>9449330</v>
      </c>
      <c r="H1514" s="25" t="s">
        <v>170</v>
      </c>
      <c r="I1514" s="26">
        <v>2728821</v>
      </c>
      <c r="J1514" s="26">
        <v>3081637</v>
      </c>
      <c r="K1514" s="26">
        <v>3315411</v>
      </c>
      <c r="L1514" s="25">
        <v>20</v>
      </c>
      <c r="M1514" s="25" t="s">
        <v>135</v>
      </c>
    </row>
    <row r="1515" spans="1:13" s="5" customFormat="1" ht="15.75">
      <c r="A1515" s="4" t="s">
        <v>18</v>
      </c>
      <c r="B1515" s="4">
        <f t="shared" si="219"/>
        <v>4641097</v>
      </c>
      <c r="C1515" s="3"/>
      <c r="D1515" s="4">
        <f t="shared" si="220"/>
        <v>4355036</v>
      </c>
      <c r="E1515" s="3"/>
      <c r="F1515" s="4">
        <f t="shared" si="221"/>
        <v>3699409</v>
      </c>
      <c r="H1515" s="25" t="s">
        <v>170</v>
      </c>
      <c r="I1515" s="26">
        <v>25582933</v>
      </c>
      <c r="J1515" s="26">
        <v>26157952</v>
      </c>
      <c r="K1515" s="26">
        <v>26639858</v>
      </c>
      <c r="L1515" s="25">
        <v>21</v>
      </c>
      <c r="M1515" s="25" t="s">
        <v>136</v>
      </c>
    </row>
    <row r="1516" spans="1:13" s="5" customFormat="1" ht="15.75">
      <c r="A1516" s="4" t="s">
        <v>19</v>
      </c>
      <c r="B1516" s="4">
        <f t="shared" si="219"/>
        <v>161625</v>
      </c>
      <c r="C1516" s="3"/>
      <c r="D1516" s="4">
        <f t="shared" si="220"/>
        <v>200527</v>
      </c>
      <c r="E1516" s="3"/>
      <c r="F1516" s="4">
        <f t="shared" si="221"/>
        <v>192552</v>
      </c>
      <c r="H1516" s="25" t="s">
        <v>170</v>
      </c>
      <c r="I1516" s="26">
        <v>105969</v>
      </c>
      <c r="J1516" s="26">
        <v>109290</v>
      </c>
      <c r="K1516" s="26">
        <v>111025</v>
      </c>
      <c r="L1516" s="25">
        <v>22</v>
      </c>
      <c r="M1516" s="25" t="s">
        <v>137</v>
      </c>
    </row>
    <row r="1517" spans="1:13" s="5" customFormat="1" ht="15.75">
      <c r="A1517" s="4" t="s">
        <v>20</v>
      </c>
      <c r="B1517" s="4">
        <f t="shared" si="219"/>
        <v>112979</v>
      </c>
      <c r="C1517" s="3"/>
      <c r="D1517" s="4">
        <f t="shared" si="220"/>
        <v>118141</v>
      </c>
      <c r="E1517" s="3"/>
      <c r="F1517" s="4">
        <f t="shared" si="221"/>
        <v>122590</v>
      </c>
      <c r="H1517" s="25" t="s">
        <v>170</v>
      </c>
      <c r="I1517" s="26">
        <v>102800</v>
      </c>
      <c r="J1517" s="26">
        <v>105884</v>
      </c>
      <c r="K1517" s="26">
        <v>116578</v>
      </c>
      <c r="L1517" s="25">
        <v>23</v>
      </c>
      <c r="M1517" s="25" t="s">
        <v>138</v>
      </c>
    </row>
    <row r="1518" spans="1:13" s="5" customFormat="1" ht="15.75">
      <c r="A1518" s="4" t="s">
        <v>21</v>
      </c>
      <c r="B1518" s="4">
        <f t="shared" si="219"/>
        <v>251968</v>
      </c>
      <c r="C1518" s="3"/>
      <c r="D1518" s="4">
        <f t="shared" si="220"/>
        <v>626765</v>
      </c>
      <c r="E1518" s="3"/>
      <c r="F1518" s="4">
        <f t="shared" si="221"/>
        <v>636078</v>
      </c>
      <c r="H1518" s="25" t="s">
        <v>170</v>
      </c>
      <c r="I1518" s="26">
        <v>370046</v>
      </c>
      <c r="J1518" s="26">
        <v>368000</v>
      </c>
      <c r="K1518" s="26">
        <v>369105</v>
      </c>
      <c r="L1518" s="25">
        <v>24</v>
      </c>
      <c r="M1518" s="25" t="s">
        <v>139</v>
      </c>
    </row>
    <row r="1519" spans="1:13" s="5" customFormat="1" ht="15.75">
      <c r="A1519" s="4"/>
      <c r="B1519" s="4"/>
      <c r="C1519" s="3"/>
      <c r="D1519" s="4"/>
      <c r="E1519" s="3"/>
      <c r="F1519" s="4"/>
      <c r="H1519" s="25" t="s">
        <v>170</v>
      </c>
      <c r="I1519" s="26">
        <v>291746</v>
      </c>
      <c r="J1519" s="26">
        <v>291746</v>
      </c>
      <c r="K1519" s="26">
        <v>297581</v>
      </c>
      <c r="L1519" s="25">
        <v>25</v>
      </c>
      <c r="M1519" s="25" t="s">
        <v>140</v>
      </c>
    </row>
    <row r="1520" spans="1:13" s="5" customFormat="1" ht="15.75">
      <c r="A1520" s="4" t="s">
        <v>22</v>
      </c>
      <c r="B1520" s="4">
        <f>I1512</f>
        <v>35850998</v>
      </c>
      <c r="C1520" s="3"/>
      <c r="D1520" s="4">
        <f>J1512</f>
        <v>43662619</v>
      </c>
      <c r="E1520" s="3"/>
      <c r="F1520" s="4">
        <f>K1512</f>
        <v>49065489</v>
      </c>
      <c r="H1520" s="25" t="s">
        <v>170</v>
      </c>
      <c r="I1520" s="26">
        <v>0</v>
      </c>
      <c r="J1520" s="26">
        <v>0</v>
      </c>
      <c r="K1520" s="26">
        <v>50000</v>
      </c>
      <c r="L1520" s="25">
        <v>26</v>
      </c>
      <c r="M1520" s="25" t="s">
        <v>141</v>
      </c>
    </row>
    <row r="1521" spans="1:13" s="5" customFormat="1" ht="15.75">
      <c r="A1521" s="4" t="s">
        <v>23</v>
      </c>
      <c r="B1521" s="4">
        <f>I1513</f>
        <v>3796987</v>
      </c>
      <c r="C1521" s="3"/>
      <c r="D1521" s="4">
        <f>J1513</f>
        <v>3925710</v>
      </c>
      <c r="E1521" s="3"/>
      <c r="F1521" s="4">
        <f>K1513</f>
        <v>3925710</v>
      </c>
      <c r="H1521" s="25" t="s">
        <v>170</v>
      </c>
      <c r="I1521" s="26">
        <v>11879145</v>
      </c>
      <c r="J1521" s="26">
        <v>11963946</v>
      </c>
      <c r="K1521" s="26">
        <v>11963946</v>
      </c>
      <c r="L1521" s="25">
        <v>27</v>
      </c>
      <c r="M1521" s="25" t="s">
        <v>142</v>
      </c>
    </row>
    <row r="1522" spans="1:13" s="5" customFormat="1" ht="15.75">
      <c r="A1522" s="4" t="s">
        <v>24</v>
      </c>
      <c r="B1522" s="12">
        <f>I1514</f>
        <v>2728821</v>
      </c>
      <c r="C1522" s="3"/>
      <c r="D1522" s="12">
        <f>J1514</f>
        <v>3081637</v>
      </c>
      <c r="E1522" s="3"/>
      <c r="F1522" s="12">
        <f>K1514</f>
        <v>3315411</v>
      </c>
      <c r="H1522" s="25" t="s">
        <v>170</v>
      </c>
      <c r="I1522" s="26">
        <v>1206166</v>
      </c>
      <c r="J1522" s="26">
        <v>1245235</v>
      </c>
      <c r="K1522" s="26">
        <v>1245235</v>
      </c>
      <c r="L1522" s="25">
        <v>28</v>
      </c>
      <c r="M1522" s="25" t="s">
        <v>143</v>
      </c>
    </row>
    <row r="1523" spans="1:13" s="5" customFormat="1" ht="15.75">
      <c r="A1523" s="4"/>
      <c r="B1523" s="4"/>
      <c r="C1523" s="3"/>
      <c r="D1523" s="4"/>
      <c r="E1523" s="3"/>
      <c r="F1523" s="4"/>
      <c r="H1523" s="25" t="s">
        <v>170</v>
      </c>
      <c r="I1523" s="26">
        <v>3136437</v>
      </c>
      <c r="J1523" s="26">
        <v>3180621</v>
      </c>
      <c r="K1523" s="26">
        <v>3191221</v>
      </c>
      <c r="L1523" s="25">
        <v>29</v>
      </c>
      <c r="M1523" s="25" t="s">
        <v>144</v>
      </c>
    </row>
    <row r="1524" spans="1:13" s="5" customFormat="1" ht="15.75">
      <c r="A1524" s="4" t="s">
        <v>25</v>
      </c>
      <c r="B1524" s="4">
        <f>SUM(B1520:B1523)</f>
        <v>42376806</v>
      </c>
      <c r="C1524" s="3"/>
      <c r="D1524" s="4">
        <f>SUM(D1520:D1523)</f>
        <v>50669966</v>
      </c>
      <c r="E1524" s="3"/>
      <c r="F1524" s="4">
        <f>SUM(F1520:F1523)</f>
        <v>56306610</v>
      </c>
      <c r="H1524" s="25" t="s">
        <v>170</v>
      </c>
      <c r="I1524" s="26">
        <v>0</v>
      </c>
      <c r="J1524" s="26">
        <v>117147</v>
      </c>
      <c r="K1524" s="26">
        <v>97460</v>
      </c>
      <c r="L1524" s="25">
        <v>30</v>
      </c>
      <c r="M1524" s="25" t="s">
        <v>145</v>
      </c>
    </row>
    <row r="1525" spans="1:13" s="5" customFormat="1" ht="15.75">
      <c r="A1525" s="4"/>
      <c r="B1525" s="4"/>
      <c r="C1525" s="3"/>
      <c r="D1525" s="4"/>
      <c r="E1525" s="3"/>
      <c r="F1525" s="4"/>
      <c r="H1525" s="25" t="s">
        <v>170</v>
      </c>
      <c r="I1525" s="26">
        <v>70263011</v>
      </c>
      <c r="J1525" s="26">
        <v>80130971</v>
      </c>
      <c r="K1525" s="26">
        <v>79400000</v>
      </c>
      <c r="L1525" s="25">
        <v>31</v>
      </c>
      <c r="M1525" s="25" t="s">
        <v>146</v>
      </c>
    </row>
    <row r="1526" spans="1:13" s="5" customFormat="1" ht="15.75">
      <c r="A1526" s="4" t="s">
        <v>26</v>
      </c>
      <c r="B1526" s="4">
        <f aca="true" t="shared" si="222" ref="B1526:B1531">I1515</f>
        <v>25582933</v>
      </c>
      <c r="C1526" s="3"/>
      <c r="D1526" s="4">
        <f aca="true" t="shared" si="223" ref="D1526:D1531">J1515</f>
        <v>26157952</v>
      </c>
      <c r="E1526" s="3"/>
      <c r="F1526" s="4">
        <f aca="true" t="shared" si="224" ref="F1526:F1531">K1515</f>
        <v>26639858</v>
      </c>
      <c r="H1526" s="25" t="s">
        <v>170</v>
      </c>
      <c r="I1526" s="26">
        <v>8291464</v>
      </c>
      <c r="J1526" s="26">
        <v>8171327</v>
      </c>
      <c r="K1526" s="26">
        <v>8142844</v>
      </c>
      <c r="L1526" s="25">
        <v>32</v>
      </c>
      <c r="M1526" s="25" t="s">
        <v>147</v>
      </c>
    </row>
    <row r="1527" spans="1:13" s="5" customFormat="1" ht="15.75">
      <c r="A1527" s="4" t="s">
        <v>27</v>
      </c>
      <c r="B1527" s="4">
        <f t="shared" si="222"/>
        <v>105969</v>
      </c>
      <c r="C1527" s="3"/>
      <c r="D1527" s="4">
        <f t="shared" si="223"/>
        <v>109290</v>
      </c>
      <c r="E1527" s="3"/>
      <c r="F1527" s="4">
        <f t="shared" si="224"/>
        <v>111025</v>
      </c>
      <c r="H1527" s="25" t="s">
        <v>170</v>
      </c>
      <c r="I1527" s="26">
        <v>11131194</v>
      </c>
      <c r="J1527" s="26">
        <v>10907474</v>
      </c>
      <c r="K1527" s="26">
        <v>11345392</v>
      </c>
      <c r="L1527" s="25">
        <v>33</v>
      </c>
      <c r="M1527" s="25" t="s">
        <v>148</v>
      </c>
    </row>
    <row r="1528" spans="1:13" s="5" customFormat="1" ht="15.75">
      <c r="A1528" s="4" t="s">
        <v>28</v>
      </c>
      <c r="B1528" s="4">
        <f t="shared" si="222"/>
        <v>102800</v>
      </c>
      <c r="C1528" s="3"/>
      <c r="D1528" s="4">
        <f t="shared" si="223"/>
        <v>105884</v>
      </c>
      <c r="E1528" s="3"/>
      <c r="F1528" s="4">
        <f t="shared" si="224"/>
        <v>116578</v>
      </c>
      <c r="H1528" s="25" t="s">
        <v>170</v>
      </c>
      <c r="I1528" s="26">
        <v>3097270</v>
      </c>
      <c r="J1528" s="26">
        <v>2617624</v>
      </c>
      <c r="K1528" s="26">
        <v>1885102</v>
      </c>
      <c r="L1528" s="25">
        <v>34</v>
      </c>
      <c r="M1528" s="25" t="s">
        <v>149</v>
      </c>
    </row>
    <row r="1529" spans="1:13" s="5" customFormat="1" ht="15.75">
      <c r="A1529" s="4" t="s">
        <v>29</v>
      </c>
      <c r="B1529" s="4">
        <f t="shared" si="222"/>
        <v>370046</v>
      </c>
      <c r="C1529" s="3"/>
      <c r="D1529" s="4">
        <f t="shared" si="223"/>
        <v>368000</v>
      </c>
      <c r="E1529" s="3"/>
      <c r="F1529" s="4">
        <f t="shared" si="224"/>
        <v>369105</v>
      </c>
      <c r="H1529" s="25" t="s">
        <v>170</v>
      </c>
      <c r="I1529" s="26">
        <v>548300</v>
      </c>
      <c r="J1529" s="26">
        <v>274596</v>
      </c>
      <c r="K1529" s="26">
        <v>274597</v>
      </c>
      <c r="L1529" s="25">
        <v>35</v>
      </c>
      <c r="M1529" s="25" t="s">
        <v>150</v>
      </c>
    </row>
    <row r="1530" spans="1:13" s="5" customFormat="1" ht="15.75">
      <c r="A1530" s="4" t="s">
        <v>30</v>
      </c>
      <c r="B1530" s="4">
        <f t="shared" si="222"/>
        <v>291746</v>
      </c>
      <c r="C1530" s="3"/>
      <c r="D1530" s="4">
        <f t="shared" si="223"/>
        <v>291746</v>
      </c>
      <c r="E1530" s="3"/>
      <c r="F1530" s="4">
        <f t="shared" si="224"/>
        <v>297581</v>
      </c>
      <c r="H1530" s="25" t="s">
        <v>170</v>
      </c>
      <c r="I1530" s="26">
        <v>325230</v>
      </c>
      <c r="J1530" s="26">
        <v>432000</v>
      </c>
      <c r="K1530" s="26">
        <v>424500</v>
      </c>
      <c r="L1530" s="25">
        <v>36</v>
      </c>
      <c r="M1530" s="25" t="s">
        <v>151</v>
      </c>
    </row>
    <row r="1531" spans="1:13" s="5" customFormat="1" ht="15.75">
      <c r="A1531" s="4" t="s">
        <v>31</v>
      </c>
      <c r="B1531" s="12">
        <f t="shared" si="222"/>
        <v>0</v>
      </c>
      <c r="C1531" s="3"/>
      <c r="D1531" s="12">
        <f t="shared" si="223"/>
        <v>0</v>
      </c>
      <c r="E1531" s="3"/>
      <c r="F1531" s="12">
        <f t="shared" si="224"/>
        <v>50000</v>
      </c>
      <c r="H1531" s="25" t="s">
        <v>170</v>
      </c>
      <c r="I1531" s="26">
        <v>0</v>
      </c>
      <c r="J1531" s="26">
        <v>259939</v>
      </c>
      <c r="K1531" s="26">
        <v>258816</v>
      </c>
      <c r="L1531" s="25">
        <v>37</v>
      </c>
      <c r="M1531" s="25" t="s">
        <v>152</v>
      </c>
    </row>
    <row r="1532" spans="1:12" s="5" customFormat="1" ht="15.75">
      <c r="A1532" s="4"/>
      <c r="B1532" s="4"/>
      <c r="C1532" s="3"/>
      <c r="D1532" s="4"/>
      <c r="E1532" s="3"/>
      <c r="F1532" s="4"/>
      <c r="L1532" s="25"/>
    </row>
    <row r="1533" spans="1:12" s="5" customFormat="1" ht="15.75">
      <c r="A1533" s="4" t="s">
        <v>32</v>
      </c>
      <c r="B1533" s="4">
        <f>SUM(B1526:B1532)</f>
        <v>26453494</v>
      </c>
      <c r="C1533" s="3"/>
      <c r="D1533" s="4">
        <f>SUM(D1526:D1532)</f>
        <v>27032872</v>
      </c>
      <c r="E1533" s="3"/>
      <c r="F1533" s="4">
        <f>SUM(F1526:F1532)</f>
        <v>27584147</v>
      </c>
      <c r="L1533" s="25"/>
    </row>
    <row r="1534" spans="1:12" s="5" customFormat="1" ht="15.75">
      <c r="A1534" s="4"/>
      <c r="B1534" s="4"/>
      <c r="C1534" s="3"/>
      <c r="D1534" s="4"/>
      <c r="E1534" s="3"/>
      <c r="F1534" s="4"/>
      <c r="L1534" s="25"/>
    </row>
    <row r="1535" spans="1:12" s="5" customFormat="1" ht="15.75">
      <c r="A1535" s="4" t="s">
        <v>33</v>
      </c>
      <c r="B1535" s="4">
        <f>I1521</f>
        <v>11879145</v>
      </c>
      <c r="C1535" s="3"/>
      <c r="D1535" s="4">
        <f>J1521</f>
        <v>11963946</v>
      </c>
      <c r="E1535" s="3"/>
      <c r="F1535" s="4">
        <f>K1521</f>
        <v>11963946</v>
      </c>
      <c r="L1535" s="25"/>
    </row>
    <row r="1536" spans="1:12" s="5" customFormat="1" ht="15.75">
      <c r="A1536" s="4" t="s">
        <v>34</v>
      </c>
      <c r="B1536" s="4">
        <f>I1522</f>
        <v>1206166</v>
      </c>
      <c r="C1536" s="3"/>
      <c r="D1536" s="4">
        <f>J1522</f>
        <v>1245235</v>
      </c>
      <c r="E1536" s="3"/>
      <c r="F1536" s="4">
        <f>K1522</f>
        <v>1245235</v>
      </c>
      <c r="L1536" s="25"/>
    </row>
    <row r="1537" spans="1:12" s="5" customFormat="1" ht="15.75">
      <c r="A1537" s="4" t="s">
        <v>35</v>
      </c>
      <c r="B1537" s="4">
        <f>I1523</f>
        <v>3136437</v>
      </c>
      <c r="C1537" s="3"/>
      <c r="D1537" s="4">
        <f>J1523</f>
        <v>3180621</v>
      </c>
      <c r="E1537" s="3"/>
      <c r="F1537" s="4">
        <f>K1523</f>
        <v>3191221</v>
      </c>
      <c r="L1537" s="25"/>
    </row>
    <row r="1538" spans="1:12" s="5" customFormat="1" ht="15.75">
      <c r="A1538" s="4" t="s">
        <v>36</v>
      </c>
      <c r="B1538" s="12">
        <f>I1524</f>
        <v>0</v>
      </c>
      <c r="C1538" s="3"/>
      <c r="D1538" s="12">
        <f>J1524</f>
        <v>117147</v>
      </c>
      <c r="E1538" s="3"/>
      <c r="F1538" s="12">
        <f>K1524</f>
        <v>97460</v>
      </c>
      <c r="L1538" s="25"/>
    </row>
    <row r="1539" spans="1:12" s="5" customFormat="1" ht="15.75">
      <c r="A1539" s="4"/>
      <c r="B1539" s="4"/>
      <c r="C1539" s="3"/>
      <c r="D1539" s="4"/>
      <c r="E1539" s="3"/>
      <c r="F1539" s="4"/>
      <c r="L1539" s="25"/>
    </row>
    <row r="1540" spans="1:12" s="5" customFormat="1" ht="15.75">
      <c r="A1540" s="4" t="s">
        <v>37</v>
      </c>
      <c r="B1540" s="4">
        <f>SUM(B1535:B1539)</f>
        <v>16221748</v>
      </c>
      <c r="C1540" s="3"/>
      <c r="D1540" s="4">
        <f>SUM(D1535:D1539)</f>
        <v>16506949</v>
      </c>
      <c r="E1540" s="3"/>
      <c r="F1540" s="4">
        <f>SUM(F1535:F1539)</f>
        <v>16497862</v>
      </c>
      <c r="L1540" s="25"/>
    </row>
    <row r="1541" spans="1:12" s="5" customFormat="1" ht="15.75">
      <c r="A1541" s="4"/>
      <c r="B1541" s="4"/>
      <c r="C1541" s="3"/>
      <c r="D1541" s="4"/>
      <c r="E1541" s="3"/>
      <c r="F1541" s="4"/>
      <c r="L1541" s="25"/>
    </row>
    <row r="1542" spans="1:12" s="5" customFormat="1" ht="15.75">
      <c r="A1542" s="4" t="s">
        <v>38</v>
      </c>
      <c r="B1542" s="4">
        <f aca="true" t="shared" si="225" ref="B1542:B1547">I1525</f>
        <v>70263011</v>
      </c>
      <c r="C1542" s="3"/>
      <c r="D1542" s="4">
        <f aca="true" t="shared" si="226" ref="D1542:D1547">J1525</f>
        <v>80130971</v>
      </c>
      <c r="E1542" s="3"/>
      <c r="F1542" s="4">
        <f aca="true" t="shared" si="227" ref="F1542:F1547">K1525</f>
        <v>79400000</v>
      </c>
      <c r="L1542" s="25"/>
    </row>
    <row r="1543" spans="1:12" s="5" customFormat="1" ht="15.75">
      <c r="A1543" s="4" t="s">
        <v>39</v>
      </c>
      <c r="B1543" s="4">
        <f t="shared" si="225"/>
        <v>8291464</v>
      </c>
      <c r="C1543" s="3"/>
      <c r="D1543" s="4">
        <f t="shared" si="226"/>
        <v>8171327</v>
      </c>
      <c r="E1543" s="3"/>
      <c r="F1543" s="4">
        <f t="shared" si="227"/>
        <v>8142844</v>
      </c>
      <c r="L1543" s="25"/>
    </row>
    <row r="1544" spans="1:12" s="5" customFormat="1" ht="15.75">
      <c r="A1544" s="4" t="s">
        <v>40</v>
      </c>
      <c r="B1544" s="4">
        <f t="shared" si="225"/>
        <v>11131194</v>
      </c>
      <c r="C1544" s="3"/>
      <c r="D1544" s="4">
        <f t="shared" si="226"/>
        <v>10907474</v>
      </c>
      <c r="E1544" s="3"/>
      <c r="F1544" s="4">
        <f t="shared" si="227"/>
        <v>11345392</v>
      </c>
      <c r="L1544" s="25"/>
    </row>
    <row r="1545" spans="1:12" s="5" customFormat="1" ht="15.75">
      <c r="A1545" s="4" t="s">
        <v>41</v>
      </c>
      <c r="B1545" s="4">
        <f t="shared" si="225"/>
        <v>3097270</v>
      </c>
      <c r="C1545" s="3"/>
      <c r="D1545" s="4">
        <f t="shared" si="226"/>
        <v>2617624</v>
      </c>
      <c r="E1545" s="3"/>
      <c r="F1545" s="4">
        <f t="shared" si="227"/>
        <v>1885102</v>
      </c>
      <c r="L1545" s="25"/>
    </row>
    <row r="1546" spans="1:12" s="5" customFormat="1" ht="15.75">
      <c r="A1546" s="4" t="s">
        <v>42</v>
      </c>
      <c r="B1546" s="4">
        <f t="shared" si="225"/>
        <v>548300</v>
      </c>
      <c r="C1546" s="3"/>
      <c r="D1546" s="4">
        <f t="shared" si="226"/>
        <v>274596</v>
      </c>
      <c r="E1546" s="3"/>
      <c r="F1546" s="4">
        <f t="shared" si="227"/>
        <v>274597</v>
      </c>
      <c r="L1546" s="25"/>
    </row>
    <row r="1547" spans="1:12" s="5" customFormat="1" ht="15.75">
      <c r="A1547" s="4" t="s">
        <v>43</v>
      </c>
      <c r="B1547" s="4">
        <f t="shared" si="225"/>
        <v>325230</v>
      </c>
      <c r="C1547" s="3"/>
      <c r="D1547" s="4">
        <f t="shared" si="226"/>
        <v>432000</v>
      </c>
      <c r="E1547" s="3"/>
      <c r="F1547" s="4">
        <f t="shared" si="227"/>
        <v>424500</v>
      </c>
      <c r="L1547" s="25"/>
    </row>
    <row r="1548" spans="1:12" s="5" customFormat="1" ht="15.75">
      <c r="A1548" s="4" t="s">
        <v>44</v>
      </c>
      <c r="B1548" s="4"/>
      <c r="C1548" s="4"/>
      <c r="D1548" s="4"/>
      <c r="E1548" s="3"/>
      <c r="F1548" s="4"/>
      <c r="L1548" s="25"/>
    </row>
    <row r="1549" spans="1:12" s="5" customFormat="1" ht="15.75">
      <c r="A1549" s="4" t="s">
        <v>45</v>
      </c>
      <c r="B1549" s="12">
        <f>I1531</f>
        <v>0</v>
      </c>
      <c r="C1549" s="3"/>
      <c r="D1549" s="12">
        <f>J1531</f>
        <v>259939</v>
      </c>
      <c r="E1549" s="3"/>
      <c r="F1549" s="12">
        <f>K1531</f>
        <v>258816</v>
      </c>
      <c r="L1549" s="25"/>
    </row>
    <row r="1550" spans="1:12" s="5" customFormat="1" ht="15.75">
      <c r="A1550" s="4"/>
      <c r="B1550" s="4"/>
      <c r="C1550" s="4"/>
      <c r="D1550" s="4"/>
      <c r="E1550" s="3"/>
      <c r="F1550" s="4"/>
      <c r="L1550" s="25"/>
    </row>
    <row r="1551" spans="1:12" s="5" customFormat="1" ht="15.75">
      <c r="A1551" s="4" t="s">
        <v>46</v>
      </c>
      <c r="B1551" s="4">
        <f>SUM(B1495:B1496)+B1505+SUM(B1509:B1518)+B1524+B1533+SUM(B1539:B1550)</f>
        <v>248996514</v>
      </c>
      <c r="C1551" s="3"/>
      <c r="D1551" s="4">
        <f>SUM(D1495:D1496)+D1505+SUM(D1509:D1518)+D1524+D1533+SUM(D1539:D1550)</f>
        <v>270327245</v>
      </c>
      <c r="E1551" s="3"/>
      <c r="F1551" s="4">
        <f>SUM(F1495:F1496)+F1505+SUM(F1509:F1518)+F1524+F1533+SUM(F1539:F1550)</f>
        <v>286382916</v>
      </c>
      <c r="L1551" s="25"/>
    </row>
    <row r="1552" spans="1:12" s="5" customFormat="1" ht="15.75">
      <c r="A1552" s="4"/>
      <c r="B1552" s="4"/>
      <c r="C1552" s="3"/>
      <c r="D1552" s="4"/>
      <c r="E1552" s="3"/>
      <c r="F1552" s="4"/>
      <c r="L1552" s="25"/>
    </row>
    <row r="1553" spans="1:12" s="5" customFormat="1" ht="15.75">
      <c r="A1553" s="13" t="s">
        <v>47</v>
      </c>
      <c r="B1553" s="4"/>
      <c r="C1553" s="4"/>
      <c r="D1553" s="4"/>
      <c r="E1553" s="4"/>
      <c r="F1553" s="4"/>
      <c r="L1553" s="25"/>
    </row>
    <row r="1554" spans="1:12" s="5" customFormat="1" ht="15.75">
      <c r="A1554" s="14" t="s">
        <v>48</v>
      </c>
      <c r="B1554" s="4"/>
      <c r="C1554" s="3"/>
      <c r="D1554" s="4"/>
      <c r="E1554" s="3"/>
      <c r="F1554" s="4"/>
      <c r="L1554" s="25"/>
    </row>
    <row r="1555" spans="1:12" s="5" customFormat="1" ht="15.75">
      <c r="A1555" s="14" t="s">
        <v>49</v>
      </c>
      <c r="B1555" s="4"/>
      <c r="C1555" s="3"/>
      <c r="D1555" s="4"/>
      <c r="E1555" s="3"/>
      <c r="F1555" s="4"/>
      <c r="L1555" s="25"/>
    </row>
    <row r="1556" spans="1:12" s="5" customFormat="1" ht="15.75">
      <c r="A1556" s="14" t="s">
        <v>50</v>
      </c>
      <c r="B1556" s="3"/>
      <c r="C1556" s="3"/>
      <c r="D1556" s="3"/>
      <c r="E1556" s="3"/>
      <c r="F1556" s="3"/>
      <c r="L1556" s="25"/>
    </row>
    <row r="1557" spans="1:12" s="5" customFormat="1" ht="15.75">
      <c r="A1557" s="14" t="s">
        <v>51</v>
      </c>
      <c r="B1557" s="4"/>
      <c r="C1557" s="3"/>
      <c r="D1557" s="4"/>
      <c r="E1557" s="3"/>
      <c r="F1557" s="4"/>
      <c r="L1557" s="25"/>
    </row>
    <row r="1558" spans="1:12" s="5" customFormat="1" ht="15.75">
      <c r="A1558" s="4"/>
      <c r="B1558" s="4"/>
      <c r="C1558" s="3"/>
      <c r="D1558" s="4"/>
      <c r="E1558" s="3"/>
      <c r="F1558" s="4"/>
      <c r="L1558" s="25"/>
    </row>
    <row r="1559" spans="1:12" s="5" customFormat="1" ht="15.75">
      <c r="A1559" s="4"/>
      <c r="B1559" s="4"/>
      <c r="C1559" s="3"/>
      <c r="D1559" s="4"/>
      <c r="E1559" s="3"/>
      <c r="F1559" s="4"/>
      <c r="L1559" s="25"/>
    </row>
    <row r="1560" spans="1:12" s="5" customFormat="1" ht="15.75">
      <c r="A1560" s="15"/>
      <c r="B1560" s="4"/>
      <c r="C1560" s="3"/>
      <c r="D1560" s="4"/>
      <c r="E1560" s="3"/>
      <c r="F1560" s="4"/>
      <c r="L1560" s="25"/>
    </row>
    <row r="1561" spans="1:12" s="5" customFormat="1" ht="15.75">
      <c r="A1561" s="15"/>
      <c r="B1561" s="4"/>
      <c r="C1561" s="3"/>
      <c r="D1561" s="4"/>
      <c r="E1561" s="3"/>
      <c r="F1561" s="4"/>
      <c r="L1561" s="25"/>
    </row>
    <row r="1562" spans="1:12" s="5" customFormat="1" ht="15.75">
      <c r="A1562" s="16"/>
      <c r="B1562" s="4"/>
      <c r="C1562" s="3"/>
      <c r="D1562" s="4"/>
      <c r="E1562" s="3"/>
      <c r="F1562" s="4"/>
      <c r="L1562" s="25"/>
    </row>
    <row r="1563" spans="1:12" s="5" customFormat="1" ht="15.75">
      <c r="A1563" s="17"/>
      <c r="B1563" s="4"/>
      <c r="C1563" s="3"/>
      <c r="D1563" s="4"/>
      <c r="E1563" s="3"/>
      <c r="F1563" s="4"/>
      <c r="L1563" s="25"/>
    </row>
    <row r="1564" spans="1:12" s="5" customFormat="1" ht="15.75">
      <c r="A1564" s="18" t="s">
        <v>52</v>
      </c>
      <c r="B1564" s="4"/>
      <c r="C1564" s="3"/>
      <c r="D1564" s="4"/>
      <c r="E1564" s="3"/>
      <c r="F1564" s="4"/>
      <c r="L1564" s="25"/>
    </row>
    <row r="1565" spans="1:12" s="5" customFormat="1" ht="15.75">
      <c r="A1565" s="4"/>
      <c r="B1565" s="4"/>
      <c r="C1565" s="3"/>
      <c r="D1565" s="4"/>
      <c r="E1565" s="3"/>
      <c r="F1565" s="4"/>
      <c r="L1565" s="25"/>
    </row>
    <row r="1566" spans="1:12" s="5" customFormat="1" ht="15.75">
      <c r="A1566" s="6" t="s">
        <v>0</v>
      </c>
      <c r="B1566" s="4"/>
      <c r="C1566" s="3"/>
      <c r="D1566" s="4"/>
      <c r="E1566" s="3"/>
      <c r="F1566" s="4"/>
      <c r="L1566" s="25"/>
    </row>
    <row r="1567" spans="1:12" s="5" customFormat="1" ht="15.75">
      <c r="A1567" s="4"/>
      <c r="B1567" s="4"/>
      <c r="C1567" s="3"/>
      <c r="D1567" s="4"/>
      <c r="E1567" s="3"/>
      <c r="F1567" s="4"/>
      <c r="L1567" s="25"/>
    </row>
    <row r="1568" spans="1:12" s="5" customFormat="1" ht="15.75">
      <c r="A1568" s="6" t="s">
        <v>1</v>
      </c>
      <c r="B1568" s="4"/>
      <c r="C1568" s="3"/>
      <c r="D1568" s="4"/>
      <c r="E1568" s="3"/>
      <c r="F1568" s="4"/>
      <c r="L1568" s="25"/>
    </row>
    <row r="1569" spans="1:12" s="5" customFormat="1" ht="15.75">
      <c r="A1569" s="19" t="s">
        <v>71</v>
      </c>
      <c r="B1569" s="4"/>
      <c r="C1569" s="3"/>
      <c r="D1569" s="4"/>
      <c r="E1569" s="3"/>
      <c r="F1569" s="4"/>
      <c r="L1569" s="25"/>
    </row>
    <row r="1570" spans="1:12" s="5" customFormat="1" ht="15.75">
      <c r="A1570" s="4"/>
      <c r="B1570" s="4"/>
      <c r="C1570" s="3"/>
      <c r="D1570" s="8"/>
      <c r="E1570" s="9"/>
      <c r="F1570" s="8"/>
      <c r="L1570" s="25"/>
    </row>
    <row r="1571" spans="1:12" s="5" customFormat="1" ht="15.75">
      <c r="A1571" s="4"/>
      <c r="B1571" s="10"/>
      <c r="C1571" s="11"/>
      <c r="D1571" s="10"/>
      <c r="E1571" s="11"/>
      <c r="F1571" s="10"/>
      <c r="L1571" s="25"/>
    </row>
    <row r="1572" spans="1:12" s="5" customFormat="1" ht="15.75">
      <c r="A1572" s="4"/>
      <c r="B1572" s="2">
        <v>1997</v>
      </c>
      <c r="C1572" s="1"/>
      <c r="D1572" s="2">
        <v>1998</v>
      </c>
      <c r="E1572" s="1"/>
      <c r="F1572" s="2">
        <v>1999</v>
      </c>
      <c r="L1572" s="25"/>
    </row>
    <row r="1573" spans="1:12" s="5" customFormat="1" ht="15.75">
      <c r="A1573" s="4"/>
      <c r="B1573" s="4"/>
      <c r="C1573" s="3"/>
      <c r="D1573" s="4"/>
      <c r="E1573" s="3"/>
      <c r="F1573" s="4"/>
      <c r="L1573" s="25"/>
    </row>
    <row r="1574" spans="1:13" s="5" customFormat="1" ht="15.75">
      <c r="A1574" s="4" t="s">
        <v>3</v>
      </c>
      <c r="B1574" s="4">
        <f>I1574</f>
        <v>1487041</v>
      </c>
      <c r="C1574" s="3"/>
      <c r="D1574" s="4">
        <f>J1574</f>
        <v>3037380</v>
      </c>
      <c r="E1574" s="3"/>
      <c r="F1574" s="4">
        <f>K1574</f>
        <v>3035302</v>
      </c>
      <c r="H1574" s="25" t="s">
        <v>171</v>
      </c>
      <c r="I1574" s="26">
        <v>1487041</v>
      </c>
      <c r="J1574" s="26">
        <v>3037380</v>
      </c>
      <c r="K1574" s="26">
        <v>3035302</v>
      </c>
      <c r="L1574" s="25">
        <v>1</v>
      </c>
      <c r="M1574" s="25" t="s">
        <v>116</v>
      </c>
    </row>
    <row r="1575" spans="1:13" s="5" customFormat="1" ht="15.75">
      <c r="A1575" s="4" t="s">
        <v>4</v>
      </c>
      <c r="B1575" s="4">
        <f>I1575</f>
        <v>4352008</v>
      </c>
      <c r="C1575" s="3"/>
      <c r="D1575" s="4">
        <f>J1575</f>
        <v>4226214</v>
      </c>
      <c r="E1575" s="3"/>
      <c r="F1575" s="4">
        <f>K1575</f>
        <v>4105461</v>
      </c>
      <c r="H1575" s="25" t="s">
        <v>171</v>
      </c>
      <c r="I1575" s="26">
        <v>4352008</v>
      </c>
      <c r="J1575" s="26">
        <v>4226214</v>
      </c>
      <c r="K1575" s="26">
        <v>4105461</v>
      </c>
      <c r="L1575" s="25">
        <v>2</v>
      </c>
      <c r="M1575" s="25" t="s">
        <v>117</v>
      </c>
    </row>
    <row r="1576" spans="1:13" s="5" customFormat="1" ht="15.75">
      <c r="A1576" s="4"/>
      <c r="B1576" s="4"/>
      <c r="C1576" s="3"/>
      <c r="D1576" s="4"/>
      <c r="E1576" s="3"/>
      <c r="F1576" s="4"/>
      <c r="H1576" s="25" t="s">
        <v>171</v>
      </c>
      <c r="I1576" s="26">
        <v>53947411</v>
      </c>
      <c r="J1576" s="26">
        <v>54846493</v>
      </c>
      <c r="K1576" s="26">
        <v>55734882</v>
      </c>
      <c r="L1576" s="25">
        <v>3</v>
      </c>
      <c r="M1576" s="25" t="s">
        <v>118</v>
      </c>
    </row>
    <row r="1577" spans="1:13" s="5" customFormat="1" ht="15.75">
      <c r="A1577" s="4" t="s">
        <v>5</v>
      </c>
      <c r="B1577" s="4">
        <f aca="true" t="shared" si="228" ref="B1577:B1582">I1576</f>
        <v>53947411</v>
      </c>
      <c r="C1577" s="3"/>
      <c r="D1577" s="4">
        <f aca="true" t="shared" si="229" ref="D1577:D1582">J1576</f>
        <v>54846493</v>
      </c>
      <c r="E1577" s="3"/>
      <c r="F1577" s="4">
        <f aca="true" t="shared" si="230" ref="F1577:F1582">K1576</f>
        <v>55734882</v>
      </c>
      <c r="H1577" s="25" t="s">
        <v>171</v>
      </c>
      <c r="I1577" s="26">
        <v>187075</v>
      </c>
      <c r="J1577" s="26">
        <v>187075</v>
      </c>
      <c r="K1577" s="26">
        <v>180707</v>
      </c>
      <c r="L1577" s="25">
        <v>4</v>
      </c>
      <c r="M1577" s="25" t="s">
        <v>119</v>
      </c>
    </row>
    <row r="1578" spans="1:13" s="5" customFormat="1" ht="15.75">
      <c r="A1578" s="4" t="s">
        <v>6</v>
      </c>
      <c r="B1578" s="4">
        <f t="shared" si="228"/>
        <v>187075</v>
      </c>
      <c r="C1578" s="3"/>
      <c r="D1578" s="4">
        <f t="shared" si="229"/>
        <v>187075</v>
      </c>
      <c r="E1578" s="3"/>
      <c r="F1578" s="4">
        <f t="shared" si="230"/>
        <v>180707</v>
      </c>
      <c r="H1578" s="25" t="s">
        <v>171</v>
      </c>
      <c r="I1578" s="26">
        <v>693771</v>
      </c>
      <c r="J1578" s="26">
        <v>821642</v>
      </c>
      <c r="K1578" s="26">
        <v>878533</v>
      </c>
      <c r="L1578" s="25">
        <v>5</v>
      </c>
      <c r="M1578" s="25" t="s">
        <v>120</v>
      </c>
    </row>
    <row r="1579" spans="1:13" s="5" customFormat="1" ht="15.75">
      <c r="A1579" s="4" t="s">
        <v>7</v>
      </c>
      <c r="B1579" s="4">
        <f t="shared" si="228"/>
        <v>693771</v>
      </c>
      <c r="C1579" s="3"/>
      <c r="D1579" s="4">
        <f t="shared" si="229"/>
        <v>821642</v>
      </c>
      <c r="E1579" s="3"/>
      <c r="F1579" s="4">
        <f t="shared" si="230"/>
        <v>878533</v>
      </c>
      <c r="H1579" s="25" t="s">
        <v>171</v>
      </c>
      <c r="I1579" s="26">
        <v>9111970</v>
      </c>
      <c r="J1579" s="26">
        <v>8544241</v>
      </c>
      <c r="K1579" s="26">
        <v>9965786</v>
      </c>
      <c r="L1579" s="25">
        <v>6</v>
      </c>
      <c r="M1579" s="25" t="s">
        <v>121</v>
      </c>
    </row>
    <row r="1580" spans="1:13" s="5" customFormat="1" ht="15.75">
      <c r="A1580" s="4" t="s">
        <v>8</v>
      </c>
      <c r="B1580" s="4">
        <f t="shared" si="228"/>
        <v>9111970</v>
      </c>
      <c r="C1580" s="3"/>
      <c r="D1580" s="4">
        <f t="shared" si="229"/>
        <v>8544241</v>
      </c>
      <c r="E1580" s="3"/>
      <c r="F1580" s="4">
        <f t="shared" si="230"/>
        <v>9965786</v>
      </c>
      <c r="H1580" s="25" t="s">
        <v>171</v>
      </c>
      <c r="I1580" s="26">
        <v>538540</v>
      </c>
      <c r="J1580" s="26">
        <v>351918</v>
      </c>
      <c r="K1580" s="26">
        <v>336146</v>
      </c>
      <c r="L1580" s="25">
        <v>7</v>
      </c>
      <c r="M1580" s="25" t="s">
        <v>122</v>
      </c>
    </row>
    <row r="1581" spans="1:13" s="5" customFormat="1" ht="15.75">
      <c r="A1581" s="4" t="s">
        <v>9</v>
      </c>
      <c r="B1581" s="4">
        <f t="shared" si="228"/>
        <v>538540</v>
      </c>
      <c r="C1581" s="3"/>
      <c r="D1581" s="4">
        <f t="shared" si="229"/>
        <v>351918</v>
      </c>
      <c r="E1581" s="3"/>
      <c r="F1581" s="4">
        <f t="shared" si="230"/>
        <v>336146</v>
      </c>
      <c r="H1581" s="25" t="s">
        <v>171</v>
      </c>
      <c r="I1581" s="26">
        <v>0</v>
      </c>
      <c r="J1581" s="26">
        <v>913413</v>
      </c>
      <c r="K1581" s="26">
        <v>908374</v>
      </c>
      <c r="L1581" s="25">
        <v>8</v>
      </c>
      <c r="M1581" s="25" t="s">
        <v>123</v>
      </c>
    </row>
    <row r="1582" spans="1:13" s="5" customFormat="1" ht="15.75">
      <c r="A1582" s="4" t="s">
        <v>10</v>
      </c>
      <c r="B1582" s="12">
        <f t="shared" si="228"/>
        <v>0</v>
      </c>
      <c r="C1582" s="3"/>
      <c r="D1582" s="12">
        <f t="shared" si="229"/>
        <v>913413</v>
      </c>
      <c r="E1582" s="3"/>
      <c r="F1582" s="12">
        <f t="shared" si="230"/>
        <v>908374</v>
      </c>
      <c r="H1582" s="25" t="s">
        <v>171</v>
      </c>
      <c r="I1582" s="26">
        <v>8617335</v>
      </c>
      <c r="J1582" s="26">
        <v>9436427</v>
      </c>
      <c r="K1582" s="26">
        <v>10242324</v>
      </c>
      <c r="L1582" s="25">
        <v>9</v>
      </c>
      <c r="M1582" s="25" t="s">
        <v>124</v>
      </c>
    </row>
    <row r="1583" spans="1:13" s="5" customFormat="1" ht="15.75">
      <c r="A1583" s="4"/>
      <c r="B1583" s="3"/>
      <c r="C1583" s="3"/>
      <c r="D1583" s="3"/>
      <c r="E1583" s="3"/>
      <c r="F1583" s="3"/>
      <c r="H1583" s="25" t="s">
        <v>171</v>
      </c>
      <c r="I1583" s="26">
        <v>399684</v>
      </c>
      <c r="J1583" s="26">
        <v>478095</v>
      </c>
      <c r="K1583" s="26">
        <v>508415</v>
      </c>
      <c r="L1583" s="25">
        <v>10</v>
      </c>
      <c r="M1583" s="25" t="s">
        <v>125</v>
      </c>
    </row>
    <row r="1584" spans="1:13" s="5" customFormat="1" ht="15.75">
      <c r="A1584" s="4" t="s">
        <v>11</v>
      </c>
      <c r="B1584" s="4">
        <f>SUM(B1577:B1583)</f>
        <v>64478767</v>
      </c>
      <c r="C1584" s="3"/>
      <c r="D1584" s="4">
        <f>SUM(D1577:D1583)</f>
        <v>65664782</v>
      </c>
      <c r="E1584" s="3"/>
      <c r="F1584" s="4">
        <f>SUM(F1577:F1583)</f>
        <v>68004428</v>
      </c>
      <c r="H1584" s="25" t="s">
        <v>171</v>
      </c>
      <c r="I1584" s="26">
        <v>2678304</v>
      </c>
      <c r="J1584" s="26">
        <v>2816711</v>
      </c>
      <c r="K1584" s="26">
        <v>2803497</v>
      </c>
      <c r="L1584" s="25">
        <v>11</v>
      </c>
      <c r="M1584" s="25" t="s">
        <v>126</v>
      </c>
    </row>
    <row r="1585" spans="1:13" s="5" customFormat="1" ht="15.75">
      <c r="A1585" s="4"/>
      <c r="B1585" s="4"/>
      <c r="C1585" s="3"/>
      <c r="D1585" s="4"/>
      <c r="E1585" s="3"/>
      <c r="F1585" s="4"/>
      <c r="H1585" s="25" t="s">
        <v>171</v>
      </c>
      <c r="I1585" s="26">
        <v>3065670</v>
      </c>
      <c r="J1585" s="26">
        <v>3393523</v>
      </c>
      <c r="K1585" s="26">
        <v>3604322</v>
      </c>
      <c r="L1585" s="25">
        <v>12</v>
      </c>
      <c r="M1585" s="25" t="s">
        <v>127</v>
      </c>
    </row>
    <row r="1586" spans="1:13" s="5" customFormat="1" ht="15.75">
      <c r="A1586" s="4" t="s">
        <v>12</v>
      </c>
      <c r="B1586" s="3">
        <f>I1582</f>
        <v>8617335</v>
      </c>
      <c r="C1586" s="3"/>
      <c r="D1586" s="3">
        <f>J1582</f>
        <v>9436427</v>
      </c>
      <c r="E1586" s="3"/>
      <c r="F1586" s="3">
        <f>K1582</f>
        <v>10242324</v>
      </c>
      <c r="H1586" s="25" t="s">
        <v>171</v>
      </c>
      <c r="I1586" s="26">
        <v>0</v>
      </c>
      <c r="J1586" s="26">
        <v>0</v>
      </c>
      <c r="K1586" s="26">
        <v>9582885</v>
      </c>
      <c r="L1586" s="25">
        <v>13</v>
      </c>
      <c r="M1586" s="25" t="s">
        <v>128</v>
      </c>
    </row>
    <row r="1587" spans="1:13" s="5" customFormat="1" ht="15.75">
      <c r="A1587" s="4" t="s">
        <v>13</v>
      </c>
      <c r="B1587" s="12">
        <f>I1583</f>
        <v>399684</v>
      </c>
      <c r="C1587" s="3"/>
      <c r="D1587" s="12">
        <f>J1583</f>
        <v>478095</v>
      </c>
      <c r="E1587" s="3"/>
      <c r="F1587" s="12">
        <f>K1583</f>
        <v>508415</v>
      </c>
      <c r="H1587" s="25" t="s">
        <v>171</v>
      </c>
      <c r="I1587" s="26">
        <v>4537424</v>
      </c>
      <c r="J1587" s="26">
        <v>4416589</v>
      </c>
      <c r="K1587" s="26">
        <v>3648276</v>
      </c>
      <c r="L1587" s="25">
        <v>14</v>
      </c>
      <c r="M1587" s="25" t="s">
        <v>129</v>
      </c>
    </row>
    <row r="1588" spans="1:13" s="5" customFormat="1" ht="15.75">
      <c r="A1588" s="4"/>
      <c r="B1588" s="3"/>
      <c r="C1588" s="3"/>
      <c r="D1588" s="3"/>
      <c r="E1588" s="3"/>
      <c r="F1588" s="3"/>
      <c r="H1588" s="25" t="s">
        <v>171</v>
      </c>
      <c r="I1588" s="26">
        <v>182108</v>
      </c>
      <c r="J1588" s="26">
        <v>211738</v>
      </c>
      <c r="K1588" s="26">
        <v>204464</v>
      </c>
      <c r="L1588" s="25">
        <v>15</v>
      </c>
      <c r="M1588" s="25" t="s">
        <v>130</v>
      </c>
    </row>
    <row r="1589" spans="1:13" s="5" customFormat="1" ht="15.75">
      <c r="A1589" s="4" t="s">
        <v>14</v>
      </c>
      <c r="B1589" s="4">
        <f>SUM(B1586:B1588)</f>
        <v>9017019</v>
      </c>
      <c r="C1589" s="3"/>
      <c r="D1589" s="4">
        <f>SUM(D1586:D1588)</f>
        <v>9914522</v>
      </c>
      <c r="E1589" s="3"/>
      <c r="F1589" s="4">
        <f>SUM(F1586:F1588)</f>
        <v>10750739</v>
      </c>
      <c r="H1589" s="25" t="s">
        <v>171</v>
      </c>
      <c r="I1589" s="26">
        <v>319649</v>
      </c>
      <c r="J1589" s="26">
        <v>225911</v>
      </c>
      <c r="K1589" s="26">
        <v>234418</v>
      </c>
      <c r="L1589" s="25">
        <v>16</v>
      </c>
      <c r="M1589" s="25" t="s">
        <v>131</v>
      </c>
    </row>
    <row r="1590" spans="1:13" s="5" customFormat="1" ht="15.75">
      <c r="A1590" s="4"/>
      <c r="B1590" s="4"/>
      <c r="C1590" s="4"/>
      <c r="D1590" s="4"/>
      <c r="E1590" s="4"/>
      <c r="F1590" s="4"/>
      <c r="H1590" s="25" t="s">
        <v>171</v>
      </c>
      <c r="I1590" s="26">
        <v>555164</v>
      </c>
      <c r="J1590" s="26">
        <v>934120</v>
      </c>
      <c r="K1590" s="26">
        <v>1209439</v>
      </c>
      <c r="L1590" s="25">
        <v>17</v>
      </c>
      <c r="M1590" s="25" t="s">
        <v>132</v>
      </c>
    </row>
    <row r="1591" spans="1:13" s="5" customFormat="1" ht="15.75">
      <c r="A1591" s="4" t="s">
        <v>15</v>
      </c>
      <c r="B1591" s="4">
        <f aca="true" t="shared" si="231" ref="B1591:B1597">I1584</f>
        <v>2678304</v>
      </c>
      <c r="C1591" s="3"/>
      <c r="D1591" s="4">
        <f aca="true" t="shared" si="232" ref="D1591:D1597">J1584</f>
        <v>2816711</v>
      </c>
      <c r="E1591" s="3"/>
      <c r="F1591" s="4">
        <f aca="true" t="shared" si="233" ref="F1591:F1597">K1584</f>
        <v>2803497</v>
      </c>
      <c r="H1591" s="25" t="s">
        <v>171</v>
      </c>
      <c r="I1591" s="27">
        <v>29172085</v>
      </c>
      <c r="J1591" s="27">
        <v>35477639</v>
      </c>
      <c r="K1591" s="27">
        <v>40399267</v>
      </c>
      <c r="L1591" s="25">
        <v>18</v>
      </c>
      <c r="M1591" s="25" t="s">
        <v>133</v>
      </c>
    </row>
    <row r="1592" spans="1:13" s="5" customFormat="1" ht="15.75">
      <c r="A1592" s="4" t="s">
        <v>16</v>
      </c>
      <c r="B1592" s="4">
        <f t="shared" si="231"/>
        <v>3065670</v>
      </c>
      <c r="C1592" s="3"/>
      <c r="D1592" s="4">
        <f t="shared" si="232"/>
        <v>3393523</v>
      </c>
      <c r="E1592" s="3"/>
      <c r="F1592" s="4">
        <f t="shared" si="233"/>
        <v>3604322</v>
      </c>
      <c r="H1592" s="25" t="s">
        <v>171</v>
      </c>
      <c r="I1592" s="26">
        <v>4122628</v>
      </c>
      <c r="J1592" s="26">
        <v>4262391</v>
      </c>
      <c r="K1592" s="26">
        <v>4262391</v>
      </c>
      <c r="L1592" s="25">
        <v>19</v>
      </c>
      <c r="M1592" s="25" t="s">
        <v>134</v>
      </c>
    </row>
    <row r="1593" spans="1:13" s="5" customFormat="1" ht="15.75">
      <c r="A1593" s="4" t="s">
        <v>17</v>
      </c>
      <c r="B1593" s="4">
        <f t="shared" si="231"/>
        <v>0</v>
      </c>
      <c r="C1593" s="3"/>
      <c r="D1593" s="4">
        <f t="shared" si="232"/>
        <v>0</v>
      </c>
      <c r="E1593" s="3"/>
      <c r="F1593" s="4">
        <f t="shared" si="233"/>
        <v>9582885</v>
      </c>
      <c r="H1593" s="25" t="s">
        <v>171</v>
      </c>
      <c r="I1593" s="26">
        <v>2734507</v>
      </c>
      <c r="J1593" s="26">
        <v>3088058</v>
      </c>
      <c r="K1593" s="26">
        <v>3335406</v>
      </c>
      <c r="L1593" s="25">
        <v>20</v>
      </c>
      <c r="M1593" s="25" t="s">
        <v>135</v>
      </c>
    </row>
    <row r="1594" spans="1:13" s="5" customFormat="1" ht="15.75">
      <c r="A1594" s="4" t="s">
        <v>18</v>
      </c>
      <c r="B1594" s="4">
        <f t="shared" si="231"/>
        <v>4537424</v>
      </c>
      <c r="C1594" s="3"/>
      <c r="D1594" s="4">
        <f t="shared" si="232"/>
        <v>4416589</v>
      </c>
      <c r="E1594" s="3"/>
      <c r="F1594" s="4">
        <f t="shared" si="233"/>
        <v>3648276</v>
      </c>
      <c r="H1594" s="25" t="s">
        <v>171</v>
      </c>
      <c r="I1594" s="26">
        <v>21145591</v>
      </c>
      <c r="J1594" s="26">
        <v>21711620</v>
      </c>
      <c r="K1594" s="26">
        <v>22253796</v>
      </c>
      <c r="L1594" s="25">
        <v>21</v>
      </c>
      <c r="M1594" s="25" t="s">
        <v>136</v>
      </c>
    </row>
    <row r="1595" spans="1:13" s="5" customFormat="1" ht="15.75">
      <c r="A1595" s="4" t="s">
        <v>19</v>
      </c>
      <c r="B1595" s="4">
        <f t="shared" si="231"/>
        <v>182108</v>
      </c>
      <c r="C1595" s="3"/>
      <c r="D1595" s="4">
        <f t="shared" si="232"/>
        <v>211738</v>
      </c>
      <c r="E1595" s="3"/>
      <c r="F1595" s="4">
        <f t="shared" si="233"/>
        <v>204464</v>
      </c>
      <c r="H1595" s="25" t="s">
        <v>171</v>
      </c>
      <c r="I1595" s="26">
        <v>105678</v>
      </c>
      <c r="J1595" s="26">
        <v>108848</v>
      </c>
      <c r="K1595" s="26">
        <v>111025</v>
      </c>
      <c r="L1595" s="25">
        <v>22</v>
      </c>
      <c r="M1595" s="25" t="s">
        <v>137</v>
      </c>
    </row>
    <row r="1596" spans="1:13" s="5" customFormat="1" ht="15.75">
      <c r="A1596" s="4" t="s">
        <v>20</v>
      </c>
      <c r="B1596" s="4">
        <f t="shared" si="231"/>
        <v>319649</v>
      </c>
      <c r="C1596" s="3"/>
      <c r="D1596" s="4">
        <f t="shared" si="232"/>
        <v>225911</v>
      </c>
      <c r="E1596" s="3"/>
      <c r="F1596" s="4">
        <f t="shared" si="233"/>
        <v>234418</v>
      </c>
      <c r="H1596" s="25" t="s">
        <v>171</v>
      </c>
      <c r="I1596" s="26">
        <v>102800</v>
      </c>
      <c r="J1596" s="26">
        <v>105884</v>
      </c>
      <c r="K1596" s="26">
        <v>116578</v>
      </c>
      <c r="L1596" s="25">
        <v>23</v>
      </c>
      <c r="M1596" s="25" t="s">
        <v>138</v>
      </c>
    </row>
    <row r="1597" spans="1:13" s="5" customFormat="1" ht="15.75">
      <c r="A1597" s="4" t="s">
        <v>21</v>
      </c>
      <c r="B1597" s="4">
        <f t="shared" si="231"/>
        <v>555164</v>
      </c>
      <c r="C1597" s="3"/>
      <c r="D1597" s="4">
        <f t="shared" si="232"/>
        <v>934120</v>
      </c>
      <c r="E1597" s="3"/>
      <c r="F1597" s="4">
        <f t="shared" si="233"/>
        <v>1209439</v>
      </c>
      <c r="H1597" s="25" t="s">
        <v>171</v>
      </c>
      <c r="I1597" s="26">
        <v>333979</v>
      </c>
      <c r="J1597" s="26">
        <v>331870</v>
      </c>
      <c r="K1597" s="26">
        <v>331995</v>
      </c>
      <c r="L1597" s="25">
        <v>24</v>
      </c>
      <c r="M1597" s="25" t="s">
        <v>139</v>
      </c>
    </row>
    <row r="1598" spans="1:13" s="5" customFormat="1" ht="15.75">
      <c r="A1598" s="4"/>
      <c r="B1598" s="4"/>
      <c r="C1598" s="3"/>
      <c r="D1598" s="4"/>
      <c r="E1598" s="3"/>
      <c r="F1598" s="4"/>
      <c r="H1598" s="25" t="s">
        <v>171</v>
      </c>
      <c r="I1598" s="26">
        <v>291746</v>
      </c>
      <c r="J1598" s="26">
        <v>291746</v>
      </c>
      <c r="K1598" s="26">
        <v>297581</v>
      </c>
      <c r="L1598" s="25">
        <v>25</v>
      </c>
      <c r="M1598" s="25" t="s">
        <v>140</v>
      </c>
    </row>
    <row r="1599" spans="1:13" s="5" customFormat="1" ht="15.75">
      <c r="A1599" s="4" t="s">
        <v>22</v>
      </c>
      <c r="B1599" s="4">
        <f>I1591</f>
        <v>29172085</v>
      </c>
      <c r="C1599" s="3"/>
      <c r="D1599" s="4">
        <f>J1591</f>
        <v>35477639</v>
      </c>
      <c r="E1599" s="3"/>
      <c r="F1599" s="4">
        <f>K1591</f>
        <v>40399267</v>
      </c>
      <c r="H1599" s="25" t="s">
        <v>171</v>
      </c>
      <c r="I1599" s="26">
        <v>0</v>
      </c>
      <c r="J1599" s="26">
        <v>0</v>
      </c>
      <c r="K1599" s="26">
        <v>50000</v>
      </c>
      <c r="L1599" s="25">
        <v>26</v>
      </c>
      <c r="M1599" s="25" t="s">
        <v>141</v>
      </c>
    </row>
    <row r="1600" spans="1:13" s="5" customFormat="1" ht="15.75">
      <c r="A1600" s="4" t="s">
        <v>23</v>
      </c>
      <c r="B1600" s="4">
        <f>I1592</f>
        <v>4122628</v>
      </c>
      <c r="C1600" s="3"/>
      <c r="D1600" s="4">
        <f>J1592</f>
        <v>4262391</v>
      </c>
      <c r="E1600" s="3"/>
      <c r="F1600" s="4">
        <f>K1592</f>
        <v>4262391</v>
      </c>
      <c r="H1600" s="25" t="s">
        <v>171</v>
      </c>
      <c r="I1600" s="26">
        <v>10158779</v>
      </c>
      <c r="J1600" s="26">
        <v>10245408</v>
      </c>
      <c r="K1600" s="26">
        <v>10325866</v>
      </c>
      <c r="L1600" s="25">
        <v>27</v>
      </c>
      <c r="M1600" s="25" t="s">
        <v>142</v>
      </c>
    </row>
    <row r="1601" spans="1:13" s="5" customFormat="1" ht="15.75">
      <c r="A1601" s="4" t="s">
        <v>24</v>
      </c>
      <c r="B1601" s="12">
        <f>I1593</f>
        <v>2734507</v>
      </c>
      <c r="C1601" s="3"/>
      <c r="D1601" s="12">
        <f>J1593</f>
        <v>3088058</v>
      </c>
      <c r="E1601" s="3"/>
      <c r="F1601" s="12">
        <f>K1593</f>
        <v>3335406</v>
      </c>
      <c r="H1601" s="25" t="s">
        <v>171</v>
      </c>
      <c r="I1601" s="26">
        <v>1031486</v>
      </c>
      <c r="J1601" s="26">
        <v>1066366</v>
      </c>
      <c r="K1601" s="26">
        <v>1100878</v>
      </c>
      <c r="L1601" s="25">
        <v>28</v>
      </c>
      <c r="M1601" s="25" t="s">
        <v>143</v>
      </c>
    </row>
    <row r="1602" spans="1:13" s="5" customFormat="1" ht="15.75">
      <c r="A1602" s="4"/>
      <c r="B1602" s="4"/>
      <c r="C1602" s="3"/>
      <c r="D1602" s="4"/>
      <c r="E1602" s="3"/>
      <c r="F1602" s="4"/>
      <c r="H1602" s="25" t="s">
        <v>171</v>
      </c>
      <c r="I1602" s="29">
        <v>2713519</v>
      </c>
      <c r="J1602" s="29">
        <v>2751229</v>
      </c>
      <c r="K1602" s="29">
        <v>2767903</v>
      </c>
      <c r="L1602" s="25">
        <v>29</v>
      </c>
      <c r="M1602" s="25" t="s">
        <v>144</v>
      </c>
    </row>
    <row r="1603" spans="1:13" s="5" customFormat="1" ht="15.75">
      <c r="A1603" s="4" t="s">
        <v>25</v>
      </c>
      <c r="B1603" s="4">
        <f>SUM(B1599:B1602)</f>
        <v>36029220</v>
      </c>
      <c r="C1603" s="3"/>
      <c r="D1603" s="4">
        <f>SUM(D1599:D1602)</f>
        <v>42828088</v>
      </c>
      <c r="E1603" s="3"/>
      <c r="F1603" s="4">
        <f>SUM(F1599:F1602)</f>
        <v>47997064</v>
      </c>
      <c r="H1603" s="25" t="s">
        <v>171</v>
      </c>
      <c r="I1603" s="26">
        <v>0</v>
      </c>
      <c r="J1603" s="26">
        <v>0</v>
      </c>
      <c r="K1603" s="26">
        <v>0</v>
      </c>
      <c r="L1603" s="25">
        <v>30</v>
      </c>
      <c r="M1603" s="25" t="s">
        <v>145</v>
      </c>
    </row>
    <row r="1604" spans="1:13" s="5" customFormat="1" ht="15.75">
      <c r="A1604" s="4"/>
      <c r="B1604" s="4"/>
      <c r="C1604" s="3"/>
      <c r="D1604" s="4"/>
      <c r="E1604" s="3"/>
      <c r="F1604" s="4"/>
      <c r="H1604" s="25" t="s">
        <v>171</v>
      </c>
      <c r="I1604" s="26">
        <v>60931477</v>
      </c>
      <c r="J1604" s="26">
        <v>69232066</v>
      </c>
      <c r="K1604" s="26">
        <v>68600000</v>
      </c>
      <c r="L1604" s="25">
        <v>31</v>
      </c>
      <c r="M1604" s="25" t="s">
        <v>146</v>
      </c>
    </row>
    <row r="1605" spans="1:13" s="5" customFormat="1" ht="15.75">
      <c r="A1605" s="4" t="s">
        <v>26</v>
      </c>
      <c r="B1605" s="4">
        <f aca="true" t="shared" si="234" ref="B1605:B1610">I1594</f>
        <v>21145591</v>
      </c>
      <c r="C1605" s="3"/>
      <c r="D1605" s="4">
        <f aca="true" t="shared" si="235" ref="D1605:D1610">J1594</f>
        <v>21711620</v>
      </c>
      <c r="E1605" s="3"/>
      <c r="F1605" s="4">
        <f aca="true" t="shared" si="236" ref="F1605:F1610">K1594</f>
        <v>22253796</v>
      </c>
      <c r="H1605" s="25" t="s">
        <v>171</v>
      </c>
      <c r="I1605" s="26">
        <v>5099814</v>
      </c>
      <c r="J1605" s="26">
        <v>5171242</v>
      </c>
      <c r="K1605" s="26">
        <v>5032884</v>
      </c>
      <c r="L1605" s="25">
        <v>32</v>
      </c>
      <c r="M1605" s="25" t="s">
        <v>147</v>
      </c>
    </row>
    <row r="1606" spans="1:13" s="5" customFormat="1" ht="15.75">
      <c r="A1606" s="4" t="s">
        <v>27</v>
      </c>
      <c r="B1606" s="4">
        <f t="shared" si="234"/>
        <v>105678</v>
      </c>
      <c r="C1606" s="3"/>
      <c r="D1606" s="4">
        <f t="shared" si="235"/>
        <v>108848</v>
      </c>
      <c r="E1606" s="3"/>
      <c r="F1606" s="4">
        <f t="shared" si="236"/>
        <v>111025</v>
      </c>
      <c r="H1606" s="25" t="s">
        <v>171</v>
      </c>
      <c r="I1606" s="26">
        <v>7275874</v>
      </c>
      <c r="J1606" s="26">
        <v>7140503</v>
      </c>
      <c r="K1606" s="26">
        <v>7236188</v>
      </c>
      <c r="L1606" s="25">
        <v>33</v>
      </c>
      <c r="M1606" s="25" t="s">
        <v>148</v>
      </c>
    </row>
    <row r="1607" spans="1:13" s="5" customFormat="1" ht="15.75">
      <c r="A1607" s="4" t="s">
        <v>28</v>
      </c>
      <c r="B1607" s="4">
        <f t="shared" si="234"/>
        <v>102800</v>
      </c>
      <c r="C1607" s="3"/>
      <c r="D1607" s="4">
        <f t="shared" si="235"/>
        <v>105884</v>
      </c>
      <c r="E1607" s="3"/>
      <c r="F1607" s="4">
        <f t="shared" si="236"/>
        <v>116578</v>
      </c>
      <c r="H1607" s="25" t="s">
        <v>171</v>
      </c>
      <c r="I1607" s="26">
        <v>2042074</v>
      </c>
      <c r="J1607" s="26">
        <v>1769801</v>
      </c>
      <c r="K1607" s="26">
        <v>1150561</v>
      </c>
      <c r="L1607" s="25">
        <v>34</v>
      </c>
      <c r="M1607" s="25" t="s">
        <v>149</v>
      </c>
    </row>
    <row r="1608" spans="1:13" s="5" customFormat="1" ht="15.75">
      <c r="A1608" s="4" t="s">
        <v>29</v>
      </c>
      <c r="B1608" s="4">
        <f t="shared" si="234"/>
        <v>333979</v>
      </c>
      <c r="C1608" s="3"/>
      <c r="D1608" s="4">
        <f t="shared" si="235"/>
        <v>331870</v>
      </c>
      <c r="E1608" s="3"/>
      <c r="F1608" s="4">
        <f t="shared" si="236"/>
        <v>331995</v>
      </c>
      <c r="H1608" s="25" t="s">
        <v>171</v>
      </c>
      <c r="I1608" s="26">
        <v>565118</v>
      </c>
      <c r="J1608" s="26">
        <v>283018</v>
      </c>
      <c r="K1608" s="26">
        <v>283019</v>
      </c>
      <c r="L1608" s="25">
        <v>35</v>
      </c>
      <c r="M1608" s="25" t="s">
        <v>150</v>
      </c>
    </row>
    <row r="1609" spans="1:13" s="5" customFormat="1" ht="15.75">
      <c r="A1609" s="4" t="s">
        <v>30</v>
      </c>
      <c r="B1609" s="4">
        <f t="shared" si="234"/>
        <v>291746</v>
      </c>
      <c r="C1609" s="3"/>
      <c r="D1609" s="4">
        <f t="shared" si="235"/>
        <v>291746</v>
      </c>
      <c r="E1609" s="3"/>
      <c r="F1609" s="4">
        <f t="shared" si="236"/>
        <v>297581</v>
      </c>
      <c r="H1609" s="25" t="s">
        <v>171</v>
      </c>
      <c r="I1609" s="26">
        <v>296370</v>
      </c>
      <c r="J1609" s="26">
        <v>399000</v>
      </c>
      <c r="K1609" s="26">
        <v>394500</v>
      </c>
      <c r="L1609" s="25">
        <v>36</v>
      </c>
      <c r="M1609" s="25" t="s">
        <v>151</v>
      </c>
    </row>
    <row r="1610" spans="1:13" s="5" customFormat="1" ht="15.75">
      <c r="A1610" s="4" t="s">
        <v>31</v>
      </c>
      <c r="B1610" s="12">
        <f t="shared" si="234"/>
        <v>0</v>
      </c>
      <c r="C1610" s="3"/>
      <c r="D1610" s="12">
        <f t="shared" si="235"/>
        <v>0</v>
      </c>
      <c r="E1610" s="3"/>
      <c r="F1610" s="12">
        <f t="shared" si="236"/>
        <v>50000</v>
      </c>
      <c r="H1610" s="25" t="s">
        <v>171</v>
      </c>
      <c r="I1610" s="26">
        <v>0</v>
      </c>
      <c r="J1610" s="26">
        <v>245218</v>
      </c>
      <c r="K1610" s="26">
        <v>243088</v>
      </c>
      <c r="L1610" s="25">
        <v>37</v>
      </c>
      <c r="M1610" s="25" t="s">
        <v>152</v>
      </c>
    </row>
    <row r="1611" spans="1:12" s="5" customFormat="1" ht="15.75">
      <c r="A1611" s="4"/>
      <c r="B1611" s="4"/>
      <c r="C1611" s="3"/>
      <c r="D1611" s="4"/>
      <c r="E1611" s="3"/>
      <c r="F1611" s="4"/>
      <c r="L1611" s="25"/>
    </row>
    <row r="1612" spans="1:12" s="5" customFormat="1" ht="15.75">
      <c r="A1612" s="4" t="s">
        <v>32</v>
      </c>
      <c r="B1612" s="4">
        <f>SUM(B1605:B1611)</f>
        <v>21979794</v>
      </c>
      <c r="C1612" s="3"/>
      <c r="D1612" s="4">
        <f>SUM(D1605:D1611)</f>
        <v>22549968</v>
      </c>
      <c r="E1612" s="3"/>
      <c r="F1612" s="4">
        <f>SUM(F1605:F1611)</f>
        <v>23160975</v>
      </c>
      <c r="L1612" s="25"/>
    </row>
    <row r="1613" spans="1:12" s="5" customFormat="1" ht="15.75">
      <c r="A1613" s="4"/>
      <c r="B1613" s="4"/>
      <c r="C1613" s="3"/>
      <c r="D1613" s="4"/>
      <c r="E1613" s="3"/>
      <c r="F1613" s="4"/>
      <c r="L1613" s="25"/>
    </row>
    <row r="1614" spans="1:12" s="5" customFormat="1" ht="15.75">
      <c r="A1614" s="4" t="s">
        <v>33</v>
      </c>
      <c r="B1614" s="4">
        <f>I1600</f>
        <v>10158779</v>
      </c>
      <c r="C1614" s="3"/>
      <c r="D1614" s="4">
        <f>J1600</f>
        <v>10245408</v>
      </c>
      <c r="E1614" s="3"/>
      <c r="F1614" s="4">
        <f>K1600</f>
        <v>10325866</v>
      </c>
      <c r="L1614" s="25"/>
    </row>
    <row r="1615" spans="1:12" s="5" customFormat="1" ht="15.75">
      <c r="A1615" s="4" t="s">
        <v>34</v>
      </c>
      <c r="B1615" s="4">
        <f>I1601</f>
        <v>1031486</v>
      </c>
      <c r="C1615" s="3"/>
      <c r="D1615" s="4">
        <f>J1601</f>
        <v>1066366</v>
      </c>
      <c r="E1615" s="3"/>
      <c r="F1615" s="4">
        <f>K1601</f>
        <v>1100878</v>
      </c>
      <c r="L1615" s="25"/>
    </row>
    <row r="1616" spans="1:12" s="5" customFormat="1" ht="15.75">
      <c r="A1616" s="4" t="s">
        <v>35</v>
      </c>
      <c r="B1616" s="4">
        <f>I1602</f>
        <v>2713519</v>
      </c>
      <c r="C1616" s="3"/>
      <c r="D1616" s="4">
        <f>J1602</f>
        <v>2751229</v>
      </c>
      <c r="E1616" s="3"/>
      <c r="F1616" s="4">
        <f>K1602</f>
        <v>2767903</v>
      </c>
      <c r="L1616" s="25"/>
    </row>
    <row r="1617" spans="1:12" s="5" customFormat="1" ht="15.75">
      <c r="A1617" s="4" t="s">
        <v>36</v>
      </c>
      <c r="B1617" s="12">
        <f>I1603</f>
        <v>0</v>
      </c>
      <c r="C1617" s="3"/>
      <c r="D1617" s="12">
        <f>J1603</f>
        <v>0</v>
      </c>
      <c r="E1617" s="3"/>
      <c r="F1617" s="12">
        <f>K1603</f>
        <v>0</v>
      </c>
      <c r="L1617" s="25"/>
    </row>
    <row r="1618" spans="1:12" s="5" customFormat="1" ht="15.75">
      <c r="A1618" s="4"/>
      <c r="B1618" s="4"/>
      <c r="C1618" s="3"/>
      <c r="D1618" s="4"/>
      <c r="E1618" s="3"/>
      <c r="F1618" s="4"/>
      <c r="L1618" s="25"/>
    </row>
    <row r="1619" spans="1:12" s="5" customFormat="1" ht="15.75">
      <c r="A1619" s="4" t="s">
        <v>37</v>
      </c>
      <c r="B1619" s="4">
        <f>SUM(B1614:B1618)</f>
        <v>13903784</v>
      </c>
      <c r="C1619" s="3"/>
      <c r="D1619" s="4">
        <f>SUM(D1614:D1618)</f>
        <v>14063003</v>
      </c>
      <c r="E1619" s="3"/>
      <c r="F1619" s="4">
        <f>SUM(F1614:F1618)</f>
        <v>14194647</v>
      </c>
      <c r="L1619" s="25"/>
    </row>
    <row r="1620" spans="1:12" s="5" customFormat="1" ht="15.75">
      <c r="A1620" s="4"/>
      <c r="B1620" s="4"/>
      <c r="C1620" s="3"/>
      <c r="D1620" s="4"/>
      <c r="E1620" s="3"/>
      <c r="F1620" s="4"/>
      <c r="L1620" s="25"/>
    </row>
    <row r="1621" spans="1:12" s="5" customFormat="1" ht="15.75">
      <c r="A1621" s="4" t="s">
        <v>38</v>
      </c>
      <c r="B1621" s="4">
        <f aca="true" t="shared" si="237" ref="B1621:B1626">I1604</f>
        <v>60931477</v>
      </c>
      <c r="C1621" s="3"/>
      <c r="D1621" s="4">
        <f aca="true" t="shared" si="238" ref="D1621:D1626">J1604</f>
        <v>69232066</v>
      </c>
      <c r="E1621" s="3"/>
      <c r="F1621" s="4">
        <f aca="true" t="shared" si="239" ref="F1621:F1626">K1604</f>
        <v>68600000</v>
      </c>
      <c r="L1621" s="25"/>
    </row>
    <row r="1622" spans="1:12" s="5" customFormat="1" ht="15.75">
      <c r="A1622" s="4" t="s">
        <v>39</v>
      </c>
      <c r="B1622" s="4">
        <f t="shared" si="237"/>
        <v>5099814</v>
      </c>
      <c r="C1622" s="3"/>
      <c r="D1622" s="4">
        <f t="shared" si="238"/>
        <v>5171242</v>
      </c>
      <c r="E1622" s="3"/>
      <c r="F1622" s="4">
        <f t="shared" si="239"/>
        <v>5032884</v>
      </c>
      <c r="L1622" s="25"/>
    </row>
    <row r="1623" spans="1:12" s="5" customFormat="1" ht="15.75">
      <c r="A1623" s="4" t="s">
        <v>40</v>
      </c>
      <c r="B1623" s="4">
        <f t="shared" si="237"/>
        <v>7275874</v>
      </c>
      <c r="C1623" s="3"/>
      <c r="D1623" s="4">
        <f t="shared" si="238"/>
        <v>7140503</v>
      </c>
      <c r="E1623" s="3"/>
      <c r="F1623" s="4">
        <f t="shared" si="239"/>
        <v>7236188</v>
      </c>
      <c r="L1623" s="25"/>
    </row>
    <row r="1624" spans="1:12" s="5" customFormat="1" ht="15.75">
      <c r="A1624" s="4" t="s">
        <v>41</v>
      </c>
      <c r="B1624" s="4">
        <f t="shared" si="237"/>
        <v>2042074</v>
      </c>
      <c r="C1624" s="3"/>
      <c r="D1624" s="4">
        <f t="shared" si="238"/>
        <v>1769801</v>
      </c>
      <c r="E1624" s="3"/>
      <c r="F1624" s="4">
        <f t="shared" si="239"/>
        <v>1150561</v>
      </c>
      <c r="L1624" s="25"/>
    </row>
    <row r="1625" spans="1:12" s="5" customFormat="1" ht="15.75">
      <c r="A1625" s="4" t="s">
        <v>42</v>
      </c>
      <c r="B1625" s="4">
        <f t="shared" si="237"/>
        <v>565118</v>
      </c>
      <c r="C1625" s="3"/>
      <c r="D1625" s="4">
        <f t="shared" si="238"/>
        <v>283018</v>
      </c>
      <c r="E1625" s="3"/>
      <c r="F1625" s="4">
        <f t="shared" si="239"/>
        <v>283019</v>
      </c>
      <c r="L1625" s="25"/>
    </row>
    <row r="1626" spans="1:12" s="5" customFormat="1" ht="15.75">
      <c r="A1626" s="4" t="s">
        <v>43</v>
      </c>
      <c r="B1626" s="4">
        <f t="shared" si="237"/>
        <v>296370</v>
      </c>
      <c r="C1626" s="3"/>
      <c r="D1626" s="4">
        <f t="shared" si="238"/>
        <v>399000</v>
      </c>
      <c r="E1626" s="3"/>
      <c r="F1626" s="4">
        <f t="shared" si="239"/>
        <v>394500</v>
      </c>
      <c r="L1626" s="25"/>
    </row>
    <row r="1627" spans="1:12" s="5" customFormat="1" ht="15.75">
      <c r="A1627" s="4" t="s">
        <v>44</v>
      </c>
      <c r="B1627" s="4"/>
      <c r="C1627" s="4"/>
      <c r="D1627" s="4"/>
      <c r="E1627" s="3"/>
      <c r="F1627" s="4"/>
      <c r="L1627" s="25"/>
    </row>
    <row r="1628" spans="1:12" s="5" customFormat="1" ht="15.75">
      <c r="A1628" s="4" t="s">
        <v>45</v>
      </c>
      <c r="B1628" s="12">
        <f>I1610</f>
        <v>0</v>
      </c>
      <c r="C1628" s="3"/>
      <c r="D1628" s="12">
        <f>J1610</f>
        <v>245218</v>
      </c>
      <c r="E1628" s="3"/>
      <c r="F1628" s="12">
        <f>K1610</f>
        <v>243088</v>
      </c>
      <c r="L1628" s="25"/>
    </row>
    <row r="1629" spans="1:12" s="5" customFormat="1" ht="15.75">
      <c r="A1629" s="4"/>
      <c r="B1629" s="4"/>
      <c r="C1629" s="4"/>
      <c r="D1629" s="4"/>
      <c r="E1629" s="3"/>
      <c r="F1629" s="4"/>
      <c r="L1629" s="25"/>
    </row>
    <row r="1630" spans="1:12" s="5" customFormat="1" ht="15.75">
      <c r="A1630" s="4" t="s">
        <v>46</v>
      </c>
      <c r="B1630" s="4">
        <f>SUM(B1574:B1575)+B1584+SUM(B1588:B1597)+B1603+B1612+SUM(B1618:B1629)</f>
        <v>238796679</v>
      </c>
      <c r="C1630" s="3"/>
      <c r="D1630" s="4">
        <f>SUM(D1574:D1575)+D1584+SUM(D1588:D1597)+D1603+D1612+SUM(D1618:D1629)</f>
        <v>258523397</v>
      </c>
      <c r="E1630" s="3"/>
      <c r="F1630" s="4">
        <f>SUM(F1574:F1575)+F1584+SUM(F1588:F1597)+F1603+F1612+SUM(F1618:F1629)</f>
        <v>275476157</v>
      </c>
      <c r="L1630" s="25"/>
    </row>
    <row r="1631" spans="1:12" s="5" customFormat="1" ht="15.75">
      <c r="A1631" s="4"/>
      <c r="B1631" s="4"/>
      <c r="C1631" s="3"/>
      <c r="D1631" s="4"/>
      <c r="E1631" s="3"/>
      <c r="F1631" s="4"/>
      <c r="L1631" s="25"/>
    </row>
    <row r="1632" spans="1:12" s="5" customFormat="1" ht="15.75">
      <c r="A1632" s="13" t="s">
        <v>47</v>
      </c>
      <c r="B1632" s="4"/>
      <c r="C1632" s="4"/>
      <c r="D1632" s="4"/>
      <c r="E1632" s="4"/>
      <c r="F1632" s="4"/>
      <c r="L1632" s="25"/>
    </row>
    <row r="1633" spans="1:12" s="5" customFormat="1" ht="15.75">
      <c r="A1633" s="14" t="s">
        <v>48</v>
      </c>
      <c r="B1633" s="4"/>
      <c r="C1633" s="3"/>
      <c r="D1633" s="4"/>
      <c r="E1633" s="3"/>
      <c r="F1633" s="4"/>
      <c r="L1633" s="25"/>
    </row>
    <row r="1634" spans="1:12" s="5" customFormat="1" ht="15.75">
      <c r="A1634" s="14" t="s">
        <v>49</v>
      </c>
      <c r="B1634" s="4"/>
      <c r="C1634" s="3"/>
      <c r="D1634" s="4"/>
      <c r="E1634" s="3"/>
      <c r="F1634" s="4"/>
      <c r="L1634" s="25"/>
    </row>
    <row r="1635" spans="1:12" s="5" customFormat="1" ht="15.75">
      <c r="A1635" s="14" t="s">
        <v>50</v>
      </c>
      <c r="B1635" s="3"/>
      <c r="C1635" s="3"/>
      <c r="D1635" s="3"/>
      <c r="E1635" s="3"/>
      <c r="F1635" s="3"/>
      <c r="L1635" s="25"/>
    </row>
    <row r="1636" spans="1:12" s="5" customFormat="1" ht="15.75">
      <c r="A1636" s="14" t="s">
        <v>51</v>
      </c>
      <c r="B1636" s="4"/>
      <c r="C1636" s="3"/>
      <c r="D1636" s="4"/>
      <c r="E1636" s="3"/>
      <c r="F1636" s="4"/>
      <c r="L1636" s="25"/>
    </row>
    <row r="1637" spans="1:12" s="5" customFormat="1" ht="15.75">
      <c r="A1637" s="4"/>
      <c r="B1637" s="4"/>
      <c r="C1637" s="3"/>
      <c r="D1637" s="4"/>
      <c r="E1637" s="3"/>
      <c r="F1637" s="4"/>
      <c r="L1637" s="25"/>
    </row>
    <row r="1638" spans="1:12" s="5" customFormat="1" ht="15.75">
      <c r="A1638" s="4"/>
      <c r="B1638" s="4"/>
      <c r="C1638" s="3"/>
      <c r="D1638" s="4"/>
      <c r="E1638" s="3"/>
      <c r="F1638" s="4"/>
      <c r="L1638" s="25"/>
    </row>
    <row r="1639" spans="1:12" s="5" customFormat="1" ht="15.75">
      <c r="A1639" s="15"/>
      <c r="B1639" s="4"/>
      <c r="C1639" s="3"/>
      <c r="D1639" s="4"/>
      <c r="E1639" s="3"/>
      <c r="F1639" s="4"/>
      <c r="L1639" s="25"/>
    </row>
    <row r="1640" spans="1:12" s="5" customFormat="1" ht="15.75">
      <c r="A1640" s="15"/>
      <c r="B1640" s="4"/>
      <c r="C1640" s="3"/>
      <c r="D1640" s="4"/>
      <c r="E1640" s="3"/>
      <c r="F1640" s="4"/>
      <c r="L1640" s="25"/>
    </row>
    <row r="1641" spans="1:12" s="5" customFormat="1" ht="15.75">
      <c r="A1641" s="16"/>
      <c r="B1641" s="4"/>
      <c r="C1641" s="3"/>
      <c r="D1641" s="4"/>
      <c r="E1641" s="3"/>
      <c r="F1641" s="4"/>
      <c r="L1641" s="25"/>
    </row>
    <row r="1642" spans="1:12" s="5" customFormat="1" ht="15.75">
      <c r="A1642" s="17"/>
      <c r="B1642" s="4"/>
      <c r="C1642" s="3"/>
      <c r="D1642" s="4"/>
      <c r="E1642" s="3"/>
      <c r="F1642" s="4"/>
      <c r="L1642" s="25"/>
    </row>
    <row r="1643" spans="1:12" s="5" customFormat="1" ht="15.75">
      <c r="A1643" s="18" t="s">
        <v>52</v>
      </c>
      <c r="B1643" s="4"/>
      <c r="C1643" s="3"/>
      <c r="D1643" s="4"/>
      <c r="E1643" s="3"/>
      <c r="F1643" s="4"/>
      <c r="L1643" s="25"/>
    </row>
    <row r="1644" spans="1:12" s="5" customFormat="1" ht="15.75">
      <c r="A1644" s="4"/>
      <c r="B1644" s="4"/>
      <c r="C1644" s="3"/>
      <c r="D1644" s="4"/>
      <c r="E1644" s="3"/>
      <c r="F1644" s="4"/>
      <c r="L1644" s="25"/>
    </row>
    <row r="1645" spans="1:12" s="5" customFormat="1" ht="15.75">
      <c r="A1645" s="6" t="s">
        <v>0</v>
      </c>
      <c r="B1645" s="4"/>
      <c r="C1645" s="3"/>
      <c r="D1645" s="4"/>
      <c r="E1645" s="3"/>
      <c r="F1645" s="4"/>
      <c r="L1645" s="25"/>
    </row>
    <row r="1646" spans="1:12" s="5" customFormat="1" ht="15.75">
      <c r="A1646" s="4"/>
      <c r="B1646" s="4"/>
      <c r="C1646" s="3"/>
      <c r="D1646" s="4"/>
      <c r="E1646" s="3"/>
      <c r="F1646" s="4"/>
      <c r="L1646" s="25"/>
    </row>
    <row r="1647" spans="1:12" s="5" customFormat="1" ht="15.75">
      <c r="A1647" s="6" t="s">
        <v>1</v>
      </c>
      <c r="B1647" s="4"/>
      <c r="C1647" s="3"/>
      <c r="D1647" s="4"/>
      <c r="E1647" s="3"/>
      <c r="F1647" s="4"/>
      <c r="L1647" s="25"/>
    </row>
    <row r="1648" spans="1:12" s="5" customFormat="1" ht="15.75">
      <c r="A1648" s="19" t="s">
        <v>72</v>
      </c>
      <c r="B1648" s="4"/>
      <c r="C1648" s="3"/>
      <c r="D1648" s="4"/>
      <c r="E1648" s="3"/>
      <c r="F1648" s="4"/>
      <c r="L1648" s="25"/>
    </row>
    <row r="1649" spans="1:12" s="5" customFormat="1" ht="15.75">
      <c r="A1649" s="4"/>
      <c r="B1649" s="4"/>
      <c r="C1649" s="3"/>
      <c r="D1649" s="8"/>
      <c r="E1649" s="9"/>
      <c r="F1649" s="8"/>
      <c r="L1649" s="25"/>
    </row>
    <row r="1650" spans="1:12" s="5" customFormat="1" ht="15.75">
      <c r="A1650" s="4"/>
      <c r="B1650" s="10"/>
      <c r="C1650" s="11"/>
      <c r="D1650" s="10"/>
      <c r="E1650" s="11"/>
      <c r="F1650" s="10"/>
      <c r="L1650" s="25"/>
    </row>
    <row r="1651" spans="1:12" s="5" customFormat="1" ht="15.75">
      <c r="A1651" s="4"/>
      <c r="B1651" s="2">
        <v>1997</v>
      </c>
      <c r="C1651" s="1"/>
      <c r="D1651" s="2">
        <v>1998</v>
      </c>
      <c r="E1651" s="1"/>
      <c r="F1651" s="2">
        <v>1999</v>
      </c>
      <c r="L1651" s="25"/>
    </row>
    <row r="1652" spans="1:12" s="5" customFormat="1" ht="15.75">
      <c r="A1652" s="4"/>
      <c r="B1652" s="4"/>
      <c r="C1652" s="3"/>
      <c r="D1652" s="4"/>
      <c r="E1652" s="3"/>
      <c r="F1652" s="4"/>
      <c r="L1652" s="25"/>
    </row>
    <row r="1653" spans="1:13" s="5" customFormat="1" ht="15.75">
      <c r="A1653" s="4" t="s">
        <v>3</v>
      </c>
      <c r="B1653" s="4">
        <f>I1653</f>
        <v>3525385</v>
      </c>
      <c r="C1653" s="3"/>
      <c r="D1653" s="4">
        <f>J1653</f>
        <v>6949329</v>
      </c>
      <c r="E1653" s="3"/>
      <c r="F1653" s="4">
        <f>K1653</f>
        <v>7059516</v>
      </c>
      <c r="H1653" s="25" t="s">
        <v>172</v>
      </c>
      <c r="I1653" s="26">
        <v>3525385</v>
      </c>
      <c r="J1653" s="26">
        <v>6949329</v>
      </c>
      <c r="K1653" s="26">
        <v>7059516</v>
      </c>
      <c r="L1653" s="25">
        <v>1</v>
      </c>
      <c r="M1653" s="25" t="s">
        <v>116</v>
      </c>
    </row>
    <row r="1654" spans="1:13" s="5" customFormat="1" ht="15.75">
      <c r="A1654" s="4" t="s">
        <v>4</v>
      </c>
      <c r="B1654" s="4">
        <f>I1654</f>
        <v>7734973</v>
      </c>
      <c r="C1654" s="3"/>
      <c r="D1654" s="4">
        <f>J1654</f>
        <v>7221211</v>
      </c>
      <c r="E1654" s="3"/>
      <c r="F1654" s="4">
        <f>K1654</f>
        <v>7161680</v>
      </c>
      <c r="H1654" s="25" t="s">
        <v>172</v>
      </c>
      <c r="I1654" s="26">
        <v>7734973</v>
      </c>
      <c r="J1654" s="26">
        <v>7221211</v>
      </c>
      <c r="K1654" s="26">
        <v>7161680</v>
      </c>
      <c r="L1654" s="25">
        <v>2</v>
      </c>
      <c r="M1654" s="25" t="s">
        <v>117</v>
      </c>
    </row>
    <row r="1655" spans="1:13" s="5" customFormat="1" ht="15.75">
      <c r="A1655" s="4"/>
      <c r="B1655" s="4"/>
      <c r="C1655" s="3"/>
      <c r="D1655" s="4"/>
      <c r="E1655" s="3"/>
      <c r="F1655" s="4"/>
      <c r="H1655" s="25" t="s">
        <v>172</v>
      </c>
      <c r="I1655" s="26">
        <v>127104314</v>
      </c>
      <c r="J1655" s="26">
        <v>127460616</v>
      </c>
      <c r="K1655" s="26">
        <v>127598779</v>
      </c>
      <c r="L1655" s="25">
        <v>3</v>
      </c>
      <c r="M1655" s="25" t="s">
        <v>118</v>
      </c>
    </row>
    <row r="1656" spans="1:13" s="5" customFormat="1" ht="15.75">
      <c r="A1656" s="4" t="s">
        <v>5</v>
      </c>
      <c r="B1656" s="4">
        <f aca="true" t="shared" si="240" ref="B1656:B1661">I1655</f>
        <v>127104314</v>
      </c>
      <c r="C1656" s="3"/>
      <c r="D1656" s="4">
        <f aca="true" t="shared" si="241" ref="D1656:D1661">J1655</f>
        <v>127460616</v>
      </c>
      <c r="E1656" s="3"/>
      <c r="F1656" s="4">
        <f aca="true" t="shared" si="242" ref="F1656:F1661">K1655</f>
        <v>127598779</v>
      </c>
      <c r="H1656" s="25" t="s">
        <v>172</v>
      </c>
      <c r="I1656" s="26">
        <v>461864</v>
      </c>
      <c r="J1656" s="26">
        <v>461864</v>
      </c>
      <c r="K1656" s="26">
        <v>212259</v>
      </c>
      <c r="L1656" s="25">
        <v>4</v>
      </c>
      <c r="M1656" s="25" t="s">
        <v>119</v>
      </c>
    </row>
    <row r="1657" spans="1:13" s="5" customFormat="1" ht="15.75">
      <c r="A1657" s="4" t="s">
        <v>6</v>
      </c>
      <c r="B1657" s="4">
        <f t="shared" si="240"/>
        <v>461864</v>
      </c>
      <c r="C1657" s="3"/>
      <c r="D1657" s="4">
        <f t="shared" si="241"/>
        <v>461864</v>
      </c>
      <c r="E1657" s="3"/>
      <c r="F1657" s="4">
        <f t="shared" si="242"/>
        <v>212259</v>
      </c>
      <c r="H1657" s="25" t="s">
        <v>172</v>
      </c>
      <c r="I1657" s="26">
        <v>1587305</v>
      </c>
      <c r="J1657" s="26">
        <v>1909457</v>
      </c>
      <c r="K1657" s="26">
        <v>2030214</v>
      </c>
      <c r="L1657" s="25">
        <v>5</v>
      </c>
      <c r="M1657" s="25" t="s">
        <v>120</v>
      </c>
    </row>
    <row r="1658" spans="1:13" s="5" customFormat="1" ht="15.75">
      <c r="A1658" s="4" t="s">
        <v>7</v>
      </c>
      <c r="B1658" s="4">
        <f t="shared" si="240"/>
        <v>1587305</v>
      </c>
      <c r="C1658" s="3"/>
      <c r="D1658" s="4">
        <f t="shared" si="241"/>
        <v>1909457</v>
      </c>
      <c r="E1658" s="3"/>
      <c r="F1658" s="4">
        <f t="shared" si="242"/>
        <v>2030214</v>
      </c>
      <c r="H1658" s="25" t="s">
        <v>172</v>
      </c>
      <c r="I1658" s="26">
        <v>7944023</v>
      </c>
      <c r="J1658" s="26">
        <v>8648884</v>
      </c>
      <c r="K1658" s="26">
        <v>10647585</v>
      </c>
      <c r="L1658" s="25">
        <v>6</v>
      </c>
      <c r="M1658" s="25" t="s">
        <v>121</v>
      </c>
    </row>
    <row r="1659" spans="1:13" s="5" customFormat="1" ht="15.75">
      <c r="A1659" s="4" t="s">
        <v>8</v>
      </c>
      <c r="B1659" s="4">
        <f t="shared" si="240"/>
        <v>7944023</v>
      </c>
      <c r="C1659" s="3"/>
      <c r="D1659" s="4">
        <f t="shared" si="241"/>
        <v>8648884</v>
      </c>
      <c r="E1659" s="3"/>
      <c r="F1659" s="4">
        <f t="shared" si="242"/>
        <v>10647585</v>
      </c>
      <c r="H1659" s="25" t="s">
        <v>172</v>
      </c>
      <c r="I1659" s="26">
        <v>858921</v>
      </c>
      <c r="J1659" s="26">
        <v>729261</v>
      </c>
      <c r="K1659" s="26">
        <v>642165</v>
      </c>
      <c r="L1659" s="25">
        <v>7</v>
      </c>
      <c r="M1659" s="25" t="s">
        <v>122</v>
      </c>
    </row>
    <row r="1660" spans="1:13" s="5" customFormat="1" ht="15.75">
      <c r="A1660" s="4" t="s">
        <v>9</v>
      </c>
      <c r="B1660" s="4">
        <f t="shared" si="240"/>
        <v>858921</v>
      </c>
      <c r="C1660" s="3"/>
      <c r="D1660" s="4">
        <f t="shared" si="241"/>
        <v>729261</v>
      </c>
      <c r="E1660" s="3"/>
      <c r="F1660" s="4">
        <f t="shared" si="242"/>
        <v>642165</v>
      </c>
      <c r="H1660" s="25" t="s">
        <v>172</v>
      </c>
      <c r="I1660" s="26">
        <v>0</v>
      </c>
      <c r="J1660" s="26">
        <v>2003840</v>
      </c>
      <c r="K1660" s="26">
        <v>2045127</v>
      </c>
      <c r="L1660" s="25">
        <v>8</v>
      </c>
      <c r="M1660" s="25" t="s">
        <v>123</v>
      </c>
    </row>
    <row r="1661" spans="1:13" s="5" customFormat="1" ht="15.75">
      <c r="A1661" s="4" t="s">
        <v>10</v>
      </c>
      <c r="B1661" s="12">
        <f t="shared" si="240"/>
        <v>0</v>
      </c>
      <c r="C1661" s="3"/>
      <c r="D1661" s="12">
        <f t="shared" si="241"/>
        <v>2003840</v>
      </c>
      <c r="E1661" s="3"/>
      <c r="F1661" s="12">
        <f t="shared" si="242"/>
        <v>2045127</v>
      </c>
      <c r="H1661" s="25" t="s">
        <v>172</v>
      </c>
      <c r="I1661" s="26">
        <v>214717</v>
      </c>
      <c r="J1661" s="26">
        <v>252259</v>
      </c>
      <c r="K1661" s="26">
        <v>240917</v>
      </c>
      <c r="L1661" s="25">
        <v>9</v>
      </c>
      <c r="M1661" s="25" t="s">
        <v>124</v>
      </c>
    </row>
    <row r="1662" spans="1:13" s="5" customFormat="1" ht="15.75">
      <c r="A1662" s="4"/>
      <c r="B1662" s="3"/>
      <c r="C1662" s="3"/>
      <c r="D1662" s="3"/>
      <c r="E1662" s="3"/>
      <c r="F1662" s="3"/>
      <c r="H1662" s="25" t="s">
        <v>172</v>
      </c>
      <c r="I1662" s="26">
        <v>80133</v>
      </c>
      <c r="J1662" s="26">
        <v>133711</v>
      </c>
      <c r="K1662" s="26">
        <v>83099</v>
      </c>
      <c r="L1662" s="25">
        <v>10</v>
      </c>
      <c r="M1662" s="25" t="s">
        <v>125</v>
      </c>
    </row>
    <row r="1663" spans="1:13" s="5" customFormat="1" ht="15.75">
      <c r="A1663" s="4" t="s">
        <v>11</v>
      </c>
      <c r="B1663" s="4">
        <f>SUM(B1656:B1662)</f>
        <v>137956427</v>
      </c>
      <c r="C1663" s="3"/>
      <c r="D1663" s="4">
        <f>SUM(D1656:D1662)</f>
        <v>141213922</v>
      </c>
      <c r="E1663" s="3"/>
      <c r="F1663" s="4">
        <f>SUM(F1656:F1662)</f>
        <v>143176129</v>
      </c>
      <c r="H1663" s="25" t="s">
        <v>172</v>
      </c>
      <c r="I1663" s="26">
        <v>4868509</v>
      </c>
      <c r="J1663" s="26">
        <v>5017006</v>
      </c>
      <c r="K1663" s="26">
        <v>5016790</v>
      </c>
      <c r="L1663" s="25">
        <v>11</v>
      </c>
      <c r="M1663" s="25" t="s">
        <v>126</v>
      </c>
    </row>
    <row r="1664" spans="1:13" s="5" customFormat="1" ht="15.75">
      <c r="A1664" s="4"/>
      <c r="B1664" s="4"/>
      <c r="C1664" s="3"/>
      <c r="D1664" s="4"/>
      <c r="E1664" s="3"/>
      <c r="F1664" s="4"/>
      <c r="H1664" s="25" t="s">
        <v>172</v>
      </c>
      <c r="I1664" s="26">
        <v>4275985</v>
      </c>
      <c r="J1664" s="26">
        <v>4753458</v>
      </c>
      <c r="K1664" s="26">
        <v>4991688</v>
      </c>
      <c r="L1664" s="25">
        <v>12</v>
      </c>
      <c r="M1664" s="25" t="s">
        <v>127</v>
      </c>
    </row>
    <row r="1665" spans="1:13" s="5" customFormat="1" ht="15.75">
      <c r="A1665" s="4" t="s">
        <v>12</v>
      </c>
      <c r="B1665" s="3">
        <f>I1661</f>
        <v>214717</v>
      </c>
      <c r="C1665" s="3"/>
      <c r="D1665" s="3">
        <f>J1661</f>
        <v>252259</v>
      </c>
      <c r="E1665" s="3"/>
      <c r="F1665" s="3">
        <f>K1661</f>
        <v>240917</v>
      </c>
      <c r="H1665" s="25" t="s">
        <v>172</v>
      </c>
      <c r="I1665" s="26">
        <v>0</v>
      </c>
      <c r="J1665" s="26">
        <v>0</v>
      </c>
      <c r="K1665" s="26">
        <v>19641601</v>
      </c>
      <c r="L1665" s="25">
        <v>13</v>
      </c>
      <c r="M1665" s="25" t="s">
        <v>128</v>
      </c>
    </row>
    <row r="1666" spans="1:13" s="5" customFormat="1" ht="15.75">
      <c r="A1666" s="4" t="s">
        <v>13</v>
      </c>
      <c r="B1666" s="12">
        <f>I1662</f>
        <v>80133</v>
      </c>
      <c r="C1666" s="3"/>
      <c r="D1666" s="12">
        <f>J1662</f>
        <v>133711</v>
      </c>
      <c r="E1666" s="3"/>
      <c r="F1666" s="12">
        <f>K1662</f>
        <v>83099</v>
      </c>
      <c r="H1666" s="25" t="s">
        <v>172</v>
      </c>
      <c r="I1666" s="26">
        <v>8247938</v>
      </c>
      <c r="J1666" s="26">
        <v>7866640</v>
      </c>
      <c r="K1666" s="26">
        <v>6528503</v>
      </c>
      <c r="L1666" s="25">
        <v>14</v>
      </c>
      <c r="M1666" s="25" t="s">
        <v>129</v>
      </c>
    </row>
    <row r="1667" spans="1:13" s="5" customFormat="1" ht="15.75">
      <c r="A1667" s="4"/>
      <c r="B1667" s="3"/>
      <c r="C1667" s="3"/>
      <c r="D1667" s="3"/>
      <c r="E1667" s="3"/>
      <c r="F1667" s="3"/>
      <c r="H1667" s="25" t="s">
        <v>172</v>
      </c>
      <c r="I1667" s="26">
        <v>416651</v>
      </c>
      <c r="J1667" s="26">
        <v>492069</v>
      </c>
      <c r="K1667" s="26">
        <v>472499</v>
      </c>
      <c r="L1667" s="25">
        <v>15</v>
      </c>
      <c r="M1667" s="25" t="s">
        <v>130</v>
      </c>
    </row>
    <row r="1668" spans="1:13" s="5" customFormat="1" ht="15.75">
      <c r="A1668" s="4" t="s">
        <v>14</v>
      </c>
      <c r="B1668" s="4">
        <f>SUM(B1665:B1667)</f>
        <v>294850</v>
      </c>
      <c r="C1668" s="3"/>
      <c r="D1668" s="4">
        <f>SUM(D1665:D1667)</f>
        <v>385970</v>
      </c>
      <c r="E1668" s="3"/>
      <c r="F1668" s="4">
        <f>SUM(F1665:F1667)</f>
        <v>324016</v>
      </c>
      <c r="H1668" s="25" t="s">
        <v>172</v>
      </c>
      <c r="I1668" s="26">
        <v>0</v>
      </c>
      <c r="J1668" s="26">
        <v>0</v>
      </c>
      <c r="K1668" s="26">
        <v>0</v>
      </c>
      <c r="L1668" s="25">
        <v>16</v>
      </c>
      <c r="M1668" s="25" t="s">
        <v>131</v>
      </c>
    </row>
    <row r="1669" spans="1:13" s="5" customFormat="1" ht="15.75">
      <c r="A1669" s="4"/>
      <c r="B1669" s="4"/>
      <c r="C1669" s="4"/>
      <c r="D1669" s="4"/>
      <c r="E1669" s="4"/>
      <c r="F1669" s="4"/>
      <c r="H1669" s="25" t="s">
        <v>172</v>
      </c>
      <c r="I1669" s="26">
        <v>158650</v>
      </c>
      <c r="J1669" s="26">
        <v>296033</v>
      </c>
      <c r="K1669" s="26">
        <v>429186</v>
      </c>
      <c r="L1669" s="25">
        <v>17</v>
      </c>
      <c r="M1669" s="25" t="s">
        <v>132</v>
      </c>
    </row>
    <row r="1670" spans="1:13" s="5" customFormat="1" ht="15.75">
      <c r="A1670" s="4" t="s">
        <v>15</v>
      </c>
      <c r="B1670" s="4">
        <f aca="true" t="shared" si="243" ref="B1670:B1676">I1663</f>
        <v>4868509</v>
      </c>
      <c r="C1670" s="3"/>
      <c r="D1670" s="4">
        <f aca="true" t="shared" si="244" ref="D1670:D1676">J1663</f>
        <v>5017006</v>
      </c>
      <c r="E1670" s="3"/>
      <c r="F1670" s="4">
        <f aca="true" t="shared" si="245" ref="F1670:F1676">K1663</f>
        <v>5016790</v>
      </c>
      <c r="H1670" s="25" t="s">
        <v>172</v>
      </c>
      <c r="I1670" s="27">
        <v>44816646</v>
      </c>
      <c r="J1670" s="27">
        <v>53835138</v>
      </c>
      <c r="K1670" s="27">
        <v>60830890</v>
      </c>
      <c r="L1670" s="25">
        <v>18</v>
      </c>
      <c r="M1670" s="25" t="s">
        <v>133</v>
      </c>
    </row>
    <row r="1671" spans="1:13" s="5" customFormat="1" ht="15.75">
      <c r="A1671" s="4" t="s">
        <v>16</v>
      </c>
      <c r="B1671" s="4">
        <f t="shared" si="243"/>
        <v>4275985</v>
      </c>
      <c r="C1671" s="3"/>
      <c r="D1671" s="4">
        <f t="shared" si="244"/>
        <v>4753458</v>
      </c>
      <c r="E1671" s="3"/>
      <c r="F1671" s="4">
        <f t="shared" si="245"/>
        <v>4991688</v>
      </c>
      <c r="H1671" s="25" t="s">
        <v>172</v>
      </c>
      <c r="I1671" s="26">
        <v>9715496</v>
      </c>
      <c r="J1671" s="26">
        <v>10044866</v>
      </c>
      <c r="K1671" s="26">
        <v>10044866</v>
      </c>
      <c r="L1671" s="25">
        <v>19</v>
      </c>
      <c r="M1671" s="25" t="s">
        <v>134</v>
      </c>
    </row>
    <row r="1672" spans="1:13" s="5" customFormat="1" ht="15.75">
      <c r="A1672" s="4" t="s">
        <v>17</v>
      </c>
      <c r="B1672" s="4">
        <f t="shared" si="243"/>
        <v>0</v>
      </c>
      <c r="C1672" s="3"/>
      <c r="D1672" s="4">
        <f t="shared" si="244"/>
        <v>0</v>
      </c>
      <c r="E1672" s="3"/>
      <c r="F1672" s="4">
        <f t="shared" si="245"/>
        <v>19641601</v>
      </c>
      <c r="H1672" s="25" t="s">
        <v>172</v>
      </c>
      <c r="I1672" s="26">
        <v>3889895</v>
      </c>
      <c r="J1672" s="26">
        <v>4392829</v>
      </c>
      <c r="K1672" s="26">
        <v>4795769</v>
      </c>
      <c r="L1672" s="25">
        <v>20</v>
      </c>
      <c r="M1672" s="25" t="s">
        <v>135</v>
      </c>
    </row>
    <row r="1673" spans="1:13" s="5" customFormat="1" ht="15.75">
      <c r="A1673" s="4" t="s">
        <v>18</v>
      </c>
      <c r="B1673" s="4">
        <f t="shared" si="243"/>
        <v>8247938</v>
      </c>
      <c r="C1673" s="3"/>
      <c r="D1673" s="4">
        <f t="shared" si="244"/>
        <v>7866640</v>
      </c>
      <c r="E1673" s="3"/>
      <c r="F1673" s="4">
        <f t="shared" si="245"/>
        <v>6528503</v>
      </c>
      <c r="H1673" s="25" t="s">
        <v>172</v>
      </c>
      <c r="I1673" s="26">
        <v>41566330</v>
      </c>
      <c r="J1673" s="26">
        <v>42757391</v>
      </c>
      <c r="K1673" s="26">
        <v>43678479</v>
      </c>
      <c r="L1673" s="25">
        <v>21</v>
      </c>
      <c r="M1673" s="25" t="s">
        <v>136</v>
      </c>
    </row>
    <row r="1674" spans="1:13" s="5" customFormat="1" ht="15.75">
      <c r="A1674" s="4" t="s">
        <v>19</v>
      </c>
      <c r="B1674" s="4">
        <f t="shared" si="243"/>
        <v>416651</v>
      </c>
      <c r="C1674" s="3"/>
      <c r="D1674" s="4">
        <f t="shared" si="244"/>
        <v>492069</v>
      </c>
      <c r="E1674" s="3"/>
      <c r="F1674" s="4">
        <f t="shared" si="245"/>
        <v>472499</v>
      </c>
      <c r="H1674" s="25" t="s">
        <v>172</v>
      </c>
      <c r="I1674" s="26">
        <v>128737</v>
      </c>
      <c r="J1674" s="26">
        <v>132003</v>
      </c>
      <c r="K1674" s="26">
        <v>134453</v>
      </c>
      <c r="L1674" s="25">
        <v>22</v>
      </c>
      <c r="M1674" s="25" t="s">
        <v>137</v>
      </c>
    </row>
    <row r="1675" spans="1:13" s="5" customFormat="1" ht="15.75">
      <c r="A1675" s="4" t="s">
        <v>20</v>
      </c>
      <c r="B1675" s="4">
        <f t="shared" si="243"/>
        <v>0</v>
      </c>
      <c r="C1675" s="3"/>
      <c r="D1675" s="4">
        <f t="shared" si="244"/>
        <v>0</v>
      </c>
      <c r="E1675" s="3"/>
      <c r="F1675" s="4">
        <f t="shared" si="245"/>
        <v>0</v>
      </c>
      <c r="H1675" s="25" t="s">
        <v>172</v>
      </c>
      <c r="I1675" s="26">
        <v>102800</v>
      </c>
      <c r="J1675" s="26">
        <v>116363</v>
      </c>
      <c r="K1675" s="26">
        <v>126889</v>
      </c>
      <c r="L1675" s="25">
        <v>23</v>
      </c>
      <c r="M1675" s="25" t="s">
        <v>138</v>
      </c>
    </row>
    <row r="1676" spans="1:13" s="5" customFormat="1" ht="15.75">
      <c r="A1676" s="4" t="s">
        <v>21</v>
      </c>
      <c r="B1676" s="4">
        <f t="shared" si="243"/>
        <v>158650</v>
      </c>
      <c r="C1676" s="3"/>
      <c r="D1676" s="4">
        <f t="shared" si="244"/>
        <v>296033</v>
      </c>
      <c r="E1676" s="3"/>
      <c r="F1676" s="4">
        <f t="shared" si="245"/>
        <v>429186</v>
      </c>
      <c r="H1676" s="25" t="s">
        <v>172</v>
      </c>
      <c r="I1676" s="26">
        <v>502596</v>
      </c>
      <c r="J1676" s="26">
        <v>501159</v>
      </c>
      <c r="K1676" s="26">
        <v>505771</v>
      </c>
      <c r="L1676" s="25">
        <v>24</v>
      </c>
      <c r="M1676" s="25" t="s">
        <v>139</v>
      </c>
    </row>
    <row r="1677" spans="1:13" s="5" customFormat="1" ht="15.75">
      <c r="A1677" s="4"/>
      <c r="B1677" s="4"/>
      <c r="C1677" s="3"/>
      <c r="D1677" s="4"/>
      <c r="E1677" s="3"/>
      <c r="F1677" s="4"/>
      <c r="H1677" s="25" t="s">
        <v>172</v>
      </c>
      <c r="I1677" s="26">
        <v>291746</v>
      </c>
      <c r="J1677" s="26">
        <v>291746</v>
      </c>
      <c r="K1677" s="26">
        <v>297581</v>
      </c>
      <c r="L1677" s="25">
        <v>25</v>
      </c>
      <c r="M1677" s="25" t="s">
        <v>140</v>
      </c>
    </row>
    <row r="1678" spans="1:13" s="5" customFormat="1" ht="15.75">
      <c r="A1678" s="4" t="s">
        <v>22</v>
      </c>
      <c r="B1678" s="4">
        <f>I1670</f>
        <v>44816646</v>
      </c>
      <c r="C1678" s="3"/>
      <c r="D1678" s="4">
        <f>J1670</f>
        <v>53835138</v>
      </c>
      <c r="E1678" s="3"/>
      <c r="F1678" s="4">
        <f>K1670</f>
        <v>60830890</v>
      </c>
      <c r="H1678" s="25" t="s">
        <v>172</v>
      </c>
      <c r="I1678" s="26">
        <v>0</v>
      </c>
      <c r="J1678" s="26">
        <v>0</v>
      </c>
      <c r="K1678" s="26">
        <v>50000</v>
      </c>
      <c r="L1678" s="25">
        <v>26</v>
      </c>
      <c r="M1678" s="25" t="s">
        <v>141</v>
      </c>
    </row>
    <row r="1679" spans="1:13" s="5" customFormat="1" ht="15.75">
      <c r="A1679" s="4" t="s">
        <v>23</v>
      </c>
      <c r="B1679" s="4">
        <f>I1671</f>
        <v>9715496</v>
      </c>
      <c r="C1679" s="3"/>
      <c r="D1679" s="4">
        <f>J1671</f>
        <v>10044866</v>
      </c>
      <c r="E1679" s="3"/>
      <c r="F1679" s="4">
        <f>K1671</f>
        <v>10044866</v>
      </c>
      <c r="H1679" s="25" t="s">
        <v>172</v>
      </c>
      <c r="I1679" s="26">
        <v>17979064</v>
      </c>
      <c r="J1679" s="26">
        <v>17905647</v>
      </c>
      <c r="K1679" s="26">
        <v>17905647</v>
      </c>
      <c r="L1679" s="25">
        <v>27</v>
      </c>
      <c r="M1679" s="25" t="s">
        <v>142</v>
      </c>
    </row>
    <row r="1680" spans="1:13" s="5" customFormat="1" ht="15.75">
      <c r="A1680" s="4" t="s">
        <v>24</v>
      </c>
      <c r="B1680" s="12">
        <f>I1672</f>
        <v>3889895</v>
      </c>
      <c r="C1680" s="3"/>
      <c r="D1680" s="12">
        <f>J1672</f>
        <v>4392829</v>
      </c>
      <c r="E1680" s="3"/>
      <c r="F1680" s="12">
        <f>K1672</f>
        <v>4795769</v>
      </c>
      <c r="H1680" s="25" t="s">
        <v>172</v>
      </c>
      <c r="I1680" s="26">
        <v>1825532</v>
      </c>
      <c r="J1680" s="26">
        <v>1863662</v>
      </c>
      <c r="K1680" s="26">
        <v>1881173</v>
      </c>
      <c r="L1680" s="25">
        <v>28</v>
      </c>
      <c r="M1680" s="25" t="s">
        <v>143</v>
      </c>
    </row>
    <row r="1681" spans="1:13" s="5" customFormat="1" ht="15.75">
      <c r="A1681" s="4"/>
      <c r="B1681" s="4"/>
      <c r="C1681" s="3"/>
      <c r="D1681" s="4"/>
      <c r="E1681" s="3"/>
      <c r="F1681" s="4"/>
      <c r="H1681" s="25" t="s">
        <v>172</v>
      </c>
      <c r="I1681" s="26">
        <v>6555843</v>
      </c>
      <c r="J1681" s="26">
        <v>6652370</v>
      </c>
      <c r="K1681" s="26">
        <v>7283425</v>
      </c>
      <c r="L1681" s="25">
        <v>29</v>
      </c>
      <c r="M1681" s="25" t="s">
        <v>144</v>
      </c>
    </row>
    <row r="1682" spans="1:13" s="5" customFormat="1" ht="15.75">
      <c r="A1682" s="4" t="s">
        <v>25</v>
      </c>
      <c r="B1682" s="4">
        <f>SUM(B1678:B1681)</f>
        <v>58422037</v>
      </c>
      <c r="C1682" s="3"/>
      <c r="D1682" s="4">
        <f>SUM(D1678:D1681)</f>
        <v>68272833</v>
      </c>
      <c r="E1682" s="3"/>
      <c r="F1682" s="4">
        <f>SUM(F1678:F1681)</f>
        <v>75671525</v>
      </c>
      <c r="H1682" s="25" t="s">
        <v>172</v>
      </c>
      <c r="I1682" s="26">
        <v>0</v>
      </c>
      <c r="J1682" s="26">
        <v>156118</v>
      </c>
      <c r="K1682" s="26">
        <v>132345</v>
      </c>
      <c r="L1682" s="25">
        <v>30</v>
      </c>
      <c r="M1682" s="25" t="s">
        <v>145</v>
      </c>
    </row>
    <row r="1683" spans="1:13" s="5" customFormat="1" ht="15.75">
      <c r="A1683" s="4"/>
      <c r="B1683" s="4"/>
      <c r="C1683" s="3"/>
      <c r="D1683" s="4"/>
      <c r="E1683" s="3"/>
      <c r="F1683" s="4"/>
      <c r="H1683" s="25" t="s">
        <v>172</v>
      </c>
      <c r="I1683" s="26">
        <v>103264164</v>
      </c>
      <c r="J1683" s="26">
        <v>117243018</v>
      </c>
      <c r="K1683" s="26">
        <v>116200000</v>
      </c>
      <c r="L1683" s="25">
        <v>31</v>
      </c>
      <c r="M1683" s="25" t="s">
        <v>146</v>
      </c>
    </row>
    <row r="1684" spans="1:13" s="5" customFormat="1" ht="15.75">
      <c r="A1684" s="4" t="s">
        <v>26</v>
      </c>
      <c r="B1684" s="4">
        <f aca="true" t="shared" si="246" ref="B1684:B1689">I1673</f>
        <v>41566330</v>
      </c>
      <c r="C1684" s="3"/>
      <c r="D1684" s="4">
        <f aca="true" t="shared" si="247" ref="D1684:D1689">J1673</f>
        <v>42757391</v>
      </c>
      <c r="E1684" s="3"/>
      <c r="F1684" s="4">
        <f aca="true" t="shared" si="248" ref="F1684:F1689">K1673</f>
        <v>43678479</v>
      </c>
      <c r="H1684" s="25" t="s">
        <v>172</v>
      </c>
      <c r="I1684" s="26">
        <v>6438204</v>
      </c>
      <c r="J1684" s="26">
        <v>6919087</v>
      </c>
      <c r="K1684" s="26">
        <v>6682964</v>
      </c>
      <c r="L1684" s="25">
        <v>32</v>
      </c>
      <c r="M1684" s="25" t="s">
        <v>147</v>
      </c>
    </row>
    <row r="1685" spans="1:13" s="5" customFormat="1" ht="15.75">
      <c r="A1685" s="4" t="s">
        <v>27</v>
      </c>
      <c r="B1685" s="4">
        <f t="shared" si="246"/>
        <v>128737</v>
      </c>
      <c r="C1685" s="3"/>
      <c r="D1685" s="4">
        <f t="shared" si="247"/>
        <v>132003</v>
      </c>
      <c r="E1685" s="3"/>
      <c r="F1685" s="4">
        <f t="shared" si="248"/>
        <v>134453</v>
      </c>
      <c r="H1685" s="25" t="s">
        <v>172</v>
      </c>
      <c r="I1685" s="26">
        <v>11370853</v>
      </c>
      <c r="J1685" s="26">
        <v>11417754</v>
      </c>
      <c r="K1685" s="26">
        <v>11504760</v>
      </c>
      <c r="L1685" s="25">
        <v>33</v>
      </c>
      <c r="M1685" s="25" t="s">
        <v>148</v>
      </c>
    </row>
    <row r="1686" spans="1:13" s="5" customFormat="1" ht="15.75">
      <c r="A1686" s="4" t="s">
        <v>28</v>
      </c>
      <c r="B1686" s="4">
        <f t="shared" si="246"/>
        <v>102800</v>
      </c>
      <c r="C1686" s="3"/>
      <c r="D1686" s="4">
        <f t="shared" si="247"/>
        <v>116363</v>
      </c>
      <c r="E1686" s="3"/>
      <c r="F1686" s="4">
        <f t="shared" si="248"/>
        <v>126889</v>
      </c>
      <c r="H1686" s="25" t="s">
        <v>172</v>
      </c>
      <c r="I1686" s="26">
        <v>1825827</v>
      </c>
      <c r="J1686" s="26">
        <v>1786323</v>
      </c>
      <c r="K1686" s="26">
        <v>1276000</v>
      </c>
      <c r="L1686" s="25">
        <v>34</v>
      </c>
      <c r="M1686" s="25" t="s">
        <v>149</v>
      </c>
    </row>
    <row r="1687" spans="1:13" s="5" customFormat="1" ht="15.75">
      <c r="A1687" s="4" t="s">
        <v>29</v>
      </c>
      <c r="B1687" s="4">
        <f t="shared" si="246"/>
        <v>502596</v>
      </c>
      <c r="C1687" s="3"/>
      <c r="D1687" s="4">
        <f t="shared" si="247"/>
        <v>501159</v>
      </c>
      <c r="E1687" s="3"/>
      <c r="F1687" s="4">
        <f t="shared" si="248"/>
        <v>505771</v>
      </c>
      <c r="H1687" s="25" t="s">
        <v>172</v>
      </c>
      <c r="I1687" s="26">
        <v>622861</v>
      </c>
      <c r="J1687" s="26">
        <v>311937</v>
      </c>
      <c r="K1687" s="26">
        <v>311937</v>
      </c>
      <c r="L1687" s="25">
        <v>35</v>
      </c>
      <c r="M1687" s="25" t="s">
        <v>150</v>
      </c>
    </row>
    <row r="1688" spans="1:13" s="5" customFormat="1" ht="15.75">
      <c r="A1688" s="4" t="s">
        <v>30</v>
      </c>
      <c r="B1688" s="4">
        <f t="shared" si="246"/>
        <v>291746</v>
      </c>
      <c r="C1688" s="3"/>
      <c r="D1688" s="4">
        <f t="shared" si="247"/>
        <v>291746</v>
      </c>
      <c r="E1688" s="3"/>
      <c r="F1688" s="4">
        <f t="shared" si="248"/>
        <v>297581</v>
      </c>
      <c r="H1688" s="25" t="s">
        <v>172</v>
      </c>
      <c r="I1688" s="26">
        <v>425130</v>
      </c>
      <c r="J1688" s="26">
        <v>568500</v>
      </c>
      <c r="K1688" s="26">
        <v>558000</v>
      </c>
      <c r="L1688" s="25">
        <v>36</v>
      </c>
      <c r="M1688" s="25" t="s">
        <v>151</v>
      </c>
    </row>
    <row r="1689" spans="1:13" s="5" customFormat="1" ht="15.75">
      <c r="A1689" s="4" t="s">
        <v>31</v>
      </c>
      <c r="B1689" s="12">
        <f t="shared" si="246"/>
        <v>0</v>
      </c>
      <c r="C1689" s="3"/>
      <c r="D1689" s="12">
        <f t="shared" si="247"/>
        <v>0</v>
      </c>
      <c r="E1689" s="3"/>
      <c r="F1689" s="12">
        <f t="shared" si="248"/>
        <v>50000</v>
      </c>
      <c r="H1689" s="25" t="s">
        <v>172</v>
      </c>
      <c r="I1689" s="26">
        <v>0</v>
      </c>
      <c r="J1689" s="26">
        <v>343488</v>
      </c>
      <c r="K1689" s="26">
        <v>336657</v>
      </c>
      <c r="L1689" s="25">
        <v>37</v>
      </c>
      <c r="M1689" s="25" t="s">
        <v>152</v>
      </c>
    </row>
    <row r="1690" spans="1:12" s="5" customFormat="1" ht="15.75">
      <c r="A1690" s="4"/>
      <c r="B1690" s="4"/>
      <c r="C1690" s="3"/>
      <c r="D1690" s="4"/>
      <c r="E1690" s="3"/>
      <c r="F1690" s="4"/>
      <c r="L1690" s="25"/>
    </row>
    <row r="1691" spans="1:12" s="5" customFormat="1" ht="15.75">
      <c r="A1691" s="4" t="s">
        <v>32</v>
      </c>
      <c r="B1691" s="4">
        <f>SUM(B1684:B1690)</f>
        <v>42592209</v>
      </c>
      <c r="C1691" s="3"/>
      <c r="D1691" s="4">
        <f>SUM(D1684:D1690)</f>
        <v>43798662</v>
      </c>
      <c r="E1691" s="3"/>
      <c r="F1691" s="4">
        <f>SUM(F1684:F1690)</f>
        <v>44793173</v>
      </c>
      <c r="L1691" s="25"/>
    </row>
    <row r="1692" spans="1:12" s="5" customFormat="1" ht="15.75">
      <c r="A1692" s="4"/>
      <c r="B1692" s="4"/>
      <c r="C1692" s="3"/>
      <c r="D1692" s="4"/>
      <c r="E1692" s="3"/>
      <c r="F1692" s="4"/>
      <c r="L1692" s="25"/>
    </row>
    <row r="1693" spans="1:12" s="5" customFormat="1" ht="15.75">
      <c r="A1693" s="4" t="s">
        <v>33</v>
      </c>
      <c r="B1693" s="4">
        <f>I1679</f>
        <v>17979064</v>
      </c>
      <c r="C1693" s="3"/>
      <c r="D1693" s="4">
        <f>J1679</f>
        <v>17905647</v>
      </c>
      <c r="E1693" s="3"/>
      <c r="F1693" s="4">
        <f>K1679</f>
        <v>17905647</v>
      </c>
      <c r="L1693" s="25"/>
    </row>
    <row r="1694" spans="1:12" s="5" customFormat="1" ht="15.75">
      <c r="A1694" s="4" t="s">
        <v>34</v>
      </c>
      <c r="B1694" s="4">
        <f>I1680</f>
        <v>1825532</v>
      </c>
      <c r="C1694" s="3"/>
      <c r="D1694" s="4">
        <f>J1680</f>
        <v>1863662</v>
      </c>
      <c r="E1694" s="3"/>
      <c r="F1694" s="4">
        <f>K1680</f>
        <v>1881173</v>
      </c>
      <c r="L1694" s="25"/>
    </row>
    <row r="1695" spans="1:12" s="5" customFormat="1" ht="15.75">
      <c r="A1695" s="4" t="s">
        <v>35</v>
      </c>
      <c r="B1695" s="4">
        <f>I1681</f>
        <v>6555843</v>
      </c>
      <c r="C1695" s="3"/>
      <c r="D1695" s="4">
        <f>J1681</f>
        <v>6652370</v>
      </c>
      <c r="E1695" s="3"/>
      <c r="F1695" s="4">
        <f>K1681</f>
        <v>7283425</v>
      </c>
      <c r="L1695" s="25"/>
    </row>
    <row r="1696" spans="1:12" s="5" customFormat="1" ht="15.75">
      <c r="A1696" s="4" t="s">
        <v>36</v>
      </c>
      <c r="B1696" s="12">
        <f>I1682</f>
        <v>0</v>
      </c>
      <c r="C1696" s="3"/>
      <c r="D1696" s="12">
        <f>J1682</f>
        <v>156118</v>
      </c>
      <c r="E1696" s="3"/>
      <c r="F1696" s="12">
        <f>K1682</f>
        <v>132345</v>
      </c>
      <c r="L1696" s="25"/>
    </row>
    <row r="1697" spans="1:12" s="5" customFormat="1" ht="15.75">
      <c r="A1697" s="4"/>
      <c r="B1697" s="4"/>
      <c r="C1697" s="3"/>
      <c r="D1697" s="4"/>
      <c r="E1697" s="3"/>
      <c r="F1697" s="4"/>
      <c r="L1697" s="25"/>
    </row>
    <row r="1698" spans="1:12" s="5" customFormat="1" ht="15.75">
      <c r="A1698" s="4" t="s">
        <v>37</v>
      </c>
      <c r="B1698" s="4">
        <f>SUM(B1693:B1697)</f>
        <v>26360439</v>
      </c>
      <c r="C1698" s="3"/>
      <c r="D1698" s="4">
        <f>SUM(D1693:D1697)</f>
        <v>26577797</v>
      </c>
      <c r="E1698" s="3"/>
      <c r="F1698" s="4">
        <f>SUM(F1693:F1697)</f>
        <v>27202590</v>
      </c>
      <c r="L1698" s="25"/>
    </row>
    <row r="1699" spans="1:12" s="5" customFormat="1" ht="15.75">
      <c r="A1699" s="4"/>
      <c r="B1699" s="4"/>
      <c r="C1699" s="3"/>
      <c r="D1699" s="4"/>
      <c r="E1699" s="3"/>
      <c r="F1699" s="4"/>
      <c r="L1699" s="25"/>
    </row>
    <row r="1700" spans="1:12" s="5" customFormat="1" ht="15.75">
      <c r="A1700" s="4" t="s">
        <v>38</v>
      </c>
      <c r="B1700" s="4">
        <f aca="true" t="shared" si="249" ref="B1700:B1705">I1683</f>
        <v>103264164</v>
      </c>
      <c r="C1700" s="3"/>
      <c r="D1700" s="4">
        <f aca="true" t="shared" si="250" ref="D1700:D1705">J1683</f>
        <v>117243018</v>
      </c>
      <c r="E1700" s="3"/>
      <c r="F1700" s="4">
        <f aca="true" t="shared" si="251" ref="F1700:F1705">K1683</f>
        <v>116200000</v>
      </c>
      <c r="L1700" s="25"/>
    </row>
    <row r="1701" spans="1:12" s="5" customFormat="1" ht="15.75">
      <c r="A1701" s="4" t="s">
        <v>39</v>
      </c>
      <c r="B1701" s="4">
        <f t="shared" si="249"/>
        <v>6438204</v>
      </c>
      <c r="C1701" s="3"/>
      <c r="D1701" s="4">
        <f t="shared" si="250"/>
        <v>6919087</v>
      </c>
      <c r="E1701" s="3"/>
      <c r="F1701" s="4">
        <f t="shared" si="251"/>
        <v>6682964</v>
      </c>
      <c r="L1701" s="25"/>
    </row>
    <row r="1702" spans="1:12" s="5" customFormat="1" ht="15.75">
      <c r="A1702" s="4" t="s">
        <v>40</v>
      </c>
      <c r="B1702" s="4">
        <f t="shared" si="249"/>
        <v>11370853</v>
      </c>
      <c r="C1702" s="3"/>
      <c r="D1702" s="4">
        <f t="shared" si="250"/>
        <v>11417754</v>
      </c>
      <c r="E1702" s="3"/>
      <c r="F1702" s="4">
        <f t="shared" si="251"/>
        <v>11504760</v>
      </c>
      <c r="L1702" s="25"/>
    </row>
    <row r="1703" spans="1:12" s="5" customFormat="1" ht="15.75">
      <c r="A1703" s="4" t="s">
        <v>41</v>
      </c>
      <c r="B1703" s="4">
        <f t="shared" si="249"/>
        <v>1825827</v>
      </c>
      <c r="C1703" s="3"/>
      <c r="D1703" s="4">
        <f t="shared" si="250"/>
        <v>1786323</v>
      </c>
      <c r="E1703" s="3"/>
      <c r="F1703" s="4">
        <f t="shared" si="251"/>
        <v>1276000</v>
      </c>
      <c r="L1703" s="25"/>
    </row>
    <row r="1704" spans="1:12" s="5" customFormat="1" ht="15.75">
      <c r="A1704" s="4" t="s">
        <v>42</v>
      </c>
      <c r="B1704" s="4">
        <f t="shared" si="249"/>
        <v>622861</v>
      </c>
      <c r="C1704" s="3"/>
      <c r="D1704" s="4">
        <f t="shared" si="250"/>
        <v>311937</v>
      </c>
      <c r="E1704" s="3"/>
      <c r="F1704" s="4">
        <f t="shared" si="251"/>
        <v>311937</v>
      </c>
      <c r="L1704" s="25"/>
    </row>
    <row r="1705" spans="1:12" s="5" customFormat="1" ht="15.75">
      <c r="A1705" s="4" t="s">
        <v>43</v>
      </c>
      <c r="B1705" s="4">
        <f t="shared" si="249"/>
        <v>425130</v>
      </c>
      <c r="C1705" s="3"/>
      <c r="D1705" s="4">
        <f t="shared" si="250"/>
        <v>568500</v>
      </c>
      <c r="E1705" s="3"/>
      <c r="F1705" s="4">
        <f t="shared" si="251"/>
        <v>558000</v>
      </c>
      <c r="L1705" s="25"/>
    </row>
    <row r="1706" spans="1:12" s="5" customFormat="1" ht="15.75">
      <c r="A1706" s="4" t="s">
        <v>44</v>
      </c>
      <c r="B1706" s="4"/>
      <c r="C1706" s="4"/>
      <c r="D1706" s="4"/>
      <c r="E1706" s="3"/>
      <c r="F1706" s="4"/>
      <c r="L1706" s="25"/>
    </row>
    <row r="1707" spans="1:12" s="5" customFormat="1" ht="15.75">
      <c r="A1707" s="4" t="s">
        <v>45</v>
      </c>
      <c r="B1707" s="12">
        <f>I1689</f>
        <v>0</v>
      </c>
      <c r="C1707" s="3"/>
      <c r="D1707" s="12">
        <f>J1689</f>
        <v>343488</v>
      </c>
      <c r="E1707" s="3"/>
      <c r="F1707" s="12">
        <f>K1689</f>
        <v>336657</v>
      </c>
      <c r="L1707" s="25"/>
    </row>
    <row r="1708" spans="1:12" s="5" customFormat="1" ht="15.75">
      <c r="A1708" s="4"/>
      <c r="B1708" s="4"/>
      <c r="C1708" s="4"/>
      <c r="D1708" s="4"/>
      <c r="E1708" s="3"/>
      <c r="F1708" s="4"/>
      <c r="L1708" s="25"/>
    </row>
    <row r="1709" spans="1:12" s="5" customFormat="1" ht="15.75">
      <c r="A1709" s="4" t="s">
        <v>46</v>
      </c>
      <c r="B1709" s="4">
        <f>SUM(B1653:B1654)+B1663+SUM(B1667:B1676)+B1682+B1691+SUM(B1697:B1708)</f>
        <v>418801092</v>
      </c>
      <c r="C1709" s="3"/>
      <c r="D1709" s="4">
        <f>SUM(D1653:D1654)+D1663+SUM(D1667:D1676)+D1682+D1691+SUM(D1697:D1708)</f>
        <v>451435037</v>
      </c>
      <c r="E1709" s="3"/>
      <c r="F1709" s="4">
        <f>SUM(F1653:F1654)+F1663+SUM(F1667:F1676)+F1682+F1691+SUM(F1697:F1708)</f>
        <v>479339214</v>
      </c>
      <c r="L1709" s="25"/>
    </row>
    <row r="1710" spans="1:12" s="5" customFormat="1" ht="15.75">
      <c r="A1710" s="4"/>
      <c r="B1710" s="4"/>
      <c r="C1710" s="3"/>
      <c r="D1710" s="4"/>
      <c r="E1710" s="3"/>
      <c r="F1710" s="4"/>
      <c r="L1710" s="25"/>
    </row>
    <row r="1711" spans="1:12" s="5" customFormat="1" ht="15.75">
      <c r="A1711" s="13" t="s">
        <v>47</v>
      </c>
      <c r="B1711" s="4"/>
      <c r="C1711" s="4"/>
      <c r="D1711" s="4"/>
      <c r="E1711" s="4"/>
      <c r="F1711" s="4"/>
      <c r="L1711" s="25"/>
    </row>
    <row r="1712" spans="1:12" s="5" customFormat="1" ht="15.75">
      <c r="A1712" s="14" t="s">
        <v>48</v>
      </c>
      <c r="B1712" s="4"/>
      <c r="C1712" s="3"/>
      <c r="D1712" s="4"/>
      <c r="E1712" s="3"/>
      <c r="F1712" s="4"/>
      <c r="L1712" s="25"/>
    </row>
    <row r="1713" spans="1:12" s="5" customFormat="1" ht="15.75">
      <c r="A1713" s="14" t="s">
        <v>49</v>
      </c>
      <c r="B1713" s="4"/>
      <c r="C1713" s="3"/>
      <c r="D1713" s="4"/>
      <c r="E1713" s="3"/>
      <c r="F1713" s="4"/>
      <c r="L1713" s="25"/>
    </row>
    <row r="1714" spans="1:12" s="5" customFormat="1" ht="15.75">
      <c r="A1714" s="14" t="s">
        <v>50</v>
      </c>
      <c r="B1714" s="3"/>
      <c r="C1714" s="3"/>
      <c r="D1714" s="3"/>
      <c r="E1714" s="3"/>
      <c r="F1714" s="3"/>
      <c r="L1714" s="25"/>
    </row>
    <row r="1715" spans="1:12" s="5" customFormat="1" ht="15.75">
      <c r="A1715" s="14" t="s">
        <v>51</v>
      </c>
      <c r="B1715" s="4"/>
      <c r="C1715" s="3"/>
      <c r="D1715" s="4"/>
      <c r="E1715" s="3"/>
      <c r="F1715" s="4"/>
      <c r="L1715" s="25"/>
    </row>
    <row r="1716" spans="1:12" s="5" customFormat="1" ht="15.75">
      <c r="A1716" s="4"/>
      <c r="B1716" s="4"/>
      <c r="C1716" s="3"/>
      <c r="D1716" s="4"/>
      <c r="E1716" s="3"/>
      <c r="F1716" s="4"/>
      <c r="L1716" s="25"/>
    </row>
    <row r="1717" spans="1:12" s="5" customFormat="1" ht="15.75">
      <c r="A1717" s="4"/>
      <c r="B1717" s="4"/>
      <c r="C1717" s="3"/>
      <c r="D1717" s="4"/>
      <c r="E1717" s="3"/>
      <c r="F1717" s="4"/>
      <c r="L1717" s="25"/>
    </row>
    <row r="1718" spans="1:12" s="5" customFormat="1" ht="15.75">
      <c r="A1718" s="15"/>
      <c r="B1718" s="4"/>
      <c r="C1718" s="3"/>
      <c r="D1718" s="4"/>
      <c r="E1718" s="3"/>
      <c r="F1718" s="4"/>
      <c r="L1718" s="25"/>
    </row>
    <row r="1719" spans="1:12" s="5" customFormat="1" ht="15.75">
      <c r="A1719" s="15"/>
      <c r="B1719" s="4"/>
      <c r="C1719" s="3"/>
      <c r="D1719" s="4"/>
      <c r="E1719" s="3"/>
      <c r="F1719" s="4"/>
      <c r="L1719" s="25"/>
    </row>
    <row r="1720" spans="1:12" s="5" customFormat="1" ht="15.75">
      <c r="A1720" s="16"/>
      <c r="B1720" s="4"/>
      <c r="C1720" s="3"/>
      <c r="D1720" s="4"/>
      <c r="E1720" s="3"/>
      <c r="F1720" s="4"/>
      <c r="L1720" s="25"/>
    </row>
    <row r="1721" spans="1:12" s="5" customFormat="1" ht="15.75">
      <c r="A1721" s="17"/>
      <c r="B1721" s="4"/>
      <c r="C1721" s="3"/>
      <c r="D1721" s="4"/>
      <c r="E1721" s="3"/>
      <c r="F1721" s="4"/>
      <c r="L1721" s="25"/>
    </row>
    <row r="1722" spans="1:12" s="5" customFormat="1" ht="15.75">
      <c r="A1722" s="18" t="s">
        <v>52</v>
      </c>
      <c r="B1722" s="4"/>
      <c r="C1722" s="3"/>
      <c r="D1722" s="4"/>
      <c r="E1722" s="3"/>
      <c r="F1722" s="4"/>
      <c r="L1722" s="25"/>
    </row>
    <row r="1723" spans="1:12" s="5" customFormat="1" ht="15.75">
      <c r="A1723" s="4"/>
      <c r="B1723" s="4"/>
      <c r="C1723" s="3"/>
      <c r="D1723" s="4"/>
      <c r="E1723" s="3"/>
      <c r="F1723" s="4"/>
      <c r="L1723" s="25"/>
    </row>
    <row r="1724" spans="1:12" s="5" customFormat="1" ht="15.75">
      <c r="A1724" s="6" t="s">
        <v>0</v>
      </c>
      <c r="B1724" s="4"/>
      <c r="C1724" s="3"/>
      <c r="D1724" s="4"/>
      <c r="E1724" s="3"/>
      <c r="F1724" s="4"/>
      <c r="L1724" s="25"/>
    </row>
    <row r="1725" spans="1:12" s="5" customFormat="1" ht="15.75">
      <c r="A1725" s="4"/>
      <c r="B1725" s="4"/>
      <c r="C1725" s="3"/>
      <c r="D1725" s="4"/>
      <c r="E1725" s="3"/>
      <c r="F1725" s="4"/>
      <c r="L1725" s="25"/>
    </row>
    <row r="1726" spans="1:12" s="5" customFormat="1" ht="15.75">
      <c r="A1726" s="6" t="s">
        <v>1</v>
      </c>
      <c r="B1726" s="4"/>
      <c r="C1726" s="3"/>
      <c r="D1726" s="4"/>
      <c r="E1726" s="3"/>
      <c r="F1726" s="4"/>
      <c r="L1726" s="25"/>
    </row>
    <row r="1727" spans="1:12" s="5" customFormat="1" ht="15.75">
      <c r="A1727" s="19" t="s">
        <v>73</v>
      </c>
      <c r="B1727" s="4"/>
      <c r="C1727" s="3"/>
      <c r="D1727" s="4"/>
      <c r="E1727" s="3"/>
      <c r="F1727" s="4"/>
      <c r="L1727" s="25"/>
    </row>
    <row r="1728" spans="1:12" s="5" customFormat="1" ht="15.75">
      <c r="A1728" s="4"/>
      <c r="B1728" s="4"/>
      <c r="C1728" s="3"/>
      <c r="D1728" s="8"/>
      <c r="E1728" s="9"/>
      <c r="F1728" s="8"/>
      <c r="L1728" s="25"/>
    </row>
    <row r="1729" spans="1:12" s="5" customFormat="1" ht="15.75">
      <c r="A1729" s="4"/>
      <c r="B1729" s="10"/>
      <c r="C1729" s="11"/>
      <c r="D1729" s="10"/>
      <c r="E1729" s="11"/>
      <c r="F1729" s="10"/>
      <c r="L1729" s="25"/>
    </row>
    <row r="1730" spans="1:12" s="5" customFormat="1" ht="15.75">
      <c r="A1730" s="4"/>
      <c r="B1730" s="2">
        <v>1997</v>
      </c>
      <c r="C1730" s="1"/>
      <c r="D1730" s="2">
        <v>1998</v>
      </c>
      <c r="E1730" s="1"/>
      <c r="F1730" s="2">
        <v>1999</v>
      </c>
      <c r="L1730" s="25"/>
    </row>
    <row r="1731" spans="1:12" s="5" customFormat="1" ht="15.75">
      <c r="A1731" s="4"/>
      <c r="B1731" s="4"/>
      <c r="C1731" s="3"/>
      <c r="D1731" s="4"/>
      <c r="E1731" s="3"/>
      <c r="F1731" s="4"/>
      <c r="L1731" s="25"/>
    </row>
    <row r="1732" spans="1:13" s="5" customFormat="1" ht="15.75">
      <c r="A1732" s="4" t="s">
        <v>3</v>
      </c>
      <c r="B1732" s="4">
        <f>I1732</f>
        <v>5348827</v>
      </c>
      <c r="C1732" s="3"/>
      <c r="D1732" s="4">
        <f>J1732</f>
        <v>10272812</v>
      </c>
      <c r="E1732" s="3"/>
      <c r="F1732" s="4">
        <f>K1732</f>
        <v>10592292</v>
      </c>
      <c r="H1732" s="25" t="s">
        <v>173</v>
      </c>
      <c r="I1732" s="26">
        <v>5348827</v>
      </c>
      <c r="J1732" s="26">
        <v>10272812</v>
      </c>
      <c r="K1732" s="26">
        <v>10592292</v>
      </c>
      <c r="L1732" s="25">
        <v>1</v>
      </c>
      <c r="M1732" s="25" t="s">
        <v>116</v>
      </c>
    </row>
    <row r="1733" spans="1:13" s="5" customFormat="1" ht="15.75">
      <c r="A1733" s="4" t="s">
        <v>4</v>
      </c>
      <c r="B1733" s="4">
        <f>I1733</f>
        <v>10544733</v>
      </c>
      <c r="C1733" s="3"/>
      <c r="D1733" s="4">
        <f>J1733</f>
        <v>9716049</v>
      </c>
      <c r="E1733" s="3"/>
      <c r="F1733" s="4">
        <f>K1733</f>
        <v>9730432</v>
      </c>
      <c r="H1733" s="25" t="s">
        <v>173</v>
      </c>
      <c r="I1733" s="26">
        <v>10544733</v>
      </c>
      <c r="J1733" s="26">
        <v>9716049</v>
      </c>
      <c r="K1733" s="26">
        <v>9730432</v>
      </c>
      <c r="L1733" s="25">
        <v>2</v>
      </c>
      <c r="M1733" s="25" t="s">
        <v>117</v>
      </c>
    </row>
    <row r="1734" spans="1:13" s="5" customFormat="1" ht="15.75">
      <c r="A1734" s="4"/>
      <c r="B1734" s="4"/>
      <c r="C1734" s="3"/>
      <c r="D1734" s="4"/>
      <c r="E1734" s="3"/>
      <c r="F1734" s="4"/>
      <c r="H1734" s="25" t="s">
        <v>173</v>
      </c>
      <c r="I1734" s="26">
        <v>191287477</v>
      </c>
      <c r="J1734" s="26">
        <v>191246898</v>
      </c>
      <c r="K1734" s="26">
        <v>191246371</v>
      </c>
      <c r="L1734" s="25">
        <v>3</v>
      </c>
      <c r="M1734" s="25" t="s">
        <v>118</v>
      </c>
    </row>
    <row r="1735" spans="1:13" s="5" customFormat="1" ht="15.75">
      <c r="A1735" s="4" t="s">
        <v>5</v>
      </c>
      <c r="B1735" s="4">
        <f aca="true" t="shared" si="252" ref="B1735:B1740">I1734</f>
        <v>191287477</v>
      </c>
      <c r="C1735" s="3"/>
      <c r="D1735" s="4">
        <f aca="true" t="shared" si="253" ref="D1735:D1740">J1734</f>
        <v>191246898</v>
      </c>
      <c r="E1735" s="3"/>
      <c r="F1735" s="4">
        <f aca="true" t="shared" si="254" ref="F1735:F1740">K1734</f>
        <v>191246371</v>
      </c>
      <c r="H1735" s="25" t="s">
        <v>173</v>
      </c>
      <c r="I1735" s="26">
        <v>1039492</v>
      </c>
      <c r="J1735" s="26">
        <v>1039492</v>
      </c>
      <c r="K1735" s="26">
        <v>856636</v>
      </c>
      <c r="L1735" s="25">
        <v>4</v>
      </c>
      <c r="M1735" s="25" t="s">
        <v>119</v>
      </c>
    </row>
    <row r="1736" spans="1:13" s="5" customFormat="1" ht="15.75">
      <c r="A1736" s="4" t="s">
        <v>6</v>
      </c>
      <c r="B1736" s="4">
        <f t="shared" si="252"/>
        <v>1039492</v>
      </c>
      <c r="C1736" s="3"/>
      <c r="D1736" s="4">
        <f t="shared" si="253"/>
        <v>1039492</v>
      </c>
      <c r="E1736" s="3"/>
      <c r="F1736" s="4">
        <f t="shared" si="254"/>
        <v>856636</v>
      </c>
      <c r="H1736" s="25" t="s">
        <v>173</v>
      </c>
      <c r="I1736" s="26">
        <v>2346425</v>
      </c>
      <c r="J1736" s="26">
        <v>2865025</v>
      </c>
      <c r="K1736" s="26">
        <v>3046212</v>
      </c>
      <c r="L1736" s="25">
        <v>5</v>
      </c>
      <c r="M1736" s="25" t="s">
        <v>120</v>
      </c>
    </row>
    <row r="1737" spans="1:13" s="5" customFormat="1" ht="15.75">
      <c r="A1737" s="4" t="s">
        <v>7</v>
      </c>
      <c r="B1737" s="4">
        <f t="shared" si="252"/>
        <v>2346425</v>
      </c>
      <c r="C1737" s="3"/>
      <c r="D1737" s="4">
        <f t="shared" si="253"/>
        <v>2865025</v>
      </c>
      <c r="E1737" s="3"/>
      <c r="F1737" s="4">
        <f t="shared" si="254"/>
        <v>3046212</v>
      </c>
      <c r="H1737" s="25" t="s">
        <v>173</v>
      </c>
      <c r="I1737" s="26">
        <v>2564372</v>
      </c>
      <c r="J1737" s="26">
        <v>2385582</v>
      </c>
      <c r="K1737" s="26">
        <v>2772254</v>
      </c>
      <c r="L1737" s="25">
        <v>6</v>
      </c>
      <c r="M1737" s="25" t="s">
        <v>121</v>
      </c>
    </row>
    <row r="1738" spans="1:13" s="5" customFormat="1" ht="15.75">
      <c r="A1738" s="4" t="s">
        <v>8</v>
      </c>
      <c r="B1738" s="4">
        <f t="shared" si="252"/>
        <v>2564372</v>
      </c>
      <c r="C1738" s="3"/>
      <c r="D1738" s="4">
        <f t="shared" si="253"/>
        <v>2385582</v>
      </c>
      <c r="E1738" s="3"/>
      <c r="F1738" s="4">
        <f t="shared" si="254"/>
        <v>2772254</v>
      </c>
      <c r="H1738" s="25" t="s">
        <v>173</v>
      </c>
      <c r="I1738" s="26">
        <v>655852</v>
      </c>
      <c r="J1738" s="26">
        <v>649706</v>
      </c>
      <c r="K1738" s="26">
        <v>595119</v>
      </c>
      <c r="L1738" s="25">
        <v>7</v>
      </c>
      <c r="M1738" s="25" t="s">
        <v>122</v>
      </c>
    </row>
    <row r="1739" spans="1:13" s="5" customFormat="1" ht="15.75">
      <c r="A1739" s="4" t="s">
        <v>9</v>
      </c>
      <c r="B1739" s="4">
        <f t="shared" si="252"/>
        <v>655852</v>
      </c>
      <c r="C1739" s="3"/>
      <c r="D1739" s="4">
        <f t="shared" si="253"/>
        <v>649706</v>
      </c>
      <c r="E1739" s="3"/>
      <c r="F1739" s="4">
        <f t="shared" si="254"/>
        <v>595119</v>
      </c>
      <c r="H1739" s="25" t="s">
        <v>173</v>
      </c>
      <c r="I1739" s="26">
        <v>0</v>
      </c>
      <c r="J1739" s="26">
        <v>2956617</v>
      </c>
      <c r="K1739" s="26">
        <v>3064340</v>
      </c>
      <c r="L1739" s="25">
        <v>8</v>
      </c>
      <c r="M1739" s="25" t="s">
        <v>123</v>
      </c>
    </row>
    <row r="1740" spans="1:13" s="5" customFormat="1" ht="15.75">
      <c r="A1740" s="4" t="s">
        <v>10</v>
      </c>
      <c r="B1740" s="12">
        <f t="shared" si="252"/>
        <v>0</v>
      </c>
      <c r="C1740" s="3"/>
      <c r="D1740" s="12">
        <f t="shared" si="253"/>
        <v>2956617</v>
      </c>
      <c r="E1740" s="3"/>
      <c r="F1740" s="12">
        <f t="shared" si="254"/>
        <v>3064340</v>
      </c>
      <c r="H1740" s="25" t="s">
        <v>173</v>
      </c>
      <c r="I1740" s="26">
        <v>2920782</v>
      </c>
      <c r="J1740" s="26">
        <v>4218703</v>
      </c>
      <c r="K1740" s="26">
        <v>3503103</v>
      </c>
      <c r="L1740" s="25">
        <v>9</v>
      </c>
      <c r="M1740" s="25" t="s">
        <v>124</v>
      </c>
    </row>
    <row r="1741" spans="1:13" s="5" customFormat="1" ht="15.75">
      <c r="A1741" s="4"/>
      <c r="B1741" s="3"/>
      <c r="C1741" s="3"/>
      <c r="D1741" s="3"/>
      <c r="E1741" s="3"/>
      <c r="F1741" s="3"/>
      <c r="H1741" s="25" t="s">
        <v>173</v>
      </c>
      <c r="I1741" s="26">
        <v>170006</v>
      </c>
      <c r="J1741" s="26">
        <v>283389</v>
      </c>
      <c r="K1741" s="26">
        <v>276380</v>
      </c>
      <c r="L1741" s="25">
        <v>10</v>
      </c>
      <c r="M1741" s="25" t="s">
        <v>125</v>
      </c>
    </row>
    <row r="1742" spans="1:13" s="5" customFormat="1" ht="15.75">
      <c r="A1742" s="4" t="s">
        <v>11</v>
      </c>
      <c r="B1742" s="4">
        <f>SUM(B1735:B1741)</f>
        <v>197893618</v>
      </c>
      <c r="C1742" s="3"/>
      <c r="D1742" s="4">
        <f>SUM(D1735:D1741)</f>
        <v>201143320</v>
      </c>
      <c r="E1742" s="3"/>
      <c r="F1742" s="4">
        <f>SUM(F1735:F1741)</f>
        <v>201580932</v>
      </c>
      <c r="H1742" s="25" t="s">
        <v>173</v>
      </c>
      <c r="I1742" s="26">
        <v>6860926</v>
      </c>
      <c r="J1742" s="26">
        <v>6959608</v>
      </c>
      <c r="K1742" s="26">
        <v>6963364</v>
      </c>
      <c r="L1742" s="25">
        <v>11</v>
      </c>
      <c r="M1742" s="25" t="s">
        <v>126</v>
      </c>
    </row>
    <row r="1743" spans="1:13" s="5" customFormat="1" ht="15.75">
      <c r="A1743" s="4"/>
      <c r="B1743" s="4"/>
      <c r="C1743" s="3"/>
      <c r="D1743" s="4"/>
      <c r="E1743" s="3"/>
      <c r="F1743" s="4"/>
      <c r="H1743" s="25" t="s">
        <v>173</v>
      </c>
      <c r="I1743" s="26">
        <v>5425616</v>
      </c>
      <c r="J1743" s="26">
        <v>6063409</v>
      </c>
      <c r="K1743" s="26">
        <v>6215707</v>
      </c>
      <c r="L1743" s="25">
        <v>12</v>
      </c>
      <c r="M1743" s="25" t="s">
        <v>127</v>
      </c>
    </row>
    <row r="1744" spans="1:13" s="5" customFormat="1" ht="15.75">
      <c r="A1744" s="4" t="s">
        <v>12</v>
      </c>
      <c r="B1744" s="3">
        <f>I1740</f>
        <v>2920782</v>
      </c>
      <c r="C1744" s="3"/>
      <c r="D1744" s="3">
        <f>J1740</f>
        <v>4218703</v>
      </c>
      <c r="E1744" s="3"/>
      <c r="F1744" s="3">
        <f>K1740</f>
        <v>3503103</v>
      </c>
      <c r="H1744" s="25" t="s">
        <v>173</v>
      </c>
      <c r="I1744" s="26">
        <v>0</v>
      </c>
      <c r="J1744" s="26">
        <v>0</v>
      </c>
      <c r="K1744" s="26">
        <v>29471026</v>
      </c>
      <c r="L1744" s="25">
        <v>13</v>
      </c>
      <c r="M1744" s="25" t="s">
        <v>128</v>
      </c>
    </row>
    <row r="1745" spans="1:13" s="5" customFormat="1" ht="15.75">
      <c r="A1745" s="4" t="s">
        <v>13</v>
      </c>
      <c r="B1745" s="12">
        <f>I1741</f>
        <v>170006</v>
      </c>
      <c r="C1745" s="3"/>
      <c r="D1745" s="12">
        <f>J1741</f>
        <v>283389</v>
      </c>
      <c r="E1745" s="3"/>
      <c r="F1745" s="12">
        <f>K1741</f>
        <v>276380</v>
      </c>
      <c r="H1745" s="25" t="s">
        <v>173</v>
      </c>
      <c r="I1745" s="26">
        <v>11623374</v>
      </c>
      <c r="J1745" s="26">
        <v>10912631</v>
      </c>
      <c r="K1745" s="26">
        <v>9061639</v>
      </c>
      <c r="L1745" s="25">
        <v>14</v>
      </c>
      <c r="M1745" s="25" t="s">
        <v>129</v>
      </c>
    </row>
    <row r="1746" spans="1:13" s="5" customFormat="1" ht="15.75">
      <c r="A1746" s="4"/>
      <c r="B1746" s="3"/>
      <c r="C1746" s="3"/>
      <c r="D1746" s="3"/>
      <c r="E1746" s="3"/>
      <c r="F1746" s="3"/>
      <c r="H1746" s="25" t="s">
        <v>173</v>
      </c>
      <c r="I1746" s="26">
        <v>615912</v>
      </c>
      <c r="J1746" s="26">
        <v>738320</v>
      </c>
      <c r="K1746" s="26">
        <v>708956</v>
      </c>
      <c r="L1746" s="25">
        <v>15</v>
      </c>
      <c r="M1746" s="25" t="s">
        <v>130</v>
      </c>
    </row>
    <row r="1747" spans="1:13" s="5" customFormat="1" ht="15.75">
      <c r="A1747" s="4" t="s">
        <v>14</v>
      </c>
      <c r="B1747" s="4">
        <f>SUM(B1744:B1746)</f>
        <v>3090788</v>
      </c>
      <c r="C1747" s="3"/>
      <c r="D1747" s="4">
        <f>SUM(D1744:D1746)</f>
        <v>4502092</v>
      </c>
      <c r="E1747" s="3"/>
      <c r="F1747" s="4">
        <f>SUM(F1744:F1746)</f>
        <v>3779483</v>
      </c>
      <c r="H1747" s="25" t="s">
        <v>173</v>
      </c>
      <c r="I1747" s="29">
        <v>461132</v>
      </c>
      <c r="J1747" s="29">
        <v>488429</v>
      </c>
      <c r="K1747" s="29">
        <v>506822</v>
      </c>
      <c r="L1747" s="25">
        <v>16</v>
      </c>
      <c r="M1747" s="25" t="s">
        <v>131</v>
      </c>
    </row>
    <row r="1748" spans="1:13" s="5" customFormat="1" ht="15.75">
      <c r="A1748" s="4"/>
      <c r="B1748" s="4"/>
      <c r="C1748" s="4"/>
      <c r="D1748" s="4"/>
      <c r="E1748" s="4"/>
      <c r="F1748" s="4"/>
      <c r="H1748" s="25" t="s">
        <v>173</v>
      </c>
      <c r="I1748" s="26">
        <v>273745</v>
      </c>
      <c r="J1748" s="26">
        <v>429714</v>
      </c>
      <c r="K1748" s="26">
        <v>490790</v>
      </c>
      <c r="L1748" s="25">
        <v>17</v>
      </c>
      <c r="M1748" s="25" t="s">
        <v>132</v>
      </c>
    </row>
    <row r="1749" spans="1:13" s="5" customFormat="1" ht="15.75">
      <c r="A1749" s="4" t="s">
        <v>15</v>
      </c>
      <c r="B1749" s="4">
        <f aca="true" t="shared" si="255" ref="B1749:B1755">I1742</f>
        <v>6860926</v>
      </c>
      <c r="C1749" s="3"/>
      <c r="D1749" s="4">
        <f aca="true" t="shared" si="256" ref="D1749:D1755">J1742</f>
        <v>6959608</v>
      </c>
      <c r="E1749" s="3"/>
      <c r="F1749" s="4">
        <f aca="true" t="shared" si="257" ref="F1749:F1755">K1742</f>
        <v>6963364</v>
      </c>
      <c r="H1749" s="25" t="s">
        <v>173</v>
      </c>
      <c r="I1749" s="27">
        <v>48892611</v>
      </c>
      <c r="J1749" s="27">
        <v>59015014</v>
      </c>
      <c r="K1749" s="27">
        <v>65859276</v>
      </c>
      <c r="L1749" s="25">
        <v>18</v>
      </c>
      <c r="M1749" s="25" t="s">
        <v>133</v>
      </c>
    </row>
    <row r="1750" spans="1:13" s="5" customFormat="1" ht="15.75">
      <c r="A1750" s="4" t="s">
        <v>16</v>
      </c>
      <c r="B1750" s="4">
        <f t="shared" si="255"/>
        <v>5425616</v>
      </c>
      <c r="C1750" s="3"/>
      <c r="D1750" s="4">
        <f t="shared" si="256"/>
        <v>6063409</v>
      </c>
      <c r="E1750" s="3"/>
      <c r="F1750" s="4">
        <f t="shared" si="257"/>
        <v>6215707</v>
      </c>
      <c r="H1750" s="25" t="s">
        <v>173</v>
      </c>
      <c r="I1750" s="26">
        <v>6147040</v>
      </c>
      <c r="J1750" s="26">
        <v>6382405</v>
      </c>
      <c r="K1750" s="26">
        <v>6382405</v>
      </c>
      <c r="L1750" s="25">
        <v>19</v>
      </c>
      <c r="M1750" s="25" t="s">
        <v>134</v>
      </c>
    </row>
    <row r="1751" spans="1:13" s="5" customFormat="1" ht="15.75">
      <c r="A1751" s="4" t="s">
        <v>17</v>
      </c>
      <c r="B1751" s="4">
        <f t="shared" si="255"/>
        <v>0</v>
      </c>
      <c r="C1751" s="3"/>
      <c r="D1751" s="4">
        <f t="shared" si="256"/>
        <v>0</v>
      </c>
      <c r="E1751" s="3"/>
      <c r="F1751" s="4">
        <f t="shared" si="257"/>
        <v>29471026</v>
      </c>
      <c r="H1751" s="25" t="s">
        <v>173</v>
      </c>
      <c r="I1751" s="26">
        <v>4898566</v>
      </c>
      <c r="J1751" s="26">
        <v>5531914</v>
      </c>
      <c r="K1751" s="26">
        <v>5747605</v>
      </c>
      <c r="L1751" s="25">
        <v>20</v>
      </c>
      <c r="M1751" s="25" t="s">
        <v>135</v>
      </c>
    </row>
    <row r="1752" spans="1:13" s="5" customFormat="1" ht="15.75">
      <c r="A1752" s="4" t="s">
        <v>18</v>
      </c>
      <c r="B1752" s="4">
        <f t="shared" si="255"/>
        <v>11623374</v>
      </c>
      <c r="C1752" s="3"/>
      <c r="D1752" s="4">
        <f t="shared" si="256"/>
        <v>10912631</v>
      </c>
      <c r="E1752" s="3"/>
      <c r="F1752" s="4">
        <f t="shared" si="257"/>
        <v>9061639</v>
      </c>
      <c r="H1752" s="25" t="s">
        <v>173</v>
      </c>
      <c r="I1752" s="26">
        <v>47316765</v>
      </c>
      <c r="J1752" s="26">
        <v>47977231</v>
      </c>
      <c r="K1752" s="26">
        <v>48825985</v>
      </c>
      <c r="L1752" s="25">
        <v>21</v>
      </c>
      <c r="M1752" s="25" t="s">
        <v>136</v>
      </c>
    </row>
    <row r="1753" spans="1:13" s="5" customFormat="1" ht="15.75">
      <c r="A1753" s="4" t="s">
        <v>19</v>
      </c>
      <c r="B1753" s="4">
        <f t="shared" si="255"/>
        <v>615912</v>
      </c>
      <c r="C1753" s="3"/>
      <c r="D1753" s="4">
        <f t="shared" si="256"/>
        <v>738320</v>
      </c>
      <c r="E1753" s="3"/>
      <c r="F1753" s="4">
        <f t="shared" si="257"/>
        <v>708956</v>
      </c>
      <c r="H1753" s="25" t="s">
        <v>173</v>
      </c>
      <c r="I1753" s="26">
        <v>144227</v>
      </c>
      <c r="J1753" s="26">
        <v>147873</v>
      </c>
      <c r="K1753" s="26">
        <v>149729</v>
      </c>
      <c r="L1753" s="25">
        <v>22</v>
      </c>
      <c r="M1753" s="25" t="s">
        <v>137</v>
      </c>
    </row>
    <row r="1754" spans="1:13" s="5" customFormat="1" ht="15.75">
      <c r="A1754" s="4" t="s">
        <v>20</v>
      </c>
      <c r="B1754" s="4">
        <f t="shared" si="255"/>
        <v>461132</v>
      </c>
      <c r="C1754" s="3"/>
      <c r="D1754" s="4">
        <f t="shared" si="256"/>
        <v>488429</v>
      </c>
      <c r="E1754" s="3"/>
      <c r="F1754" s="4">
        <f t="shared" si="257"/>
        <v>506822</v>
      </c>
      <c r="H1754" s="25" t="s">
        <v>173</v>
      </c>
      <c r="I1754" s="26">
        <v>102800</v>
      </c>
      <c r="J1754" s="26">
        <v>130354</v>
      </c>
      <c r="K1754" s="26">
        <v>141305</v>
      </c>
      <c r="L1754" s="25">
        <v>23</v>
      </c>
      <c r="M1754" s="25" t="s">
        <v>138</v>
      </c>
    </row>
    <row r="1755" spans="1:13" s="5" customFormat="1" ht="15.75">
      <c r="A1755" s="4" t="s">
        <v>21</v>
      </c>
      <c r="B1755" s="4">
        <f t="shared" si="255"/>
        <v>273745</v>
      </c>
      <c r="C1755" s="3"/>
      <c r="D1755" s="4">
        <f t="shared" si="256"/>
        <v>429714</v>
      </c>
      <c r="E1755" s="3"/>
      <c r="F1755" s="4">
        <f t="shared" si="257"/>
        <v>490790</v>
      </c>
      <c r="H1755" s="25" t="s">
        <v>173</v>
      </c>
      <c r="I1755" s="26">
        <v>565355</v>
      </c>
      <c r="J1755" s="26">
        <v>561418</v>
      </c>
      <c r="K1755" s="26">
        <v>556780</v>
      </c>
      <c r="L1755" s="25">
        <v>24</v>
      </c>
      <c r="M1755" s="25" t="s">
        <v>139</v>
      </c>
    </row>
    <row r="1756" spans="1:13" s="5" customFormat="1" ht="15.75">
      <c r="A1756" s="4"/>
      <c r="B1756" s="4"/>
      <c r="C1756" s="3"/>
      <c r="D1756" s="4"/>
      <c r="E1756" s="3"/>
      <c r="F1756" s="4"/>
      <c r="H1756" s="25" t="s">
        <v>173</v>
      </c>
      <c r="I1756" s="26">
        <v>291746</v>
      </c>
      <c r="J1756" s="26">
        <v>291746</v>
      </c>
      <c r="K1756" s="26">
        <v>297581</v>
      </c>
      <c r="L1756" s="25">
        <v>25</v>
      </c>
      <c r="M1756" s="25" t="s">
        <v>140</v>
      </c>
    </row>
    <row r="1757" spans="1:13" s="5" customFormat="1" ht="15.75">
      <c r="A1757" s="4" t="s">
        <v>22</v>
      </c>
      <c r="B1757" s="4">
        <f>I1749</f>
        <v>48892611</v>
      </c>
      <c r="C1757" s="3"/>
      <c r="D1757" s="4">
        <f>J1749</f>
        <v>59015014</v>
      </c>
      <c r="E1757" s="3"/>
      <c r="F1757" s="4">
        <f>K1749</f>
        <v>65859276</v>
      </c>
      <c r="H1757" s="25" t="s">
        <v>173</v>
      </c>
      <c r="I1757" s="26">
        <v>0</v>
      </c>
      <c r="J1757" s="26">
        <v>0</v>
      </c>
      <c r="K1757" s="26">
        <v>50000</v>
      </c>
      <c r="L1757" s="25">
        <v>26</v>
      </c>
      <c r="M1757" s="25" t="s">
        <v>141</v>
      </c>
    </row>
    <row r="1758" spans="1:13" s="5" customFormat="1" ht="15.75">
      <c r="A1758" s="4" t="s">
        <v>23</v>
      </c>
      <c r="B1758" s="4">
        <f>I1750</f>
        <v>6147040</v>
      </c>
      <c r="C1758" s="3"/>
      <c r="D1758" s="4">
        <f>J1750</f>
        <v>6382405</v>
      </c>
      <c r="E1758" s="3"/>
      <c r="F1758" s="4">
        <f>K1750</f>
        <v>6382405</v>
      </c>
      <c r="H1758" s="25" t="s">
        <v>173</v>
      </c>
      <c r="I1758" s="26">
        <v>20885929</v>
      </c>
      <c r="J1758" s="26">
        <v>21041943</v>
      </c>
      <c r="K1758" s="26">
        <v>21041943</v>
      </c>
      <c r="L1758" s="25">
        <v>27</v>
      </c>
      <c r="M1758" s="25" t="s">
        <v>142</v>
      </c>
    </row>
    <row r="1759" spans="1:13" s="5" customFormat="1" ht="15.75">
      <c r="A1759" s="4" t="s">
        <v>24</v>
      </c>
      <c r="B1759" s="12">
        <f>I1751</f>
        <v>4898566</v>
      </c>
      <c r="C1759" s="3"/>
      <c r="D1759" s="12">
        <f>J1751</f>
        <v>5531914</v>
      </c>
      <c r="E1759" s="3"/>
      <c r="F1759" s="12">
        <f>K1751</f>
        <v>5747605</v>
      </c>
      <c r="H1759" s="25" t="s">
        <v>173</v>
      </c>
      <c r="I1759" s="26">
        <v>2120687</v>
      </c>
      <c r="J1759" s="26">
        <v>2190094</v>
      </c>
      <c r="K1759" s="26">
        <v>2220325</v>
      </c>
      <c r="L1759" s="25">
        <v>28</v>
      </c>
      <c r="M1759" s="25" t="s">
        <v>143</v>
      </c>
    </row>
    <row r="1760" spans="1:13" s="5" customFormat="1" ht="15.75">
      <c r="A1760" s="4"/>
      <c r="B1760" s="4"/>
      <c r="C1760" s="3"/>
      <c r="D1760" s="4"/>
      <c r="E1760" s="3"/>
      <c r="F1760" s="4"/>
      <c r="H1760" s="25" t="s">
        <v>173</v>
      </c>
      <c r="I1760" s="26">
        <v>6668534</v>
      </c>
      <c r="J1760" s="26">
        <v>6766785</v>
      </c>
      <c r="K1760" s="26">
        <v>7253261</v>
      </c>
      <c r="L1760" s="25">
        <v>29</v>
      </c>
      <c r="M1760" s="25" t="s">
        <v>144</v>
      </c>
    </row>
    <row r="1761" spans="1:13" s="5" customFormat="1" ht="15.75">
      <c r="A1761" s="4" t="s">
        <v>25</v>
      </c>
      <c r="B1761" s="4">
        <f>SUM(B1757:B1760)</f>
        <v>59938217</v>
      </c>
      <c r="C1761" s="3"/>
      <c r="D1761" s="4">
        <f>SUM(D1757:D1760)</f>
        <v>70929333</v>
      </c>
      <c r="E1761" s="3"/>
      <c r="F1761" s="4">
        <f>SUM(F1757:F1760)</f>
        <v>77989286</v>
      </c>
      <c r="H1761" s="25" t="s">
        <v>173</v>
      </c>
      <c r="I1761" s="26">
        <v>0</v>
      </c>
      <c r="J1761" s="26">
        <v>435787</v>
      </c>
      <c r="K1761" s="26">
        <v>557264</v>
      </c>
      <c r="L1761" s="25">
        <v>30</v>
      </c>
      <c r="M1761" s="25" t="s">
        <v>145</v>
      </c>
    </row>
    <row r="1762" spans="1:13" s="5" customFormat="1" ht="15.75">
      <c r="A1762" s="4"/>
      <c r="B1762" s="4"/>
      <c r="C1762" s="3"/>
      <c r="D1762" s="4"/>
      <c r="E1762" s="3"/>
      <c r="F1762" s="4"/>
      <c r="H1762" s="25" t="s">
        <v>173</v>
      </c>
      <c r="I1762" s="26">
        <v>140856025</v>
      </c>
      <c r="J1762" s="26">
        <v>157853623</v>
      </c>
      <c r="K1762" s="26">
        <v>156400000</v>
      </c>
      <c r="L1762" s="25">
        <v>31</v>
      </c>
      <c r="M1762" s="25" t="s">
        <v>146</v>
      </c>
    </row>
    <row r="1763" spans="1:13" s="5" customFormat="1" ht="15.75">
      <c r="A1763" s="4" t="s">
        <v>26</v>
      </c>
      <c r="B1763" s="4">
        <f aca="true" t="shared" si="258" ref="B1763:B1768">I1752</f>
        <v>47316765</v>
      </c>
      <c r="C1763" s="3"/>
      <c r="D1763" s="4">
        <f aca="true" t="shared" si="259" ref="D1763:D1768">J1752</f>
        <v>47977231</v>
      </c>
      <c r="E1763" s="3"/>
      <c r="F1763" s="4">
        <f aca="true" t="shared" si="260" ref="F1763:F1768">K1752</f>
        <v>48825985</v>
      </c>
      <c r="H1763" s="25" t="s">
        <v>173</v>
      </c>
      <c r="I1763" s="26">
        <v>7890275</v>
      </c>
      <c r="J1763" s="26">
        <v>7849510</v>
      </c>
      <c r="K1763" s="26">
        <v>7903394</v>
      </c>
      <c r="L1763" s="25">
        <v>32</v>
      </c>
      <c r="M1763" s="25" t="s">
        <v>147</v>
      </c>
    </row>
    <row r="1764" spans="1:13" s="5" customFormat="1" ht="15.75">
      <c r="A1764" s="4" t="s">
        <v>27</v>
      </c>
      <c r="B1764" s="4">
        <f t="shared" si="258"/>
        <v>144227</v>
      </c>
      <c r="C1764" s="3"/>
      <c r="D1764" s="4">
        <f t="shared" si="259"/>
        <v>147873</v>
      </c>
      <c r="E1764" s="3"/>
      <c r="F1764" s="4">
        <f t="shared" si="260"/>
        <v>149729</v>
      </c>
      <c r="H1764" s="25" t="s">
        <v>173</v>
      </c>
      <c r="I1764" s="26">
        <v>13927127</v>
      </c>
      <c r="J1764" s="26">
        <v>13983751</v>
      </c>
      <c r="K1764" s="26">
        <v>14467712</v>
      </c>
      <c r="L1764" s="25">
        <v>33</v>
      </c>
      <c r="M1764" s="25" t="s">
        <v>148</v>
      </c>
    </row>
    <row r="1765" spans="1:13" s="5" customFormat="1" ht="15.75">
      <c r="A1765" s="4" t="s">
        <v>28</v>
      </c>
      <c r="B1765" s="4">
        <f t="shared" si="258"/>
        <v>102800</v>
      </c>
      <c r="C1765" s="3"/>
      <c r="D1765" s="4">
        <f t="shared" si="259"/>
        <v>130354</v>
      </c>
      <c r="E1765" s="3"/>
      <c r="F1765" s="4">
        <f t="shared" si="260"/>
        <v>141305</v>
      </c>
      <c r="H1765" s="25" t="s">
        <v>173</v>
      </c>
      <c r="I1765" s="26">
        <v>2352293</v>
      </c>
      <c r="J1765" s="26">
        <v>2036183</v>
      </c>
      <c r="K1765" s="26">
        <v>1480500</v>
      </c>
      <c r="L1765" s="25">
        <v>34</v>
      </c>
      <c r="M1765" s="25" t="s">
        <v>149</v>
      </c>
    </row>
    <row r="1766" spans="1:13" s="5" customFormat="1" ht="15.75">
      <c r="A1766" s="4" t="s">
        <v>29</v>
      </c>
      <c r="B1766" s="4">
        <f t="shared" si="258"/>
        <v>565355</v>
      </c>
      <c r="C1766" s="3"/>
      <c r="D1766" s="4">
        <f t="shared" si="259"/>
        <v>561418</v>
      </c>
      <c r="E1766" s="3"/>
      <c r="F1766" s="4">
        <f t="shared" si="260"/>
        <v>556780</v>
      </c>
      <c r="H1766" s="25" t="s">
        <v>173</v>
      </c>
      <c r="I1766" s="26">
        <v>726129</v>
      </c>
      <c r="J1766" s="26">
        <v>363655</v>
      </c>
      <c r="K1766" s="26">
        <v>363656</v>
      </c>
      <c r="L1766" s="25">
        <v>35</v>
      </c>
      <c r="M1766" s="25" t="s">
        <v>150</v>
      </c>
    </row>
    <row r="1767" spans="1:13" s="5" customFormat="1" ht="15.75">
      <c r="A1767" s="4" t="s">
        <v>30</v>
      </c>
      <c r="B1767" s="4">
        <f t="shared" si="258"/>
        <v>291746</v>
      </c>
      <c r="C1767" s="3"/>
      <c r="D1767" s="4">
        <f t="shared" si="259"/>
        <v>291746</v>
      </c>
      <c r="E1767" s="3"/>
      <c r="F1767" s="4">
        <f t="shared" si="260"/>
        <v>297581</v>
      </c>
      <c r="H1767" s="25" t="s">
        <v>173</v>
      </c>
      <c r="I1767" s="26">
        <v>541680</v>
      </c>
      <c r="J1767" s="26">
        <v>727500</v>
      </c>
      <c r="K1767" s="26">
        <v>709500</v>
      </c>
      <c r="L1767" s="25">
        <v>36</v>
      </c>
      <c r="M1767" s="25" t="s">
        <v>151</v>
      </c>
    </row>
    <row r="1768" spans="1:13" s="5" customFormat="1" ht="15.75">
      <c r="A1768" s="4" t="s">
        <v>31</v>
      </c>
      <c r="B1768" s="12">
        <f t="shared" si="258"/>
        <v>0</v>
      </c>
      <c r="C1768" s="3"/>
      <c r="D1768" s="12">
        <f t="shared" si="259"/>
        <v>0</v>
      </c>
      <c r="E1768" s="3"/>
      <c r="F1768" s="12">
        <f t="shared" si="260"/>
        <v>50000</v>
      </c>
      <c r="H1768" s="25" t="s">
        <v>173</v>
      </c>
      <c r="I1768" s="26">
        <v>0</v>
      </c>
      <c r="J1768" s="26">
        <v>438146</v>
      </c>
      <c r="K1768" s="26">
        <v>419209</v>
      </c>
      <c r="L1768" s="25">
        <v>37</v>
      </c>
      <c r="M1768" s="25" t="s">
        <v>152</v>
      </c>
    </row>
    <row r="1769" spans="1:12" s="5" customFormat="1" ht="15.75">
      <c r="A1769" s="4"/>
      <c r="B1769" s="4"/>
      <c r="C1769" s="3"/>
      <c r="D1769" s="4"/>
      <c r="E1769" s="3"/>
      <c r="F1769" s="4"/>
      <c r="L1769" s="25"/>
    </row>
    <row r="1770" spans="1:12" s="5" customFormat="1" ht="15.75">
      <c r="A1770" s="4" t="s">
        <v>32</v>
      </c>
      <c r="B1770" s="4">
        <f>SUM(B1763:B1769)</f>
        <v>48420893</v>
      </c>
      <c r="C1770" s="3"/>
      <c r="D1770" s="4">
        <f>SUM(D1763:D1769)</f>
        <v>49108622</v>
      </c>
      <c r="E1770" s="3"/>
      <c r="F1770" s="4">
        <f>SUM(F1763:F1769)</f>
        <v>50021380</v>
      </c>
      <c r="L1770" s="25"/>
    </row>
    <row r="1771" spans="1:12" s="5" customFormat="1" ht="15.75">
      <c r="A1771" s="4"/>
      <c r="B1771" s="4"/>
      <c r="C1771" s="3"/>
      <c r="D1771" s="4"/>
      <c r="E1771" s="3"/>
      <c r="F1771" s="4"/>
      <c r="L1771" s="25"/>
    </row>
    <row r="1772" spans="1:12" s="5" customFormat="1" ht="15.75">
      <c r="A1772" s="4" t="s">
        <v>33</v>
      </c>
      <c r="B1772" s="4">
        <f>I1758</f>
        <v>20885929</v>
      </c>
      <c r="C1772" s="3"/>
      <c r="D1772" s="4">
        <f>J1758</f>
        <v>21041943</v>
      </c>
      <c r="E1772" s="3"/>
      <c r="F1772" s="4">
        <f>K1758</f>
        <v>21041943</v>
      </c>
      <c r="L1772" s="25"/>
    </row>
    <row r="1773" spans="1:12" s="5" customFormat="1" ht="15.75">
      <c r="A1773" s="4" t="s">
        <v>34</v>
      </c>
      <c r="B1773" s="4">
        <f>I1759</f>
        <v>2120687</v>
      </c>
      <c r="C1773" s="3"/>
      <c r="D1773" s="4">
        <f>J1759</f>
        <v>2190094</v>
      </c>
      <c r="E1773" s="3"/>
      <c r="F1773" s="4">
        <f>K1759</f>
        <v>2220325</v>
      </c>
      <c r="L1773" s="25"/>
    </row>
    <row r="1774" spans="1:12" s="5" customFormat="1" ht="15.75">
      <c r="A1774" s="4" t="s">
        <v>35</v>
      </c>
      <c r="B1774" s="4">
        <f>I1760</f>
        <v>6668534</v>
      </c>
      <c r="C1774" s="3"/>
      <c r="D1774" s="4">
        <f>J1760</f>
        <v>6766785</v>
      </c>
      <c r="E1774" s="3"/>
      <c r="F1774" s="4">
        <f>K1760</f>
        <v>7253261</v>
      </c>
      <c r="L1774" s="25"/>
    </row>
    <row r="1775" spans="1:12" s="5" customFormat="1" ht="15.75">
      <c r="A1775" s="4" t="s">
        <v>36</v>
      </c>
      <c r="B1775" s="12">
        <f>I1761</f>
        <v>0</v>
      </c>
      <c r="C1775" s="3"/>
      <c r="D1775" s="12">
        <f>J1761</f>
        <v>435787</v>
      </c>
      <c r="E1775" s="3"/>
      <c r="F1775" s="12">
        <f>K1761</f>
        <v>557264</v>
      </c>
      <c r="L1775" s="25"/>
    </row>
    <row r="1776" spans="1:12" s="5" customFormat="1" ht="15.75">
      <c r="A1776" s="4"/>
      <c r="B1776" s="4"/>
      <c r="C1776" s="3"/>
      <c r="D1776" s="4"/>
      <c r="E1776" s="3"/>
      <c r="F1776" s="4"/>
      <c r="L1776" s="25"/>
    </row>
    <row r="1777" spans="1:12" s="5" customFormat="1" ht="15.75">
      <c r="A1777" s="4" t="s">
        <v>37</v>
      </c>
      <c r="B1777" s="4">
        <f>SUM(B1772:B1776)</f>
        <v>29675150</v>
      </c>
      <c r="C1777" s="3"/>
      <c r="D1777" s="4">
        <f>SUM(D1772:D1776)</f>
        <v>30434609</v>
      </c>
      <c r="E1777" s="3"/>
      <c r="F1777" s="4">
        <f>SUM(F1772:F1776)</f>
        <v>31072793</v>
      </c>
      <c r="L1777" s="25"/>
    </row>
    <row r="1778" spans="1:12" s="5" customFormat="1" ht="15.75">
      <c r="A1778" s="4"/>
      <c r="B1778" s="4"/>
      <c r="C1778" s="3"/>
      <c r="D1778" s="4"/>
      <c r="E1778" s="3"/>
      <c r="F1778" s="4"/>
      <c r="L1778" s="25"/>
    </row>
    <row r="1779" spans="1:12" s="5" customFormat="1" ht="15.75">
      <c r="A1779" s="4" t="s">
        <v>38</v>
      </c>
      <c r="B1779" s="4">
        <f aca="true" t="shared" si="261" ref="B1779:B1784">I1762</f>
        <v>140856025</v>
      </c>
      <c r="C1779" s="3"/>
      <c r="D1779" s="4">
        <f aca="true" t="shared" si="262" ref="D1779:D1784">J1762</f>
        <v>157853623</v>
      </c>
      <c r="E1779" s="3"/>
      <c r="F1779" s="4">
        <f aca="true" t="shared" si="263" ref="F1779:F1784">K1762</f>
        <v>156400000</v>
      </c>
      <c r="L1779" s="25"/>
    </row>
    <row r="1780" spans="1:12" s="5" customFormat="1" ht="15.75">
      <c r="A1780" s="4" t="s">
        <v>39</v>
      </c>
      <c r="B1780" s="4">
        <f t="shared" si="261"/>
        <v>7890275</v>
      </c>
      <c r="C1780" s="3"/>
      <c r="D1780" s="4">
        <f t="shared" si="262"/>
        <v>7849510</v>
      </c>
      <c r="E1780" s="3"/>
      <c r="F1780" s="4">
        <f t="shared" si="263"/>
        <v>7903394</v>
      </c>
      <c r="L1780" s="25"/>
    </row>
    <row r="1781" spans="1:12" s="5" customFormat="1" ht="15.75">
      <c r="A1781" s="4" t="s">
        <v>40</v>
      </c>
      <c r="B1781" s="4">
        <f t="shared" si="261"/>
        <v>13927127</v>
      </c>
      <c r="C1781" s="3"/>
      <c r="D1781" s="4">
        <f t="shared" si="262"/>
        <v>13983751</v>
      </c>
      <c r="E1781" s="3"/>
      <c r="F1781" s="4">
        <f t="shared" si="263"/>
        <v>14467712</v>
      </c>
      <c r="L1781" s="25"/>
    </row>
    <row r="1782" spans="1:12" s="5" customFormat="1" ht="15.75">
      <c r="A1782" s="4" t="s">
        <v>41</v>
      </c>
      <c r="B1782" s="4">
        <f t="shared" si="261"/>
        <v>2352293</v>
      </c>
      <c r="C1782" s="3"/>
      <c r="D1782" s="4">
        <f t="shared" si="262"/>
        <v>2036183</v>
      </c>
      <c r="E1782" s="3"/>
      <c r="F1782" s="4">
        <f t="shared" si="263"/>
        <v>1480500</v>
      </c>
      <c r="L1782" s="25"/>
    </row>
    <row r="1783" spans="1:12" s="5" customFormat="1" ht="15.75">
      <c r="A1783" s="4" t="s">
        <v>42</v>
      </c>
      <c r="B1783" s="4">
        <f t="shared" si="261"/>
        <v>726129</v>
      </c>
      <c r="C1783" s="3"/>
      <c r="D1783" s="4">
        <f t="shared" si="262"/>
        <v>363655</v>
      </c>
      <c r="E1783" s="3"/>
      <c r="F1783" s="4">
        <f t="shared" si="263"/>
        <v>363656</v>
      </c>
      <c r="L1783" s="25"/>
    </row>
    <row r="1784" spans="1:12" s="5" customFormat="1" ht="15.75">
      <c r="A1784" s="4" t="s">
        <v>43</v>
      </c>
      <c r="B1784" s="4">
        <f t="shared" si="261"/>
        <v>541680</v>
      </c>
      <c r="C1784" s="3"/>
      <c r="D1784" s="4">
        <f t="shared" si="262"/>
        <v>727500</v>
      </c>
      <c r="E1784" s="3"/>
      <c r="F1784" s="4">
        <f t="shared" si="263"/>
        <v>709500</v>
      </c>
      <c r="L1784" s="25"/>
    </row>
    <row r="1785" spans="1:12" s="5" customFormat="1" ht="15.75">
      <c r="A1785" s="4" t="s">
        <v>44</v>
      </c>
      <c r="B1785" s="4"/>
      <c r="C1785" s="4"/>
      <c r="D1785" s="4"/>
      <c r="E1785" s="3"/>
      <c r="F1785" s="4"/>
      <c r="L1785" s="25"/>
    </row>
    <row r="1786" spans="1:12" s="5" customFormat="1" ht="15.75">
      <c r="A1786" s="4" t="s">
        <v>45</v>
      </c>
      <c r="B1786" s="12">
        <f>I1768</f>
        <v>0</v>
      </c>
      <c r="C1786" s="3"/>
      <c r="D1786" s="12">
        <f>J1768</f>
        <v>438146</v>
      </c>
      <c r="E1786" s="3"/>
      <c r="F1786" s="12">
        <f>K1768</f>
        <v>419209</v>
      </c>
      <c r="L1786" s="25"/>
    </row>
    <row r="1787" spans="1:12" s="5" customFormat="1" ht="15.75">
      <c r="A1787" s="4"/>
      <c r="B1787" s="4"/>
      <c r="C1787" s="4"/>
      <c r="D1787" s="4"/>
      <c r="E1787" s="3"/>
      <c r="F1787" s="4"/>
      <c r="L1787" s="25"/>
    </row>
    <row r="1788" spans="1:12" s="5" customFormat="1" ht="15.75">
      <c r="A1788" s="4" t="s">
        <v>46</v>
      </c>
      <c r="B1788" s="4">
        <f>SUM(B1732:B1733)+B1742+SUM(B1746:B1755)+B1761+B1770+SUM(B1776:B1787)</f>
        <v>546466460</v>
      </c>
      <c r="C1788" s="3"/>
      <c r="D1788" s="4">
        <f>SUM(D1732:D1733)+D1742+SUM(D1746:D1755)+D1761+D1770+SUM(D1776:D1787)</f>
        <v>584951316</v>
      </c>
      <c r="E1788" s="3"/>
      <c r="F1788" s="4">
        <f>SUM(F1732:F1733)+F1742+SUM(F1746:F1755)+F1761+F1770+SUM(F1776:F1787)</f>
        <v>619928873</v>
      </c>
      <c r="L1788" s="25"/>
    </row>
    <row r="1789" spans="1:12" s="5" customFormat="1" ht="15.75">
      <c r="A1789" s="4"/>
      <c r="B1789" s="4"/>
      <c r="C1789" s="3"/>
      <c r="D1789" s="4"/>
      <c r="E1789" s="3"/>
      <c r="F1789" s="4"/>
      <c r="L1789" s="25"/>
    </row>
    <row r="1790" spans="1:12" s="5" customFormat="1" ht="15.75">
      <c r="A1790" s="13" t="s">
        <v>47</v>
      </c>
      <c r="B1790" s="4"/>
      <c r="C1790" s="4"/>
      <c r="D1790" s="4"/>
      <c r="E1790" s="4"/>
      <c r="F1790" s="4"/>
      <c r="L1790" s="25"/>
    </row>
    <row r="1791" spans="1:12" s="5" customFormat="1" ht="15.75">
      <c r="A1791" s="14" t="s">
        <v>48</v>
      </c>
      <c r="B1791" s="4"/>
      <c r="C1791" s="3"/>
      <c r="D1791" s="4"/>
      <c r="E1791" s="3"/>
      <c r="F1791" s="4"/>
      <c r="L1791" s="25"/>
    </row>
    <row r="1792" spans="1:12" s="5" customFormat="1" ht="15.75">
      <c r="A1792" s="14" t="s">
        <v>49</v>
      </c>
      <c r="B1792" s="4"/>
      <c r="C1792" s="3"/>
      <c r="D1792" s="4"/>
      <c r="E1792" s="3"/>
      <c r="F1792" s="4"/>
      <c r="L1792" s="25"/>
    </row>
    <row r="1793" spans="1:12" s="5" customFormat="1" ht="15.75">
      <c r="A1793" s="14" t="s">
        <v>50</v>
      </c>
      <c r="B1793" s="3"/>
      <c r="C1793" s="3"/>
      <c r="D1793" s="3"/>
      <c r="E1793" s="3"/>
      <c r="F1793" s="3"/>
      <c r="L1793" s="25"/>
    </row>
    <row r="1794" spans="1:12" s="5" customFormat="1" ht="15.75">
      <c r="A1794" s="14" t="s">
        <v>51</v>
      </c>
      <c r="B1794" s="4"/>
      <c r="C1794" s="3"/>
      <c r="D1794" s="4"/>
      <c r="E1794" s="3"/>
      <c r="F1794" s="4"/>
      <c r="L1794" s="25"/>
    </row>
    <row r="1795" spans="1:12" s="5" customFormat="1" ht="15.75">
      <c r="A1795" s="4"/>
      <c r="B1795" s="4"/>
      <c r="C1795" s="3"/>
      <c r="D1795" s="4"/>
      <c r="E1795" s="3"/>
      <c r="F1795" s="4"/>
      <c r="L1795" s="25"/>
    </row>
    <row r="1796" spans="1:12" s="5" customFormat="1" ht="15.75">
      <c r="A1796" s="4"/>
      <c r="B1796" s="4"/>
      <c r="C1796" s="3"/>
      <c r="D1796" s="4"/>
      <c r="E1796" s="3"/>
      <c r="F1796" s="4"/>
      <c r="L1796" s="25"/>
    </row>
    <row r="1797" spans="1:12" s="5" customFormat="1" ht="15.75">
      <c r="A1797" s="15"/>
      <c r="B1797" s="4"/>
      <c r="C1797" s="3"/>
      <c r="D1797" s="4"/>
      <c r="E1797" s="3"/>
      <c r="F1797" s="4"/>
      <c r="L1797" s="25"/>
    </row>
    <row r="1798" spans="1:12" s="5" customFormat="1" ht="15.75">
      <c r="A1798" s="15"/>
      <c r="B1798" s="4"/>
      <c r="C1798" s="3"/>
      <c r="D1798" s="4"/>
      <c r="E1798" s="3"/>
      <c r="F1798" s="4"/>
      <c r="L1798" s="25"/>
    </row>
    <row r="1799" spans="1:12" s="5" customFormat="1" ht="15.75">
      <c r="A1799" s="16"/>
      <c r="B1799" s="4"/>
      <c r="C1799" s="3"/>
      <c r="D1799" s="4"/>
      <c r="E1799" s="3"/>
      <c r="F1799" s="4"/>
      <c r="L1799" s="25"/>
    </row>
    <row r="1800" spans="1:12" s="5" customFormat="1" ht="15.75">
      <c r="A1800" s="17"/>
      <c r="B1800" s="4"/>
      <c r="C1800" s="3"/>
      <c r="D1800" s="4"/>
      <c r="E1800" s="3"/>
      <c r="F1800" s="4"/>
      <c r="L1800" s="25"/>
    </row>
    <row r="1801" spans="1:12" s="5" customFormat="1" ht="15.75">
      <c r="A1801" s="18" t="s">
        <v>52</v>
      </c>
      <c r="B1801" s="4"/>
      <c r="C1801" s="3"/>
      <c r="D1801" s="4"/>
      <c r="E1801" s="3"/>
      <c r="F1801" s="4"/>
      <c r="L1801" s="25"/>
    </row>
    <row r="1802" spans="1:12" s="5" customFormat="1" ht="15.75">
      <c r="A1802" s="4"/>
      <c r="B1802" s="4"/>
      <c r="C1802" s="3"/>
      <c r="D1802" s="4"/>
      <c r="E1802" s="3"/>
      <c r="F1802" s="4"/>
      <c r="L1802" s="25"/>
    </row>
    <row r="1803" spans="1:12" s="5" customFormat="1" ht="15.75">
      <c r="A1803" s="6" t="s">
        <v>0</v>
      </c>
      <c r="B1803" s="4"/>
      <c r="C1803" s="3"/>
      <c r="D1803" s="4"/>
      <c r="E1803" s="3"/>
      <c r="F1803" s="4"/>
      <c r="L1803" s="25"/>
    </row>
    <row r="1804" spans="1:12" s="5" customFormat="1" ht="15.75">
      <c r="A1804" s="4"/>
      <c r="B1804" s="4"/>
      <c r="C1804" s="3"/>
      <c r="D1804" s="4"/>
      <c r="E1804" s="3"/>
      <c r="F1804" s="4"/>
      <c r="L1804" s="25"/>
    </row>
    <row r="1805" spans="1:12" s="5" customFormat="1" ht="15.75">
      <c r="A1805" s="6" t="s">
        <v>1</v>
      </c>
      <c r="B1805" s="4"/>
      <c r="C1805" s="3"/>
      <c r="D1805" s="4"/>
      <c r="E1805" s="3"/>
      <c r="F1805" s="4"/>
      <c r="L1805" s="25"/>
    </row>
    <row r="1806" spans="1:12" s="5" customFormat="1" ht="15.75">
      <c r="A1806" s="19" t="s">
        <v>74</v>
      </c>
      <c r="B1806" s="4"/>
      <c r="C1806" s="3"/>
      <c r="D1806" s="4"/>
      <c r="E1806" s="3"/>
      <c r="F1806" s="4"/>
      <c r="L1806" s="25"/>
    </row>
    <row r="1807" spans="1:12" s="5" customFormat="1" ht="15.75">
      <c r="A1807" s="4"/>
      <c r="B1807" s="4"/>
      <c r="C1807" s="3"/>
      <c r="D1807" s="8"/>
      <c r="E1807" s="9"/>
      <c r="F1807" s="8"/>
      <c r="L1807" s="25"/>
    </row>
    <row r="1808" spans="1:12" s="5" customFormat="1" ht="15.75">
      <c r="A1808" s="4"/>
      <c r="B1808" s="10"/>
      <c r="C1808" s="11"/>
      <c r="D1808" s="10"/>
      <c r="E1808" s="11"/>
      <c r="F1808" s="10"/>
      <c r="L1808" s="25"/>
    </row>
    <row r="1809" spans="1:12" s="5" customFormat="1" ht="15.75">
      <c r="A1809" s="4"/>
      <c r="B1809" s="2">
        <v>1997</v>
      </c>
      <c r="C1809" s="1"/>
      <c r="D1809" s="2">
        <v>1998</v>
      </c>
      <c r="E1809" s="1"/>
      <c r="F1809" s="2">
        <v>1999</v>
      </c>
      <c r="L1809" s="25"/>
    </row>
    <row r="1810" spans="1:12" s="5" customFormat="1" ht="15.75">
      <c r="A1810" s="4"/>
      <c r="B1810" s="4"/>
      <c r="C1810" s="3"/>
      <c r="D1810" s="4"/>
      <c r="E1810" s="3"/>
      <c r="F1810" s="4"/>
      <c r="L1810" s="25"/>
    </row>
    <row r="1811" spans="1:13" s="5" customFormat="1" ht="15.75">
      <c r="A1811" s="4" t="s">
        <v>3</v>
      </c>
      <c r="B1811" s="4">
        <f>I1811</f>
        <v>1000000</v>
      </c>
      <c r="C1811" s="3"/>
      <c r="D1811" s="4">
        <f>J1811</f>
        <v>2125000</v>
      </c>
      <c r="E1811" s="3"/>
      <c r="F1811" s="4">
        <f>K1811</f>
        <v>2125000</v>
      </c>
      <c r="H1811" s="25" t="s">
        <v>174</v>
      </c>
      <c r="I1811" s="26">
        <v>1000000</v>
      </c>
      <c r="J1811" s="26">
        <v>2125000</v>
      </c>
      <c r="K1811" s="26">
        <v>2125000</v>
      </c>
      <c r="L1811" s="25">
        <v>1</v>
      </c>
      <c r="M1811" s="25" t="s">
        <v>116</v>
      </c>
    </row>
    <row r="1812" spans="1:13" s="5" customFormat="1" ht="15.75">
      <c r="A1812" s="4" t="s">
        <v>4</v>
      </c>
      <c r="B1812" s="4">
        <f>I1812</f>
        <v>2141683</v>
      </c>
      <c r="C1812" s="3"/>
      <c r="D1812" s="4">
        <f>J1812</f>
        <v>2142233</v>
      </c>
      <c r="E1812" s="3"/>
      <c r="F1812" s="4">
        <f>K1812</f>
        <v>2119690</v>
      </c>
      <c r="H1812" s="25" t="s">
        <v>174</v>
      </c>
      <c r="I1812" s="26">
        <v>2141683</v>
      </c>
      <c r="J1812" s="26">
        <v>2142233</v>
      </c>
      <c r="K1812" s="26">
        <v>2119690</v>
      </c>
      <c r="L1812" s="25">
        <v>2</v>
      </c>
      <c r="M1812" s="25" t="s">
        <v>117</v>
      </c>
    </row>
    <row r="1813" spans="1:13" s="5" customFormat="1" ht="15.75">
      <c r="A1813" s="4"/>
      <c r="B1813" s="4"/>
      <c r="C1813" s="3"/>
      <c r="D1813" s="4"/>
      <c r="E1813" s="3"/>
      <c r="F1813" s="4"/>
      <c r="H1813" s="25" t="s">
        <v>174</v>
      </c>
      <c r="I1813" s="26">
        <v>28085368</v>
      </c>
      <c r="J1813" s="26">
        <v>28911195</v>
      </c>
      <c r="K1813" s="26">
        <v>31403006</v>
      </c>
      <c r="L1813" s="25">
        <v>3</v>
      </c>
      <c r="M1813" s="25" t="s">
        <v>118</v>
      </c>
    </row>
    <row r="1814" spans="1:13" s="5" customFormat="1" ht="15.75">
      <c r="A1814" s="4" t="s">
        <v>5</v>
      </c>
      <c r="B1814" s="4">
        <f aca="true" t="shared" si="264" ref="B1814:B1819">I1813</f>
        <v>28085368</v>
      </c>
      <c r="C1814" s="3"/>
      <c r="D1814" s="4">
        <f aca="true" t="shared" si="265" ref="D1814:D1819">J1813</f>
        <v>28911195</v>
      </c>
      <c r="E1814" s="3"/>
      <c r="F1814" s="4">
        <f aca="true" t="shared" si="266" ref="F1814:F1819">K1813</f>
        <v>31403006</v>
      </c>
      <c r="H1814" s="25" t="s">
        <v>174</v>
      </c>
      <c r="I1814" s="26">
        <v>28287</v>
      </c>
      <c r="J1814" s="26">
        <v>28287</v>
      </c>
      <c r="K1814" s="26">
        <v>17210</v>
      </c>
      <c r="L1814" s="25">
        <v>4</v>
      </c>
      <c r="M1814" s="25" t="s">
        <v>119</v>
      </c>
    </row>
    <row r="1815" spans="1:13" s="5" customFormat="1" ht="15.75">
      <c r="A1815" s="4" t="s">
        <v>6</v>
      </c>
      <c r="B1815" s="4">
        <f t="shared" si="264"/>
        <v>28287</v>
      </c>
      <c r="C1815" s="3"/>
      <c r="D1815" s="4">
        <f t="shared" si="265"/>
        <v>28287</v>
      </c>
      <c r="E1815" s="3"/>
      <c r="F1815" s="4">
        <f t="shared" si="266"/>
        <v>17210</v>
      </c>
      <c r="H1815" s="25" t="s">
        <v>174</v>
      </c>
      <c r="I1815" s="26">
        <v>477615</v>
      </c>
      <c r="J1815" s="26">
        <v>565400</v>
      </c>
      <c r="K1815" s="26">
        <v>626250</v>
      </c>
      <c r="L1815" s="25">
        <v>5</v>
      </c>
      <c r="M1815" s="25" t="s">
        <v>120</v>
      </c>
    </row>
    <row r="1816" spans="1:13" s="5" customFormat="1" ht="15.75">
      <c r="A1816" s="4" t="s">
        <v>7</v>
      </c>
      <c r="B1816" s="4">
        <f t="shared" si="264"/>
        <v>477615</v>
      </c>
      <c r="C1816" s="3"/>
      <c r="D1816" s="4">
        <f t="shared" si="265"/>
        <v>565400</v>
      </c>
      <c r="E1816" s="3"/>
      <c r="F1816" s="4">
        <f t="shared" si="266"/>
        <v>626250</v>
      </c>
      <c r="H1816" s="25" t="s">
        <v>174</v>
      </c>
      <c r="I1816" s="26">
        <v>4094839</v>
      </c>
      <c r="J1816" s="26">
        <v>4068105</v>
      </c>
      <c r="K1816" s="26">
        <v>4604716</v>
      </c>
      <c r="L1816" s="25">
        <v>6</v>
      </c>
      <c r="M1816" s="25" t="s">
        <v>121</v>
      </c>
    </row>
    <row r="1817" spans="1:13" s="5" customFormat="1" ht="15.75">
      <c r="A1817" s="4" t="s">
        <v>8</v>
      </c>
      <c r="B1817" s="4">
        <f t="shared" si="264"/>
        <v>4094839</v>
      </c>
      <c r="C1817" s="3"/>
      <c r="D1817" s="4">
        <f t="shared" si="265"/>
        <v>4068105</v>
      </c>
      <c r="E1817" s="3"/>
      <c r="F1817" s="4">
        <f t="shared" si="266"/>
        <v>4604716</v>
      </c>
      <c r="H1817" s="25" t="s">
        <v>174</v>
      </c>
      <c r="I1817" s="26">
        <v>131784</v>
      </c>
      <c r="J1817" s="26">
        <v>135034</v>
      </c>
      <c r="K1817" s="26">
        <v>146458</v>
      </c>
      <c r="L1817" s="25">
        <v>7</v>
      </c>
      <c r="M1817" s="25" t="s">
        <v>122</v>
      </c>
    </row>
    <row r="1818" spans="1:13" s="5" customFormat="1" ht="15.75">
      <c r="A1818" s="4" t="s">
        <v>9</v>
      </c>
      <c r="B1818" s="4">
        <f t="shared" si="264"/>
        <v>131784</v>
      </c>
      <c r="C1818" s="3"/>
      <c r="D1818" s="4">
        <f t="shared" si="265"/>
        <v>135034</v>
      </c>
      <c r="E1818" s="3"/>
      <c r="F1818" s="4">
        <f t="shared" si="266"/>
        <v>146458</v>
      </c>
      <c r="H1818" s="25" t="s">
        <v>174</v>
      </c>
      <c r="I1818" s="26">
        <v>0</v>
      </c>
      <c r="J1818" s="26">
        <v>484868</v>
      </c>
      <c r="K1818" s="26">
        <v>478688</v>
      </c>
      <c r="L1818" s="25">
        <v>8</v>
      </c>
      <c r="M1818" s="25" t="s">
        <v>123</v>
      </c>
    </row>
    <row r="1819" spans="1:13" s="5" customFormat="1" ht="15.75">
      <c r="A1819" s="4" t="s">
        <v>10</v>
      </c>
      <c r="B1819" s="12">
        <f t="shared" si="264"/>
        <v>0</v>
      </c>
      <c r="C1819" s="3"/>
      <c r="D1819" s="12">
        <f t="shared" si="265"/>
        <v>484868</v>
      </c>
      <c r="E1819" s="3"/>
      <c r="F1819" s="12">
        <f t="shared" si="266"/>
        <v>478688</v>
      </c>
      <c r="H1819" s="25" t="s">
        <v>174</v>
      </c>
      <c r="I1819" s="26">
        <v>2295798</v>
      </c>
      <c r="J1819" s="26">
        <v>1661233</v>
      </c>
      <c r="K1819" s="26">
        <v>1606488</v>
      </c>
      <c r="L1819" s="25">
        <v>9</v>
      </c>
      <c r="M1819" s="25" t="s">
        <v>124</v>
      </c>
    </row>
    <row r="1820" spans="1:13" s="5" customFormat="1" ht="15.75">
      <c r="A1820" s="4"/>
      <c r="B1820" s="3"/>
      <c r="C1820" s="3"/>
      <c r="D1820" s="3"/>
      <c r="E1820" s="3"/>
      <c r="F1820" s="3"/>
      <c r="H1820" s="25" t="s">
        <v>174</v>
      </c>
      <c r="I1820" s="26">
        <v>138502</v>
      </c>
      <c r="J1820" s="26">
        <v>221829</v>
      </c>
      <c r="K1820" s="26">
        <v>140887</v>
      </c>
      <c r="L1820" s="25">
        <v>10</v>
      </c>
      <c r="M1820" s="25" t="s">
        <v>125</v>
      </c>
    </row>
    <row r="1821" spans="1:13" s="5" customFormat="1" ht="15.75">
      <c r="A1821" s="4" t="s">
        <v>11</v>
      </c>
      <c r="B1821" s="4">
        <f>SUM(B1814:B1820)</f>
        <v>32817893</v>
      </c>
      <c r="C1821" s="3"/>
      <c r="D1821" s="4">
        <f>SUM(D1814:D1820)</f>
        <v>34192889</v>
      </c>
      <c r="E1821" s="3"/>
      <c r="F1821" s="4">
        <f>SUM(F1814:F1820)</f>
        <v>37276328</v>
      </c>
      <c r="H1821" s="25" t="s">
        <v>174</v>
      </c>
      <c r="I1821" s="26">
        <v>1529674</v>
      </c>
      <c r="J1821" s="26">
        <v>1652805</v>
      </c>
      <c r="K1821" s="26">
        <v>1653300</v>
      </c>
      <c r="L1821" s="25">
        <v>11</v>
      </c>
      <c r="M1821" s="25" t="s">
        <v>126</v>
      </c>
    </row>
    <row r="1822" spans="1:13" s="5" customFormat="1" ht="15.75">
      <c r="A1822" s="4"/>
      <c r="B1822" s="4"/>
      <c r="C1822" s="3"/>
      <c r="D1822" s="4"/>
      <c r="E1822" s="3"/>
      <c r="F1822" s="4"/>
      <c r="H1822" s="25" t="s">
        <v>174</v>
      </c>
      <c r="I1822" s="26">
        <v>1539150</v>
      </c>
      <c r="J1822" s="26">
        <v>1736831</v>
      </c>
      <c r="K1822" s="26">
        <v>1861875</v>
      </c>
      <c r="L1822" s="25">
        <v>12</v>
      </c>
      <c r="M1822" s="25" t="s">
        <v>127</v>
      </c>
    </row>
    <row r="1823" spans="1:13" s="5" customFormat="1" ht="15.75">
      <c r="A1823" s="4" t="s">
        <v>12</v>
      </c>
      <c r="B1823" s="3">
        <f>I1819</f>
        <v>2295798</v>
      </c>
      <c r="C1823" s="3"/>
      <c r="D1823" s="3">
        <f>J1819</f>
        <v>1661233</v>
      </c>
      <c r="E1823" s="3"/>
      <c r="F1823" s="3">
        <f>K1819</f>
        <v>1606488</v>
      </c>
      <c r="H1823" s="25" t="s">
        <v>174</v>
      </c>
      <c r="I1823" s="26">
        <v>0</v>
      </c>
      <c r="J1823" s="26">
        <v>0</v>
      </c>
      <c r="K1823" s="26">
        <v>5623097</v>
      </c>
      <c r="L1823" s="25">
        <v>13</v>
      </c>
      <c r="M1823" s="25" t="s">
        <v>128</v>
      </c>
    </row>
    <row r="1824" spans="1:13" s="5" customFormat="1" ht="15.75">
      <c r="A1824" s="4" t="s">
        <v>13</v>
      </c>
      <c r="B1824" s="12">
        <f>I1820</f>
        <v>138502</v>
      </c>
      <c r="C1824" s="3"/>
      <c r="D1824" s="12">
        <f>J1820</f>
        <v>221829</v>
      </c>
      <c r="E1824" s="3"/>
      <c r="F1824" s="12">
        <f>K1820</f>
        <v>140887</v>
      </c>
      <c r="H1824" s="25" t="s">
        <v>174</v>
      </c>
      <c r="I1824" s="26">
        <v>2591482</v>
      </c>
      <c r="J1824" s="26">
        <v>2591590</v>
      </c>
      <c r="K1824" s="26">
        <v>2151490</v>
      </c>
      <c r="L1824" s="25">
        <v>14</v>
      </c>
      <c r="M1824" s="25" t="s">
        <v>129</v>
      </c>
    </row>
    <row r="1825" spans="1:13" s="5" customFormat="1" ht="15.75">
      <c r="A1825" s="4"/>
      <c r="B1825" s="3"/>
      <c r="C1825" s="3"/>
      <c r="D1825" s="3"/>
      <c r="E1825" s="3"/>
      <c r="F1825" s="3"/>
      <c r="H1825" s="25" t="s">
        <v>174</v>
      </c>
      <c r="I1825" s="26">
        <v>100000</v>
      </c>
      <c r="J1825" s="26">
        <v>111613</v>
      </c>
      <c r="K1825" s="26">
        <v>113200</v>
      </c>
      <c r="L1825" s="25">
        <v>15</v>
      </c>
      <c r="M1825" s="25" t="s">
        <v>130</v>
      </c>
    </row>
    <row r="1826" spans="1:13" s="5" customFormat="1" ht="15.75">
      <c r="A1826" s="4" t="s">
        <v>14</v>
      </c>
      <c r="B1826" s="4">
        <f>SUM(B1823:B1825)</f>
        <v>2434300</v>
      </c>
      <c r="C1826" s="3"/>
      <c r="D1826" s="4">
        <f>SUM(D1823:D1825)</f>
        <v>1883062</v>
      </c>
      <c r="E1826" s="3"/>
      <c r="F1826" s="4">
        <f>SUM(F1823:F1825)</f>
        <v>1747375</v>
      </c>
      <c r="H1826" s="25" t="s">
        <v>174</v>
      </c>
      <c r="I1826" s="26">
        <v>100307</v>
      </c>
      <c r="J1826" s="26">
        <v>83304</v>
      </c>
      <c r="K1826" s="26">
        <v>86441</v>
      </c>
      <c r="L1826" s="25">
        <v>16</v>
      </c>
      <c r="M1826" s="25" t="s">
        <v>131</v>
      </c>
    </row>
    <row r="1827" spans="1:13" s="5" customFormat="1" ht="15.75">
      <c r="A1827" s="4"/>
      <c r="B1827" s="4"/>
      <c r="C1827" s="4"/>
      <c r="D1827" s="4"/>
      <c r="E1827" s="4"/>
      <c r="F1827" s="4"/>
      <c r="H1827" s="25" t="s">
        <v>174</v>
      </c>
      <c r="I1827" s="26">
        <v>54839</v>
      </c>
      <c r="J1827" s="26">
        <v>89120</v>
      </c>
      <c r="K1827" s="26">
        <v>91292</v>
      </c>
      <c r="L1827" s="25">
        <v>17</v>
      </c>
      <c r="M1827" s="25" t="s">
        <v>132</v>
      </c>
    </row>
    <row r="1828" spans="1:13" s="5" customFormat="1" ht="15.75">
      <c r="A1828" s="4" t="s">
        <v>15</v>
      </c>
      <c r="B1828" s="4">
        <f aca="true" t="shared" si="267" ref="B1828:B1834">I1821</f>
        <v>1529674</v>
      </c>
      <c r="C1828" s="3"/>
      <c r="D1828" s="4">
        <f aca="true" t="shared" si="268" ref="D1828:D1834">J1821</f>
        <v>1652805</v>
      </c>
      <c r="E1828" s="3"/>
      <c r="F1828" s="4">
        <f aca="true" t="shared" si="269" ref="F1828:F1834">K1821</f>
        <v>1653300</v>
      </c>
      <c r="H1828" s="25" t="s">
        <v>174</v>
      </c>
      <c r="I1828" s="27">
        <v>17160794</v>
      </c>
      <c r="J1828" s="27">
        <v>20405779</v>
      </c>
      <c r="K1828" s="27">
        <v>21991584</v>
      </c>
      <c r="L1828" s="25">
        <v>18</v>
      </c>
      <c r="M1828" s="25" t="s">
        <v>133</v>
      </c>
    </row>
    <row r="1829" spans="1:13" s="5" customFormat="1" ht="15.75">
      <c r="A1829" s="4" t="s">
        <v>16</v>
      </c>
      <c r="B1829" s="4">
        <f t="shared" si="267"/>
        <v>1539150</v>
      </c>
      <c r="C1829" s="3"/>
      <c r="D1829" s="4">
        <f t="shared" si="268"/>
        <v>1736831</v>
      </c>
      <c r="E1829" s="3"/>
      <c r="F1829" s="4">
        <f t="shared" si="269"/>
        <v>1861875</v>
      </c>
      <c r="H1829" s="25" t="s">
        <v>174</v>
      </c>
      <c r="I1829" s="26">
        <v>2390839</v>
      </c>
      <c r="J1829" s="26">
        <v>2471892</v>
      </c>
      <c r="K1829" s="26">
        <v>2471892</v>
      </c>
      <c r="L1829" s="25">
        <v>19</v>
      </c>
      <c r="M1829" s="25" t="s">
        <v>134</v>
      </c>
    </row>
    <row r="1830" spans="1:13" s="5" customFormat="1" ht="15.75">
      <c r="A1830" s="4" t="s">
        <v>17</v>
      </c>
      <c r="B1830" s="4">
        <f t="shared" si="267"/>
        <v>0</v>
      </c>
      <c r="C1830" s="3"/>
      <c r="D1830" s="4">
        <f t="shared" si="268"/>
        <v>0</v>
      </c>
      <c r="E1830" s="3"/>
      <c r="F1830" s="4">
        <f t="shared" si="269"/>
        <v>5623097</v>
      </c>
      <c r="H1830" s="25" t="s">
        <v>174</v>
      </c>
      <c r="I1830" s="26">
        <v>1545710</v>
      </c>
      <c r="J1830" s="26">
        <v>1713659</v>
      </c>
      <c r="K1830" s="26">
        <v>1812075</v>
      </c>
      <c r="L1830" s="25">
        <v>20</v>
      </c>
      <c r="M1830" s="25" t="s">
        <v>135</v>
      </c>
    </row>
    <row r="1831" spans="1:13" s="5" customFormat="1" ht="15.75">
      <c r="A1831" s="4" t="s">
        <v>18</v>
      </c>
      <c r="B1831" s="4">
        <f t="shared" si="267"/>
        <v>2591482</v>
      </c>
      <c r="C1831" s="3"/>
      <c r="D1831" s="4">
        <f t="shared" si="268"/>
        <v>2591590</v>
      </c>
      <c r="E1831" s="3"/>
      <c r="F1831" s="4">
        <f t="shared" si="269"/>
        <v>2151490</v>
      </c>
      <c r="H1831" s="25" t="s">
        <v>174</v>
      </c>
      <c r="I1831" s="26">
        <v>12348304</v>
      </c>
      <c r="J1831" s="26">
        <v>12646418</v>
      </c>
      <c r="K1831" s="26">
        <v>12854780</v>
      </c>
      <c r="L1831" s="25">
        <v>21</v>
      </c>
      <c r="M1831" s="25" t="s">
        <v>136</v>
      </c>
    </row>
    <row r="1832" spans="1:13" s="5" customFormat="1" ht="15.75">
      <c r="A1832" s="4" t="s">
        <v>19</v>
      </c>
      <c r="B1832" s="4">
        <f t="shared" si="267"/>
        <v>100000</v>
      </c>
      <c r="C1832" s="3"/>
      <c r="D1832" s="4">
        <f t="shared" si="268"/>
        <v>111613</v>
      </c>
      <c r="E1832" s="3"/>
      <c r="F1832" s="4">
        <f t="shared" si="269"/>
        <v>113200</v>
      </c>
      <c r="H1832" s="25" t="s">
        <v>174</v>
      </c>
      <c r="I1832" s="26">
        <v>105846</v>
      </c>
      <c r="J1832" s="26">
        <v>108848</v>
      </c>
      <c r="K1832" s="26">
        <v>111025</v>
      </c>
      <c r="L1832" s="25">
        <v>22</v>
      </c>
      <c r="M1832" s="25" t="s">
        <v>137</v>
      </c>
    </row>
    <row r="1833" spans="1:13" s="5" customFormat="1" ht="15.75">
      <c r="A1833" s="4" t="s">
        <v>20</v>
      </c>
      <c r="B1833" s="4">
        <f t="shared" si="267"/>
        <v>100307</v>
      </c>
      <c r="C1833" s="3"/>
      <c r="D1833" s="4">
        <f t="shared" si="268"/>
        <v>83304</v>
      </c>
      <c r="E1833" s="3"/>
      <c r="F1833" s="4">
        <f t="shared" si="269"/>
        <v>86441</v>
      </c>
      <c r="H1833" s="25" t="s">
        <v>174</v>
      </c>
      <c r="I1833" s="26">
        <v>102800</v>
      </c>
      <c r="J1833" s="26">
        <v>105884</v>
      </c>
      <c r="K1833" s="26">
        <v>116578</v>
      </c>
      <c r="L1833" s="25">
        <v>23</v>
      </c>
      <c r="M1833" s="25" t="s">
        <v>138</v>
      </c>
    </row>
    <row r="1834" spans="1:13" s="5" customFormat="1" ht="15.75">
      <c r="A1834" s="4" t="s">
        <v>21</v>
      </c>
      <c r="B1834" s="4">
        <f t="shared" si="267"/>
        <v>54839</v>
      </c>
      <c r="C1834" s="3"/>
      <c r="D1834" s="4">
        <f t="shared" si="268"/>
        <v>89120</v>
      </c>
      <c r="E1834" s="3"/>
      <c r="F1834" s="4">
        <f t="shared" si="269"/>
        <v>91292</v>
      </c>
      <c r="H1834" s="25" t="s">
        <v>174</v>
      </c>
      <c r="I1834" s="26">
        <v>300000</v>
      </c>
      <c r="J1834" s="26">
        <v>300000</v>
      </c>
      <c r="K1834" s="26">
        <v>300000</v>
      </c>
      <c r="L1834" s="25">
        <v>24</v>
      </c>
      <c r="M1834" s="25" t="s">
        <v>139</v>
      </c>
    </row>
    <row r="1835" spans="1:13" s="5" customFormat="1" ht="15.75">
      <c r="A1835" s="4"/>
      <c r="B1835" s="4"/>
      <c r="C1835" s="3"/>
      <c r="D1835" s="4"/>
      <c r="E1835" s="3"/>
      <c r="F1835" s="4"/>
      <c r="H1835" s="25" t="s">
        <v>174</v>
      </c>
      <c r="I1835" s="26">
        <v>291746</v>
      </c>
      <c r="J1835" s="26">
        <v>291746</v>
      </c>
      <c r="K1835" s="26">
        <v>297581</v>
      </c>
      <c r="L1835" s="25">
        <v>25</v>
      </c>
      <c r="M1835" s="25" t="s">
        <v>140</v>
      </c>
    </row>
    <row r="1836" spans="1:13" s="5" customFormat="1" ht="15.75">
      <c r="A1836" s="4" t="s">
        <v>22</v>
      </c>
      <c r="B1836" s="4">
        <f>I1828</f>
        <v>17160794</v>
      </c>
      <c r="C1836" s="3"/>
      <c r="D1836" s="4">
        <f>J1828</f>
        <v>20405779</v>
      </c>
      <c r="E1836" s="3"/>
      <c r="F1836" s="4">
        <f>K1828</f>
        <v>21991584</v>
      </c>
      <c r="H1836" s="25" t="s">
        <v>174</v>
      </c>
      <c r="I1836" s="26">
        <v>0</v>
      </c>
      <c r="J1836" s="26">
        <v>0</v>
      </c>
      <c r="K1836" s="26">
        <v>50000</v>
      </c>
      <c r="L1836" s="25">
        <v>26</v>
      </c>
      <c r="M1836" s="25" t="s">
        <v>141</v>
      </c>
    </row>
    <row r="1837" spans="1:13" s="5" customFormat="1" ht="15.75">
      <c r="A1837" s="4" t="s">
        <v>23</v>
      </c>
      <c r="B1837" s="4">
        <f>I1829</f>
        <v>2390839</v>
      </c>
      <c r="C1837" s="3"/>
      <c r="D1837" s="4">
        <f>J1829</f>
        <v>2471892</v>
      </c>
      <c r="E1837" s="3"/>
      <c r="F1837" s="4">
        <f>K1829</f>
        <v>2471892</v>
      </c>
      <c r="H1837" s="25" t="s">
        <v>174</v>
      </c>
      <c r="I1837" s="26">
        <v>5134036</v>
      </c>
      <c r="J1837" s="26">
        <v>5052781</v>
      </c>
      <c r="K1837" s="26">
        <v>5065645</v>
      </c>
      <c r="L1837" s="25">
        <v>27</v>
      </c>
      <c r="M1837" s="25" t="s">
        <v>142</v>
      </c>
    </row>
    <row r="1838" spans="1:13" s="5" customFormat="1" ht="15.75">
      <c r="A1838" s="4" t="s">
        <v>24</v>
      </c>
      <c r="B1838" s="12">
        <f>I1830</f>
        <v>1545710</v>
      </c>
      <c r="C1838" s="3"/>
      <c r="D1838" s="12">
        <f>J1830</f>
        <v>1713659</v>
      </c>
      <c r="E1838" s="3"/>
      <c r="F1838" s="12">
        <f>K1830</f>
        <v>1812075</v>
      </c>
      <c r="H1838" s="25" t="s">
        <v>174</v>
      </c>
      <c r="I1838" s="26">
        <v>514823</v>
      </c>
      <c r="J1838" s="26">
        <v>525905</v>
      </c>
      <c r="K1838" s="26">
        <v>530000</v>
      </c>
      <c r="L1838" s="25">
        <v>28</v>
      </c>
      <c r="M1838" s="25" t="s">
        <v>143</v>
      </c>
    </row>
    <row r="1839" spans="1:13" s="5" customFormat="1" ht="15.75">
      <c r="A1839" s="4"/>
      <c r="B1839" s="4"/>
      <c r="C1839" s="3"/>
      <c r="D1839" s="4"/>
      <c r="E1839" s="3"/>
      <c r="F1839" s="4"/>
      <c r="H1839" s="25" t="s">
        <v>174</v>
      </c>
      <c r="I1839" s="26">
        <v>1636634</v>
      </c>
      <c r="J1839" s="26">
        <v>1657860</v>
      </c>
      <c r="K1839" s="26">
        <v>1680978</v>
      </c>
      <c r="L1839" s="25">
        <v>29</v>
      </c>
      <c r="M1839" s="25" t="s">
        <v>144</v>
      </c>
    </row>
    <row r="1840" spans="1:13" s="5" customFormat="1" ht="15.75">
      <c r="A1840" s="4" t="s">
        <v>25</v>
      </c>
      <c r="B1840" s="4">
        <f>SUM(B1836:B1839)</f>
        <v>21097343</v>
      </c>
      <c r="C1840" s="3"/>
      <c r="D1840" s="4">
        <f>SUM(D1836:D1839)</f>
        <v>24591330</v>
      </c>
      <c r="E1840" s="3"/>
      <c r="F1840" s="4">
        <f>SUM(F1836:F1839)</f>
        <v>26275551</v>
      </c>
      <c r="H1840" s="25" t="s">
        <v>174</v>
      </c>
      <c r="I1840" s="26">
        <v>0</v>
      </c>
      <c r="J1840" s="26">
        <v>39986</v>
      </c>
      <c r="K1840" s="26">
        <v>38997</v>
      </c>
      <c r="L1840" s="25">
        <v>30</v>
      </c>
      <c r="M1840" s="25" t="s">
        <v>145</v>
      </c>
    </row>
    <row r="1841" spans="1:13" s="5" customFormat="1" ht="15.75">
      <c r="A1841" s="4"/>
      <c r="B1841" s="4"/>
      <c r="C1841" s="3"/>
      <c r="D1841" s="4"/>
      <c r="E1841" s="3"/>
      <c r="F1841" s="4"/>
      <c r="H1841" s="25" t="s">
        <v>174</v>
      </c>
      <c r="I1841" s="26">
        <v>24058416</v>
      </c>
      <c r="J1841" s="26">
        <v>28441612</v>
      </c>
      <c r="K1841" s="26">
        <v>28200000</v>
      </c>
      <c r="L1841" s="25">
        <v>31</v>
      </c>
      <c r="M1841" s="25" t="s">
        <v>146</v>
      </c>
    </row>
    <row r="1842" spans="1:13" s="5" customFormat="1" ht="15.75">
      <c r="A1842" s="4" t="s">
        <v>26</v>
      </c>
      <c r="B1842" s="4">
        <f aca="true" t="shared" si="270" ref="B1842:B1847">I1831</f>
        <v>12348304</v>
      </c>
      <c r="C1842" s="3"/>
      <c r="D1842" s="4">
        <f aca="true" t="shared" si="271" ref="D1842:D1847">J1831</f>
        <v>12646418</v>
      </c>
      <c r="E1842" s="3"/>
      <c r="F1842" s="4">
        <f aca="true" t="shared" si="272" ref="F1842:F1847">K1831</f>
        <v>12854780</v>
      </c>
      <c r="H1842" s="25" t="s">
        <v>174</v>
      </c>
      <c r="I1842" s="26">
        <v>6555744</v>
      </c>
      <c r="J1842" s="26">
        <v>6715199</v>
      </c>
      <c r="K1842" s="26">
        <v>6700025</v>
      </c>
      <c r="L1842" s="25">
        <v>32</v>
      </c>
      <c r="M1842" s="25" t="s">
        <v>147</v>
      </c>
    </row>
    <row r="1843" spans="1:13" s="5" customFormat="1" ht="15.75">
      <c r="A1843" s="4" t="s">
        <v>27</v>
      </c>
      <c r="B1843" s="4">
        <f t="shared" si="270"/>
        <v>105846</v>
      </c>
      <c r="C1843" s="3"/>
      <c r="D1843" s="4">
        <f t="shared" si="271"/>
        <v>108848</v>
      </c>
      <c r="E1843" s="3"/>
      <c r="F1843" s="4">
        <f t="shared" si="272"/>
        <v>111025</v>
      </c>
      <c r="H1843" s="25" t="s">
        <v>174</v>
      </c>
      <c r="I1843" s="26">
        <v>7511860</v>
      </c>
      <c r="J1843" s="26">
        <v>7481645</v>
      </c>
      <c r="K1843" s="26">
        <v>7633401</v>
      </c>
      <c r="L1843" s="25">
        <v>33</v>
      </c>
      <c r="M1843" s="25" t="s">
        <v>148</v>
      </c>
    </row>
    <row r="1844" spans="1:13" s="5" customFormat="1" ht="15.75">
      <c r="A1844" s="4" t="s">
        <v>28</v>
      </c>
      <c r="B1844" s="4">
        <f t="shared" si="270"/>
        <v>102800</v>
      </c>
      <c r="C1844" s="3"/>
      <c r="D1844" s="4">
        <f t="shared" si="271"/>
        <v>105884</v>
      </c>
      <c r="E1844" s="3"/>
      <c r="F1844" s="4">
        <f t="shared" si="272"/>
        <v>116578</v>
      </c>
      <c r="H1844" s="25" t="s">
        <v>174</v>
      </c>
      <c r="I1844" s="26">
        <v>1467473</v>
      </c>
      <c r="J1844" s="26">
        <v>1309180</v>
      </c>
      <c r="K1844" s="26">
        <v>1000846</v>
      </c>
      <c r="L1844" s="25">
        <v>34</v>
      </c>
      <c r="M1844" s="25" t="s">
        <v>149</v>
      </c>
    </row>
    <row r="1845" spans="1:13" s="5" customFormat="1" ht="15.75">
      <c r="A1845" s="4" t="s">
        <v>29</v>
      </c>
      <c r="B1845" s="4">
        <f t="shared" si="270"/>
        <v>300000</v>
      </c>
      <c r="C1845" s="3"/>
      <c r="D1845" s="4">
        <f t="shared" si="271"/>
        <v>300000</v>
      </c>
      <c r="E1845" s="3"/>
      <c r="F1845" s="4">
        <f t="shared" si="272"/>
        <v>300000</v>
      </c>
      <c r="H1845" s="25" t="s">
        <v>174</v>
      </c>
      <c r="I1845" s="26">
        <v>182791</v>
      </c>
      <c r="J1845" s="26">
        <v>91544</v>
      </c>
      <c r="K1845" s="26">
        <v>91545</v>
      </c>
      <c r="L1845" s="25">
        <v>35</v>
      </c>
      <c r="M1845" s="25" t="s">
        <v>150</v>
      </c>
    </row>
    <row r="1846" spans="1:13" s="5" customFormat="1" ht="15.75">
      <c r="A1846" s="4" t="s">
        <v>30</v>
      </c>
      <c r="B1846" s="4">
        <f t="shared" si="270"/>
        <v>291746</v>
      </c>
      <c r="C1846" s="3"/>
      <c r="D1846" s="4">
        <f t="shared" si="271"/>
        <v>291746</v>
      </c>
      <c r="E1846" s="3"/>
      <c r="F1846" s="4">
        <f t="shared" si="272"/>
        <v>297581</v>
      </c>
      <c r="H1846" s="25" t="s">
        <v>174</v>
      </c>
      <c r="I1846" s="26">
        <v>132090</v>
      </c>
      <c r="J1846" s="26">
        <v>178500</v>
      </c>
      <c r="K1846" s="26">
        <v>177000</v>
      </c>
      <c r="L1846" s="25">
        <v>36</v>
      </c>
      <c r="M1846" s="25" t="s">
        <v>151</v>
      </c>
    </row>
    <row r="1847" spans="1:13" s="5" customFormat="1" ht="15.75">
      <c r="A1847" s="4" t="s">
        <v>31</v>
      </c>
      <c r="B1847" s="12">
        <f t="shared" si="270"/>
        <v>0</v>
      </c>
      <c r="C1847" s="3"/>
      <c r="D1847" s="12">
        <f t="shared" si="271"/>
        <v>0</v>
      </c>
      <c r="E1847" s="3"/>
      <c r="F1847" s="12">
        <f t="shared" si="272"/>
        <v>50000</v>
      </c>
      <c r="H1847" s="25" t="s">
        <v>174</v>
      </c>
      <c r="I1847" s="26">
        <v>0</v>
      </c>
      <c r="J1847" s="26">
        <v>110461</v>
      </c>
      <c r="K1847" s="26">
        <v>108887</v>
      </c>
      <c r="L1847" s="25">
        <v>37</v>
      </c>
      <c r="M1847" s="25" t="s">
        <v>152</v>
      </c>
    </row>
    <row r="1848" spans="1:12" s="5" customFormat="1" ht="15.75">
      <c r="A1848" s="4"/>
      <c r="B1848" s="4"/>
      <c r="C1848" s="3"/>
      <c r="D1848" s="4"/>
      <c r="E1848" s="3"/>
      <c r="F1848" s="4"/>
      <c r="L1848" s="25"/>
    </row>
    <row r="1849" spans="1:12" s="5" customFormat="1" ht="15.75">
      <c r="A1849" s="4" t="s">
        <v>32</v>
      </c>
      <c r="B1849" s="4">
        <f>SUM(B1842:B1848)</f>
        <v>13148696</v>
      </c>
      <c r="C1849" s="3"/>
      <c r="D1849" s="4">
        <f>SUM(D1842:D1848)</f>
        <v>13452896</v>
      </c>
      <c r="E1849" s="3"/>
      <c r="F1849" s="4">
        <f>SUM(F1842:F1848)</f>
        <v>13729964</v>
      </c>
      <c r="L1849" s="25"/>
    </row>
    <row r="1850" spans="1:12" s="5" customFormat="1" ht="15.75">
      <c r="A1850" s="4"/>
      <c r="B1850" s="4"/>
      <c r="C1850" s="3"/>
      <c r="D1850" s="4"/>
      <c r="E1850" s="3"/>
      <c r="F1850" s="4"/>
      <c r="L1850" s="25"/>
    </row>
    <row r="1851" spans="1:12" s="5" customFormat="1" ht="15.75">
      <c r="A1851" s="4" t="s">
        <v>33</v>
      </c>
      <c r="B1851" s="4">
        <f>I1837</f>
        <v>5134036</v>
      </c>
      <c r="C1851" s="3"/>
      <c r="D1851" s="4">
        <f>J1837</f>
        <v>5052781</v>
      </c>
      <c r="E1851" s="3"/>
      <c r="F1851" s="4">
        <f>K1837</f>
        <v>5065645</v>
      </c>
      <c r="L1851" s="25"/>
    </row>
    <row r="1852" spans="1:12" s="5" customFormat="1" ht="15.75">
      <c r="A1852" s="4" t="s">
        <v>34</v>
      </c>
      <c r="B1852" s="4">
        <f>I1838</f>
        <v>514823</v>
      </c>
      <c r="C1852" s="3"/>
      <c r="D1852" s="4">
        <f>J1838</f>
        <v>525905</v>
      </c>
      <c r="E1852" s="3"/>
      <c r="F1852" s="4">
        <f>K1838</f>
        <v>530000</v>
      </c>
      <c r="L1852" s="25"/>
    </row>
    <row r="1853" spans="1:12" s="5" customFormat="1" ht="15.75">
      <c r="A1853" s="4" t="s">
        <v>35</v>
      </c>
      <c r="B1853" s="4">
        <f>I1839</f>
        <v>1636634</v>
      </c>
      <c r="C1853" s="3"/>
      <c r="D1853" s="4">
        <f>J1839</f>
        <v>1657860</v>
      </c>
      <c r="E1853" s="3"/>
      <c r="F1853" s="4">
        <f>K1839</f>
        <v>1680978</v>
      </c>
      <c r="L1853" s="25"/>
    </row>
    <row r="1854" spans="1:12" s="5" customFormat="1" ht="15.75">
      <c r="A1854" s="4" t="s">
        <v>36</v>
      </c>
      <c r="B1854" s="12">
        <f>I1840</f>
        <v>0</v>
      </c>
      <c r="C1854" s="3"/>
      <c r="D1854" s="12">
        <f>J1840</f>
        <v>39986</v>
      </c>
      <c r="E1854" s="3"/>
      <c r="F1854" s="12">
        <f>K1840</f>
        <v>38997</v>
      </c>
      <c r="L1854" s="25"/>
    </row>
    <row r="1855" spans="1:12" s="5" customFormat="1" ht="15.75">
      <c r="A1855" s="4"/>
      <c r="B1855" s="4"/>
      <c r="C1855" s="3"/>
      <c r="D1855" s="4"/>
      <c r="E1855" s="3"/>
      <c r="F1855" s="4"/>
      <c r="L1855" s="25"/>
    </row>
    <row r="1856" spans="1:12" s="5" customFormat="1" ht="15.75">
      <c r="A1856" s="4" t="s">
        <v>37</v>
      </c>
      <c r="B1856" s="4">
        <f>SUM(B1851:B1855)</f>
        <v>7285493</v>
      </c>
      <c r="C1856" s="3"/>
      <c r="D1856" s="4">
        <f>SUM(D1851:D1855)</f>
        <v>7276532</v>
      </c>
      <c r="E1856" s="3"/>
      <c r="F1856" s="4">
        <f>SUM(F1851:F1855)</f>
        <v>7315620</v>
      </c>
      <c r="L1856" s="25"/>
    </row>
    <row r="1857" spans="1:12" s="5" customFormat="1" ht="15.75">
      <c r="A1857" s="4"/>
      <c r="B1857" s="4"/>
      <c r="C1857" s="3"/>
      <c r="D1857" s="4"/>
      <c r="E1857" s="3"/>
      <c r="F1857" s="4"/>
      <c r="L1857" s="25"/>
    </row>
    <row r="1858" spans="1:12" s="5" customFormat="1" ht="15.75">
      <c r="A1858" s="4" t="s">
        <v>38</v>
      </c>
      <c r="B1858" s="4">
        <f aca="true" t="shared" si="273" ref="B1858:B1863">I1841</f>
        <v>24058416</v>
      </c>
      <c r="C1858" s="3"/>
      <c r="D1858" s="4">
        <f aca="true" t="shared" si="274" ref="D1858:D1863">J1841</f>
        <v>28441612</v>
      </c>
      <c r="E1858" s="3"/>
      <c r="F1858" s="4">
        <f aca="true" t="shared" si="275" ref="F1858:F1863">K1841</f>
        <v>28200000</v>
      </c>
      <c r="L1858" s="25"/>
    </row>
    <row r="1859" spans="1:12" s="5" customFormat="1" ht="15.75">
      <c r="A1859" s="4" t="s">
        <v>39</v>
      </c>
      <c r="B1859" s="4">
        <f t="shared" si="273"/>
        <v>6555744</v>
      </c>
      <c r="C1859" s="3"/>
      <c r="D1859" s="4">
        <f t="shared" si="274"/>
        <v>6715199</v>
      </c>
      <c r="E1859" s="3"/>
      <c r="F1859" s="4">
        <f t="shared" si="275"/>
        <v>6700025</v>
      </c>
      <c r="L1859" s="25"/>
    </row>
    <row r="1860" spans="1:12" s="5" customFormat="1" ht="15.75">
      <c r="A1860" s="4" t="s">
        <v>40</v>
      </c>
      <c r="B1860" s="4">
        <f t="shared" si="273"/>
        <v>7511860</v>
      </c>
      <c r="C1860" s="3"/>
      <c r="D1860" s="4">
        <f t="shared" si="274"/>
        <v>7481645</v>
      </c>
      <c r="E1860" s="3"/>
      <c r="F1860" s="4">
        <f t="shared" si="275"/>
        <v>7633401</v>
      </c>
      <c r="L1860" s="25"/>
    </row>
    <row r="1861" spans="1:12" s="5" customFormat="1" ht="15.75">
      <c r="A1861" s="4" t="s">
        <v>41</v>
      </c>
      <c r="B1861" s="4">
        <f t="shared" si="273"/>
        <v>1467473</v>
      </c>
      <c r="C1861" s="3"/>
      <c r="D1861" s="4">
        <f t="shared" si="274"/>
        <v>1309180</v>
      </c>
      <c r="E1861" s="3"/>
      <c r="F1861" s="4">
        <f t="shared" si="275"/>
        <v>1000846</v>
      </c>
      <c r="L1861" s="25"/>
    </row>
    <row r="1862" spans="1:12" s="5" customFormat="1" ht="15.75">
      <c r="A1862" s="4" t="s">
        <v>42</v>
      </c>
      <c r="B1862" s="4">
        <f t="shared" si="273"/>
        <v>182791</v>
      </c>
      <c r="C1862" s="3"/>
      <c r="D1862" s="4">
        <f t="shared" si="274"/>
        <v>91544</v>
      </c>
      <c r="E1862" s="3"/>
      <c r="F1862" s="4">
        <f t="shared" si="275"/>
        <v>91545</v>
      </c>
      <c r="L1862" s="25"/>
    </row>
    <row r="1863" spans="1:12" s="5" customFormat="1" ht="15.75">
      <c r="A1863" s="4" t="s">
        <v>43</v>
      </c>
      <c r="B1863" s="4">
        <f t="shared" si="273"/>
        <v>132090</v>
      </c>
      <c r="C1863" s="3"/>
      <c r="D1863" s="4">
        <f t="shared" si="274"/>
        <v>178500</v>
      </c>
      <c r="E1863" s="3"/>
      <c r="F1863" s="4">
        <f t="shared" si="275"/>
        <v>177000</v>
      </c>
      <c r="L1863" s="25"/>
    </row>
    <row r="1864" spans="1:12" s="5" customFormat="1" ht="15.75">
      <c r="A1864" s="4" t="s">
        <v>44</v>
      </c>
      <c r="B1864" s="4"/>
      <c r="C1864" s="4"/>
      <c r="D1864" s="4"/>
      <c r="E1864" s="3"/>
      <c r="F1864" s="4"/>
      <c r="L1864" s="25"/>
    </row>
    <row r="1865" spans="1:12" s="5" customFormat="1" ht="15.75">
      <c r="A1865" s="4" t="s">
        <v>45</v>
      </c>
      <c r="B1865" s="12">
        <f>I1847</f>
        <v>0</v>
      </c>
      <c r="C1865" s="3"/>
      <c r="D1865" s="12">
        <f>J1847</f>
        <v>110461</v>
      </c>
      <c r="E1865" s="3"/>
      <c r="F1865" s="12">
        <f>K1847</f>
        <v>108887</v>
      </c>
      <c r="L1865" s="25"/>
    </row>
    <row r="1866" spans="1:12" s="5" customFormat="1" ht="15.75">
      <c r="A1866" s="4"/>
      <c r="B1866" s="4"/>
      <c r="C1866" s="4"/>
      <c r="D1866" s="4"/>
      <c r="E1866" s="3"/>
      <c r="F1866" s="4"/>
      <c r="L1866" s="25"/>
    </row>
    <row r="1867" spans="1:12" s="5" customFormat="1" ht="15.75">
      <c r="A1867" s="4" t="s">
        <v>46</v>
      </c>
      <c r="B1867" s="4">
        <f>SUM(B1811:B1812)+B1821+SUM(B1825:B1834)+B1840+B1849+SUM(B1855:B1866)</f>
        <v>125749234</v>
      </c>
      <c r="C1867" s="3"/>
      <c r="D1867" s="4">
        <f>SUM(D1811:D1812)+D1821+SUM(D1825:D1834)+D1840+D1849+SUM(D1855:D1866)</f>
        <v>136257346</v>
      </c>
      <c r="E1867" s="3"/>
      <c r="F1867" s="4">
        <f>SUM(F1811:F1812)+F1821+SUM(F1825:F1834)+F1840+F1849+SUM(F1855:F1866)</f>
        <v>146081927</v>
      </c>
      <c r="L1867" s="25"/>
    </row>
    <row r="1868" spans="1:12" s="5" customFormat="1" ht="15.75">
      <c r="A1868" s="4"/>
      <c r="B1868" s="4"/>
      <c r="C1868" s="3"/>
      <c r="D1868" s="4"/>
      <c r="E1868" s="3"/>
      <c r="F1868" s="4"/>
      <c r="L1868" s="25"/>
    </row>
    <row r="1869" spans="1:12" s="5" customFormat="1" ht="15.75">
      <c r="A1869" s="13" t="s">
        <v>47</v>
      </c>
      <c r="B1869" s="4"/>
      <c r="C1869" s="4"/>
      <c r="D1869" s="4"/>
      <c r="E1869" s="4"/>
      <c r="F1869" s="4"/>
      <c r="L1869" s="25"/>
    </row>
    <row r="1870" spans="1:12" s="5" customFormat="1" ht="15.75">
      <c r="A1870" s="14" t="s">
        <v>48</v>
      </c>
      <c r="B1870" s="4"/>
      <c r="C1870" s="3"/>
      <c r="D1870" s="4"/>
      <c r="E1870" s="3"/>
      <c r="F1870" s="4"/>
      <c r="L1870" s="25"/>
    </row>
    <row r="1871" spans="1:12" s="5" customFormat="1" ht="15.75">
      <c r="A1871" s="14" t="s">
        <v>49</v>
      </c>
      <c r="B1871" s="4"/>
      <c r="C1871" s="3"/>
      <c r="D1871" s="4"/>
      <c r="E1871" s="3"/>
      <c r="F1871" s="4"/>
      <c r="L1871" s="25"/>
    </row>
    <row r="1872" spans="1:12" s="5" customFormat="1" ht="15.75">
      <c r="A1872" s="14" t="s">
        <v>50</v>
      </c>
      <c r="B1872" s="3"/>
      <c r="C1872" s="3"/>
      <c r="D1872" s="3"/>
      <c r="E1872" s="3"/>
      <c r="F1872" s="3"/>
      <c r="L1872" s="25"/>
    </row>
    <row r="1873" spans="1:12" s="5" customFormat="1" ht="15.75">
      <c r="A1873" s="14" t="s">
        <v>51</v>
      </c>
      <c r="B1873" s="4"/>
      <c r="C1873" s="3"/>
      <c r="D1873" s="4"/>
      <c r="E1873" s="3"/>
      <c r="F1873" s="4"/>
      <c r="L1873" s="25"/>
    </row>
    <row r="1874" spans="1:12" s="5" customFormat="1" ht="15.75">
      <c r="A1874" s="4"/>
      <c r="B1874" s="4"/>
      <c r="C1874" s="3"/>
      <c r="D1874" s="4"/>
      <c r="E1874" s="3"/>
      <c r="F1874" s="4"/>
      <c r="L1874" s="25"/>
    </row>
    <row r="1875" spans="1:12" s="5" customFormat="1" ht="15.75">
      <c r="A1875" s="4"/>
      <c r="B1875" s="4"/>
      <c r="C1875" s="3"/>
      <c r="D1875" s="4"/>
      <c r="E1875" s="3"/>
      <c r="F1875" s="4"/>
      <c r="L1875" s="25"/>
    </row>
    <row r="1876" spans="1:12" s="5" customFormat="1" ht="15.75">
      <c r="A1876" s="15"/>
      <c r="B1876" s="4"/>
      <c r="C1876" s="3"/>
      <c r="D1876" s="4"/>
      <c r="E1876" s="3"/>
      <c r="F1876" s="4"/>
      <c r="L1876" s="25"/>
    </row>
    <row r="1877" spans="1:12" s="5" customFormat="1" ht="15.75">
      <c r="A1877" s="15"/>
      <c r="B1877" s="4"/>
      <c r="C1877" s="3"/>
      <c r="D1877" s="4"/>
      <c r="E1877" s="3"/>
      <c r="F1877" s="4"/>
      <c r="L1877" s="25"/>
    </row>
    <row r="1878" spans="1:12" s="5" customFormat="1" ht="15.75">
      <c r="A1878" s="16"/>
      <c r="B1878" s="4"/>
      <c r="C1878" s="3"/>
      <c r="D1878" s="4"/>
      <c r="E1878" s="3"/>
      <c r="F1878" s="4"/>
      <c r="L1878" s="25"/>
    </row>
    <row r="1879" spans="1:12" s="5" customFormat="1" ht="15.75">
      <c r="A1879" s="17"/>
      <c r="B1879" s="4"/>
      <c r="C1879" s="3"/>
      <c r="D1879" s="4"/>
      <c r="E1879" s="3"/>
      <c r="F1879" s="4"/>
      <c r="L1879" s="25"/>
    </row>
    <row r="1880" spans="1:12" s="5" customFormat="1" ht="15.75">
      <c r="A1880" s="18" t="s">
        <v>52</v>
      </c>
      <c r="B1880" s="4"/>
      <c r="C1880" s="3"/>
      <c r="D1880" s="4"/>
      <c r="E1880" s="3"/>
      <c r="F1880" s="4"/>
      <c r="L1880" s="25"/>
    </row>
    <row r="1881" spans="1:12" s="5" customFormat="1" ht="15.75">
      <c r="A1881" s="4"/>
      <c r="B1881" s="4"/>
      <c r="C1881" s="3"/>
      <c r="D1881" s="4"/>
      <c r="E1881" s="3"/>
      <c r="F1881" s="4"/>
      <c r="L1881" s="25"/>
    </row>
    <row r="1882" spans="1:12" s="5" customFormat="1" ht="15.75">
      <c r="A1882" s="6" t="s">
        <v>0</v>
      </c>
      <c r="B1882" s="4"/>
      <c r="C1882" s="3"/>
      <c r="D1882" s="4"/>
      <c r="E1882" s="3"/>
      <c r="F1882" s="4"/>
      <c r="L1882" s="25"/>
    </row>
    <row r="1883" spans="1:12" s="5" customFormat="1" ht="15.75">
      <c r="A1883" s="4"/>
      <c r="B1883" s="4"/>
      <c r="C1883" s="3"/>
      <c r="D1883" s="4"/>
      <c r="E1883" s="3"/>
      <c r="F1883" s="4"/>
      <c r="L1883" s="25"/>
    </row>
    <row r="1884" spans="1:12" s="5" customFormat="1" ht="15.75">
      <c r="A1884" s="6" t="s">
        <v>1</v>
      </c>
      <c r="B1884" s="4"/>
      <c r="C1884" s="3"/>
      <c r="D1884" s="4"/>
      <c r="E1884" s="3"/>
      <c r="F1884" s="4"/>
      <c r="L1884" s="25"/>
    </row>
    <row r="1885" spans="1:12" s="5" customFormat="1" ht="15.75">
      <c r="A1885" s="19" t="s">
        <v>75</v>
      </c>
      <c r="B1885" s="4"/>
      <c r="C1885" s="3"/>
      <c r="D1885" s="4"/>
      <c r="E1885" s="3"/>
      <c r="F1885" s="4"/>
      <c r="L1885" s="25"/>
    </row>
    <row r="1886" spans="1:12" s="5" customFormat="1" ht="15.75">
      <c r="A1886" s="4"/>
      <c r="B1886" s="4"/>
      <c r="C1886" s="3"/>
      <c r="D1886" s="8"/>
      <c r="E1886" s="9"/>
      <c r="F1886" s="8"/>
      <c r="L1886" s="25"/>
    </row>
    <row r="1887" spans="1:12" s="5" customFormat="1" ht="15.75">
      <c r="A1887" s="4"/>
      <c r="B1887" s="10"/>
      <c r="C1887" s="11"/>
      <c r="D1887" s="10"/>
      <c r="E1887" s="11"/>
      <c r="F1887" s="10"/>
      <c r="L1887" s="25"/>
    </row>
    <row r="1888" spans="1:12" s="5" customFormat="1" ht="15.75">
      <c r="A1888" s="4"/>
      <c r="B1888" s="2">
        <v>1997</v>
      </c>
      <c r="C1888" s="1"/>
      <c r="D1888" s="2">
        <v>1998</v>
      </c>
      <c r="E1888" s="1"/>
      <c r="F1888" s="2">
        <v>1999</v>
      </c>
      <c r="L1888" s="25"/>
    </row>
    <row r="1889" spans="1:12" s="5" customFormat="1" ht="15.75">
      <c r="A1889" s="4"/>
      <c r="B1889" s="4"/>
      <c r="C1889" s="3"/>
      <c r="D1889" s="4"/>
      <c r="E1889" s="3"/>
      <c r="F1889" s="4"/>
      <c r="L1889" s="25"/>
    </row>
    <row r="1890" spans="1:13" s="5" customFormat="1" ht="15.75">
      <c r="A1890" s="4" t="s">
        <v>3</v>
      </c>
      <c r="B1890" s="4">
        <f>I1890</f>
        <v>0</v>
      </c>
      <c r="C1890" s="3"/>
      <c r="D1890" s="4">
        <f>J1890</f>
        <v>0</v>
      </c>
      <c r="E1890" s="3"/>
      <c r="F1890" s="4">
        <f>K1890</f>
        <v>0</v>
      </c>
      <c r="H1890" s="25" t="s">
        <v>175</v>
      </c>
      <c r="I1890" s="26">
        <v>0</v>
      </c>
      <c r="J1890" s="26">
        <v>0</v>
      </c>
      <c r="K1890" s="26">
        <v>0</v>
      </c>
      <c r="L1890" s="25">
        <v>1</v>
      </c>
      <c r="M1890" s="25" t="s">
        <v>116</v>
      </c>
    </row>
    <row r="1891" spans="1:13" s="5" customFormat="1" ht="15.75">
      <c r="A1891" s="4" t="s">
        <v>4</v>
      </c>
      <c r="B1891" s="4">
        <f>I1891</f>
        <v>137787</v>
      </c>
      <c r="C1891" s="3"/>
      <c r="D1891" s="4">
        <f>J1891</f>
        <v>135610</v>
      </c>
      <c r="E1891" s="3"/>
      <c r="F1891" s="4">
        <f>K1891</f>
        <v>134911</v>
      </c>
      <c r="H1891" s="25" t="s">
        <v>175</v>
      </c>
      <c r="I1891" s="26">
        <v>137787</v>
      </c>
      <c r="J1891" s="26">
        <v>135610</v>
      </c>
      <c r="K1891" s="26">
        <v>134911</v>
      </c>
      <c r="L1891" s="25">
        <v>2</v>
      </c>
      <c r="M1891" s="25" t="s">
        <v>117</v>
      </c>
    </row>
    <row r="1892" spans="1:13" s="5" customFormat="1" ht="15.75">
      <c r="A1892" s="4"/>
      <c r="B1892" s="4"/>
      <c r="C1892" s="3"/>
      <c r="D1892" s="4"/>
      <c r="E1892" s="3"/>
      <c r="F1892" s="4"/>
      <c r="H1892" s="25" t="s">
        <v>175</v>
      </c>
      <c r="I1892" s="29">
        <v>0</v>
      </c>
      <c r="J1892" s="29">
        <v>0</v>
      </c>
      <c r="K1892" s="29">
        <v>0</v>
      </c>
      <c r="L1892" s="25">
        <v>3</v>
      </c>
      <c r="M1892" s="25" t="s">
        <v>118</v>
      </c>
    </row>
    <row r="1893" spans="1:13" s="5" customFormat="1" ht="15.75">
      <c r="A1893" s="4" t="s">
        <v>5</v>
      </c>
      <c r="B1893" s="4">
        <f aca="true" t="shared" si="276" ref="B1893:B1898">I1892</f>
        <v>0</v>
      </c>
      <c r="C1893" s="3"/>
      <c r="D1893" s="4">
        <f aca="true" t="shared" si="277" ref="D1893:D1898">J1892</f>
        <v>0</v>
      </c>
      <c r="E1893" s="3"/>
      <c r="F1893" s="4">
        <f aca="true" t="shared" si="278" ref="F1893:F1898">K1892</f>
        <v>0</v>
      </c>
      <c r="H1893" s="25" t="s">
        <v>175</v>
      </c>
      <c r="I1893" s="26">
        <v>0</v>
      </c>
      <c r="J1893" s="26">
        <v>0</v>
      </c>
      <c r="K1893" s="26">
        <v>0</v>
      </c>
      <c r="L1893" s="25">
        <v>4</v>
      </c>
      <c r="M1893" s="25" t="s">
        <v>119</v>
      </c>
    </row>
    <row r="1894" spans="1:13" s="5" customFormat="1" ht="15.75">
      <c r="A1894" s="4" t="s">
        <v>6</v>
      </c>
      <c r="B1894" s="4">
        <f t="shared" si="276"/>
        <v>0</v>
      </c>
      <c r="C1894" s="3"/>
      <c r="D1894" s="4">
        <f t="shared" si="277"/>
        <v>0</v>
      </c>
      <c r="E1894" s="3"/>
      <c r="F1894" s="4">
        <f t="shared" si="278"/>
        <v>0</v>
      </c>
      <c r="H1894" s="25" t="s">
        <v>175</v>
      </c>
      <c r="I1894" s="26">
        <v>0</v>
      </c>
      <c r="J1894" s="26">
        <v>0</v>
      </c>
      <c r="K1894" s="26">
        <v>0</v>
      </c>
      <c r="L1894" s="25">
        <v>5</v>
      </c>
      <c r="M1894" s="25" t="s">
        <v>120</v>
      </c>
    </row>
    <row r="1895" spans="1:13" s="5" customFormat="1" ht="15.75">
      <c r="A1895" s="4" t="s">
        <v>7</v>
      </c>
      <c r="B1895" s="4">
        <f t="shared" si="276"/>
        <v>0</v>
      </c>
      <c r="C1895" s="3"/>
      <c r="D1895" s="4">
        <f t="shared" si="277"/>
        <v>0</v>
      </c>
      <c r="E1895" s="3"/>
      <c r="F1895" s="4">
        <f t="shared" si="278"/>
        <v>0</v>
      </c>
      <c r="H1895" s="25" t="s">
        <v>175</v>
      </c>
      <c r="I1895" s="26">
        <v>0</v>
      </c>
      <c r="J1895" s="26">
        <v>0</v>
      </c>
      <c r="K1895" s="26">
        <v>0</v>
      </c>
      <c r="L1895" s="25">
        <v>6</v>
      </c>
      <c r="M1895" s="25" t="s">
        <v>121</v>
      </c>
    </row>
    <row r="1896" spans="1:13" s="5" customFormat="1" ht="15.75">
      <c r="A1896" s="4" t="s">
        <v>8</v>
      </c>
      <c r="B1896" s="4">
        <f t="shared" si="276"/>
        <v>0</v>
      </c>
      <c r="C1896" s="3"/>
      <c r="D1896" s="4">
        <f t="shared" si="277"/>
        <v>0</v>
      </c>
      <c r="E1896" s="3"/>
      <c r="F1896" s="4">
        <f t="shared" si="278"/>
        <v>0</v>
      </c>
      <c r="H1896" s="25" t="s">
        <v>175</v>
      </c>
      <c r="I1896" s="26">
        <v>0</v>
      </c>
      <c r="J1896" s="26">
        <v>0</v>
      </c>
      <c r="K1896" s="26">
        <v>0</v>
      </c>
      <c r="L1896" s="25">
        <v>7</v>
      </c>
      <c r="M1896" s="25" t="s">
        <v>122</v>
      </c>
    </row>
    <row r="1897" spans="1:13" s="5" customFormat="1" ht="15.75">
      <c r="A1897" s="4" t="s">
        <v>9</v>
      </c>
      <c r="B1897" s="4">
        <f t="shared" si="276"/>
        <v>0</v>
      </c>
      <c r="C1897" s="3"/>
      <c r="D1897" s="4">
        <f t="shared" si="277"/>
        <v>0</v>
      </c>
      <c r="E1897" s="3"/>
      <c r="F1897" s="4">
        <f t="shared" si="278"/>
        <v>0</v>
      </c>
      <c r="H1897" s="25" t="s">
        <v>175</v>
      </c>
      <c r="I1897" s="26">
        <v>0</v>
      </c>
      <c r="J1897" s="26">
        <v>0</v>
      </c>
      <c r="K1897" s="26">
        <v>0</v>
      </c>
      <c r="L1897" s="25">
        <v>8</v>
      </c>
      <c r="M1897" s="25" t="s">
        <v>123</v>
      </c>
    </row>
    <row r="1898" spans="1:13" s="5" customFormat="1" ht="15.75">
      <c r="A1898" s="4" t="s">
        <v>10</v>
      </c>
      <c r="B1898" s="12">
        <f t="shared" si="276"/>
        <v>0</v>
      </c>
      <c r="C1898" s="3"/>
      <c r="D1898" s="12">
        <f t="shared" si="277"/>
        <v>0</v>
      </c>
      <c r="E1898" s="3"/>
      <c r="F1898" s="12">
        <f t="shared" si="278"/>
        <v>0</v>
      </c>
      <c r="H1898" s="25" t="s">
        <v>175</v>
      </c>
      <c r="I1898" s="26">
        <v>0</v>
      </c>
      <c r="J1898" s="26">
        <v>0</v>
      </c>
      <c r="K1898" s="26">
        <v>0</v>
      </c>
      <c r="L1898" s="25">
        <v>9</v>
      </c>
      <c r="M1898" s="25" t="s">
        <v>124</v>
      </c>
    </row>
    <row r="1899" spans="1:13" s="5" customFormat="1" ht="15.75">
      <c r="A1899" s="4"/>
      <c r="B1899" s="3"/>
      <c r="C1899" s="3"/>
      <c r="D1899" s="3"/>
      <c r="E1899" s="3"/>
      <c r="F1899" s="3"/>
      <c r="H1899" s="25" t="s">
        <v>175</v>
      </c>
      <c r="I1899" s="26">
        <v>0</v>
      </c>
      <c r="J1899" s="26">
        <v>0</v>
      </c>
      <c r="K1899" s="26">
        <v>0</v>
      </c>
      <c r="L1899" s="25">
        <v>10</v>
      </c>
      <c r="M1899" s="25" t="s">
        <v>125</v>
      </c>
    </row>
    <row r="1900" spans="1:13" s="5" customFormat="1" ht="15.75">
      <c r="A1900" s="4" t="s">
        <v>11</v>
      </c>
      <c r="B1900" s="4">
        <f>SUM(B1893:B1899)</f>
        <v>0</v>
      </c>
      <c r="C1900" s="3"/>
      <c r="D1900" s="4">
        <f>SUM(D1893:D1899)</f>
        <v>0</v>
      </c>
      <c r="E1900" s="3"/>
      <c r="F1900" s="4">
        <f>SUM(F1893:F1899)</f>
        <v>0</v>
      </c>
      <c r="H1900" s="25" t="s">
        <v>175</v>
      </c>
      <c r="I1900" s="26">
        <v>0</v>
      </c>
      <c r="J1900" s="26">
        <v>0</v>
      </c>
      <c r="K1900" s="26">
        <v>0</v>
      </c>
      <c r="L1900" s="25">
        <v>11</v>
      </c>
      <c r="M1900" s="25" t="s">
        <v>126</v>
      </c>
    </row>
    <row r="1901" spans="1:13" s="5" customFormat="1" ht="15.75">
      <c r="A1901" s="4"/>
      <c r="B1901" s="4"/>
      <c r="C1901" s="3"/>
      <c r="D1901" s="4"/>
      <c r="E1901" s="3"/>
      <c r="F1901" s="4"/>
      <c r="H1901" s="25" t="s">
        <v>175</v>
      </c>
      <c r="I1901" s="26">
        <v>0</v>
      </c>
      <c r="J1901" s="26">
        <v>0</v>
      </c>
      <c r="K1901" s="26">
        <v>0</v>
      </c>
      <c r="L1901" s="25">
        <v>12</v>
      </c>
      <c r="M1901" s="25" t="s">
        <v>127</v>
      </c>
    </row>
    <row r="1902" spans="1:13" s="5" customFormat="1" ht="15.75">
      <c r="A1902" s="4" t="s">
        <v>12</v>
      </c>
      <c r="B1902" s="3">
        <f>I1898</f>
        <v>0</v>
      </c>
      <c r="C1902" s="3"/>
      <c r="D1902" s="3">
        <f>J1898</f>
        <v>0</v>
      </c>
      <c r="E1902" s="3"/>
      <c r="F1902" s="3">
        <f>K1898</f>
        <v>0</v>
      </c>
      <c r="H1902" s="25" t="s">
        <v>175</v>
      </c>
      <c r="I1902" s="26">
        <v>0</v>
      </c>
      <c r="J1902" s="26">
        <v>0</v>
      </c>
      <c r="K1902" s="30">
        <v>0</v>
      </c>
      <c r="L1902" s="25">
        <v>13</v>
      </c>
      <c r="M1902" s="25" t="s">
        <v>128</v>
      </c>
    </row>
    <row r="1903" spans="1:13" s="5" customFormat="1" ht="15.75">
      <c r="A1903" s="4" t="s">
        <v>13</v>
      </c>
      <c r="B1903" s="12">
        <f>I1899</f>
        <v>0</v>
      </c>
      <c r="C1903" s="3"/>
      <c r="D1903" s="12">
        <f>J1899</f>
        <v>0</v>
      </c>
      <c r="E1903" s="3"/>
      <c r="F1903" s="12">
        <f>K1899</f>
        <v>0</v>
      </c>
      <c r="H1903" s="25" t="s">
        <v>175</v>
      </c>
      <c r="I1903" s="26">
        <v>0</v>
      </c>
      <c r="J1903" s="26">
        <v>0</v>
      </c>
      <c r="K1903" s="26">
        <v>0</v>
      </c>
      <c r="L1903" s="25">
        <v>14</v>
      </c>
      <c r="M1903" s="25" t="s">
        <v>129</v>
      </c>
    </row>
    <row r="1904" spans="1:13" s="5" customFormat="1" ht="15.75">
      <c r="A1904" s="4"/>
      <c r="B1904" s="3"/>
      <c r="C1904" s="3"/>
      <c r="D1904" s="3"/>
      <c r="E1904" s="3"/>
      <c r="F1904" s="3"/>
      <c r="H1904" s="25" t="s">
        <v>175</v>
      </c>
      <c r="I1904" s="26">
        <v>0</v>
      </c>
      <c r="J1904" s="26">
        <v>0</v>
      </c>
      <c r="K1904" s="26">
        <v>0</v>
      </c>
      <c r="L1904" s="25">
        <v>15</v>
      </c>
      <c r="M1904" s="25" t="s">
        <v>130</v>
      </c>
    </row>
    <row r="1905" spans="1:13" s="5" customFormat="1" ht="15.75">
      <c r="A1905" s="4" t="s">
        <v>14</v>
      </c>
      <c r="B1905" s="4">
        <f>SUM(B1902:B1904)</f>
        <v>0</v>
      </c>
      <c r="C1905" s="3"/>
      <c r="D1905" s="4">
        <f>SUM(D1902:D1904)</f>
        <v>0</v>
      </c>
      <c r="E1905" s="3"/>
      <c r="F1905" s="4">
        <f>SUM(F1902:F1904)</f>
        <v>0</v>
      </c>
      <c r="H1905" s="25" t="s">
        <v>175</v>
      </c>
      <c r="I1905" s="26">
        <v>0</v>
      </c>
      <c r="J1905" s="26">
        <v>0</v>
      </c>
      <c r="K1905" s="26">
        <v>0</v>
      </c>
      <c r="L1905" s="25">
        <v>16</v>
      </c>
      <c r="M1905" s="25" t="s">
        <v>131</v>
      </c>
    </row>
    <row r="1906" spans="1:13" s="5" customFormat="1" ht="15.75">
      <c r="A1906" s="4"/>
      <c r="B1906" s="4"/>
      <c r="C1906" s="4"/>
      <c r="D1906" s="4"/>
      <c r="E1906" s="4"/>
      <c r="F1906" s="4"/>
      <c r="H1906" s="25" t="s">
        <v>175</v>
      </c>
      <c r="I1906" s="26">
        <v>0</v>
      </c>
      <c r="J1906" s="26">
        <v>0</v>
      </c>
      <c r="K1906" s="26">
        <v>0</v>
      </c>
      <c r="L1906" s="25">
        <v>17</v>
      </c>
      <c r="M1906" s="25" t="s">
        <v>132</v>
      </c>
    </row>
    <row r="1907" spans="1:13" s="5" customFormat="1" ht="15.75">
      <c r="A1907" s="4" t="s">
        <v>15</v>
      </c>
      <c r="B1907" s="4">
        <f aca="true" t="shared" si="279" ref="B1907:B1913">I1900</f>
        <v>0</v>
      </c>
      <c r="C1907" s="3"/>
      <c r="D1907" s="4">
        <f aca="true" t="shared" si="280" ref="D1907:D1913">J1900</f>
        <v>0</v>
      </c>
      <c r="E1907" s="3"/>
      <c r="F1907" s="4">
        <f aca="true" t="shared" si="281" ref="F1907:F1913">K1900</f>
        <v>0</v>
      </c>
      <c r="H1907" s="25" t="s">
        <v>175</v>
      </c>
      <c r="I1907" s="27">
        <v>0</v>
      </c>
      <c r="J1907" s="27">
        <v>0</v>
      </c>
      <c r="K1907" s="27">
        <v>0</v>
      </c>
      <c r="L1907" s="25">
        <v>18</v>
      </c>
      <c r="M1907" s="25" t="s">
        <v>133</v>
      </c>
    </row>
    <row r="1908" spans="1:13" s="5" customFormat="1" ht="15.75">
      <c r="A1908" s="4" t="s">
        <v>16</v>
      </c>
      <c r="B1908" s="4">
        <f t="shared" si="279"/>
        <v>0</v>
      </c>
      <c r="C1908" s="3"/>
      <c r="D1908" s="4">
        <f t="shared" si="280"/>
        <v>0</v>
      </c>
      <c r="E1908" s="3"/>
      <c r="F1908" s="4">
        <f t="shared" si="281"/>
        <v>0</v>
      </c>
      <c r="H1908" s="25" t="s">
        <v>175</v>
      </c>
      <c r="I1908" s="26">
        <v>0</v>
      </c>
      <c r="J1908" s="26">
        <v>0</v>
      </c>
      <c r="K1908" s="26">
        <v>0</v>
      </c>
      <c r="L1908" s="25">
        <v>19</v>
      </c>
      <c r="M1908" s="25" t="s">
        <v>134</v>
      </c>
    </row>
    <row r="1909" spans="1:13" s="5" customFormat="1" ht="15.75">
      <c r="A1909" s="4" t="s">
        <v>17</v>
      </c>
      <c r="B1909" s="4">
        <f t="shared" si="279"/>
        <v>0</v>
      </c>
      <c r="C1909" s="3"/>
      <c r="D1909" s="4">
        <f t="shared" si="280"/>
        <v>0</v>
      </c>
      <c r="E1909" s="3"/>
      <c r="F1909" s="4">
        <f t="shared" si="281"/>
        <v>0</v>
      </c>
      <c r="H1909" s="25" t="s">
        <v>175</v>
      </c>
      <c r="I1909" s="26">
        <v>0</v>
      </c>
      <c r="J1909" s="26">
        <v>0</v>
      </c>
      <c r="K1909" s="26">
        <v>0</v>
      </c>
      <c r="L1909" s="25">
        <v>20</v>
      </c>
      <c r="M1909" s="25" t="s">
        <v>135</v>
      </c>
    </row>
    <row r="1910" spans="1:13" s="5" customFormat="1" ht="15.75">
      <c r="A1910" s="4" t="s">
        <v>18</v>
      </c>
      <c r="B1910" s="4">
        <f t="shared" si="279"/>
        <v>0</v>
      </c>
      <c r="C1910" s="3"/>
      <c r="D1910" s="4">
        <f t="shared" si="280"/>
        <v>0</v>
      </c>
      <c r="E1910" s="3"/>
      <c r="F1910" s="4">
        <f t="shared" si="281"/>
        <v>0</v>
      </c>
      <c r="H1910" s="25" t="s">
        <v>175</v>
      </c>
      <c r="I1910" s="26">
        <v>0</v>
      </c>
      <c r="J1910" s="26">
        <v>0</v>
      </c>
      <c r="K1910" s="26">
        <v>0</v>
      </c>
      <c r="L1910" s="25">
        <v>21</v>
      </c>
      <c r="M1910" s="25" t="s">
        <v>136</v>
      </c>
    </row>
    <row r="1911" spans="1:13" s="5" customFormat="1" ht="15.75">
      <c r="A1911" s="4" t="s">
        <v>19</v>
      </c>
      <c r="B1911" s="4">
        <f t="shared" si="279"/>
        <v>0</v>
      </c>
      <c r="C1911" s="3"/>
      <c r="D1911" s="4">
        <f t="shared" si="280"/>
        <v>0</v>
      </c>
      <c r="E1911" s="3"/>
      <c r="F1911" s="4">
        <f t="shared" si="281"/>
        <v>0</v>
      </c>
      <c r="H1911" s="25" t="s">
        <v>175</v>
      </c>
      <c r="I1911" s="26">
        <v>0</v>
      </c>
      <c r="J1911" s="26">
        <v>0</v>
      </c>
      <c r="K1911" s="26">
        <v>0</v>
      </c>
      <c r="L1911" s="25">
        <v>22</v>
      </c>
      <c r="M1911" s="25" t="s">
        <v>137</v>
      </c>
    </row>
    <row r="1912" spans="1:13" s="5" customFormat="1" ht="15.75">
      <c r="A1912" s="4" t="s">
        <v>20</v>
      </c>
      <c r="B1912" s="4">
        <f t="shared" si="279"/>
        <v>0</v>
      </c>
      <c r="C1912" s="3"/>
      <c r="D1912" s="4">
        <f t="shared" si="280"/>
        <v>0</v>
      </c>
      <c r="E1912" s="3"/>
      <c r="F1912" s="4">
        <f t="shared" si="281"/>
        <v>0</v>
      </c>
      <c r="H1912" s="25" t="s">
        <v>175</v>
      </c>
      <c r="I1912" s="26">
        <v>0</v>
      </c>
      <c r="J1912" s="26">
        <v>0</v>
      </c>
      <c r="K1912" s="26">
        <v>0</v>
      </c>
      <c r="L1912" s="25">
        <v>23</v>
      </c>
      <c r="M1912" s="25" t="s">
        <v>138</v>
      </c>
    </row>
    <row r="1913" spans="1:13" s="5" customFormat="1" ht="15.75">
      <c r="A1913" s="4" t="s">
        <v>21</v>
      </c>
      <c r="B1913" s="4">
        <f t="shared" si="279"/>
        <v>0</v>
      </c>
      <c r="C1913" s="3"/>
      <c r="D1913" s="4">
        <f t="shared" si="280"/>
        <v>0</v>
      </c>
      <c r="E1913" s="3"/>
      <c r="F1913" s="4">
        <f t="shared" si="281"/>
        <v>0</v>
      </c>
      <c r="H1913" s="25" t="s">
        <v>175</v>
      </c>
      <c r="I1913" s="26">
        <v>0</v>
      </c>
      <c r="J1913" s="26">
        <v>0</v>
      </c>
      <c r="K1913" s="26">
        <v>0</v>
      </c>
      <c r="L1913" s="25">
        <v>24</v>
      </c>
      <c r="M1913" s="25" t="s">
        <v>139</v>
      </c>
    </row>
    <row r="1914" spans="1:13" s="5" customFormat="1" ht="15.75">
      <c r="A1914" s="4"/>
      <c r="B1914" s="4"/>
      <c r="C1914" s="3"/>
      <c r="D1914" s="4"/>
      <c r="E1914" s="3"/>
      <c r="F1914" s="4"/>
      <c r="H1914" s="25" t="s">
        <v>175</v>
      </c>
      <c r="I1914" s="26">
        <v>0</v>
      </c>
      <c r="J1914" s="26">
        <v>0</v>
      </c>
      <c r="K1914" s="26">
        <v>0</v>
      </c>
      <c r="L1914" s="25">
        <v>25</v>
      </c>
      <c r="M1914" s="25" t="s">
        <v>140</v>
      </c>
    </row>
    <row r="1915" spans="1:13" s="5" customFormat="1" ht="15.75">
      <c r="A1915" s="4" t="s">
        <v>22</v>
      </c>
      <c r="B1915" s="4">
        <f>I1907</f>
        <v>0</v>
      </c>
      <c r="C1915" s="3"/>
      <c r="D1915" s="4">
        <f>J1907</f>
        <v>0</v>
      </c>
      <c r="E1915" s="3"/>
      <c r="F1915" s="4">
        <f>K1907</f>
        <v>0</v>
      </c>
      <c r="H1915" s="25" t="s">
        <v>175</v>
      </c>
      <c r="I1915" s="26">
        <v>0</v>
      </c>
      <c r="J1915" s="26">
        <v>0</v>
      </c>
      <c r="K1915" s="26">
        <v>0</v>
      </c>
      <c r="L1915" s="25">
        <v>26</v>
      </c>
      <c r="M1915" s="25" t="s">
        <v>141</v>
      </c>
    </row>
    <row r="1916" spans="1:13" s="5" customFormat="1" ht="15.75">
      <c r="A1916" s="4" t="s">
        <v>23</v>
      </c>
      <c r="B1916" s="4">
        <f>I1908</f>
        <v>0</v>
      </c>
      <c r="C1916" s="3"/>
      <c r="D1916" s="4">
        <f>J1908</f>
        <v>0</v>
      </c>
      <c r="E1916" s="3"/>
      <c r="F1916" s="4">
        <f>K1908</f>
        <v>0</v>
      </c>
      <c r="H1916" s="25" t="s">
        <v>175</v>
      </c>
      <c r="I1916" s="26">
        <v>0</v>
      </c>
      <c r="J1916" s="26">
        <v>0</v>
      </c>
      <c r="K1916" s="26">
        <v>0</v>
      </c>
      <c r="L1916" s="25">
        <v>27</v>
      </c>
      <c r="M1916" s="25" t="s">
        <v>142</v>
      </c>
    </row>
    <row r="1917" spans="1:13" s="5" customFormat="1" ht="15.75">
      <c r="A1917" s="4" t="s">
        <v>24</v>
      </c>
      <c r="B1917" s="12">
        <f>I1909</f>
        <v>0</v>
      </c>
      <c r="C1917" s="3"/>
      <c r="D1917" s="12">
        <f>J1909</f>
        <v>0</v>
      </c>
      <c r="E1917" s="3"/>
      <c r="F1917" s="12">
        <f>K1909</f>
        <v>0</v>
      </c>
      <c r="H1917" s="25" t="s">
        <v>175</v>
      </c>
      <c r="I1917" s="26">
        <v>0</v>
      </c>
      <c r="J1917" s="26">
        <v>0</v>
      </c>
      <c r="K1917" s="26">
        <v>0</v>
      </c>
      <c r="L1917" s="25">
        <v>28</v>
      </c>
      <c r="M1917" s="25" t="s">
        <v>143</v>
      </c>
    </row>
    <row r="1918" spans="1:13" s="5" customFormat="1" ht="15.75">
      <c r="A1918" s="4"/>
      <c r="B1918" s="4"/>
      <c r="C1918" s="3"/>
      <c r="D1918" s="4"/>
      <c r="E1918" s="3"/>
      <c r="F1918" s="4"/>
      <c r="H1918" s="25" t="s">
        <v>175</v>
      </c>
      <c r="I1918" s="26">
        <v>100000</v>
      </c>
      <c r="J1918" s="26">
        <v>100000</v>
      </c>
      <c r="K1918" s="26">
        <v>90000</v>
      </c>
      <c r="L1918" s="25">
        <v>29</v>
      </c>
      <c r="M1918" s="25" t="s">
        <v>144</v>
      </c>
    </row>
    <row r="1919" spans="1:13" s="5" customFormat="1" ht="15.75">
      <c r="A1919" s="4" t="s">
        <v>25</v>
      </c>
      <c r="B1919" s="4">
        <f>SUM(B1915:B1918)</f>
        <v>0</v>
      </c>
      <c r="C1919" s="3"/>
      <c r="D1919" s="4">
        <f>SUM(D1915:D1918)</f>
        <v>0</v>
      </c>
      <c r="E1919" s="3"/>
      <c r="F1919" s="4">
        <f>SUM(F1915:F1918)</f>
        <v>0</v>
      </c>
      <c r="H1919" s="25" t="s">
        <v>175</v>
      </c>
      <c r="I1919" s="26">
        <v>0</v>
      </c>
      <c r="J1919" s="26">
        <v>0</v>
      </c>
      <c r="K1919" s="26">
        <v>0</v>
      </c>
      <c r="L1919" s="25">
        <v>30</v>
      </c>
      <c r="M1919" s="25" t="s">
        <v>145</v>
      </c>
    </row>
    <row r="1920" spans="1:13" s="5" customFormat="1" ht="15.75">
      <c r="A1920" s="4"/>
      <c r="B1920" s="4"/>
      <c r="C1920" s="3"/>
      <c r="D1920" s="4"/>
      <c r="E1920" s="3"/>
      <c r="F1920" s="4"/>
      <c r="H1920" s="25" t="s">
        <v>175</v>
      </c>
      <c r="I1920" s="26">
        <v>1260961</v>
      </c>
      <c r="J1920" s="26">
        <v>1507072</v>
      </c>
      <c r="K1920" s="26">
        <v>1500000</v>
      </c>
      <c r="L1920" s="25">
        <v>31</v>
      </c>
      <c r="M1920" s="25" t="s">
        <v>146</v>
      </c>
    </row>
    <row r="1921" spans="1:13" s="5" customFormat="1" ht="15.75">
      <c r="A1921" s="4" t="s">
        <v>26</v>
      </c>
      <c r="B1921" s="4">
        <f aca="true" t="shared" si="282" ref="B1921:B1926">I1910</f>
        <v>0</v>
      </c>
      <c r="C1921" s="3"/>
      <c r="D1921" s="4">
        <f aca="true" t="shared" si="283" ref="D1921:D1926">J1910</f>
        <v>0</v>
      </c>
      <c r="E1921" s="3"/>
      <c r="F1921" s="4">
        <f aca="true" t="shared" si="284" ref="F1921:F1926">K1910</f>
        <v>0</v>
      </c>
      <c r="H1921" s="25" t="s">
        <v>175</v>
      </c>
      <c r="I1921" s="26">
        <v>0</v>
      </c>
      <c r="J1921" s="26">
        <v>0</v>
      </c>
      <c r="K1921" s="26">
        <v>0</v>
      </c>
      <c r="L1921" s="25">
        <v>32</v>
      </c>
      <c r="M1921" s="25" t="s">
        <v>147</v>
      </c>
    </row>
    <row r="1922" spans="1:13" s="5" customFormat="1" ht="15.75">
      <c r="A1922" s="4" t="s">
        <v>27</v>
      </c>
      <c r="B1922" s="4">
        <f t="shared" si="282"/>
        <v>0</v>
      </c>
      <c r="C1922" s="3"/>
      <c r="D1922" s="4">
        <f t="shared" si="283"/>
        <v>0</v>
      </c>
      <c r="E1922" s="3"/>
      <c r="F1922" s="4">
        <f t="shared" si="284"/>
        <v>0</v>
      </c>
      <c r="H1922" s="25" t="s">
        <v>175</v>
      </c>
      <c r="I1922" s="26">
        <v>0</v>
      </c>
      <c r="J1922" s="26">
        <v>0</v>
      </c>
      <c r="K1922" s="26">
        <v>0</v>
      </c>
      <c r="L1922" s="25">
        <v>33</v>
      </c>
      <c r="M1922" s="25" t="s">
        <v>148</v>
      </c>
    </row>
    <row r="1923" spans="1:13" s="5" customFormat="1" ht="15.75">
      <c r="A1923" s="4" t="s">
        <v>28</v>
      </c>
      <c r="B1923" s="4">
        <f t="shared" si="282"/>
        <v>0</v>
      </c>
      <c r="C1923" s="3"/>
      <c r="D1923" s="4">
        <f t="shared" si="283"/>
        <v>0</v>
      </c>
      <c r="E1923" s="3"/>
      <c r="F1923" s="4">
        <f t="shared" si="284"/>
        <v>0</v>
      </c>
      <c r="H1923" s="25" t="s">
        <v>175</v>
      </c>
      <c r="I1923" s="26">
        <v>0</v>
      </c>
      <c r="J1923" s="26">
        <v>0</v>
      </c>
      <c r="K1923" s="26">
        <v>0</v>
      </c>
      <c r="L1923" s="25">
        <v>34</v>
      </c>
      <c r="M1923" s="25" t="s">
        <v>149</v>
      </c>
    </row>
    <row r="1924" spans="1:13" s="5" customFormat="1" ht="15.75">
      <c r="A1924" s="4" t="s">
        <v>29</v>
      </c>
      <c r="B1924" s="4">
        <f t="shared" si="282"/>
        <v>0</v>
      </c>
      <c r="C1924" s="3"/>
      <c r="D1924" s="4">
        <f t="shared" si="283"/>
        <v>0</v>
      </c>
      <c r="E1924" s="3"/>
      <c r="F1924" s="4">
        <f t="shared" si="284"/>
        <v>0</v>
      </c>
      <c r="H1924" s="25" t="s">
        <v>175</v>
      </c>
      <c r="I1924" s="26">
        <v>0</v>
      </c>
      <c r="J1924" s="26">
        <v>0</v>
      </c>
      <c r="K1924" s="26">
        <v>0</v>
      </c>
      <c r="L1924" s="25">
        <v>35</v>
      </c>
      <c r="M1924" s="25" t="s">
        <v>150</v>
      </c>
    </row>
    <row r="1925" spans="1:13" s="5" customFormat="1" ht="15.75">
      <c r="A1925" s="4" t="s">
        <v>30</v>
      </c>
      <c r="B1925" s="4">
        <f t="shared" si="282"/>
        <v>0</v>
      </c>
      <c r="C1925" s="3"/>
      <c r="D1925" s="4">
        <f t="shared" si="283"/>
        <v>0</v>
      </c>
      <c r="E1925" s="3"/>
      <c r="F1925" s="4">
        <f t="shared" si="284"/>
        <v>0</v>
      </c>
      <c r="H1925" s="25" t="s">
        <v>175</v>
      </c>
      <c r="I1925" s="26">
        <v>44400</v>
      </c>
      <c r="J1925" s="26">
        <v>60000</v>
      </c>
      <c r="K1925" s="26">
        <v>60000</v>
      </c>
      <c r="L1925" s="25">
        <v>36</v>
      </c>
      <c r="M1925" s="25" t="s">
        <v>151</v>
      </c>
    </row>
    <row r="1926" spans="1:13" s="5" customFormat="1" ht="15.75">
      <c r="A1926" s="4" t="s">
        <v>31</v>
      </c>
      <c r="B1926" s="12">
        <f t="shared" si="282"/>
        <v>0</v>
      </c>
      <c r="C1926" s="3"/>
      <c r="D1926" s="12">
        <f t="shared" si="283"/>
        <v>0</v>
      </c>
      <c r="E1926" s="3"/>
      <c r="F1926" s="12">
        <f t="shared" si="284"/>
        <v>0</v>
      </c>
      <c r="H1926" s="25" t="s">
        <v>175</v>
      </c>
      <c r="I1926" s="26">
        <v>0</v>
      </c>
      <c r="J1926" s="26">
        <v>0</v>
      </c>
      <c r="K1926" s="26">
        <v>0</v>
      </c>
      <c r="L1926" s="25">
        <v>37</v>
      </c>
      <c r="M1926" s="25" t="s">
        <v>152</v>
      </c>
    </row>
    <row r="1927" spans="1:12" s="5" customFormat="1" ht="15.75">
      <c r="A1927" s="4"/>
      <c r="B1927" s="4"/>
      <c r="C1927" s="3"/>
      <c r="D1927" s="4"/>
      <c r="E1927" s="3"/>
      <c r="F1927" s="4"/>
      <c r="L1927" s="25"/>
    </row>
    <row r="1928" spans="1:12" s="5" customFormat="1" ht="15.75">
      <c r="A1928" s="4" t="s">
        <v>32</v>
      </c>
      <c r="B1928" s="4">
        <f>SUM(B1921:B1927)</f>
        <v>0</v>
      </c>
      <c r="C1928" s="3"/>
      <c r="D1928" s="4">
        <f>SUM(D1921:D1927)</f>
        <v>0</v>
      </c>
      <c r="E1928" s="3"/>
      <c r="F1928" s="4">
        <f>SUM(F1921:F1927)</f>
        <v>0</v>
      </c>
      <c r="L1928" s="25"/>
    </row>
    <row r="1929" spans="1:12" s="5" customFormat="1" ht="15.75">
      <c r="A1929" s="4"/>
      <c r="B1929" s="4"/>
      <c r="C1929" s="3"/>
      <c r="D1929" s="4"/>
      <c r="E1929" s="3"/>
      <c r="F1929" s="4"/>
      <c r="L1929" s="25"/>
    </row>
    <row r="1930" spans="1:12" s="5" customFormat="1" ht="15.75">
      <c r="A1930" s="4" t="s">
        <v>33</v>
      </c>
      <c r="B1930" s="4">
        <f>I1916</f>
        <v>0</v>
      </c>
      <c r="C1930" s="3"/>
      <c r="D1930" s="4">
        <f>J1916</f>
        <v>0</v>
      </c>
      <c r="E1930" s="3"/>
      <c r="F1930" s="4">
        <f>K1916</f>
        <v>0</v>
      </c>
      <c r="L1930" s="25"/>
    </row>
    <row r="1931" spans="1:12" s="5" customFormat="1" ht="15.75">
      <c r="A1931" s="4" t="s">
        <v>34</v>
      </c>
      <c r="B1931" s="4">
        <f>I1917</f>
        <v>0</v>
      </c>
      <c r="C1931" s="3"/>
      <c r="D1931" s="4">
        <f>J1917</f>
        <v>0</v>
      </c>
      <c r="E1931" s="3"/>
      <c r="F1931" s="4">
        <f>K1917</f>
        <v>0</v>
      </c>
      <c r="L1931" s="25"/>
    </row>
    <row r="1932" spans="1:12" s="5" customFormat="1" ht="15.75">
      <c r="A1932" s="4" t="s">
        <v>35</v>
      </c>
      <c r="B1932" s="4">
        <f>I1918</f>
        <v>100000</v>
      </c>
      <c r="C1932" s="3"/>
      <c r="D1932" s="4">
        <f>J1918</f>
        <v>100000</v>
      </c>
      <c r="E1932" s="3"/>
      <c r="F1932" s="4">
        <f>K1918</f>
        <v>90000</v>
      </c>
      <c r="L1932" s="25"/>
    </row>
    <row r="1933" spans="1:12" s="5" customFormat="1" ht="15.75">
      <c r="A1933" s="4" t="s">
        <v>36</v>
      </c>
      <c r="B1933" s="12">
        <f>I1919</f>
        <v>0</v>
      </c>
      <c r="C1933" s="3"/>
      <c r="D1933" s="12">
        <f>J1919</f>
        <v>0</v>
      </c>
      <c r="E1933" s="3"/>
      <c r="F1933" s="12">
        <f>K1919</f>
        <v>0</v>
      </c>
      <c r="L1933" s="25"/>
    </row>
    <row r="1934" spans="1:12" s="5" customFormat="1" ht="15.75">
      <c r="A1934" s="4"/>
      <c r="B1934" s="4"/>
      <c r="C1934" s="3"/>
      <c r="D1934" s="4"/>
      <c r="E1934" s="3"/>
      <c r="F1934" s="4"/>
      <c r="L1934" s="25"/>
    </row>
    <row r="1935" spans="1:12" s="5" customFormat="1" ht="15.75">
      <c r="A1935" s="4" t="s">
        <v>37</v>
      </c>
      <c r="B1935" s="4">
        <f>SUM(B1930:B1934)</f>
        <v>100000</v>
      </c>
      <c r="C1935" s="3"/>
      <c r="D1935" s="4">
        <f>SUM(D1930:D1934)</f>
        <v>100000</v>
      </c>
      <c r="E1935" s="3"/>
      <c r="F1935" s="4">
        <f>SUM(F1930:F1934)</f>
        <v>90000</v>
      </c>
      <c r="L1935" s="25"/>
    </row>
    <row r="1936" spans="1:12" s="5" customFormat="1" ht="15.75">
      <c r="A1936" s="4"/>
      <c r="B1936" s="4"/>
      <c r="C1936" s="3"/>
      <c r="D1936" s="4"/>
      <c r="E1936" s="3"/>
      <c r="F1936" s="4"/>
      <c r="L1936" s="25"/>
    </row>
    <row r="1937" spans="1:12" s="5" customFormat="1" ht="15.75">
      <c r="A1937" s="4" t="s">
        <v>38</v>
      </c>
      <c r="B1937" s="4">
        <f aca="true" t="shared" si="285" ref="B1937:B1942">I1920</f>
        <v>1260961</v>
      </c>
      <c r="C1937" s="3"/>
      <c r="D1937" s="4">
        <f aca="true" t="shared" si="286" ref="D1937:D1942">J1920</f>
        <v>1507072</v>
      </c>
      <c r="E1937" s="3"/>
      <c r="F1937" s="4">
        <f aca="true" t="shared" si="287" ref="F1937:F1942">K1920</f>
        <v>1500000</v>
      </c>
      <c r="L1937" s="25"/>
    </row>
    <row r="1938" spans="1:12" s="5" customFormat="1" ht="15.75">
      <c r="A1938" s="4" t="s">
        <v>39</v>
      </c>
      <c r="B1938" s="4">
        <f t="shared" si="285"/>
        <v>0</v>
      </c>
      <c r="C1938" s="3"/>
      <c r="D1938" s="4">
        <f t="shared" si="286"/>
        <v>0</v>
      </c>
      <c r="E1938" s="3"/>
      <c r="F1938" s="4">
        <f t="shared" si="287"/>
        <v>0</v>
      </c>
      <c r="L1938" s="25"/>
    </row>
    <row r="1939" spans="1:12" s="5" customFormat="1" ht="15.75">
      <c r="A1939" s="4" t="s">
        <v>40</v>
      </c>
      <c r="B1939" s="4">
        <f t="shared" si="285"/>
        <v>0</v>
      </c>
      <c r="C1939" s="3"/>
      <c r="D1939" s="4">
        <f t="shared" si="286"/>
        <v>0</v>
      </c>
      <c r="E1939" s="3"/>
      <c r="F1939" s="4">
        <f t="shared" si="287"/>
        <v>0</v>
      </c>
      <c r="L1939" s="25"/>
    </row>
    <row r="1940" spans="1:12" s="5" customFormat="1" ht="15.75">
      <c r="A1940" s="4" t="s">
        <v>41</v>
      </c>
      <c r="B1940" s="4">
        <f t="shared" si="285"/>
        <v>0</v>
      </c>
      <c r="C1940" s="3"/>
      <c r="D1940" s="4">
        <f t="shared" si="286"/>
        <v>0</v>
      </c>
      <c r="E1940" s="3"/>
      <c r="F1940" s="4">
        <f t="shared" si="287"/>
        <v>0</v>
      </c>
      <c r="L1940" s="25"/>
    </row>
    <row r="1941" spans="1:12" s="5" customFormat="1" ht="15.75">
      <c r="A1941" s="4" t="s">
        <v>42</v>
      </c>
      <c r="B1941" s="4">
        <f t="shared" si="285"/>
        <v>0</v>
      </c>
      <c r="C1941" s="3"/>
      <c r="D1941" s="4">
        <f t="shared" si="286"/>
        <v>0</v>
      </c>
      <c r="E1941" s="3"/>
      <c r="F1941" s="4">
        <f t="shared" si="287"/>
        <v>0</v>
      </c>
      <c r="L1941" s="25"/>
    </row>
    <row r="1942" spans="1:12" s="5" customFormat="1" ht="15.75">
      <c r="A1942" s="4" t="s">
        <v>43</v>
      </c>
      <c r="B1942" s="4">
        <f t="shared" si="285"/>
        <v>44400</v>
      </c>
      <c r="C1942" s="3"/>
      <c r="D1942" s="4">
        <f t="shared" si="286"/>
        <v>60000</v>
      </c>
      <c r="E1942" s="3"/>
      <c r="F1942" s="4">
        <f t="shared" si="287"/>
        <v>60000</v>
      </c>
      <c r="L1942" s="25"/>
    </row>
    <row r="1943" spans="1:12" s="5" customFormat="1" ht="15.75">
      <c r="A1943" s="4" t="s">
        <v>44</v>
      </c>
      <c r="B1943" s="4"/>
      <c r="C1943" s="4"/>
      <c r="D1943" s="4"/>
      <c r="E1943" s="3"/>
      <c r="F1943" s="4"/>
      <c r="L1943" s="25"/>
    </row>
    <row r="1944" spans="1:12" s="5" customFormat="1" ht="15.75">
      <c r="A1944" s="4" t="s">
        <v>45</v>
      </c>
      <c r="B1944" s="12">
        <f>I1926</f>
        <v>0</v>
      </c>
      <c r="C1944" s="3"/>
      <c r="D1944" s="12">
        <f>J1926</f>
        <v>0</v>
      </c>
      <c r="E1944" s="3"/>
      <c r="F1944" s="12">
        <f>K1926</f>
        <v>0</v>
      </c>
      <c r="L1944" s="25"/>
    </row>
    <row r="1945" spans="1:12" s="5" customFormat="1" ht="15.75">
      <c r="A1945" s="4"/>
      <c r="B1945" s="4"/>
      <c r="C1945" s="4"/>
      <c r="D1945" s="4"/>
      <c r="E1945" s="3"/>
      <c r="F1945" s="4"/>
      <c r="L1945" s="25"/>
    </row>
    <row r="1946" spans="1:12" s="5" customFormat="1" ht="15.75">
      <c r="A1946" s="4" t="s">
        <v>46</v>
      </c>
      <c r="B1946" s="4">
        <f>SUM(B1890:B1891)+B1900+SUM(B1904:B1913)+B1919+B1928+SUM(B1934:B1945)</f>
        <v>1543148</v>
      </c>
      <c r="C1946" s="3"/>
      <c r="D1946" s="4">
        <f>SUM(D1890:D1891)+D1900+SUM(D1904:D1913)+D1919+D1928+SUM(D1934:D1945)</f>
        <v>1802682</v>
      </c>
      <c r="E1946" s="3"/>
      <c r="F1946" s="4">
        <f>SUM(F1890:F1891)+F1900+SUM(F1904:F1913)+F1919+F1928+SUM(F1934:F1945)</f>
        <v>1784911</v>
      </c>
      <c r="L1946" s="25"/>
    </row>
    <row r="1947" spans="1:12" s="5" customFormat="1" ht="15.75">
      <c r="A1947" s="4"/>
      <c r="B1947" s="4"/>
      <c r="C1947" s="3"/>
      <c r="D1947" s="4"/>
      <c r="E1947" s="3"/>
      <c r="F1947" s="4"/>
      <c r="L1947" s="25"/>
    </row>
    <row r="1948" spans="1:12" s="5" customFormat="1" ht="15.75">
      <c r="A1948" s="13" t="s">
        <v>47</v>
      </c>
      <c r="B1948" s="4"/>
      <c r="C1948" s="4"/>
      <c r="D1948" s="4"/>
      <c r="E1948" s="4"/>
      <c r="F1948" s="4"/>
      <c r="L1948" s="25"/>
    </row>
    <row r="1949" spans="1:12" s="5" customFormat="1" ht="15.75">
      <c r="A1949" s="14" t="s">
        <v>48</v>
      </c>
      <c r="B1949" s="4"/>
      <c r="C1949" s="3"/>
      <c r="D1949" s="4"/>
      <c r="E1949" s="3"/>
      <c r="F1949" s="4"/>
      <c r="L1949" s="25"/>
    </row>
    <row r="1950" spans="1:12" s="5" customFormat="1" ht="15.75">
      <c r="A1950" s="14" t="s">
        <v>49</v>
      </c>
      <c r="B1950" s="4"/>
      <c r="C1950" s="3"/>
      <c r="D1950" s="4"/>
      <c r="E1950" s="3"/>
      <c r="F1950" s="4"/>
      <c r="L1950" s="25"/>
    </row>
    <row r="1951" spans="1:12" s="5" customFormat="1" ht="15.75">
      <c r="A1951" s="14" t="s">
        <v>50</v>
      </c>
      <c r="B1951" s="3"/>
      <c r="C1951" s="3"/>
      <c r="D1951" s="3"/>
      <c r="E1951" s="3"/>
      <c r="F1951" s="3"/>
      <c r="L1951" s="25"/>
    </row>
    <row r="1952" spans="1:12" s="5" customFormat="1" ht="15.75">
      <c r="A1952" s="14" t="s">
        <v>51</v>
      </c>
      <c r="B1952" s="4"/>
      <c r="C1952" s="3"/>
      <c r="D1952" s="4"/>
      <c r="E1952" s="3"/>
      <c r="F1952" s="4"/>
      <c r="L1952" s="25"/>
    </row>
    <row r="1953" spans="1:12" s="5" customFormat="1" ht="15.75">
      <c r="A1953" s="4"/>
      <c r="B1953" s="4"/>
      <c r="C1953" s="3"/>
      <c r="D1953" s="4"/>
      <c r="E1953" s="3"/>
      <c r="F1953" s="4"/>
      <c r="L1953" s="25"/>
    </row>
    <row r="1954" spans="1:12" s="5" customFormat="1" ht="15.75">
      <c r="A1954" s="4"/>
      <c r="B1954" s="4"/>
      <c r="C1954" s="3"/>
      <c r="D1954" s="4"/>
      <c r="E1954" s="3"/>
      <c r="F1954" s="4"/>
      <c r="L1954" s="25"/>
    </row>
    <row r="1955" spans="1:12" s="5" customFormat="1" ht="15.75">
      <c r="A1955" s="15"/>
      <c r="B1955" s="4"/>
      <c r="C1955" s="3"/>
      <c r="D1955" s="4"/>
      <c r="E1955" s="3"/>
      <c r="F1955" s="4"/>
      <c r="L1955" s="25"/>
    </row>
    <row r="1956" spans="1:12" s="5" customFormat="1" ht="15.75">
      <c r="A1956" s="15"/>
      <c r="B1956" s="4"/>
      <c r="C1956" s="3"/>
      <c r="D1956" s="4"/>
      <c r="E1956" s="3"/>
      <c r="F1956" s="4"/>
      <c r="L1956" s="25"/>
    </row>
    <row r="1957" spans="1:12" s="5" customFormat="1" ht="15.75">
      <c r="A1957" s="16"/>
      <c r="B1957" s="4"/>
      <c r="C1957" s="3"/>
      <c r="D1957" s="4"/>
      <c r="E1957" s="3"/>
      <c r="F1957" s="4"/>
      <c r="L1957" s="25"/>
    </row>
    <row r="1958" spans="1:12" s="5" customFormat="1" ht="15.75">
      <c r="A1958" s="17"/>
      <c r="B1958" s="4"/>
      <c r="C1958" s="3"/>
      <c r="D1958" s="4"/>
      <c r="E1958" s="3"/>
      <c r="F1958" s="4"/>
      <c r="L1958" s="25"/>
    </row>
    <row r="1959" spans="1:12" s="5" customFormat="1" ht="15.75">
      <c r="A1959" s="18" t="s">
        <v>52</v>
      </c>
      <c r="B1959" s="4"/>
      <c r="C1959" s="3"/>
      <c r="D1959" s="4"/>
      <c r="E1959" s="3"/>
      <c r="F1959" s="4"/>
      <c r="L1959" s="25"/>
    </row>
    <row r="1960" spans="1:12" s="5" customFormat="1" ht="15.75">
      <c r="A1960" s="4"/>
      <c r="B1960" s="4"/>
      <c r="C1960" s="3"/>
      <c r="D1960" s="4"/>
      <c r="E1960" s="3"/>
      <c r="F1960" s="4"/>
      <c r="L1960" s="25"/>
    </row>
    <row r="1961" spans="1:12" s="5" customFormat="1" ht="15.75">
      <c r="A1961" s="6" t="s">
        <v>0</v>
      </c>
      <c r="B1961" s="4"/>
      <c r="C1961" s="3"/>
      <c r="D1961" s="4"/>
      <c r="E1961" s="3"/>
      <c r="F1961" s="4"/>
      <c r="L1961" s="25"/>
    </row>
    <row r="1962" spans="1:12" s="5" customFormat="1" ht="15.75">
      <c r="A1962" s="4"/>
      <c r="B1962" s="4"/>
      <c r="C1962" s="3"/>
      <c r="D1962" s="4"/>
      <c r="E1962" s="3"/>
      <c r="F1962" s="4"/>
      <c r="L1962" s="25"/>
    </row>
    <row r="1963" spans="1:12" s="5" customFormat="1" ht="15.75">
      <c r="A1963" s="6" t="s">
        <v>1</v>
      </c>
      <c r="B1963" s="4"/>
      <c r="C1963" s="3"/>
      <c r="D1963" s="4"/>
      <c r="E1963" s="3"/>
      <c r="F1963" s="4"/>
      <c r="L1963" s="25"/>
    </row>
    <row r="1964" spans="1:12" s="5" customFormat="1" ht="15.75">
      <c r="A1964" s="19" t="s">
        <v>76</v>
      </c>
      <c r="B1964" s="4"/>
      <c r="C1964" s="3"/>
      <c r="D1964" s="4"/>
      <c r="E1964" s="3"/>
      <c r="F1964" s="4"/>
      <c r="L1964" s="25"/>
    </row>
    <row r="1965" spans="1:12" s="5" customFormat="1" ht="15.75">
      <c r="A1965" s="4"/>
      <c r="B1965" s="4"/>
      <c r="C1965" s="3"/>
      <c r="D1965" s="8"/>
      <c r="E1965" s="9"/>
      <c r="F1965" s="8"/>
      <c r="L1965" s="25"/>
    </row>
    <row r="1966" spans="1:12" s="5" customFormat="1" ht="15.75">
      <c r="A1966" s="4"/>
      <c r="B1966" s="10"/>
      <c r="C1966" s="11"/>
      <c r="D1966" s="10"/>
      <c r="E1966" s="11"/>
      <c r="F1966" s="10"/>
      <c r="L1966" s="25"/>
    </row>
    <row r="1967" spans="1:12" s="5" customFormat="1" ht="15.75">
      <c r="A1967" s="4"/>
      <c r="B1967" s="2">
        <v>1997</v>
      </c>
      <c r="C1967" s="1"/>
      <c r="D1967" s="2">
        <v>1998</v>
      </c>
      <c r="E1967" s="1"/>
      <c r="F1967" s="2">
        <v>1999</v>
      </c>
      <c r="L1967" s="25"/>
    </row>
    <row r="1968" spans="1:12" s="5" customFormat="1" ht="15.75">
      <c r="A1968" s="4"/>
      <c r="B1968" s="4"/>
      <c r="C1968" s="3"/>
      <c r="D1968" s="4"/>
      <c r="E1968" s="3"/>
      <c r="F1968" s="4"/>
      <c r="L1968" s="25"/>
    </row>
    <row r="1969" spans="1:13" s="5" customFormat="1" ht="15.75">
      <c r="A1969" s="4" t="s">
        <v>3</v>
      </c>
      <c r="B1969" s="4">
        <f>I1969</f>
        <v>2447779</v>
      </c>
      <c r="C1969" s="3"/>
      <c r="D1969" s="4">
        <f>J1969</f>
        <v>5528435</v>
      </c>
      <c r="E1969" s="3"/>
      <c r="F1969" s="4">
        <f>K1969</f>
        <v>5486189</v>
      </c>
      <c r="H1969" s="25" t="s">
        <v>176</v>
      </c>
      <c r="I1969" s="26">
        <v>2447779</v>
      </c>
      <c r="J1969" s="26">
        <v>5528435</v>
      </c>
      <c r="K1969" s="26">
        <v>5486189</v>
      </c>
      <c r="L1969" s="25">
        <v>1</v>
      </c>
      <c r="M1969" s="25" t="s">
        <v>116</v>
      </c>
    </row>
    <row r="1970" spans="1:13" s="5" customFormat="1" ht="15.75">
      <c r="A1970" s="4" t="s">
        <v>4</v>
      </c>
      <c r="B1970" s="4">
        <f>I1970</f>
        <v>7071077</v>
      </c>
      <c r="C1970" s="3"/>
      <c r="D1970" s="4">
        <f>J1970</f>
        <v>7114214</v>
      </c>
      <c r="E1970" s="3"/>
      <c r="F1970" s="4">
        <f>K1970</f>
        <v>7079280</v>
      </c>
      <c r="H1970" s="25" t="s">
        <v>176</v>
      </c>
      <c r="I1970" s="26">
        <v>7071077</v>
      </c>
      <c r="J1970" s="26">
        <v>7114214</v>
      </c>
      <c r="K1970" s="26">
        <v>7079280</v>
      </c>
      <c r="L1970" s="25">
        <v>2</v>
      </c>
      <c r="M1970" s="25" t="s">
        <v>117</v>
      </c>
    </row>
    <row r="1971" spans="1:13" s="5" customFormat="1" ht="15.75">
      <c r="A1971" s="4"/>
      <c r="B1971" s="4"/>
      <c r="C1971" s="3"/>
      <c r="D1971" s="4"/>
      <c r="E1971" s="3"/>
      <c r="F1971" s="4"/>
      <c r="H1971" s="25" t="s">
        <v>176</v>
      </c>
      <c r="I1971" s="26">
        <v>97404662</v>
      </c>
      <c r="J1971" s="26">
        <v>99074432</v>
      </c>
      <c r="K1971" s="26">
        <v>102232556</v>
      </c>
      <c r="L1971" s="25">
        <v>3</v>
      </c>
      <c r="M1971" s="25" t="s">
        <v>118</v>
      </c>
    </row>
    <row r="1972" spans="1:13" s="5" customFormat="1" ht="15.75">
      <c r="A1972" s="4" t="s">
        <v>5</v>
      </c>
      <c r="B1972" s="4">
        <f aca="true" t="shared" si="288" ref="B1972:B1977">I1971</f>
        <v>97404662</v>
      </c>
      <c r="C1972" s="3"/>
      <c r="D1972" s="4">
        <f aca="true" t="shared" si="289" ref="D1972:D1977">J1971</f>
        <v>99074432</v>
      </c>
      <c r="E1972" s="3"/>
      <c r="F1972" s="4">
        <f aca="true" t="shared" si="290" ref="F1972:F1977">K1971</f>
        <v>102232556</v>
      </c>
      <c r="H1972" s="25" t="s">
        <v>176</v>
      </c>
      <c r="I1972" s="26">
        <v>936565</v>
      </c>
      <c r="J1972" s="26">
        <v>936565</v>
      </c>
      <c r="K1972" s="26">
        <v>191606</v>
      </c>
      <c r="L1972" s="25">
        <v>4</v>
      </c>
      <c r="M1972" s="25" t="s">
        <v>119</v>
      </c>
    </row>
    <row r="1973" spans="1:13" s="5" customFormat="1" ht="15.75">
      <c r="A1973" s="4" t="s">
        <v>6</v>
      </c>
      <c r="B1973" s="4">
        <f t="shared" si="288"/>
        <v>936565</v>
      </c>
      <c r="C1973" s="3"/>
      <c r="D1973" s="4">
        <f t="shared" si="289"/>
        <v>936565</v>
      </c>
      <c r="E1973" s="3"/>
      <c r="F1973" s="4">
        <f t="shared" si="290"/>
        <v>191606</v>
      </c>
      <c r="H1973" s="25" t="s">
        <v>176</v>
      </c>
      <c r="I1973" s="26">
        <v>1262756</v>
      </c>
      <c r="J1973" s="26">
        <v>1484211</v>
      </c>
      <c r="K1973" s="26">
        <v>1614273</v>
      </c>
      <c r="L1973" s="25">
        <v>5</v>
      </c>
      <c r="M1973" s="25" t="s">
        <v>120</v>
      </c>
    </row>
    <row r="1974" spans="1:13" s="5" customFormat="1" ht="15.75">
      <c r="A1974" s="4" t="s">
        <v>7</v>
      </c>
      <c r="B1974" s="4">
        <f t="shared" si="288"/>
        <v>1262756</v>
      </c>
      <c r="C1974" s="3"/>
      <c r="D1974" s="4">
        <f t="shared" si="289"/>
        <v>1484211</v>
      </c>
      <c r="E1974" s="3"/>
      <c r="F1974" s="4">
        <f t="shared" si="290"/>
        <v>1614273</v>
      </c>
      <c r="H1974" s="25" t="s">
        <v>176</v>
      </c>
      <c r="I1974" s="26">
        <v>319728</v>
      </c>
      <c r="J1974" s="26">
        <v>336179</v>
      </c>
      <c r="K1974" s="26">
        <v>448979</v>
      </c>
      <c r="L1974" s="25">
        <v>6</v>
      </c>
      <c r="M1974" s="25" t="s">
        <v>121</v>
      </c>
    </row>
    <row r="1975" spans="1:13" s="5" customFormat="1" ht="15.75">
      <c r="A1975" s="4" t="s">
        <v>8</v>
      </c>
      <c r="B1975" s="4">
        <f t="shared" si="288"/>
        <v>319728</v>
      </c>
      <c r="C1975" s="3"/>
      <c r="D1975" s="4">
        <f t="shared" si="289"/>
        <v>336179</v>
      </c>
      <c r="E1975" s="3"/>
      <c r="F1975" s="4">
        <f t="shared" si="290"/>
        <v>448979</v>
      </c>
      <c r="H1975" s="25" t="s">
        <v>176</v>
      </c>
      <c r="I1975" s="26">
        <v>1113179</v>
      </c>
      <c r="J1975" s="26">
        <v>1017501</v>
      </c>
      <c r="K1975" s="26">
        <v>1392076</v>
      </c>
      <c r="L1975" s="25">
        <v>7</v>
      </c>
      <c r="M1975" s="25" t="s">
        <v>122</v>
      </c>
    </row>
    <row r="1976" spans="1:13" s="5" customFormat="1" ht="15.75">
      <c r="A1976" s="4" t="s">
        <v>9</v>
      </c>
      <c r="B1976" s="4">
        <f t="shared" si="288"/>
        <v>1113179</v>
      </c>
      <c r="C1976" s="3"/>
      <c r="D1976" s="4">
        <f t="shared" si="289"/>
        <v>1017501</v>
      </c>
      <c r="E1976" s="3"/>
      <c r="F1976" s="4">
        <f t="shared" si="290"/>
        <v>1392076</v>
      </c>
      <c r="H1976" s="25" t="s">
        <v>176</v>
      </c>
      <c r="I1976" s="26">
        <v>0</v>
      </c>
      <c r="J1976" s="26">
        <v>1633535</v>
      </c>
      <c r="K1976" s="26">
        <v>1612713</v>
      </c>
      <c r="L1976" s="25">
        <v>8</v>
      </c>
      <c r="M1976" s="25" t="s">
        <v>123</v>
      </c>
    </row>
    <row r="1977" spans="1:13" s="5" customFormat="1" ht="15.75">
      <c r="A1977" s="4" t="s">
        <v>10</v>
      </c>
      <c r="B1977" s="12">
        <f t="shared" si="288"/>
        <v>0</v>
      </c>
      <c r="C1977" s="3"/>
      <c r="D1977" s="12">
        <f t="shared" si="289"/>
        <v>1633535</v>
      </c>
      <c r="E1977" s="3"/>
      <c r="F1977" s="12">
        <f t="shared" si="290"/>
        <v>1612713</v>
      </c>
      <c r="H1977" s="25" t="s">
        <v>176</v>
      </c>
      <c r="I1977" s="26">
        <v>3581030</v>
      </c>
      <c r="J1977" s="26">
        <v>3799756</v>
      </c>
      <c r="K1977" s="26">
        <v>4634438</v>
      </c>
      <c r="L1977" s="25">
        <v>9</v>
      </c>
      <c r="M1977" s="25" t="s">
        <v>124</v>
      </c>
    </row>
    <row r="1978" spans="1:13" s="5" customFormat="1" ht="15.75">
      <c r="A1978" s="4"/>
      <c r="B1978" s="3"/>
      <c r="C1978" s="3"/>
      <c r="D1978" s="3"/>
      <c r="E1978" s="3"/>
      <c r="F1978" s="3"/>
      <c r="H1978" s="25" t="s">
        <v>176</v>
      </c>
      <c r="I1978" s="26">
        <v>725266</v>
      </c>
      <c r="J1978" s="26">
        <v>768263</v>
      </c>
      <c r="K1978" s="26">
        <v>869952</v>
      </c>
      <c r="L1978" s="25">
        <v>10</v>
      </c>
      <c r="M1978" s="25" t="s">
        <v>125</v>
      </c>
    </row>
    <row r="1979" spans="1:13" s="5" customFormat="1" ht="15.75">
      <c r="A1979" s="4" t="s">
        <v>11</v>
      </c>
      <c r="B1979" s="4">
        <f>SUM(B1972:B1978)</f>
        <v>101036890</v>
      </c>
      <c r="C1979" s="3"/>
      <c r="D1979" s="4">
        <f>SUM(D1972:D1978)</f>
        <v>104482423</v>
      </c>
      <c r="E1979" s="3"/>
      <c r="F1979" s="4">
        <f>SUM(F1972:F1978)</f>
        <v>107492203</v>
      </c>
      <c r="H1979" s="25" t="s">
        <v>176</v>
      </c>
      <c r="I1979" s="26">
        <v>4599395</v>
      </c>
      <c r="J1979" s="26">
        <v>5139415</v>
      </c>
      <c r="K1979" s="26">
        <v>5072936</v>
      </c>
      <c r="L1979" s="25">
        <v>11</v>
      </c>
      <c r="M1979" s="25" t="s">
        <v>126</v>
      </c>
    </row>
    <row r="1980" spans="1:13" s="5" customFormat="1" ht="15.75">
      <c r="A1980" s="4"/>
      <c r="B1980" s="4"/>
      <c r="C1980" s="3"/>
      <c r="D1980" s="4"/>
      <c r="E1980" s="3"/>
      <c r="F1980" s="4"/>
      <c r="H1980" s="25" t="s">
        <v>176</v>
      </c>
      <c r="I1980" s="26">
        <v>5431577</v>
      </c>
      <c r="J1980" s="26">
        <v>6203296</v>
      </c>
      <c r="K1980" s="26">
        <v>6530511</v>
      </c>
      <c r="L1980" s="25">
        <v>12</v>
      </c>
      <c r="M1980" s="25" t="s">
        <v>127</v>
      </c>
    </row>
    <row r="1981" spans="1:13" s="5" customFormat="1" ht="15.75">
      <c r="A1981" s="4" t="s">
        <v>12</v>
      </c>
      <c r="B1981" s="3">
        <f>I1977</f>
        <v>3581030</v>
      </c>
      <c r="C1981" s="3"/>
      <c r="D1981" s="3">
        <f>J1977</f>
        <v>3799756</v>
      </c>
      <c r="E1981" s="3"/>
      <c r="F1981" s="3">
        <f>K1977</f>
        <v>4634438</v>
      </c>
      <c r="H1981" s="25" t="s">
        <v>176</v>
      </c>
      <c r="I1981" s="26">
        <v>0</v>
      </c>
      <c r="J1981" s="26">
        <v>0</v>
      </c>
      <c r="K1981" s="26">
        <v>17485082</v>
      </c>
      <c r="L1981" s="25">
        <v>13</v>
      </c>
      <c r="M1981" s="25" t="s">
        <v>128</v>
      </c>
    </row>
    <row r="1982" spans="1:13" s="5" customFormat="1" ht="15.75">
      <c r="A1982" s="4" t="s">
        <v>13</v>
      </c>
      <c r="B1982" s="12">
        <f>I1978</f>
        <v>725266</v>
      </c>
      <c r="C1982" s="3"/>
      <c r="D1982" s="12">
        <f>J1978</f>
        <v>768263</v>
      </c>
      <c r="E1982" s="3"/>
      <c r="F1982" s="12">
        <f>K1978</f>
        <v>869952</v>
      </c>
      <c r="H1982" s="25" t="s">
        <v>176</v>
      </c>
      <c r="I1982" s="26">
        <v>7792023</v>
      </c>
      <c r="J1982" s="26">
        <v>8058578</v>
      </c>
      <c r="K1982" s="26">
        <v>6601567</v>
      </c>
      <c r="L1982" s="25">
        <v>14</v>
      </c>
      <c r="M1982" s="25" t="s">
        <v>129</v>
      </c>
    </row>
    <row r="1983" spans="1:13" s="5" customFormat="1" ht="15.75">
      <c r="A1983" s="4"/>
      <c r="B1983" s="3"/>
      <c r="C1983" s="3"/>
      <c r="D1983" s="3"/>
      <c r="E1983" s="3"/>
      <c r="F1983" s="3"/>
      <c r="H1983" s="25" t="s">
        <v>176</v>
      </c>
      <c r="I1983" s="26">
        <v>331460</v>
      </c>
      <c r="J1983" s="26">
        <v>382482</v>
      </c>
      <c r="K1983" s="26">
        <v>375696</v>
      </c>
      <c r="L1983" s="25">
        <v>15</v>
      </c>
      <c r="M1983" s="25" t="s">
        <v>130</v>
      </c>
    </row>
    <row r="1984" spans="1:13" s="5" customFormat="1" ht="15.75">
      <c r="A1984" s="4" t="s">
        <v>14</v>
      </c>
      <c r="B1984" s="4">
        <f>SUM(B1981:B1983)</f>
        <v>4306296</v>
      </c>
      <c r="C1984" s="3"/>
      <c r="D1984" s="4">
        <f>SUM(D1981:D1983)</f>
        <v>4568019</v>
      </c>
      <c r="E1984" s="3"/>
      <c r="F1984" s="4">
        <f>SUM(F1981:F1983)</f>
        <v>5504390</v>
      </c>
      <c r="H1984" s="25" t="s">
        <v>176</v>
      </c>
      <c r="I1984" s="26">
        <v>150270</v>
      </c>
      <c r="J1984" s="26">
        <v>135726</v>
      </c>
      <c r="K1984" s="26">
        <v>140837</v>
      </c>
      <c r="L1984" s="25">
        <v>16</v>
      </c>
      <c r="M1984" s="25" t="s">
        <v>131</v>
      </c>
    </row>
    <row r="1985" spans="1:13" s="5" customFormat="1" ht="15.75">
      <c r="A1985" s="4"/>
      <c r="B1985" s="4"/>
      <c r="C1985" s="4"/>
      <c r="D1985" s="4"/>
      <c r="E1985" s="4"/>
      <c r="F1985" s="4"/>
      <c r="H1985" s="25" t="s">
        <v>176</v>
      </c>
      <c r="I1985" s="26">
        <v>1103444</v>
      </c>
      <c r="J1985" s="26">
        <v>1550475</v>
      </c>
      <c r="K1985" s="26">
        <v>1775935</v>
      </c>
      <c r="L1985" s="25">
        <v>17</v>
      </c>
      <c r="M1985" s="25" t="s">
        <v>132</v>
      </c>
    </row>
    <row r="1986" spans="1:13" s="5" customFormat="1" ht="15.75">
      <c r="A1986" s="4" t="s">
        <v>15</v>
      </c>
      <c r="B1986" s="4">
        <f aca="true" t="shared" si="291" ref="B1986:B1992">I1979</f>
        <v>4599395</v>
      </c>
      <c r="C1986" s="3"/>
      <c r="D1986" s="4">
        <f aca="true" t="shared" si="292" ref="D1986:D1992">J1979</f>
        <v>5139415</v>
      </c>
      <c r="E1986" s="3"/>
      <c r="F1986" s="4">
        <f aca="true" t="shared" si="293" ref="F1986:F1992">K1979</f>
        <v>5072936</v>
      </c>
      <c r="H1986" s="25" t="s">
        <v>176</v>
      </c>
      <c r="I1986" s="27">
        <v>55142003</v>
      </c>
      <c r="J1986" s="27">
        <v>68307731</v>
      </c>
      <c r="K1986" s="27">
        <v>77229155</v>
      </c>
      <c r="L1986" s="25">
        <v>18</v>
      </c>
      <c r="M1986" s="25" t="s">
        <v>133</v>
      </c>
    </row>
    <row r="1987" spans="1:13" s="5" customFormat="1" ht="15.75">
      <c r="A1987" s="4" t="s">
        <v>16</v>
      </c>
      <c r="B1987" s="4">
        <f t="shared" si="291"/>
        <v>5431577</v>
      </c>
      <c r="C1987" s="3"/>
      <c r="D1987" s="4">
        <f t="shared" si="292"/>
        <v>6203296</v>
      </c>
      <c r="E1987" s="3"/>
      <c r="F1987" s="4">
        <f t="shared" si="293"/>
        <v>6530511</v>
      </c>
      <c r="H1987" s="25" t="s">
        <v>176</v>
      </c>
      <c r="I1987" s="26">
        <v>6338022</v>
      </c>
      <c r="J1987" s="26">
        <v>6570944</v>
      </c>
      <c r="K1987" s="26">
        <v>6570944</v>
      </c>
      <c r="L1987" s="25">
        <v>19</v>
      </c>
      <c r="M1987" s="25" t="s">
        <v>134</v>
      </c>
    </row>
    <row r="1988" spans="1:13" s="5" customFormat="1" ht="15.75">
      <c r="A1988" s="4" t="s">
        <v>17</v>
      </c>
      <c r="B1988" s="4">
        <f t="shared" si="291"/>
        <v>0</v>
      </c>
      <c r="C1988" s="3"/>
      <c r="D1988" s="4">
        <f t="shared" si="292"/>
        <v>0</v>
      </c>
      <c r="E1988" s="3"/>
      <c r="F1988" s="4">
        <f t="shared" si="293"/>
        <v>17485082</v>
      </c>
      <c r="H1988" s="25" t="s">
        <v>176</v>
      </c>
      <c r="I1988" s="26">
        <v>6148806</v>
      </c>
      <c r="J1988" s="26">
        <v>6054659</v>
      </c>
      <c r="K1988" s="26">
        <v>6237516</v>
      </c>
      <c r="L1988" s="25">
        <v>20</v>
      </c>
      <c r="M1988" s="25" t="s">
        <v>135</v>
      </c>
    </row>
    <row r="1989" spans="1:13" s="5" customFormat="1" ht="15.75">
      <c r="A1989" s="4" t="s">
        <v>18</v>
      </c>
      <c r="B1989" s="4">
        <f t="shared" si="291"/>
        <v>7792023</v>
      </c>
      <c r="C1989" s="3"/>
      <c r="D1989" s="4">
        <f t="shared" si="292"/>
        <v>8058578</v>
      </c>
      <c r="E1989" s="3"/>
      <c r="F1989" s="4">
        <f t="shared" si="293"/>
        <v>6601567</v>
      </c>
      <c r="H1989" s="25" t="s">
        <v>176</v>
      </c>
      <c r="I1989" s="26">
        <v>31881194</v>
      </c>
      <c r="J1989" s="26">
        <v>32978517</v>
      </c>
      <c r="K1989" s="26">
        <v>33677166</v>
      </c>
      <c r="L1989" s="25">
        <v>21</v>
      </c>
      <c r="M1989" s="25" t="s">
        <v>136</v>
      </c>
    </row>
    <row r="1990" spans="1:13" s="5" customFormat="1" ht="15.75">
      <c r="A1990" s="4" t="s">
        <v>19</v>
      </c>
      <c r="B1990" s="4">
        <f t="shared" si="291"/>
        <v>331460</v>
      </c>
      <c r="C1990" s="3"/>
      <c r="D1990" s="4">
        <f t="shared" si="292"/>
        <v>382482</v>
      </c>
      <c r="E1990" s="3"/>
      <c r="F1990" s="4">
        <f t="shared" si="293"/>
        <v>375696</v>
      </c>
      <c r="H1990" s="25" t="s">
        <v>176</v>
      </c>
      <c r="I1990" s="26">
        <v>168160</v>
      </c>
      <c r="J1990" s="26">
        <v>172378</v>
      </c>
      <c r="K1990" s="26">
        <v>175257</v>
      </c>
      <c r="L1990" s="25">
        <v>22</v>
      </c>
      <c r="M1990" s="25" t="s">
        <v>137</v>
      </c>
    </row>
    <row r="1991" spans="1:13" s="5" customFormat="1" ht="15.75">
      <c r="A1991" s="4" t="s">
        <v>20</v>
      </c>
      <c r="B1991" s="4">
        <f t="shared" si="291"/>
        <v>150270</v>
      </c>
      <c r="C1991" s="3"/>
      <c r="D1991" s="4">
        <f t="shared" si="292"/>
        <v>135726</v>
      </c>
      <c r="E1991" s="3"/>
      <c r="F1991" s="4">
        <f t="shared" si="293"/>
        <v>140837</v>
      </c>
      <c r="H1991" s="25" t="s">
        <v>176</v>
      </c>
      <c r="I1991" s="26">
        <v>102800</v>
      </c>
      <c r="J1991" s="26">
        <v>151955</v>
      </c>
      <c r="K1991" s="26">
        <v>165398</v>
      </c>
      <c r="L1991" s="25">
        <v>23</v>
      </c>
      <c r="M1991" s="25" t="s">
        <v>138</v>
      </c>
    </row>
    <row r="1992" spans="1:13" s="5" customFormat="1" ht="15.75">
      <c r="A1992" s="4" t="s">
        <v>21</v>
      </c>
      <c r="B1992" s="4">
        <f t="shared" si="291"/>
        <v>1103444</v>
      </c>
      <c r="C1992" s="3"/>
      <c r="D1992" s="4">
        <f t="shared" si="292"/>
        <v>1550475</v>
      </c>
      <c r="E1992" s="3"/>
      <c r="F1992" s="4">
        <f t="shared" si="293"/>
        <v>1775935</v>
      </c>
      <c r="H1992" s="25" t="s">
        <v>176</v>
      </c>
      <c r="I1992" s="26">
        <v>656500</v>
      </c>
      <c r="J1992" s="26">
        <v>654450</v>
      </c>
      <c r="K1992" s="26">
        <v>659263</v>
      </c>
      <c r="L1992" s="25">
        <v>24</v>
      </c>
      <c r="M1992" s="25" t="s">
        <v>139</v>
      </c>
    </row>
    <row r="1993" spans="1:13" s="5" customFormat="1" ht="15.75">
      <c r="A1993" s="4"/>
      <c r="B1993" s="4"/>
      <c r="C1993" s="3"/>
      <c r="D1993" s="4"/>
      <c r="E1993" s="3"/>
      <c r="F1993" s="4"/>
      <c r="H1993" s="25" t="s">
        <v>176</v>
      </c>
      <c r="I1993" s="26">
        <v>309031</v>
      </c>
      <c r="J1993" s="26">
        <v>308098</v>
      </c>
      <c r="K1993" s="26">
        <v>312871</v>
      </c>
      <c r="L1993" s="25">
        <v>25</v>
      </c>
      <c r="M1993" s="25" t="s">
        <v>140</v>
      </c>
    </row>
    <row r="1994" spans="1:13" s="5" customFormat="1" ht="15.75">
      <c r="A1994" s="4" t="s">
        <v>22</v>
      </c>
      <c r="B1994" s="4">
        <f>I1986</f>
        <v>55142003</v>
      </c>
      <c r="C1994" s="3"/>
      <c r="D1994" s="4">
        <f>J1986</f>
        <v>68307731</v>
      </c>
      <c r="E1994" s="3"/>
      <c r="F1994" s="4">
        <f>K1986</f>
        <v>77229155</v>
      </c>
      <c r="H1994" s="25" t="s">
        <v>176</v>
      </c>
      <c r="I1994" s="26">
        <v>0</v>
      </c>
      <c r="J1994" s="26">
        <v>0</v>
      </c>
      <c r="K1994" s="26">
        <v>50000</v>
      </c>
      <c r="L1994" s="25">
        <v>26</v>
      </c>
      <c r="M1994" s="25" t="s">
        <v>141</v>
      </c>
    </row>
    <row r="1995" spans="1:13" s="5" customFormat="1" ht="15.75">
      <c r="A1995" s="4" t="s">
        <v>23</v>
      </c>
      <c r="B1995" s="4">
        <f>I1987</f>
        <v>6338022</v>
      </c>
      <c r="C1995" s="3"/>
      <c r="D1995" s="4">
        <f>J1987</f>
        <v>6570944</v>
      </c>
      <c r="E1995" s="3"/>
      <c r="F1995" s="4">
        <f>K1987</f>
        <v>6570944</v>
      </c>
      <c r="H1995" s="25" t="s">
        <v>176</v>
      </c>
      <c r="I1995" s="29">
        <v>14593026</v>
      </c>
      <c r="J1995" s="29">
        <v>14812307</v>
      </c>
      <c r="K1995" s="29">
        <v>14812307</v>
      </c>
      <c r="L1995" s="25">
        <v>27</v>
      </c>
      <c r="M1995" s="25" t="s">
        <v>142</v>
      </c>
    </row>
    <row r="1996" spans="1:13" s="5" customFormat="1" ht="15.75">
      <c r="A1996" s="4" t="s">
        <v>24</v>
      </c>
      <c r="B1996" s="12">
        <f>I1988</f>
        <v>6148806</v>
      </c>
      <c r="C1996" s="3"/>
      <c r="D1996" s="12">
        <f>J1988</f>
        <v>6054659</v>
      </c>
      <c r="E1996" s="3"/>
      <c r="F1996" s="12">
        <f>K1988</f>
        <v>6237516</v>
      </c>
      <c r="H1996" s="25" t="s">
        <v>176</v>
      </c>
      <c r="I1996" s="26">
        <v>1481725</v>
      </c>
      <c r="J1996" s="26">
        <v>1541700</v>
      </c>
      <c r="K1996" s="26">
        <v>1569082</v>
      </c>
      <c r="L1996" s="25">
        <v>28</v>
      </c>
      <c r="M1996" s="25" t="s">
        <v>143</v>
      </c>
    </row>
    <row r="1997" spans="1:13" s="5" customFormat="1" ht="15.75">
      <c r="A1997" s="4"/>
      <c r="B1997" s="4"/>
      <c r="C1997" s="3"/>
      <c r="D1997" s="4"/>
      <c r="E1997" s="3"/>
      <c r="F1997" s="4"/>
      <c r="H1997" s="25" t="s">
        <v>176</v>
      </c>
      <c r="I1997" s="26">
        <v>5667391</v>
      </c>
      <c r="J1997" s="26">
        <v>5750317</v>
      </c>
      <c r="K1997" s="26">
        <v>6088641</v>
      </c>
      <c r="L1997" s="25">
        <v>29</v>
      </c>
      <c r="M1997" s="25" t="s">
        <v>144</v>
      </c>
    </row>
    <row r="1998" spans="1:13" s="5" customFormat="1" ht="15.75">
      <c r="A1998" s="4" t="s">
        <v>25</v>
      </c>
      <c r="B1998" s="4">
        <f>SUM(B1994:B1997)</f>
        <v>67628831</v>
      </c>
      <c r="C1998" s="3"/>
      <c r="D1998" s="4">
        <f>SUM(D1994:D1997)</f>
        <v>80933334</v>
      </c>
      <c r="E1998" s="3"/>
      <c r="F1998" s="4">
        <f>SUM(F1994:F1997)</f>
        <v>90037615</v>
      </c>
      <c r="H1998" s="25" t="s">
        <v>176</v>
      </c>
      <c r="I1998" s="26">
        <v>0</v>
      </c>
      <c r="J1998" s="26">
        <v>248586</v>
      </c>
      <c r="K1998" s="26">
        <v>213230</v>
      </c>
      <c r="L1998" s="25">
        <v>30</v>
      </c>
      <c r="M1998" s="25" t="s">
        <v>145</v>
      </c>
    </row>
    <row r="1999" spans="1:13" s="5" customFormat="1" ht="15.75">
      <c r="A1999" s="4"/>
      <c r="B1999" s="4"/>
      <c r="C1999" s="3"/>
      <c r="D1999" s="4"/>
      <c r="E1999" s="3"/>
      <c r="F1999" s="4"/>
      <c r="H1999" s="25" t="s">
        <v>176</v>
      </c>
      <c r="I1999" s="26">
        <v>85095660</v>
      </c>
      <c r="J1999" s="26">
        <v>97666916</v>
      </c>
      <c r="K1999" s="26">
        <v>96800000</v>
      </c>
      <c r="L1999" s="25">
        <v>31</v>
      </c>
      <c r="M1999" s="25" t="s">
        <v>146</v>
      </c>
    </row>
    <row r="2000" spans="1:13" s="5" customFormat="1" ht="15.75">
      <c r="A2000" s="4" t="s">
        <v>26</v>
      </c>
      <c r="B2000" s="4">
        <f aca="true" t="shared" si="294" ref="B2000:B2005">I1989</f>
        <v>31881194</v>
      </c>
      <c r="C2000" s="3"/>
      <c r="D2000" s="4">
        <f aca="true" t="shared" si="295" ref="D2000:D2005">J1989</f>
        <v>32978517</v>
      </c>
      <c r="E2000" s="3"/>
      <c r="F2000" s="4">
        <f aca="true" t="shared" si="296" ref="F2000:F2005">K1989</f>
        <v>33677166</v>
      </c>
      <c r="H2000" s="25" t="s">
        <v>176</v>
      </c>
      <c r="I2000" s="26">
        <v>8658236</v>
      </c>
      <c r="J2000" s="26">
        <v>9200676</v>
      </c>
      <c r="K2000" s="26">
        <v>9320629</v>
      </c>
      <c r="L2000" s="25">
        <v>32</v>
      </c>
      <c r="M2000" s="25" t="s">
        <v>147</v>
      </c>
    </row>
    <row r="2001" spans="1:13" s="5" customFormat="1" ht="15.75">
      <c r="A2001" s="4" t="s">
        <v>27</v>
      </c>
      <c r="B2001" s="4">
        <f t="shared" si="294"/>
        <v>168160</v>
      </c>
      <c r="C2001" s="3"/>
      <c r="D2001" s="4">
        <f t="shared" si="295"/>
        <v>172378</v>
      </c>
      <c r="E2001" s="3"/>
      <c r="F2001" s="4">
        <f t="shared" si="296"/>
        <v>175257</v>
      </c>
      <c r="H2001" s="25" t="s">
        <v>176</v>
      </c>
      <c r="I2001" s="26">
        <v>12141313</v>
      </c>
      <c r="J2001" s="26">
        <v>12446934</v>
      </c>
      <c r="K2001" s="26">
        <v>12952629</v>
      </c>
      <c r="L2001" s="25">
        <v>33</v>
      </c>
      <c r="M2001" s="25" t="s">
        <v>148</v>
      </c>
    </row>
    <row r="2002" spans="1:13" s="5" customFormat="1" ht="15.75">
      <c r="A2002" s="4" t="s">
        <v>28</v>
      </c>
      <c r="B2002" s="4">
        <f t="shared" si="294"/>
        <v>102800</v>
      </c>
      <c r="C2002" s="3"/>
      <c r="D2002" s="4">
        <f t="shared" si="295"/>
        <v>151955</v>
      </c>
      <c r="E2002" s="3"/>
      <c r="F2002" s="4">
        <f t="shared" si="296"/>
        <v>165398</v>
      </c>
      <c r="H2002" s="25" t="s">
        <v>176</v>
      </c>
      <c r="I2002" s="26">
        <v>2710423</v>
      </c>
      <c r="J2002" s="26">
        <v>2280906</v>
      </c>
      <c r="K2002" s="26">
        <v>1699311</v>
      </c>
      <c r="L2002" s="25">
        <v>34</v>
      </c>
      <c r="M2002" s="25" t="s">
        <v>149</v>
      </c>
    </row>
    <row r="2003" spans="1:13" s="5" customFormat="1" ht="15.75">
      <c r="A2003" s="4" t="s">
        <v>29</v>
      </c>
      <c r="B2003" s="4">
        <f t="shared" si="294"/>
        <v>656500</v>
      </c>
      <c r="C2003" s="3"/>
      <c r="D2003" s="4">
        <f t="shared" si="295"/>
        <v>654450</v>
      </c>
      <c r="E2003" s="3"/>
      <c r="F2003" s="4">
        <f t="shared" si="296"/>
        <v>659263</v>
      </c>
      <c r="H2003" s="25" t="s">
        <v>176</v>
      </c>
      <c r="I2003" s="26">
        <v>930165</v>
      </c>
      <c r="J2003" s="26">
        <v>465839</v>
      </c>
      <c r="K2003" s="26">
        <v>465840</v>
      </c>
      <c r="L2003" s="25">
        <v>35</v>
      </c>
      <c r="M2003" s="25" t="s">
        <v>150</v>
      </c>
    </row>
    <row r="2004" spans="1:13" s="5" customFormat="1" ht="15.75">
      <c r="A2004" s="4" t="s">
        <v>30</v>
      </c>
      <c r="B2004" s="4">
        <f t="shared" si="294"/>
        <v>309031</v>
      </c>
      <c r="C2004" s="3"/>
      <c r="D2004" s="4">
        <f t="shared" si="295"/>
        <v>308098</v>
      </c>
      <c r="E2004" s="3"/>
      <c r="F2004" s="4">
        <f t="shared" si="296"/>
        <v>312871</v>
      </c>
      <c r="H2004" s="25" t="s">
        <v>176</v>
      </c>
      <c r="I2004" s="26">
        <v>510600</v>
      </c>
      <c r="J2004" s="26">
        <v>696000</v>
      </c>
      <c r="K2004" s="26">
        <v>697500</v>
      </c>
      <c r="L2004" s="25">
        <v>36</v>
      </c>
      <c r="M2004" s="25" t="s">
        <v>151</v>
      </c>
    </row>
    <row r="2005" spans="1:13" s="5" customFormat="1" ht="15.75">
      <c r="A2005" s="4" t="s">
        <v>31</v>
      </c>
      <c r="B2005" s="12">
        <f t="shared" si="294"/>
        <v>0</v>
      </c>
      <c r="C2005" s="3"/>
      <c r="D2005" s="12">
        <f t="shared" si="295"/>
        <v>0</v>
      </c>
      <c r="E2005" s="3"/>
      <c r="F2005" s="12">
        <f t="shared" si="296"/>
        <v>50000</v>
      </c>
      <c r="H2005" s="25" t="s">
        <v>176</v>
      </c>
      <c r="I2005" s="26">
        <v>0</v>
      </c>
      <c r="J2005" s="26">
        <v>448254</v>
      </c>
      <c r="K2005" s="26">
        <v>440441</v>
      </c>
      <c r="L2005" s="25">
        <v>37</v>
      </c>
      <c r="M2005" s="25" t="s">
        <v>152</v>
      </c>
    </row>
    <row r="2006" spans="1:12" s="5" customFormat="1" ht="15.75">
      <c r="A2006" s="4"/>
      <c r="B2006" s="4"/>
      <c r="C2006" s="3"/>
      <c r="D2006" s="4"/>
      <c r="E2006" s="3"/>
      <c r="F2006" s="4"/>
      <c r="L2006" s="25"/>
    </row>
    <row r="2007" spans="1:12" s="5" customFormat="1" ht="15.75">
      <c r="A2007" s="4" t="s">
        <v>32</v>
      </c>
      <c r="B2007" s="4">
        <f>SUM(B2000:B2006)</f>
        <v>33117685</v>
      </c>
      <c r="C2007" s="3"/>
      <c r="D2007" s="4">
        <f>SUM(D2000:D2006)</f>
        <v>34265398</v>
      </c>
      <c r="E2007" s="3"/>
      <c r="F2007" s="4">
        <f>SUM(F2000:F2006)</f>
        <v>35039955</v>
      </c>
      <c r="L2007" s="25"/>
    </row>
    <row r="2008" spans="1:12" s="5" customFormat="1" ht="15.75">
      <c r="A2008" s="4"/>
      <c r="B2008" s="4"/>
      <c r="C2008" s="3"/>
      <c r="D2008" s="4"/>
      <c r="E2008" s="3"/>
      <c r="F2008" s="4"/>
      <c r="L2008" s="25"/>
    </row>
    <row r="2009" spans="1:12" s="5" customFormat="1" ht="15.75">
      <c r="A2009" s="4" t="s">
        <v>33</v>
      </c>
      <c r="B2009" s="4">
        <f>I1995</f>
        <v>14593026</v>
      </c>
      <c r="C2009" s="3"/>
      <c r="D2009" s="4">
        <f>J1995</f>
        <v>14812307</v>
      </c>
      <c r="E2009" s="3"/>
      <c r="F2009" s="4">
        <f>K1995</f>
        <v>14812307</v>
      </c>
      <c r="L2009" s="25"/>
    </row>
    <row r="2010" spans="1:12" s="5" customFormat="1" ht="15.75">
      <c r="A2010" s="4" t="s">
        <v>34</v>
      </c>
      <c r="B2010" s="4">
        <f>I1996</f>
        <v>1481725</v>
      </c>
      <c r="C2010" s="3"/>
      <c r="D2010" s="4">
        <f>J1996</f>
        <v>1541700</v>
      </c>
      <c r="E2010" s="3"/>
      <c r="F2010" s="4">
        <f>K1996</f>
        <v>1569082</v>
      </c>
      <c r="L2010" s="25"/>
    </row>
    <row r="2011" spans="1:12" s="5" customFormat="1" ht="15.75">
      <c r="A2011" s="4" t="s">
        <v>35</v>
      </c>
      <c r="B2011" s="4">
        <f>I1997</f>
        <v>5667391</v>
      </c>
      <c r="C2011" s="3"/>
      <c r="D2011" s="4">
        <f>J1997</f>
        <v>5750317</v>
      </c>
      <c r="E2011" s="3"/>
      <c r="F2011" s="4">
        <f>K1997</f>
        <v>6088641</v>
      </c>
      <c r="L2011" s="25"/>
    </row>
    <row r="2012" spans="1:12" s="5" customFormat="1" ht="15.75">
      <c r="A2012" s="4" t="s">
        <v>36</v>
      </c>
      <c r="B2012" s="12">
        <f>I1998</f>
        <v>0</v>
      </c>
      <c r="C2012" s="3"/>
      <c r="D2012" s="12">
        <f>J1998</f>
        <v>248586</v>
      </c>
      <c r="E2012" s="3"/>
      <c r="F2012" s="12">
        <f>K1998</f>
        <v>213230</v>
      </c>
      <c r="L2012" s="25"/>
    </row>
    <row r="2013" spans="1:12" s="5" customFormat="1" ht="15.75">
      <c r="A2013" s="4"/>
      <c r="B2013" s="4"/>
      <c r="C2013" s="3"/>
      <c r="D2013" s="4"/>
      <c r="E2013" s="3"/>
      <c r="F2013" s="4"/>
      <c r="L2013" s="25"/>
    </row>
    <row r="2014" spans="1:12" s="5" customFormat="1" ht="15.75">
      <c r="A2014" s="4" t="s">
        <v>37</v>
      </c>
      <c r="B2014" s="4">
        <f>SUM(B2009:B2013)</f>
        <v>21742142</v>
      </c>
      <c r="C2014" s="3"/>
      <c r="D2014" s="4">
        <f>SUM(D2009:D2013)</f>
        <v>22352910</v>
      </c>
      <c r="E2014" s="3"/>
      <c r="F2014" s="4">
        <f>SUM(F2009:F2013)</f>
        <v>22683260</v>
      </c>
      <c r="L2014" s="25"/>
    </row>
    <row r="2015" spans="1:12" s="5" customFormat="1" ht="15.75">
      <c r="A2015" s="4"/>
      <c r="B2015" s="4"/>
      <c r="C2015" s="3"/>
      <c r="D2015" s="4"/>
      <c r="E2015" s="3"/>
      <c r="F2015" s="4"/>
      <c r="L2015" s="25"/>
    </row>
    <row r="2016" spans="1:12" s="5" customFormat="1" ht="15.75">
      <c r="A2016" s="4" t="s">
        <v>38</v>
      </c>
      <c r="B2016" s="4">
        <f aca="true" t="shared" si="297" ref="B2016:B2021">I1999</f>
        <v>85095660</v>
      </c>
      <c r="C2016" s="3"/>
      <c r="D2016" s="4">
        <f aca="true" t="shared" si="298" ref="D2016:D2021">J1999</f>
        <v>97666916</v>
      </c>
      <c r="E2016" s="3"/>
      <c r="F2016" s="4">
        <f aca="true" t="shared" si="299" ref="F2016:F2021">K1999</f>
        <v>96800000</v>
      </c>
      <c r="L2016" s="25"/>
    </row>
    <row r="2017" spans="1:12" s="5" customFormat="1" ht="15.75">
      <c r="A2017" s="4" t="s">
        <v>39</v>
      </c>
      <c r="B2017" s="4">
        <f t="shared" si="297"/>
        <v>8658236</v>
      </c>
      <c r="C2017" s="3"/>
      <c r="D2017" s="4">
        <f t="shared" si="298"/>
        <v>9200676</v>
      </c>
      <c r="E2017" s="3"/>
      <c r="F2017" s="4">
        <f t="shared" si="299"/>
        <v>9320629</v>
      </c>
      <c r="L2017" s="25"/>
    </row>
    <row r="2018" spans="1:12" s="5" customFormat="1" ht="15.75">
      <c r="A2018" s="4" t="s">
        <v>40</v>
      </c>
      <c r="B2018" s="4">
        <f t="shared" si="297"/>
        <v>12141313</v>
      </c>
      <c r="C2018" s="3"/>
      <c r="D2018" s="4">
        <f t="shared" si="298"/>
        <v>12446934</v>
      </c>
      <c r="E2018" s="3"/>
      <c r="F2018" s="4">
        <f t="shared" si="299"/>
        <v>12952629</v>
      </c>
      <c r="L2018" s="25"/>
    </row>
    <row r="2019" spans="1:12" s="5" customFormat="1" ht="15.75">
      <c r="A2019" s="4" t="s">
        <v>41</v>
      </c>
      <c r="B2019" s="4">
        <f t="shared" si="297"/>
        <v>2710423</v>
      </c>
      <c r="C2019" s="3"/>
      <c r="D2019" s="4">
        <f t="shared" si="298"/>
        <v>2280906</v>
      </c>
      <c r="E2019" s="3"/>
      <c r="F2019" s="4">
        <f t="shared" si="299"/>
        <v>1699311</v>
      </c>
      <c r="L2019" s="25"/>
    </row>
    <row r="2020" spans="1:12" s="5" customFormat="1" ht="15.75">
      <c r="A2020" s="4" t="s">
        <v>42</v>
      </c>
      <c r="B2020" s="4">
        <f t="shared" si="297"/>
        <v>930165</v>
      </c>
      <c r="C2020" s="3"/>
      <c r="D2020" s="4">
        <f t="shared" si="298"/>
        <v>465839</v>
      </c>
      <c r="E2020" s="3"/>
      <c r="F2020" s="4">
        <f t="shared" si="299"/>
        <v>465840</v>
      </c>
      <c r="L2020" s="25"/>
    </row>
    <row r="2021" spans="1:12" s="5" customFormat="1" ht="15.75">
      <c r="A2021" s="4" t="s">
        <v>43</v>
      </c>
      <c r="B2021" s="4">
        <f t="shared" si="297"/>
        <v>510600</v>
      </c>
      <c r="C2021" s="3"/>
      <c r="D2021" s="4">
        <f t="shared" si="298"/>
        <v>696000</v>
      </c>
      <c r="E2021" s="3"/>
      <c r="F2021" s="4">
        <f t="shared" si="299"/>
        <v>697500</v>
      </c>
      <c r="L2021" s="25"/>
    </row>
    <row r="2022" spans="1:12" s="5" customFormat="1" ht="15.75">
      <c r="A2022" s="4" t="s">
        <v>44</v>
      </c>
      <c r="B2022" s="4"/>
      <c r="C2022" s="4"/>
      <c r="D2022" s="4"/>
      <c r="E2022" s="3"/>
      <c r="F2022" s="4"/>
      <c r="L2022" s="25"/>
    </row>
    <row r="2023" spans="1:12" s="5" customFormat="1" ht="15.75">
      <c r="A2023" s="4" t="s">
        <v>45</v>
      </c>
      <c r="B2023" s="12">
        <f>I2005</f>
        <v>0</v>
      </c>
      <c r="C2023" s="3"/>
      <c r="D2023" s="12">
        <f>J2005</f>
        <v>448254</v>
      </c>
      <c r="E2023" s="3"/>
      <c r="F2023" s="12">
        <f>K2005</f>
        <v>440441</v>
      </c>
      <c r="L2023" s="25"/>
    </row>
    <row r="2024" spans="1:12" s="5" customFormat="1" ht="15.75">
      <c r="A2024" s="4"/>
      <c r="B2024" s="4"/>
      <c r="C2024" s="4"/>
      <c r="D2024" s="4"/>
      <c r="E2024" s="3"/>
      <c r="F2024" s="4"/>
      <c r="L2024" s="25"/>
    </row>
    <row r="2025" spans="1:12" s="5" customFormat="1" ht="15.75">
      <c r="A2025" s="4" t="s">
        <v>46</v>
      </c>
      <c r="B2025" s="4">
        <f>SUM(B1969:B1970)+B1979+SUM(B1983:B1992)+B1998+B2007+SUM(B2013:B2024)</f>
        <v>366805266</v>
      </c>
      <c r="C2025" s="3"/>
      <c r="D2025" s="4">
        <f>SUM(D1969:D1970)+D1979+SUM(D1983:D1992)+D1998+D2007+SUM(D2013:D2024)</f>
        <v>403920230</v>
      </c>
      <c r="E2025" s="3"/>
      <c r="F2025" s="4">
        <f>SUM(F1969:F1970)+F1979+SUM(F1983:F1992)+F1998+F2007+SUM(F2013:F2024)</f>
        <v>433681806</v>
      </c>
      <c r="L2025" s="25"/>
    </row>
    <row r="2026" spans="1:12" s="5" customFormat="1" ht="15.75">
      <c r="A2026" s="4"/>
      <c r="B2026" s="4"/>
      <c r="C2026" s="3"/>
      <c r="D2026" s="4"/>
      <c r="E2026" s="3"/>
      <c r="F2026" s="4"/>
      <c r="L2026" s="25"/>
    </row>
    <row r="2027" spans="1:12" s="5" customFormat="1" ht="15.75">
      <c r="A2027" s="13" t="s">
        <v>47</v>
      </c>
      <c r="B2027" s="4"/>
      <c r="C2027" s="4"/>
      <c r="D2027" s="4"/>
      <c r="E2027" s="4"/>
      <c r="F2027" s="4"/>
      <c r="L2027" s="25"/>
    </row>
    <row r="2028" spans="1:12" s="5" customFormat="1" ht="15.75">
      <c r="A2028" s="14" t="s">
        <v>48</v>
      </c>
      <c r="B2028" s="4"/>
      <c r="C2028" s="3"/>
      <c r="D2028" s="4"/>
      <c r="E2028" s="3"/>
      <c r="F2028" s="4"/>
      <c r="L2028" s="25"/>
    </row>
    <row r="2029" spans="1:12" s="5" customFormat="1" ht="15.75">
      <c r="A2029" s="14" t="s">
        <v>49</v>
      </c>
      <c r="B2029" s="4"/>
      <c r="C2029" s="3"/>
      <c r="D2029" s="4"/>
      <c r="E2029" s="3"/>
      <c r="F2029" s="4"/>
      <c r="L2029" s="25"/>
    </row>
    <row r="2030" spans="1:12" s="5" customFormat="1" ht="15.75">
      <c r="A2030" s="14" t="s">
        <v>50</v>
      </c>
      <c r="B2030" s="3"/>
      <c r="C2030" s="3"/>
      <c r="D2030" s="3"/>
      <c r="E2030" s="3"/>
      <c r="F2030" s="3"/>
      <c r="L2030" s="25"/>
    </row>
    <row r="2031" spans="1:12" s="5" customFormat="1" ht="15.75">
      <c r="A2031" s="14" t="s">
        <v>51</v>
      </c>
      <c r="B2031" s="4"/>
      <c r="C2031" s="3"/>
      <c r="D2031" s="4"/>
      <c r="E2031" s="3"/>
      <c r="F2031" s="4"/>
      <c r="L2031" s="25"/>
    </row>
    <row r="2032" spans="1:12" s="5" customFormat="1" ht="15.75">
      <c r="A2032" s="4"/>
      <c r="B2032" s="4"/>
      <c r="C2032" s="3"/>
      <c r="D2032" s="4"/>
      <c r="E2032" s="3"/>
      <c r="F2032" s="4"/>
      <c r="L2032" s="25"/>
    </row>
    <row r="2033" spans="1:12" s="5" customFormat="1" ht="15.75">
      <c r="A2033" s="4"/>
      <c r="B2033" s="4"/>
      <c r="C2033" s="3"/>
      <c r="D2033" s="4"/>
      <c r="E2033" s="3"/>
      <c r="F2033" s="4"/>
      <c r="L2033" s="25"/>
    </row>
    <row r="2034" spans="1:12" s="5" customFormat="1" ht="15.75">
      <c r="A2034" s="15"/>
      <c r="B2034" s="4"/>
      <c r="C2034" s="3"/>
      <c r="D2034" s="4"/>
      <c r="E2034" s="3"/>
      <c r="F2034" s="4"/>
      <c r="L2034" s="25"/>
    </row>
    <row r="2035" spans="1:12" s="5" customFormat="1" ht="15.75">
      <c r="A2035" s="15"/>
      <c r="B2035" s="4"/>
      <c r="C2035" s="3"/>
      <c r="D2035" s="4"/>
      <c r="E2035" s="3"/>
      <c r="F2035" s="4"/>
      <c r="L2035" s="25"/>
    </row>
    <row r="2036" spans="1:12" s="5" customFormat="1" ht="15.75">
      <c r="A2036" s="16"/>
      <c r="B2036" s="4"/>
      <c r="C2036" s="3"/>
      <c r="D2036" s="4"/>
      <c r="E2036" s="3"/>
      <c r="F2036" s="4"/>
      <c r="L2036" s="25"/>
    </row>
    <row r="2037" spans="1:12" s="5" customFormat="1" ht="15.75">
      <c r="A2037" s="17"/>
      <c r="B2037" s="4"/>
      <c r="C2037" s="3"/>
      <c r="D2037" s="4"/>
      <c r="E2037" s="3"/>
      <c r="F2037" s="4"/>
      <c r="L2037" s="25"/>
    </row>
    <row r="2038" spans="1:12" s="5" customFormat="1" ht="15.75">
      <c r="A2038" s="18" t="s">
        <v>52</v>
      </c>
      <c r="B2038" s="4"/>
      <c r="C2038" s="3"/>
      <c r="D2038" s="4"/>
      <c r="E2038" s="3"/>
      <c r="F2038" s="4"/>
      <c r="L2038" s="25"/>
    </row>
    <row r="2039" spans="1:12" s="5" customFormat="1" ht="15.75">
      <c r="A2039" s="4"/>
      <c r="B2039" s="4"/>
      <c r="C2039" s="3"/>
      <c r="D2039" s="4"/>
      <c r="E2039" s="3"/>
      <c r="F2039" s="4"/>
      <c r="L2039" s="25"/>
    </row>
    <row r="2040" spans="1:12" s="5" customFormat="1" ht="15.75">
      <c r="A2040" s="6" t="s">
        <v>0</v>
      </c>
      <c r="B2040" s="4"/>
      <c r="C2040" s="3"/>
      <c r="D2040" s="4"/>
      <c r="E2040" s="3"/>
      <c r="F2040" s="4"/>
      <c r="L2040" s="25"/>
    </row>
    <row r="2041" spans="1:12" s="5" customFormat="1" ht="15.75">
      <c r="A2041" s="4"/>
      <c r="B2041" s="4"/>
      <c r="C2041" s="3"/>
      <c r="D2041" s="4"/>
      <c r="E2041" s="3"/>
      <c r="F2041" s="4"/>
      <c r="L2041" s="25"/>
    </row>
    <row r="2042" spans="1:12" s="5" customFormat="1" ht="15.75">
      <c r="A2042" s="6" t="s">
        <v>1</v>
      </c>
      <c r="B2042" s="4"/>
      <c r="C2042" s="3"/>
      <c r="D2042" s="4"/>
      <c r="E2042" s="3"/>
      <c r="F2042" s="4"/>
      <c r="L2042" s="25"/>
    </row>
    <row r="2043" spans="1:12" s="5" customFormat="1" ht="15.75">
      <c r="A2043" s="19" t="s">
        <v>77</v>
      </c>
      <c r="B2043" s="4"/>
      <c r="C2043" s="3"/>
      <c r="D2043" s="4"/>
      <c r="E2043" s="3"/>
      <c r="F2043" s="4"/>
      <c r="L2043" s="25"/>
    </row>
    <row r="2044" spans="1:12" s="5" customFormat="1" ht="15.75">
      <c r="A2044" s="4"/>
      <c r="B2044" s="4"/>
      <c r="C2044" s="3"/>
      <c r="D2044" s="8"/>
      <c r="E2044" s="9"/>
      <c r="F2044" s="8"/>
      <c r="L2044" s="25"/>
    </row>
    <row r="2045" spans="1:12" s="5" customFormat="1" ht="15.75">
      <c r="A2045" s="4"/>
      <c r="B2045" s="10"/>
      <c r="C2045" s="11"/>
      <c r="D2045" s="10"/>
      <c r="E2045" s="11"/>
      <c r="F2045" s="10"/>
      <c r="L2045" s="25"/>
    </row>
    <row r="2046" spans="1:12" s="5" customFormat="1" ht="15.75">
      <c r="A2046" s="4"/>
      <c r="B2046" s="2">
        <v>1997</v>
      </c>
      <c r="C2046" s="1"/>
      <c r="D2046" s="2">
        <v>1998</v>
      </c>
      <c r="E2046" s="1"/>
      <c r="F2046" s="2">
        <v>1999</v>
      </c>
      <c r="L2046" s="25"/>
    </row>
    <row r="2047" spans="1:12" s="5" customFormat="1" ht="15.75">
      <c r="A2047" s="4"/>
      <c r="B2047" s="4"/>
      <c r="C2047" s="3"/>
      <c r="D2047" s="4"/>
      <c r="E2047" s="3"/>
      <c r="F2047" s="4"/>
      <c r="L2047" s="25"/>
    </row>
    <row r="2048" spans="1:13" s="5" customFormat="1" ht="15.75">
      <c r="A2048" s="4" t="s">
        <v>3</v>
      </c>
      <c r="B2048" s="4">
        <f>I2048</f>
        <v>3424955</v>
      </c>
      <c r="C2048" s="3"/>
      <c r="D2048" s="4">
        <f>J2048</f>
        <v>8115371</v>
      </c>
      <c r="E2048" s="3"/>
      <c r="F2048" s="4">
        <f>K2048</f>
        <v>8076491</v>
      </c>
      <c r="H2048" s="25" t="s">
        <v>177</v>
      </c>
      <c r="I2048" s="26">
        <v>3424955</v>
      </c>
      <c r="J2048" s="26">
        <v>8115371</v>
      </c>
      <c r="K2048" s="26">
        <v>8076491</v>
      </c>
      <c r="L2048" s="25">
        <v>1</v>
      </c>
      <c r="M2048" s="25" t="s">
        <v>116</v>
      </c>
    </row>
    <row r="2049" spans="1:13" s="5" customFormat="1" ht="15.75">
      <c r="A2049" s="4" t="s">
        <v>4</v>
      </c>
      <c r="B2049" s="4">
        <f>I2049</f>
        <v>8835996</v>
      </c>
      <c r="C2049" s="3"/>
      <c r="D2049" s="4">
        <f>J2049</f>
        <v>9077945</v>
      </c>
      <c r="E2049" s="3"/>
      <c r="F2049" s="4">
        <f>K2049</f>
        <v>8949857</v>
      </c>
      <c r="H2049" s="25" t="s">
        <v>177</v>
      </c>
      <c r="I2049" s="26">
        <v>8835996</v>
      </c>
      <c r="J2049" s="26">
        <v>9077945</v>
      </c>
      <c r="K2049" s="26">
        <v>8949857</v>
      </c>
      <c r="L2049" s="25">
        <v>2</v>
      </c>
      <c r="M2049" s="25" t="s">
        <v>117</v>
      </c>
    </row>
    <row r="2050" spans="1:13" s="5" customFormat="1" ht="15.75">
      <c r="A2050" s="4"/>
      <c r="B2050" s="4"/>
      <c r="C2050" s="3"/>
      <c r="D2050" s="4"/>
      <c r="E2050" s="3"/>
      <c r="F2050" s="4"/>
      <c r="H2050" s="25" t="s">
        <v>177</v>
      </c>
      <c r="I2050" s="26">
        <v>142983505</v>
      </c>
      <c r="J2050" s="26">
        <v>145669951</v>
      </c>
      <c r="K2050" s="26">
        <v>152228989</v>
      </c>
      <c r="L2050" s="25">
        <v>3</v>
      </c>
      <c r="M2050" s="25" t="s">
        <v>118</v>
      </c>
    </row>
    <row r="2051" spans="1:13" s="5" customFormat="1" ht="15.75">
      <c r="A2051" s="4" t="s">
        <v>5</v>
      </c>
      <c r="B2051" s="4">
        <f aca="true" t="shared" si="300" ref="B2051:B2056">I2050</f>
        <v>142983505</v>
      </c>
      <c r="C2051" s="3"/>
      <c r="D2051" s="4">
        <f aca="true" t="shared" si="301" ref="D2051:D2056">J2050</f>
        <v>145669951</v>
      </c>
      <c r="E2051" s="3"/>
      <c r="F2051" s="4">
        <f aca="true" t="shared" si="302" ref="F2051:F2056">K2050</f>
        <v>152228989</v>
      </c>
      <c r="H2051" s="25" t="s">
        <v>177</v>
      </c>
      <c r="I2051" s="26">
        <v>1069918</v>
      </c>
      <c r="J2051" s="26">
        <v>1069918</v>
      </c>
      <c r="K2051" s="26">
        <v>557609</v>
      </c>
      <c r="L2051" s="25">
        <v>4</v>
      </c>
      <c r="M2051" s="25" t="s">
        <v>119</v>
      </c>
    </row>
    <row r="2052" spans="1:13" s="5" customFormat="1" ht="15.75">
      <c r="A2052" s="4" t="s">
        <v>6</v>
      </c>
      <c r="B2052" s="4">
        <f t="shared" si="300"/>
        <v>1069918</v>
      </c>
      <c r="C2052" s="3"/>
      <c r="D2052" s="4">
        <f t="shared" si="301"/>
        <v>1069918</v>
      </c>
      <c r="E2052" s="3"/>
      <c r="F2052" s="4">
        <f t="shared" si="302"/>
        <v>557609</v>
      </c>
      <c r="H2052" s="25" t="s">
        <v>177</v>
      </c>
      <c r="I2052" s="26">
        <v>1853641</v>
      </c>
      <c r="J2052" s="26">
        <v>2182247</v>
      </c>
      <c r="K2052" s="26">
        <v>2377307</v>
      </c>
      <c r="L2052" s="25">
        <v>5</v>
      </c>
      <c r="M2052" s="25" t="s">
        <v>120</v>
      </c>
    </row>
    <row r="2053" spans="1:13" s="5" customFormat="1" ht="15.75">
      <c r="A2053" s="4" t="s">
        <v>7</v>
      </c>
      <c r="B2053" s="4">
        <f t="shared" si="300"/>
        <v>1853641</v>
      </c>
      <c r="C2053" s="3"/>
      <c r="D2053" s="4">
        <f t="shared" si="301"/>
        <v>2182247</v>
      </c>
      <c r="E2053" s="3"/>
      <c r="F2053" s="4">
        <f t="shared" si="302"/>
        <v>2377307</v>
      </c>
      <c r="H2053" s="25" t="s">
        <v>177</v>
      </c>
      <c r="I2053" s="26">
        <v>2195502</v>
      </c>
      <c r="J2053" s="26">
        <v>2413926</v>
      </c>
      <c r="K2053" s="26">
        <v>2967291</v>
      </c>
      <c r="L2053" s="25">
        <v>6</v>
      </c>
      <c r="M2053" s="25" t="s">
        <v>121</v>
      </c>
    </row>
    <row r="2054" spans="1:13" s="5" customFormat="1" ht="15.75">
      <c r="A2054" s="4" t="s">
        <v>8</v>
      </c>
      <c r="B2054" s="4">
        <f t="shared" si="300"/>
        <v>2195502</v>
      </c>
      <c r="C2054" s="3"/>
      <c r="D2054" s="4">
        <f t="shared" si="301"/>
        <v>2413926</v>
      </c>
      <c r="E2054" s="3"/>
      <c r="F2054" s="4">
        <f t="shared" si="302"/>
        <v>2967291</v>
      </c>
      <c r="H2054" s="25" t="s">
        <v>177</v>
      </c>
      <c r="I2054" s="26">
        <v>743199</v>
      </c>
      <c r="J2054" s="26">
        <v>725950</v>
      </c>
      <c r="K2054" s="26">
        <v>907859</v>
      </c>
      <c r="L2054" s="25">
        <v>7</v>
      </c>
      <c r="M2054" s="25" t="s">
        <v>122</v>
      </c>
    </row>
    <row r="2055" spans="1:13" s="5" customFormat="1" ht="15.75">
      <c r="A2055" s="4" t="s">
        <v>9</v>
      </c>
      <c r="B2055" s="4">
        <f t="shared" si="300"/>
        <v>743199</v>
      </c>
      <c r="C2055" s="3"/>
      <c r="D2055" s="4">
        <f t="shared" si="301"/>
        <v>725950</v>
      </c>
      <c r="E2055" s="3"/>
      <c r="F2055" s="4">
        <f t="shared" si="302"/>
        <v>907859</v>
      </c>
      <c r="H2055" s="25" t="s">
        <v>177</v>
      </c>
      <c r="I2055" s="26">
        <v>0</v>
      </c>
      <c r="J2055" s="26">
        <v>2339748</v>
      </c>
      <c r="K2055" s="26">
        <v>2309925</v>
      </c>
      <c r="L2055" s="25">
        <v>8</v>
      </c>
      <c r="M2055" s="25" t="s">
        <v>123</v>
      </c>
    </row>
    <row r="2056" spans="1:13" s="5" customFormat="1" ht="15.75">
      <c r="A2056" s="4" t="s">
        <v>10</v>
      </c>
      <c r="B2056" s="12">
        <f t="shared" si="300"/>
        <v>0</v>
      </c>
      <c r="C2056" s="3"/>
      <c r="D2056" s="12">
        <f t="shared" si="301"/>
        <v>2339748</v>
      </c>
      <c r="E2056" s="3"/>
      <c r="F2056" s="12">
        <f t="shared" si="302"/>
        <v>2309925</v>
      </c>
      <c r="H2056" s="25" t="s">
        <v>177</v>
      </c>
      <c r="I2056" s="26">
        <v>769876</v>
      </c>
      <c r="J2056" s="26">
        <v>818018</v>
      </c>
      <c r="K2056" s="26">
        <v>1027636</v>
      </c>
      <c r="L2056" s="25">
        <v>9</v>
      </c>
      <c r="M2056" s="25" t="s">
        <v>124</v>
      </c>
    </row>
    <row r="2057" spans="1:13" s="5" customFormat="1" ht="15.75">
      <c r="A2057" s="4"/>
      <c r="B2057" s="3"/>
      <c r="C2057" s="3"/>
      <c r="D2057" s="3"/>
      <c r="E2057" s="3"/>
      <c r="F2057" s="3"/>
      <c r="H2057" s="25" t="s">
        <v>177</v>
      </c>
      <c r="I2057" s="26">
        <v>88310</v>
      </c>
      <c r="J2057" s="26">
        <v>91845</v>
      </c>
      <c r="K2057" s="26">
        <v>88734</v>
      </c>
      <c r="L2057" s="25">
        <v>10</v>
      </c>
      <c r="M2057" s="25" t="s">
        <v>125</v>
      </c>
    </row>
    <row r="2058" spans="1:13" s="5" customFormat="1" ht="15.75">
      <c r="A2058" s="4" t="s">
        <v>11</v>
      </c>
      <c r="B2058" s="4">
        <f>SUM(B2051:B2057)</f>
        <v>148845765</v>
      </c>
      <c r="C2058" s="3"/>
      <c r="D2058" s="4">
        <f>SUM(D2051:D2057)</f>
        <v>154401740</v>
      </c>
      <c r="E2058" s="3"/>
      <c r="F2058" s="4">
        <f>SUM(F2051:F2057)</f>
        <v>161348980</v>
      </c>
      <c r="H2058" s="25" t="s">
        <v>177</v>
      </c>
      <c r="I2058" s="26">
        <v>5704467</v>
      </c>
      <c r="J2058" s="26">
        <v>6500011</v>
      </c>
      <c r="K2058" s="26">
        <v>6508605</v>
      </c>
      <c r="L2058" s="25">
        <v>11</v>
      </c>
      <c r="M2058" s="25" t="s">
        <v>126</v>
      </c>
    </row>
    <row r="2059" spans="1:13" s="5" customFormat="1" ht="15.75">
      <c r="A2059" s="4"/>
      <c r="B2059" s="4"/>
      <c r="C2059" s="3"/>
      <c r="D2059" s="4"/>
      <c r="E2059" s="3"/>
      <c r="F2059" s="4"/>
      <c r="H2059" s="25" t="s">
        <v>177</v>
      </c>
      <c r="I2059" s="26">
        <v>6123095</v>
      </c>
      <c r="J2059" s="26">
        <v>6903421</v>
      </c>
      <c r="K2059" s="26">
        <v>7455614</v>
      </c>
      <c r="L2059" s="25">
        <v>12</v>
      </c>
      <c r="M2059" s="25" t="s">
        <v>127</v>
      </c>
    </row>
    <row r="2060" spans="1:13" s="5" customFormat="1" ht="15.75">
      <c r="A2060" s="4" t="s">
        <v>12</v>
      </c>
      <c r="B2060" s="3">
        <f>I2056</f>
        <v>769876</v>
      </c>
      <c r="C2060" s="3"/>
      <c r="D2060" s="3">
        <f>J2056</f>
        <v>818018</v>
      </c>
      <c r="E2060" s="3"/>
      <c r="F2060" s="3">
        <f>K2056</f>
        <v>1027636</v>
      </c>
      <c r="H2060" s="25" t="s">
        <v>177</v>
      </c>
      <c r="I2060" s="26">
        <v>0</v>
      </c>
      <c r="J2060" s="26">
        <v>0</v>
      </c>
      <c r="K2060" s="26">
        <v>22447648</v>
      </c>
      <c r="L2060" s="25">
        <v>13</v>
      </c>
      <c r="M2060" s="25" t="s">
        <v>128</v>
      </c>
    </row>
    <row r="2061" spans="1:13" s="5" customFormat="1" ht="15.75">
      <c r="A2061" s="4" t="s">
        <v>13</v>
      </c>
      <c r="B2061" s="12">
        <f>I2057</f>
        <v>88310</v>
      </c>
      <c r="C2061" s="3"/>
      <c r="D2061" s="12">
        <f>J2057</f>
        <v>91845</v>
      </c>
      <c r="E2061" s="3"/>
      <c r="F2061" s="12">
        <f>K2057</f>
        <v>88734</v>
      </c>
      <c r="H2061" s="25" t="s">
        <v>177</v>
      </c>
      <c r="I2061" s="26">
        <v>9664168</v>
      </c>
      <c r="J2061" s="26">
        <v>10191984</v>
      </c>
      <c r="K2061" s="26">
        <v>8469847</v>
      </c>
      <c r="L2061" s="25">
        <v>14</v>
      </c>
      <c r="M2061" s="25" t="s">
        <v>129</v>
      </c>
    </row>
    <row r="2062" spans="1:13" s="5" customFormat="1" ht="15.75">
      <c r="A2062" s="4"/>
      <c r="B2062" s="3"/>
      <c r="C2062" s="3"/>
      <c r="D2062" s="3"/>
      <c r="E2062" s="3"/>
      <c r="F2062" s="3"/>
      <c r="H2062" s="25" t="s">
        <v>177</v>
      </c>
      <c r="I2062" s="26">
        <v>486562</v>
      </c>
      <c r="J2062" s="26">
        <v>562367</v>
      </c>
      <c r="K2062" s="26">
        <v>553280</v>
      </c>
      <c r="L2062" s="25">
        <v>15</v>
      </c>
      <c r="M2062" s="25" t="s">
        <v>130</v>
      </c>
    </row>
    <row r="2063" spans="1:13" s="5" customFormat="1" ht="15.75">
      <c r="A2063" s="4" t="s">
        <v>14</v>
      </c>
      <c r="B2063" s="4">
        <f>SUM(B2060:B2062)</f>
        <v>858186</v>
      </c>
      <c r="C2063" s="3"/>
      <c r="D2063" s="4">
        <f>SUM(D2060:D2062)</f>
        <v>909863</v>
      </c>
      <c r="E2063" s="3"/>
      <c r="F2063" s="4">
        <f>SUM(F2060:F2062)</f>
        <v>1116370</v>
      </c>
      <c r="H2063" s="25" t="s">
        <v>177</v>
      </c>
      <c r="I2063" s="26">
        <v>73557</v>
      </c>
      <c r="J2063" s="26">
        <v>100742</v>
      </c>
      <c r="K2063" s="26">
        <v>104536</v>
      </c>
      <c r="L2063" s="25">
        <v>16</v>
      </c>
      <c r="M2063" s="25" t="s">
        <v>131</v>
      </c>
    </row>
    <row r="2064" spans="1:13" s="5" customFormat="1" ht="15.75">
      <c r="A2064" s="4"/>
      <c r="B2064" s="4"/>
      <c r="C2064" s="4"/>
      <c r="D2064" s="4"/>
      <c r="E2064" s="4"/>
      <c r="F2064" s="4"/>
      <c r="H2064" s="25" t="s">
        <v>177</v>
      </c>
      <c r="I2064" s="26">
        <v>2208356</v>
      </c>
      <c r="J2064" s="26">
        <v>3264581</v>
      </c>
      <c r="K2064" s="26">
        <v>3713488</v>
      </c>
      <c r="L2064" s="25">
        <v>17</v>
      </c>
      <c r="M2064" s="25" t="s">
        <v>132</v>
      </c>
    </row>
    <row r="2065" spans="1:13" s="5" customFormat="1" ht="15.75">
      <c r="A2065" s="4" t="s">
        <v>15</v>
      </c>
      <c r="B2065" s="4">
        <f aca="true" t="shared" si="303" ref="B2065:B2071">I2058</f>
        <v>5704467</v>
      </c>
      <c r="C2065" s="3"/>
      <c r="D2065" s="4">
        <f aca="true" t="shared" si="304" ref="D2065:D2071">J2058</f>
        <v>6500011</v>
      </c>
      <c r="E2065" s="3"/>
      <c r="F2065" s="4">
        <f aca="true" t="shared" si="305" ref="F2065:F2071">K2058</f>
        <v>6508605</v>
      </c>
      <c r="H2065" s="25" t="s">
        <v>177</v>
      </c>
      <c r="I2065" s="27">
        <v>83808150</v>
      </c>
      <c r="J2065" s="27">
        <v>100822220</v>
      </c>
      <c r="K2065" s="27">
        <v>114086702</v>
      </c>
      <c r="L2065" s="25">
        <v>18</v>
      </c>
      <c r="M2065" s="25" t="s">
        <v>133</v>
      </c>
    </row>
    <row r="2066" spans="1:13" s="5" customFormat="1" ht="15.75">
      <c r="A2066" s="4" t="s">
        <v>16</v>
      </c>
      <c r="B2066" s="4">
        <f t="shared" si="303"/>
        <v>6123095</v>
      </c>
      <c r="C2066" s="3"/>
      <c r="D2066" s="4">
        <f t="shared" si="304"/>
        <v>6903421</v>
      </c>
      <c r="E2066" s="3"/>
      <c r="F2066" s="4">
        <f t="shared" si="305"/>
        <v>7455614</v>
      </c>
      <c r="H2066" s="25" t="s">
        <v>177</v>
      </c>
      <c r="I2066" s="26">
        <v>9409924</v>
      </c>
      <c r="J2066" s="26">
        <v>9728934</v>
      </c>
      <c r="K2066" s="26">
        <v>9728934</v>
      </c>
      <c r="L2066" s="25">
        <v>19</v>
      </c>
      <c r="M2066" s="25" t="s">
        <v>134</v>
      </c>
    </row>
    <row r="2067" spans="1:13" s="5" customFormat="1" ht="15.75">
      <c r="A2067" s="4" t="s">
        <v>17</v>
      </c>
      <c r="B2067" s="4">
        <f t="shared" si="303"/>
        <v>0</v>
      </c>
      <c r="C2067" s="3"/>
      <c r="D2067" s="4">
        <f t="shared" si="304"/>
        <v>0</v>
      </c>
      <c r="E2067" s="3"/>
      <c r="F2067" s="4">
        <f t="shared" si="305"/>
        <v>22447648</v>
      </c>
      <c r="H2067" s="25" t="s">
        <v>177</v>
      </c>
      <c r="I2067" s="26">
        <v>8621533</v>
      </c>
      <c r="J2067" s="26">
        <v>7826512</v>
      </c>
      <c r="K2067" s="26">
        <v>8115297</v>
      </c>
      <c r="L2067" s="25">
        <v>20</v>
      </c>
      <c r="M2067" s="25" t="s">
        <v>135</v>
      </c>
    </row>
    <row r="2068" spans="1:13" s="5" customFormat="1" ht="15.75">
      <c r="A2068" s="4" t="s">
        <v>18</v>
      </c>
      <c r="B2068" s="4">
        <f t="shared" si="303"/>
        <v>9664168</v>
      </c>
      <c r="C2068" s="3"/>
      <c r="D2068" s="4">
        <f t="shared" si="304"/>
        <v>10191984</v>
      </c>
      <c r="E2068" s="3"/>
      <c r="F2068" s="4">
        <f t="shared" si="305"/>
        <v>8469847</v>
      </c>
      <c r="H2068" s="25" t="s">
        <v>177</v>
      </c>
      <c r="I2068" s="26">
        <v>41718691</v>
      </c>
      <c r="J2068" s="26">
        <v>42520817</v>
      </c>
      <c r="K2068" s="26">
        <v>43308611</v>
      </c>
      <c r="L2068" s="25">
        <v>21</v>
      </c>
      <c r="M2068" s="25" t="s">
        <v>136</v>
      </c>
    </row>
    <row r="2069" spans="1:13" s="5" customFormat="1" ht="15.75">
      <c r="A2069" s="4" t="s">
        <v>19</v>
      </c>
      <c r="B2069" s="4">
        <f t="shared" si="303"/>
        <v>486562</v>
      </c>
      <c r="C2069" s="3"/>
      <c r="D2069" s="4">
        <f t="shared" si="304"/>
        <v>562367</v>
      </c>
      <c r="E2069" s="3"/>
      <c r="F2069" s="4">
        <f t="shared" si="305"/>
        <v>553280</v>
      </c>
      <c r="H2069" s="25" t="s">
        <v>177</v>
      </c>
      <c r="I2069" s="26">
        <v>201758</v>
      </c>
      <c r="J2069" s="26">
        <v>207044</v>
      </c>
      <c r="K2069" s="26">
        <v>210488</v>
      </c>
      <c r="L2069" s="25">
        <v>22</v>
      </c>
      <c r="M2069" s="25" t="s">
        <v>137</v>
      </c>
    </row>
    <row r="2070" spans="1:13" s="5" customFormat="1" ht="15.75">
      <c r="A2070" s="4" t="s">
        <v>20</v>
      </c>
      <c r="B2070" s="4">
        <f t="shared" si="303"/>
        <v>73557</v>
      </c>
      <c r="C2070" s="3"/>
      <c r="D2070" s="4">
        <f t="shared" si="304"/>
        <v>100742</v>
      </c>
      <c r="E2070" s="3"/>
      <c r="F2070" s="4">
        <f t="shared" si="305"/>
        <v>104536</v>
      </c>
      <c r="H2070" s="25" t="s">
        <v>177</v>
      </c>
      <c r="I2070" s="26">
        <v>122586</v>
      </c>
      <c r="J2070" s="26">
        <v>182514</v>
      </c>
      <c r="K2070" s="26">
        <v>198646</v>
      </c>
      <c r="L2070" s="25">
        <v>23</v>
      </c>
      <c r="M2070" s="25" t="s">
        <v>138</v>
      </c>
    </row>
    <row r="2071" spans="1:13" s="5" customFormat="1" ht="15.75">
      <c r="A2071" s="4" t="s">
        <v>21</v>
      </c>
      <c r="B2071" s="4">
        <f t="shared" si="303"/>
        <v>2208356</v>
      </c>
      <c r="C2071" s="3"/>
      <c r="D2071" s="4">
        <f t="shared" si="304"/>
        <v>3264581</v>
      </c>
      <c r="E2071" s="3"/>
      <c r="F2071" s="4">
        <f t="shared" si="305"/>
        <v>3713488</v>
      </c>
      <c r="H2071" s="25" t="s">
        <v>177</v>
      </c>
      <c r="I2071" s="26">
        <v>790872</v>
      </c>
      <c r="J2071" s="26">
        <v>786062</v>
      </c>
      <c r="K2071" s="26">
        <v>791789</v>
      </c>
      <c r="L2071" s="25">
        <v>24</v>
      </c>
      <c r="M2071" s="25" t="s">
        <v>139</v>
      </c>
    </row>
    <row r="2072" spans="1:13" s="5" customFormat="1" ht="15.75">
      <c r="A2072" s="4"/>
      <c r="B2072" s="4"/>
      <c r="C2072" s="3"/>
      <c r="D2072" s="4"/>
      <c r="E2072" s="3"/>
      <c r="F2072" s="4"/>
      <c r="H2072" s="25" t="s">
        <v>177</v>
      </c>
      <c r="I2072" s="26">
        <v>372284</v>
      </c>
      <c r="J2072" s="26">
        <v>370057</v>
      </c>
      <c r="K2072" s="26">
        <v>375764</v>
      </c>
      <c r="L2072" s="25">
        <v>25</v>
      </c>
      <c r="M2072" s="25" t="s">
        <v>140</v>
      </c>
    </row>
    <row r="2073" spans="1:13" s="5" customFormat="1" ht="15.75">
      <c r="A2073" s="4" t="s">
        <v>22</v>
      </c>
      <c r="B2073" s="4">
        <f>I2065</f>
        <v>83808150</v>
      </c>
      <c r="C2073" s="3"/>
      <c r="D2073" s="4">
        <f>J2065</f>
        <v>100822220</v>
      </c>
      <c r="E2073" s="3"/>
      <c r="F2073" s="4">
        <f>K2065</f>
        <v>114086702</v>
      </c>
      <c r="H2073" s="25" t="s">
        <v>177</v>
      </c>
      <c r="I2073" s="26">
        <v>0</v>
      </c>
      <c r="J2073" s="26">
        <v>0</v>
      </c>
      <c r="K2073" s="26">
        <v>50000</v>
      </c>
      <c r="L2073" s="25">
        <v>26</v>
      </c>
      <c r="M2073" s="25" t="s">
        <v>141</v>
      </c>
    </row>
    <row r="2074" spans="1:13" s="5" customFormat="1" ht="15.75">
      <c r="A2074" s="4" t="s">
        <v>23</v>
      </c>
      <c r="B2074" s="4">
        <f>I2066</f>
        <v>9409924</v>
      </c>
      <c r="C2074" s="3"/>
      <c r="D2074" s="4">
        <f>J2066</f>
        <v>9728934</v>
      </c>
      <c r="E2074" s="3"/>
      <c r="F2074" s="4">
        <f>K2066</f>
        <v>9728934</v>
      </c>
      <c r="H2074" s="25" t="s">
        <v>177</v>
      </c>
      <c r="I2074" s="26">
        <v>17323922</v>
      </c>
      <c r="J2074" s="26">
        <v>17323922</v>
      </c>
      <c r="K2074" s="26">
        <v>17323922</v>
      </c>
      <c r="L2074" s="25">
        <v>27</v>
      </c>
      <c r="M2074" s="25" t="s">
        <v>142</v>
      </c>
    </row>
    <row r="2075" spans="1:13" s="5" customFormat="1" ht="15.75">
      <c r="A2075" s="4" t="s">
        <v>24</v>
      </c>
      <c r="B2075" s="12">
        <f>I2067</f>
        <v>8621533</v>
      </c>
      <c r="C2075" s="3"/>
      <c r="D2075" s="12">
        <f>J2067</f>
        <v>7826512</v>
      </c>
      <c r="E2075" s="3"/>
      <c r="F2075" s="12">
        <f>K2067</f>
        <v>8115297</v>
      </c>
      <c r="H2075" s="25" t="s">
        <v>177</v>
      </c>
      <c r="I2075" s="26">
        <v>1632237</v>
      </c>
      <c r="J2075" s="26">
        <v>1649446</v>
      </c>
      <c r="K2075" s="26">
        <v>1666792</v>
      </c>
      <c r="L2075" s="25">
        <v>28</v>
      </c>
      <c r="M2075" s="25" t="s">
        <v>143</v>
      </c>
    </row>
    <row r="2076" spans="1:13" s="5" customFormat="1" ht="15.75">
      <c r="A2076" s="4"/>
      <c r="B2076" s="4"/>
      <c r="C2076" s="3"/>
      <c r="D2076" s="4"/>
      <c r="E2076" s="3"/>
      <c r="F2076" s="4"/>
      <c r="H2076" s="25" t="s">
        <v>177</v>
      </c>
      <c r="I2076" s="26">
        <v>6660104</v>
      </c>
      <c r="J2076" s="26">
        <v>6758226</v>
      </c>
      <c r="K2076" s="26">
        <v>7078120</v>
      </c>
      <c r="L2076" s="25">
        <v>29</v>
      </c>
      <c r="M2076" s="25" t="s">
        <v>144</v>
      </c>
    </row>
    <row r="2077" spans="1:13" s="5" customFormat="1" ht="15.75">
      <c r="A2077" s="4" t="s">
        <v>25</v>
      </c>
      <c r="B2077" s="4">
        <f>SUM(B2073:B2076)</f>
        <v>101839607</v>
      </c>
      <c r="C2077" s="3"/>
      <c r="D2077" s="4">
        <f>SUM(D2073:D2076)</f>
        <v>118377666</v>
      </c>
      <c r="E2077" s="3"/>
      <c r="F2077" s="4">
        <f>SUM(F2073:F2076)</f>
        <v>131930933</v>
      </c>
      <c r="H2077" s="25" t="s">
        <v>177</v>
      </c>
      <c r="I2077" s="26">
        <v>0</v>
      </c>
      <c r="J2077" s="26">
        <v>71225</v>
      </c>
      <c r="K2077" s="26">
        <v>89365</v>
      </c>
      <c r="L2077" s="25">
        <v>30</v>
      </c>
      <c r="M2077" s="25" t="s">
        <v>145</v>
      </c>
    </row>
    <row r="2078" spans="1:13" s="5" customFormat="1" ht="15.75">
      <c r="A2078" s="4"/>
      <c r="B2078" s="4"/>
      <c r="C2078" s="3"/>
      <c r="D2078" s="4"/>
      <c r="E2078" s="3"/>
      <c r="F2078" s="4"/>
      <c r="H2078" s="25" t="s">
        <v>177</v>
      </c>
      <c r="I2078" s="26">
        <v>115524753</v>
      </c>
      <c r="J2078" s="26">
        <v>127783809</v>
      </c>
      <c r="K2078" s="26">
        <v>126600000</v>
      </c>
      <c r="L2078" s="25">
        <v>31</v>
      </c>
      <c r="M2078" s="25" t="s">
        <v>146</v>
      </c>
    </row>
    <row r="2079" spans="1:13" s="5" customFormat="1" ht="15.75">
      <c r="A2079" s="4" t="s">
        <v>26</v>
      </c>
      <c r="B2079" s="4">
        <f aca="true" t="shared" si="306" ref="B2079:B2084">I2068</f>
        <v>41718691</v>
      </c>
      <c r="C2079" s="3"/>
      <c r="D2079" s="4">
        <f aca="true" t="shared" si="307" ref="D2079:D2084">J2068</f>
        <v>42520817</v>
      </c>
      <c r="E2079" s="3"/>
      <c r="F2079" s="4">
        <f aca="true" t="shared" si="308" ref="F2079:F2084">K2068</f>
        <v>43308611</v>
      </c>
      <c r="H2079" s="25" t="s">
        <v>177</v>
      </c>
      <c r="I2079" s="26">
        <v>27601865</v>
      </c>
      <c r="J2079" s="26">
        <v>29006278</v>
      </c>
      <c r="K2079" s="26">
        <v>28899467</v>
      </c>
      <c r="L2079" s="25">
        <v>32</v>
      </c>
      <c r="M2079" s="25" t="s">
        <v>147</v>
      </c>
    </row>
    <row r="2080" spans="1:13" s="5" customFormat="1" ht="15.75">
      <c r="A2080" s="4" t="s">
        <v>27</v>
      </c>
      <c r="B2080" s="4">
        <f t="shared" si="306"/>
        <v>201758</v>
      </c>
      <c r="C2080" s="3"/>
      <c r="D2080" s="4">
        <f t="shared" si="307"/>
        <v>207044</v>
      </c>
      <c r="E2080" s="3"/>
      <c r="F2080" s="4">
        <f t="shared" si="308"/>
        <v>210488</v>
      </c>
      <c r="H2080" s="25" t="s">
        <v>177</v>
      </c>
      <c r="I2080" s="26">
        <v>42456909</v>
      </c>
      <c r="J2080" s="26">
        <v>42190475</v>
      </c>
      <c r="K2080" s="26">
        <v>43570009</v>
      </c>
      <c r="L2080" s="25">
        <v>33</v>
      </c>
      <c r="M2080" s="25" t="s">
        <v>148</v>
      </c>
    </row>
    <row r="2081" spans="1:13" s="5" customFormat="1" ht="15.75">
      <c r="A2081" s="4" t="s">
        <v>28</v>
      </c>
      <c r="B2081" s="4">
        <f t="shared" si="306"/>
        <v>122586</v>
      </c>
      <c r="C2081" s="3"/>
      <c r="D2081" s="4">
        <f t="shared" si="307"/>
        <v>182514</v>
      </c>
      <c r="E2081" s="3"/>
      <c r="F2081" s="4">
        <f t="shared" si="308"/>
        <v>198646</v>
      </c>
      <c r="H2081" s="25" t="s">
        <v>177</v>
      </c>
      <c r="I2081" s="26">
        <v>7616212</v>
      </c>
      <c r="J2081" s="26">
        <v>6599916</v>
      </c>
      <c r="K2081" s="26">
        <v>4765068</v>
      </c>
      <c r="L2081" s="25">
        <v>34</v>
      </c>
      <c r="M2081" s="25" t="s">
        <v>149</v>
      </c>
    </row>
    <row r="2082" spans="1:13" s="5" customFormat="1" ht="15.75">
      <c r="A2082" s="4" t="s">
        <v>29</v>
      </c>
      <c r="B2082" s="4">
        <f t="shared" si="306"/>
        <v>790872</v>
      </c>
      <c r="C2082" s="3"/>
      <c r="D2082" s="4">
        <f t="shared" si="307"/>
        <v>786062</v>
      </c>
      <c r="E2082" s="3"/>
      <c r="F2082" s="4">
        <f t="shared" si="308"/>
        <v>791789</v>
      </c>
      <c r="H2082" s="25" t="s">
        <v>177</v>
      </c>
      <c r="I2082" s="26">
        <v>1639786</v>
      </c>
      <c r="J2082" s="26">
        <v>821226</v>
      </c>
      <c r="K2082" s="26">
        <v>821228</v>
      </c>
      <c r="L2082" s="25">
        <v>35</v>
      </c>
      <c r="M2082" s="25" t="s">
        <v>150</v>
      </c>
    </row>
    <row r="2083" spans="1:13" s="5" customFormat="1" ht="15.75">
      <c r="A2083" s="4" t="s">
        <v>30</v>
      </c>
      <c r="B2083" s="4">
        <f t="shared" si="306"/>
        <v>372284</v>
      </c>
      <c r="C2083" s="3"/>
      <c r="D2083" s="4">
        <f t="shared" si="307"/>
        <v>370057</v>
      </c>
      <c r="E2083" s="3"/>
      <c r="F2083" s="4">
        <f t="shared" si="308"/>
        <v>375764</v>
      </c>
      <c r="H2083" s="25" t="s">
        <v>177</v>
      </c>
      <c r="I2083" s="26">
        <v>571650</v>
      </c>
      <c r="J2083" s="26">
        <v>778500</v>
      </c>
      <c r="K2083" s="26">
        <v>784500</v>
      </c>
      <c r="L2083" s="25">
        <v>36</v>
      </c>
      <c r="M2083" s="25" t="s">
        <v>151</v>
      </c>
    </row>
    <row r="2084" spans="1:13" s="5" customFormat="1" ht="15.75">
      <c r="A2084" s="4" t="s">
        <v>31</v>
      </c>
      <c r="B2084" s="12">
        <f t="shared" si="306"/>
        <v>0</v>
      </c>
      <c r="C2084" s="3"/>
      <c r="D2084" s="12">
        <f t="shared" si="307"/>
        <v>0</v>
      </c>
      <c r="E2084" s="3"/>
      <c r="F2084" s="12">
        <f t="shared" si="308"/>
        <v>50000</v>
      </c>
      <c r="H2084" s="25" t="s">
        <v>177</v>
      </c>
      <c r="I2084" s="26">
        <v>0</v>
      </c>
      <c r="J2084" s="26">
        <v>498846</v>
      </c>
      <c r="K2084" s="26">
        <v>502833</v>
      </c>
      <c r="L2084" s="25">
        <v>37</v>
      </c>
      <c r="M2084" s="25" t="s">
        <v>152</v>
      </c>
    </row>
    <row r="2085" spans="1:12" s="5" customFormat="1" ht="15.75">
      <c r="A2085" s="4"/>
      <c r="B2085" s="4"/>
      <c r="C2085" s="3"/>
      <c r="D2085" s="4"/>
      <c r="E2085" s="3"/>
      <c r="F2085" s="4"/>
      <c r="L2085" s="25"/>
    </row>
    <row r="2086" spans="1:12" s="5" customFormat="1" ht="15.75">
      <c r="A2086" s="4" t="s">
        <v>32</v>
      </c>
      <c r="B2086" s="4">
        <f>SUM(B2079:B2085)</f>
        <v>43206191</v>
      </c>
      <c r="C2086" s="3"/>
      <c r="D2086" s="4">
        <f>SUM(D2079:D2085)</f>
        <v>44066494</v>
      </c>
      <c r="E2086" s="3"/>
      <c r="F2086" s="4">
        <f>SUM(F2079:F2085)</f>
        <v>44935298</v>
      </c>
      <c r="L2086" s="25"/>
    </row>
    <row r="2087" spans="1:12" s="5" customFormat="1" ht="15.75">
      <c r="A2087" s="4"/>
      <c r="B2087" s="4"/>
      <c r="C2087" s="3"/>
      <c r="D2087" s="4"/>
      <c r="E2087" s="3"/>
      <c r="F2087" s="4"/>
      <c r="L2087" s="25"/>
    </row>
    <row r="2088" spans="1:12" s="5" customFormat="1" ht="15.75">
      <c r="A2088" s="4" t="s">
        <v>33</v>
      </c>
      <c r="B2088" s="4">
        <f>I2074</f>
        <v>17323922</v>
      </c>
      <c r="C2088" s="3"/>
      <c r="D2088" s="4">
        <f>J2074</f>
        <v>17323922</v>
      </c>
      <c r="E2088" s="3"/>
      <c r="F2088" s="4">
        <f>K2074</f>
        <v>17323922</v>
      </c>
      <c r="L2088" s="25"/>
    </row>
    <row r="2089" spans="1:12" s="5" customFormat="1" ht="15.75">
      <c r="A2089" s="4" t="s">
        <v>34</v>
      </c>
      <c r="B2089" s="4">
        <f>I2075</f>
        <v>1632237</v>
      </c>
      <c r="C2089" s="3"/>
      <c r="D2089" s="4">
        <f>J2075</f>
        <v>1649446</v>
      </c>
      <c r="E2089" s="3"/>
      <c r="F2089" s="4">
        <f>K2075</f>
        <v>1666792</v>
      </c>
      <c r="L2089" s="25"/>
    </row>
    <row r="2090" spans="1:12" s="5" customFormat="1" ht="15.75">
      <c r="A2090" s="4" t="s">
        <v>35</v>
      </c>
      <c r="B2090" s="4">
        <f>I2076</f>
        <v>6660104</v>
      </c>
      <c r="C2090" s="3"/>
      <c r="D2090" s="4">
        <f>J2076</f>
        <v>6758226</v>
      </c>
      <c r="E2090" s="3"/>
      <c r="F2090" s="4">
        <f>K2076</f>
        <v>7078120</v>
      </c>
      <c r="L2090" s="25"/>
    </row>
    <row r="2091" spans="1:12" s="5" customFormat="1" ht="15.75">
      <c r="A2091" s="4" t="s">
        <v>36</v>
      </c>
      <c r="B2091" s="12">
        <f>I2077</f>
        <v>0</v>
      </c>
      <c r="C2091" s="3"/>
      <c r="D2091" s="12">
        <f>J2077</f>
        <v>71225</v>
      </c>
      <c r="E2091" s="3"/>
      <c r="F2091" s="12">
        <f>K2077</f>
        <v>89365</v>
      </c>
      <c r="L2091" s="25"/>
    </row>
    <row r="2092" spans="1:12" s="5" customFormat="1" ht="15.75">
      <c r="A2092" s="4"/>
      <c r="B2092" s="4"/>
      <c r="C2092" s="3"/>
      <c r="D2092" s="4"/>
      <c r="E2092" s="3"/>
      <c r="F2092" s="4"/>
      <c r="L2092" s="25"/>
    </row>
    <row r="2093" spans="1:12" s="5" customFormat="1" ht="15.75">
      <c r="A2093" s="4" t="s">
        <v>37</v>
      </c>
      <c r="B2093" s="4">
        <f>SUM(B2088:B2092)</f>
        <v>25616263</v>
      </c>
      <c r="C2093" s="3"/>
      <c r="D2093" s="4">
        <f>SUM(D2088:D2092)</f>
        <v>25802819</v>
      </c>
      <c r="E2093" s="3"/>
      <c r="F2093" s="4">
        <f>SUM(F2088:F2092)</f>
        <v>26158199</v>
      </c>
      <c r="L2093" s="25"/>
    </row>
    <row r="2094" spans="1:12" s="5" customFormat="1" ht="15.75">
      <c r="A2094" s="4"/>
      <c r="B2094" s="4"/>
      <c r="C2094" s="3"/>
      <c r="D2094" s="4"/>
      <c r="E2094" s="3"/>
      <c r="F2094" s="4"/>
      <c r="L2094" s="25"/>
    </row>
    <row r="2095" spans="1:12" s="5" customFormat="1" ht="15.75">
      <c r="A2095" s="4" t="s">
        <v>38</v>
      </c>
      <c r="B2095" s="4">
        <f aca="true" t="shared" si="309" ref="B2095:B2100">I2078</f>
        <v>115524753</v>
      </c>
      <c r="C2095" s="3"/>
      <c r="D2095" s="4">
        <f aca="true" t="shared" si="310" ref="D2095:D2100">J2078</f>
        <v>127783809</v>
      </c>
      <c r="E2095" s="3"/>
      <c r="F2095" s="4">
        <f aca="true" t="shared" si="311" ref="F2095:F2100">K2078</f>
        <v>126600000</v>
      </c>
      <c r="L2095" s="25"/>
    </row>
    <row r="2096" spans="1:12" s="5" customFormat="1" ht="15.75">
      <c r="A2096" s="4" t="s">
        <v>39</v>
      </c>
      <c r="B2096" s="4">
        <f t="shared" si="309"/>
        <v>27601865</v>
      </c>
      <c r="C2096" s="3"/>
      <c r="D2096" s="4">
        <f t="shared" si="310"/>
        <v>29006278</v>
      </c>
      <c r="E2096" s="3"/>
      <c r="F2096" s="4">
        <f t="shared" si="311"/>
        <v>28899467</v>
      </c>
      <c r="L2096" s="25"/>
    </row>
    <row r="2097" spans="1:12" s="5" customFormat="1" ht="15.75">
      <c r="A2097" s="4" t="s">
        <v>40</v>
      </c>
      <c r="B2097" s="4">
        <f t="shared" si="309"/>
        <v>42456909</v>
      </c>
      <c r="C2097" s="3"/>
      <c r="D2097" s="4">
        <f t="shared" si="310"/>
        <v>42190475</v>
      </c>
      <c r="E2097" s="3"/>
      <c r="F2097" s="4">
        <f t="shared" si="311"/>
        <v>43570009</v>
      </c>
      <c r="L2097" s="25"/>
    </row>
    <row r="2098" spans="1:12" s="5" customFormat="1" ht="15.75">
      <c r="A2098" s="4" t="s">
        <v>41</v>
      </c>
      <c r="B2098" s="4">
        <f t="shared" si="309"/>
        <v>7616212</v>
      </c>
      <c r="C2098" s="3"/>
      <c r="D2098" s="4">
        <f t="shared" si="310"/>
        <v>6599916</v>
      </c>
      <c r="E2098" s="3"/>
      <c r="F2098" s="4">
        <f t="shared" si="311"/>
        <v>4765068</v>
      </c>
      <c r="L2098" s="25"/>
    </row>
    <row r="2099" spans="1:12" s="5" customFormat="1" ht="15.75">
      <c r="A2099" s="4" t="s">
        <v>42</v>
      </c>
      <c r="B2099" s="4">
        <f t="shared" si="309"/>
        <v>1639786</v>
      </c>
      <c r="C2099" s="3"/>
      <c r="D2099" s="4">
        <f t="shared" si="310"/>
        <v>821226</v>
      </c>
      <c r="E2099" s="3"/>
      <c r="F2099" s="4">
        <f t="shared" si="311"/>
        <v>821228</v>
      </c>
      <c r="L2099" s="25"/>
    </row>
    <row r="2100" spans="1:12" s="5" customFormat="1" ht="15.75">
      <c r="A2100" s="4" t="s">
        <v>43</v>
      </c>
      <c r="B2100" s="4">
        <f t="shared" si="309"/>
        <v>571650</v>
      </c>
      <c r="C2100" s="3"/>
      <c r="D2100" s="4">
        <f t="shared" si="310"/>
        <v>778500</v>
      </c>
      <c r="E2100" s="3"/>
      <c r="F2100" s="4">
        <f t="shared" si="311"/>
        <v>784500</v>
      </c>
      <c r="L2100" s="25"/>
    </row>
    <row r="2101" spans="1:12" s="5" customFormat="1" ht="15.75">
      <c r="A2101" s="4" t="s">
        <v>44</v>
      </c>
      <c r="B2101" s="4"/>
      <c r="C2101" s="4"/>
      <c r="D2101" s="4"/>
      <c r="E2101" s="3"/>
      <c r="F2101" s="4"/>
      <c r="L2101" s="25"/>
    </row>
    <row r="2102" spans="1:12" s="5" customFormat="1" ht="15.75">
      <c r="A2102" s="4" t="s">
        <v>45</v>
      </c>
      <c r="B2102" s="12">
        <f>I2084</f>
        <v>0</v>
      </c>
      <c r="C2102" s="3"/>
      <c r="D2102" s="12">
        <f>J2084</f>
        <v>498846</v>
      </c>
      <c r="E2102" s="3"/>
      <c r="F2102" s="12">
        <f>K2084</f>
        <v>502833</v>
      </c>
      <c r="L2102" s="25"/>
    </row>
    <row r="2103" spans="1:12" s="5" customFormat="1" ht="15.75">
      <c r="A2103" s="4"/>
      <c r="B2103" s="4"/>
      <c r="C2103" s="4"/>
      <c r="D2103" s="4"/>
      <c r="E2103" s="3"/>
      <c r="F2103" s="4"/>
      <c r="L2103" s="25"/>
    </row>
    <row r="2104" spans="1:12" s="5" customFormat="1" ht="15.75">
      <c r="A2104" s="4" t="s">
        <v>46</v>
      </c>
      <c r="B2104" s="4">
        <f>SUM(B2048:B2049)+B2058+SUM(B2062:B2071)+B2077+B2086+SUM(B2092:B2103)</f>
        <v>552298343</v>
      </c>
      <c r="C2104" s="3"/>
      <c r="D2104" s="4">
        <f>SUM(D2048:D2049)+D2058+SUM(D2062:D2071)+D2077+D2086+SUM(D2092:D2103)</f>
        <v>595954054</v>
      </c>
      <c r="E2104" s="3"/>
      <c r="F2104" s="4">
        <f>SUM(F2048:F2049)+F2058+SUM(F2062:F2071)+F2077+F2086+SUM(F2092:F2103)</f>
        <v>637712251</v>
      </c>
      <c r="L2104" s="25"/>
    </row>
    <row r="2105" spans="1:12" s="5" customFormat="1" ht="15.75">
      <c r="A2105" s="4"/>
      <c r="B2105" s="4"/>
      <c r="C2105" s="3"/>
      <c r="D2105" s="4"/>
      <c r="E2105" s="3"/>
      <c r="F2105" s="4"/>
      <c r="L2105" s="25"/>
    </row>
    <row r="2106" spans="1:12" s="5" customFormat="1" ht="15.75">
      <c r="A2106" s="13" t="s">
        <v>47</v>
      </c>
      <c r="B2106" s="4"/>
      <c r="C2106" s="4"/>
      <c r="D2106" s="4"/>
      <c r="E2106" s="4"/>
      <c r="F2106" s="4"/>
      <c r="L2106" s="25"/>
    </row>
    <row r="2107" spans="1:12" s="5" customFormat="1" ht="15.75">
      <c r="A2107" s="14" t="s">
        <v>48</v>
      </c>
      <c r="B2107" s="4"/>
      <c r="C2107" s="3"/>
      <c r="D2107" s="4"/>
      <c r="E2107" s="3"/>
      <c r="F2107" s="4"/>
      <c r="L2107" s="25"/>
    </row>
    <row r="2108" spans="1:12" s="5" customFormat="1" ht="15.75">
      <c r="A2108" s="14" t="s">
        <v>49</v>
      </c>
      <c r="B2108" s="4"/>
      <c r="C2108" s="3"/>
      <c r="D2108" s="4"/>
      <c r="E2108" s="3"/>
      <c r="F2108" s="4"/>
      <c r="L2108" s="25"/>
    </row>
    <row r="2109" spans="1:12" s="5" customFormat="1" ht="15.75">
      <c r="A2109" s="14" t="s">
        <v>50</v>
      </c>
      <c r="B2109" s="3"/>
      <c r="C2109" s="3"/>
      <c r="D2109" s="3"/>
      <c r="E2109" s="3"/>
      <c r="F2109" s="3"/>
      <c r="L2109" s="25"/>
    </row>
    <row r="2110" spans="1:12" s="5" customFormat="1" ht="15.75">
      <c r="A2110" s="14" t="s">
        <v>51</v>
      </c>
      <c r="B2110" s="4"/>
      <c r="C2110" s="3"/>
      <c r="D2110" s="4"/>
      <c r="E2110" s="3"/>
      <c r="F2110" s="4"/>
      <c r="L2110" s="25"/>
    </row>
    <row r="2111" spans="1:12" s="5" customFormat="1" ht="15.75">
      <c r="A2111" s="4"/>
      <c r="B2111" s="4"/>
      <c r="C2111" s="3"/>
      <c r="D2111" s="4"/>
      <c r="E2111" s="3"/>
      <c r="F2111" s="4"/>
      <c r="L2111" s="25"/>
    </row>
    <row r="2112" spans="1:12" s="5" customFormat="1" ht="15.75">
      <c r="A2112" s="4"/>
      <c r="B2112" s="4"/>
      <c r="C2112" s="3"/>
      <c r="D2112" s="4"/>
      <c r="E2112" s="3"/>
      <c r="F2112" s="4"/>
      <c r="L2112" s="25"/>
    </row>
    <row r="2113" spans="1:12" s="5" customFormat="1" ht="15.75">
      <c r="A2113" s="15"/>
      <c r="B2113" s="4"/>
      <c r="C2113" s="3"/>
      <c r="D2113" s="4"/>
      <c r="E2113" s="3"/>
      <c r="F2113" s="4"/>
      <c r="L2113" s="25"/>
    </row>
    <row r="2114" spans="1:12" s="5" customFormat="1" ht="15.75">
      <c r="A2114" s="15"/>
      <c r="B2114" s="4"/>
      <c r="C2114" s="3"/>
      <c r="D2114" s="4"/>
      <c r="E2114" s="3"/>
      <c r="F2114" s="4"/>
      <c r="L2114" s="25"/>
    </row>
    <row r="2115" spans="1:12" s="5" customFormat="1" ht="15.75">
      <c r="A2115" s="16"/>
      <c r="B2115" s="4"/>
      <c r="C2115" s="3"/>
      <c r="D2115" s="4"/>
      <c r="E2115" s="3"/>
      <c r="F2115" s="4"/>
      <c r="L2115" s="25"/>
    </row>
    <row r="2116" spans="1:12" s="5" customFormat="1" ht="15.75">
      <c r="A2116" s="17"/>
      <c r="B2116" s="4"/>
      <c r="C2116" s="3"/>
      <c r="D2116" s="4"/>
      <c r="E2116" s="3"/>
      <c r="F2116" s="4"/>
      <c r="L2116" s="25"/>
    </row>
    <row r="2117" spans="1:12" s="5" customFormat="1" ht="15.75">
      <c r="A2117" s="18" t="s">
        <v>52</v>
      </c>
      <c r="B2117" s="4"/>
      <c r="C2117" s="3"/>
      <c r="D2117" s="4"/>
      <c r="E2117" s="3"/>
      <c r="F2117" s="4"/>
      <c r="L2117" s="25"/>
    </row>
    <row r="2118" spans="1:12" s="5" customFormat="1" ht="15.75">
      <c r="A2118" s="4"/>
      <c r="B2118" s="4"/>
      <c r="C2118" s="3"/>
      <c r="D2118" s="4"/>
      <c r="E2118" s="3"/>
      <c r="F2118" s="4"/>
      <c r="L2118" s="25"/>
    </row>
    <row r="2119" spans="1:12" s="5" customFormat="1" ht="15.75">
      <c r="A2119" s="6" t="s">
        <v>0</v>
      </c>
      <c r="B2119" s="4"/>
      <c r="C2119" s="3"/>
      <c r="D2119" s="4"/>
      <c r="E2119" s="3"/>
      <c r="F2119" s="4"/>
      <c r="L2119" s="25"/>
    </row>
    <row r="2120" spans="1:12" s="5" customFormat="1" ht="15.75">
      <c r="A2120" s="4"/>
      <c r="B2120" s="4"/>
      <c r="C2120" s="3"/>
      <c r="D2120" s="4"/>
      <c r="E2120" s="3"/>
      <c r="F2120" s="4"/>
      <c r="L2120" s="25"/>
    </row>
    <row r="2121" spans="1:12" s="5" customFormat="1" ht="15.75">
      <c r="A2121" s="6" t="s">
        <v>1</v>
      </c>
      <c r="B2121" s="4"/>
      <c r="C2121" s="3"/>
      <c r="D2121" s="4"/>
      <c r="E2121" s="3"/>
      <c r="F2121" s="4"/>
      <c r="L2121" s="25"/>
    </row>
    <row r="2122" spans="1:12" s="5" customFormat="1" ht="15.75">
      <c r="A2122" s="19" t="s">
        <v>78</v>
      </c>
      <c r="B2122" s="4"/>
      <c r="C2122" s="3"/>
      <c r="D2122" s="4"/>
      <c r="E2122" s="3"/>
      <c r="F2122" s="4"/>
      <c r="L2122" s="25"/>
    </row>
    <row r="2123" spans="1:12" s="5" customFormat="1" ht="15.75">
      <c r="A2123" s="4"/>
      <c r="B2123" s="4"/>
      <c r="C2123" s="3"/>
      <c r="D2123" s="8"/>
      <c r="E2123" s="9"/>
      <c r="F2123" s="8"/>
      <c r="L2123" s="25"/>
    </row>
    <row r="2124" spans="1:12" s="5" customFormat="1" ht="15.75">
      <c r="A2124" s="4"/>
      <c r="B2124" s="10"/>
      <c r="C2124" s="11"/>
      <c r="D2124" s="10"/>
      <c r="E2124" s="11"/>
      <c r="F2124" s="10"/>
      <c r="L2124" s="25"/>
    </row>
    <row r="2125" spans="1:12" s="5" customFormat="1" ht="15.75">
      <c r="A2125" s="4"/>
      <c r="B2125" s="2">
        <v>1997</v>
      </c>
      <c r="C2125" s="1"/>
      <c r="D2125" s="2">
        <v>1998</v>
      </c>
      <c r="E2125" s="1"/>
      <c r="F2125" s="2">
        <v>1999</v>
      </c>
      <c r="L2125" s="25"/>
    </row>
    <row r="2126" spans="1:12" s="5" customFormat="1" ht="15.75">
      <c r="A2126" s="4"/>
      <c r="B2126" s="4"/>
      <c r="C2126" s="3"/>
      <c r="D2126" s="4"/>
      <c r="E2126" s="3"/>
      <c r="F2126" s="4"/>
      <c r="L2126" s="25"/>
    </row>
    <row r="2127" spans="1:13" s="5" customFormat="1" ht="15.75">
      <c r="A2127" s="4" t="s">
        <v>3</v>
      </c>
      <c r="B2127" s="4">
        <f>I2127</f>
        <v>8621429</v>
      </c>
      <c r="C2127" s="3"/>
      <c r="D2127" s="4">
        <f>J2127</f>
        <v>18215451</v>
      </c>
      <c r="E2127" s="3"/>
      <c r="F2127" s="4">
        <f>K2127</f>
        <v>18069513</v>
      </c>
      <c r="H2127" s="25" t="s">
        <v>178</v>
      </c>
      <c r="I2127" s="26">
        <v>8621429</v>
      </c>
      <c r="J2127" s="26">
        <v>18215451</v>
      </c>
      <c r="K2127" s="26">
        <v>18069513</v>
      </c>
      <c r="L2127" s="25">
        <v>1</v>
      </c>
      <c r="M2127" s="25" t="s">
        <v>116</v>
      </c>
    </row>
    <row r="2128" spans="1:13" s="5" customFormat="1" ht="15.75">
      <c r="A2128" s="4" t="s">
        <v>4</v>
      </c>
      <c r="B2128" s="4">
        <f>I2128</f>
        <v>19033056</v>
      </c>
      <c r="C2128" s="3"/>
      <c r="D2128" s="4">
        <f>J2128</f>
        <v>18526918</v>
      </c>
      <c r="E2128" s="3"/>
      <c r="F2128" s="4">
        <f>K2128</f>
        <v>18148531</v>
      </c>
      <c r="H2128" s="25" t="s">
        <v>178</v>
      </c>
      <c r="I2128" s="26">
        <v>19033056</v>
      </c>
      <c r="J2128" s="26">
        <v>18526918</v>
      </c>
      <c r="K2128" s="26">
        <v>18148531</v>
      </c>
      <c r="L2128" s="25">
        <v>2</v>
      </c>
      <c r="M2128" s="25" t="s">
        <v>117</v>
      </c>
    </row>
    <row r="2129" spans="1:13" s="5" customFormat="1" ht="15.75">
      <c r="A2129" s="4"/>
      <c r="B2129" s="4"/>
      <c r="C2129" s="3"/>
      <c r="D2129" s="4"/>
      <c r="E2129" s="3"/>
      <c r="F2129" s="4"/>
      <c r="H2129" s="25" t="s">
        <v>178</v>
      </c>
      <c r="I2129" s="26">
        <v>321769480</v>
      </c>
      <c r="J2129" s="26">
        <v>326254481</v>
      </c>
      <c r="K2129" s="26">
        <v>333880357</v>
      </c>
      <c r="L2129" s="25">
        <v>3</v>
      </c>
      <c r="M2129" s="25" t="s">
        <v>118</v>
      </c>
    </row>
    <row r="2130" spans="1:13" s="5" customFormat="1" ht="15.75">
      <c r="A2130" s="4" t="s">
        <v>5</v>
      </c>
      <c r="B2130" s="4">
        <f aca="true" t="shared" si="312" ref="B2130:B2135">I2129</f>
        <v>321769480</v>
      </c>
      <c r="C2130" s="3"/>
      <c r="D2130" s="4">
        <f aca="true" t="shared" si="313" ref="D2130:D2135">J2129</f>
        <v>326254481</v>
      </c>
      <c r="E2130" s="3"/>
      <c r="F2130" s="4">
        <f aca="true" t="shared" si="314" ref="F2130:F2135">K2129</f>
        <v>333880357</v>
      </c>
      <c r="H2130" s="25" t="s">
        <v>178</v>
      </c>
      <c r="I2130" s="26">
        <v>909229</v>
      </c>
      <c r="J2130" s="26">
        <v>909229</v>
      </c>
      <c r="K2130" s="26">
        <v>387229</v>
      </c>
      <c r="L2130" s="25">
        <v>4</v>
      </c>
      <c r="M2130" s="25" t="s">
        <v>119</v>
      </c>
    </row>
    <row r="2131" spans="1:13" s="5" customFormat="1" ht="15.75">
      <c r="A2131" s="4" t="s">
        <v>6</v>
      </c>
      <c r="B2131" s="4">
        <f t="shared" si="312"/>
        <v>909229</v>
      </c>
      <c r="C2131" s="3"/>
      <c r="D2131" s="4">
        <f t="shared" si="313"/>
        <v>909229</v>
      </c>
      <c r="E2131" s="3"/>
      <c r="F2131" s="4">
        <f t="shared" si="314"/>
        <v>387229</v>
      </c>
      <c r="H2131" s="25" t="s">
        <v>178</v>
      </c>
      <c r="I2131" s="26">
        <v>4160614</v>
      </c>
      <c r="J2131" s="26">
        <v>4887541</v>
      </c>
      <c r="K2131" s="26">
        <v>5213301</v>
      </c>
      <c r="L2131" s="25">
        <v>5</v>
      </c>
      <c r="M2131" s="25" t="s">
        <v>120</v>
      </c>
    </row>
    <row r="2132" spans="1:13" s="5" customFormat="1" ht="15.75">
      <c r="A2132" s="4" t="s">
        <v>7</v>
      </c>
      <c r="B2132" s="4">
        <f t="shared" si="312"/>
        <v>4160614</v>
      </c>
      <c r="C2132" s="3"/>
      <c r="D2132" s="4">
        <f t="shared" si="313"/>
        <v>4887541</v>
      </c>
      <c r="E2132" s="3"/>
      <c r="F2132" s="4">
        <f t="shared" si="314"/>
        <v>5213301</v>
      </c>
      <c r="H2132" s="25" t="s">
        <v>178</v>
      </c>
      <c r="I2132" s="26">
        <v>12851583</v>
      </c>
      <c r="J2132" s="26">
        <v>9377247</v>
      </c>
      <c r="K2132" s="26">
        <v>11055417</v>
      </c>
      <c r="L2132" s="25">
        <v>6</v>
      </c>
      <c r="M2132" s="25" t="s">
        <v>121</v>
      </c>
    </row>
    <row r="2133" spans="1:13" s="5" customFormat="1" ht="15.75">
      <c r="A2133" s="4" t="s">
        <v>8</v>
      </c>
      <c r="B2133" s="4">
        <f t="shared" si="312"/>
        <v>12851583</v>
      </c>
      <c r="C2133" s="3"/>
      <c r="D2133" s="4">
        <f t="shared" si="313"/>
        <v>9377247</v>
      </c>
      <c r="E2133" s="3"/>
      <c r="F2133" s="4">
        <f t="shared" si="314"/>
        <v>11055417</v>
      </c>
      <c r="H2133" s="25" t="s">
        <v>178</v>
      </c>
      <c r="I2133" s="26">
        <v>958390</v>
      </c>
      <c r="J2133" s="26">
        <v>996551</v>
      </c>
      <c r="K2133" s="26">
        <v>905424</v>
      </c>
      <c r="L2133" s="25">
        <v>7</v>
      </c>
      <c r="M2133" s="25" t="s">
        <v>122</v>
      </c>
    </row>
    <row r="2134" spans="1:13" s="5" customFormat="1" ht="15.75">
      <c r="A2134" s="4" t="s">
        <v>9</v>
      </c>
      <c r="B2134" s="4">
        <f t="shared" si="312"/>
        <v>958390</v>
      </c>
      <c r="C2134" s="3"/>
      <c r="D2134" s="4">
        <f t="shared" si="313"/>
        <v>996551</v>
      </c>
      <c r="E2134" s="3"/>
      <c r="F2134" s="4">
        <f t="shared" si="314"/>
        <v>905424</v>
      </c>
      <c r="H2134" s="25" t="s">
        <v>178</v>
      </c>
      <c r="I2134" s="26">
        <v>0</v>
      </c>
      <c r="J2134" s="26">
        <v>5296657</v>
      </c>
      <c r="K2134" s="26">
        <v>5241212</v>
      </c>
      <c r="L2134" s="25">
        <v>8</v>
      </c>
      <c r="M2134" s="25" t="s">
        <v>123</v>
      </c>
    </row>
    <row r="2135" spans="1:13" s="5" customFormat="1" ht="15.75">
      <c r="A2135" s="4" t="s">
        <v>10</v>
      </c>
      <c r="B2135" s="12">
        <f t="shared" si="312"/>
        <v>0</v>
      </c>
      <c r="C2135" s="3"/>
      <c r="D2135" s="12">
        <f t="shared" si="313"/>
        <v>5296657</v>
      </c>
      <c r="E2135" s="3"/>
      <c r="F2135" s="12">
        <f t="shared" si="314"/>
        <v>5241212</v>
      </c>
      <c r="H2135" s="25" t="s">
        <v>178</v>
      </c>
      <c r="I2135" s="26">
        <v>3983804</v>
      </c>
      <c r="J2135" s="26">
        <v>1431788</v>
      </c>
      <c r="K2135" s="26">
        <v>1570815</v>
      </c>
      <c r="L2135" s="25">
        <v>9</v>
      </c>
      <c r="M2135" s="25" t="s">
        <v>124</v>
      </c>
    </row>
    <row r="2136" spans="1:13" s="5" customFormat="1" ht="15.75">
      <c r="A2136" s="4"/>
      <c r="B2136" s="3"/>
      <c r="C2136" s="3"/>
      <c r="D2136" s="3"/>
      <c r="E2136" s="3"/>
      <c r="F2136" s="3"/>
      <c r="H2136" s="25" t="s">
        <v>178</v>
      </c>
      <c r="I2136" s="26">
        <v>153607</v>
      </c>
      <c r="J2136" s="26">
        <v>169809</v>
      </c>
      <c r="K2136" s="26">
        <v>207897</v>
      </c>
      <c r="L2136" s="25">
        <v>10</v>
      </c>
      <c r="M2136" s="25" t="s">
        <v>125</v>
      </c>
    </row>
    <row r="2137" spans="1:13" s="5" customFormat="1" ht="15.75">
      <c r="A2137" s="4" t="s">
        <v>11</v>
      </c>
      <c r="B2137" s="4">
        <f>SUM(B2130:B2136)</f>
        <v>340649296</v>
      </c>
      <c r="C2137" s="3"/>
      <c r="D2137" s="4">
        <f>SUM(D2130:D2136)</f>
        <v>347721706</v>
      </c>
      <c r="E2137" s="3"/>
      <c r="F2137" s="4">
        <f>SUM(F2130:F2136)</f>
        <v>356682940</v>
      </c>
      <c r="H2137" s="25" t="s">
        <v>178</v>
      </c>
      <c r="I2137" s="26">
        <v>12193179</v>
      </c>
      <c r="J2137" s="26">
        <v>13164212</v>
      </c>
      <c r="K2137" s="26">
        <v>12994593</v>
      </c>
      <c r="L2137" s="25">
        <v>11</v>
      </c>
      <c r="M2137" s="25" t="s">
        <v>126</v>
      </c>
    </row>
    <row r="2138" spans="1:13" s="5" customFormat="1" ht="15.75">
      <c r="A2138" s="4"/>
      <c r="B2138" s="4"/>
      <c r="C2138" s="3"/>
      <c r="D2138" s="4"/>
      <c r="E2138" s="3"/>
      <c r="F2138" s="4"/>
      <c r="H2138" s="25" t="s">
        <v>178</v>
      </c>
      <c r="I2138" s="26">
        <v>11037029</v>
      </c>
      <c r="J2138" s="26">
        <v>12488637</v>
      </c>
      <c r="K2138" s="26">
        <v>13123401</v>
      </c>
      <c r="L2138" s="25">
        <v>12</v>
      </c>
      <c r="M2138" s="25" t="s">
        <v>127</v>
      </c>
    </row>
    <row r="2139" spans="1:13" s="5" customFormat="1" ht="15.75">
      <c r="A2139" s="4" t="s">
        <v>12</v>
      </c>
      <c r="B2139" s="3">
        <f>I2135</f>
        <v>3983804</v>
      </c>
      <c r="C2139" s="3"/>
      <c r="D2139" s="3">
        <f>J2135</f>
        <v>1431788</v>
      </c>
      <c r="E2139" s="3"/>
      <c r="F2139" s="3">
        <f>K2135</f>
        <v>1570815</v>
      </c>
      <c r="H2139" s="25" t="s">
        <v>178</v>
      </c>
      <c r="I2139" s="26">
        <v>0</v>
      </c>
      <c r="J2139" s="26">
        <v>0</v>
      </c>
      <c r="K2139" s="26">
        <v>50275610</v>
      </c>
      <c r="L2139" s="25">
        <v>13</v>
      </c>
      <c r="M2139" s="25" t="s">
        <v>128</v>
      </c>
    </row>
    <row r="2140" spans="1:13" s="5" customFormat="1" ht="15.75">
      <c r="A2140" s="4" t="s">
        <v>13</v>
      </c>
      <c r="B2140" s="12">
        <f>I2136</f>
        <v>153607</v>
      </c>
      <c r="C2140" s="3"/>
      <c r="D2140" s="12">
        <f>J2136</f>
        <v>169809</v>
      </c>
      <c r="E2140" s="3"/>
      <c r="F2140" s="12">
        <f>K2136</f>
        <v>207897</v>
      </c>
      <c r="H2140" s="25" t="s">
        <v>178</v>
      </c>
      <c r="I2140" s="29">
        <v>20656959</v>
      </c>
      <c r="J2140" s="29">
        <v>20641419</v>
      </c>
      <c r="K2140" s="29">
        <v>16910263</v>
      </c>
      <c r="L2140" s="25">
        <v>14</v>
      </c>
      <c r="M2140" s="25" t="s">
        <v>129</v>
      </c>
    </row>
    <row r="2141" spans="1:13" s="5" customFormat="1" ht="15.75">
      <c r="A2141" s="4"/>
      <c r="B2141" s="3"/>
      <c r="C2141" s="3"/>
      <c r="D2141" s="3"/>
      <c r="E2141" s="3"/>
      <c r="F2141" s="3"/>
      <c r="H2141" s="25" t="s">
        <v>178</v>
      </c>
      <c r="I2141" s="26">
        <v>1092118</v>
      </c>
      <c r="J2141" s="26">
        <v>1259524</v>
      </c>
      <c r="K2141" s="26">
        <v>1213311</v>
      </c>
      <c r="L2141" s="25">
        <v>15</v>
      </c>
      <c r="M2141" s="25" t="s">
        <v>130</v>
      </c>
    </row>
    <row r="2142" spans="1:13" s="5" customFormat="1" ht="15.75">
      <c r="A2142" s="4" t="s">
        <v>14</v>
      </c>
      <c r="B2142" s="4">
        <f>SUM(B2139:B2141)</f>
        <v>4137411</v>
      </c>
      <c r="C2142" s="3"/>
      <c r="D2142" s="4">
        <f>SUM(D2139:D2141)</f>
        <v>1601597</v>
      </c>
      <c r="E2142" s="3"/>
      <c r="F2142" s="4">
        <f>SUM(F2139:F2141)</f>
        <v>1778712</v>
      </c>
      <c r="H2142" s="25" t="s">
        <v>178</v>
      </c>
      <c r="I2142" s="26">
        <v>2559274</v>
      </c>
      <c r="J2142" s="26">
        <v>2548493</v>
      </c>
      <c r="K2142" s="26">
        <v>2644461</v>
      </c>
      <c r="L2142" s="25">
        <v>16</v>
      </c>
      <c r="M2142" s="25" t="s">
        <v>131</v>
      </c>
    </row>
    <row r="2143" spans="1:13" s="5" customFormat="1" ht="15.75">
      <c r="A2143" s="4"/>
      <c r="B2143" s="4"/>
      <c r="C2143" s="4"/>
      <c r="D2143" s="4"/>
      <c r="E2143" s="4"/>
      <c r="F2143" s="4"/>
      <c r="H2143" s="25" t="s">
        <v>178</v>
      </c>
      <c r="I2143" s="26">
        <v>748794</v>
      </c>
      <c r="J2143" s="26">
        <v>1476330</v>
      </c>
      <c r="K2143" s="26">
        <v>1337472</v>
      </c>
      <c r="L2143" s="25">
        <v>17</v>
      </c>
      <c r="M2143" s="25" t="s">
        <v>132</v>
      </c>
    </row>
    <row r="2144" spans="1:13" s="5" customFormat="1" ht="15.75">
      <c r="A2144" s="4" t="s">
        <v>15</v>
      </c>
      <c r="B2144" s="4">
        <f aca="true" t="shared" si="315" ref="B2144:B2150">I2137</f>
        <v>12193179</v>
      </c>
      <c r="C2144" s="3"/>
      <c r="D2144" s="4">
        <f aca="true" t="shared" si="316" ref="D2144:D2150">J2137</f>
        <v>13164212</v>
      </c>
      <c r="E2144" s="3"/>
      <c r="F2144" s="4">
        <f aca="true" t="shared" si="317" ref="F2144:F2150">K2137</f>
        <v>12994593</v>
      </c>
      <c r="H2144" s="25" t="s">
        <v>178</v>
      </c>
      <c r="I2144" s="27">
        <v>102005063</v>
      </c>
      <c r="J2144" s="27">
        <v>125354617</v>
      </c>
      <c r="K2144" s="27">
        <v>143898146</v>
      </c>
      <c r="L2144" s="25">
        <v>18</v>
      </c>
      <c r="M2144" s="25" t="s">
        <v>133</v>
      </c>
    </row>
    <row r="2145" spans="1:13" s="5" customFormat="1" ht="15.75">
      <c r="A2145" s="4" t="s">
        <v>16</v>
      </c>
      <c r="B2145" s="4">
        <f t="shared" si="315"/>
        <v>11037029</v>
      </c>
      <c r="C2145" s="3"/>
      <c r="D2145" s="4">
        <f t="shared" si="316"/>
        <v>12488637</v>
      </c>
      <c r="E2145" s="3"/>
      <c r="F2145" s="4">
        <f t="shared" si="317"/>
        <v>13123401</v>
      </c>
      <c r="H2145" s="25" t="s">
        <v>178</v>
      </c>
      <c r="I2145" s="26">
        <v>11916000</v>
      </c>
      <c r="J2145" s="26">
        <v>12368808</v>
      </c>
      <c r="K2145" s="26">
        <v>12368808</v>
      </c>
      <c r="L2145" s="25">
        <v>19</v>
      </c>
      <c r="M2145" s="25" t="s">
        <v>134</v>
      </c>
    </row>
    <row r="2146" spans="1:13" s="5" customFormat="1" ht="15.75">
      <c r="A2146" s="4" t="s">
        <v>17</v>
      </c>
      <c r="B2146" s="4">
        <f t="shared" si="315"/>
        <v>0</v>
      </c>
      <c r="C2146" s="3"/>
      <c r="D2146" s="4">
        <f t="shared" si="316"/>
        <v>0</v>
      </c>
      <c r="E2146" s="3"/>
      <c r="F2146" s="4">
        <f t="shared" si="317"/>
        <v>50275610</v>
      </c>
      <c r="H2146" s="25" t="s">
        <v>178</v>
      </c>
      <c r="I2146" s="26">
        <v>9990962</v>
      </c>
      <c r="J2146" s="26">
        <v>11282718</v>
      </c>
      <c r="K2146" s="26">
        <v>11896386</v>
      </c>
      <c r="L2146" s="25">
        <v>20</v>
      </c>
      <c r="M2146" s="25" t="s">
        <v>135</v>
      </c>
    </row>
    <row r="2147" spans="1:13" s="5" customFormat="1" ht="15.75">
      <c r="A2147" s="4" t="s">
        <v>18</v>
      </c>
      <c r="B2147" s="4">
        <f t="shared" si="315"/>
        <v>20656959</v>
      </c>
      <c r="C2147" s="3"/>
      <c r="D2147" s="4">
        <f t="shared" si="316"/>
        <v>20641419</v>
      </c>
      <c r="E2147" s="3"/>
      <c r="F2147" s="4">
        <f t="shared" si="317"/>
        <v>16910263</v>
      </c>
      <c r="H2147" s="25" t="s">
        <v>178</v>
      </c>
      <c r="I2147" s="26">
        <v>76122220</v>
      </c>
      <c r="J2147" s="26">
        <v>76962130</v>
      </c>
      <c r="K2147" s="26">
        <v>79331053</v>
      </c>
      <c r="L2147" s="25">
        <v>21</v>
      </c>
      <c r="M2147" s="25" t="s">
        <v>136</v>
      </c>
    </row>
    <row r="2148" spans="1:13" s="5" customFormat="1" ht="15.75">
      <c r="A2148" s="4" t="s">
        <v>19</v>
      </c>
      <c r="B2148" s="4">
        <f t="shared" si="315"/>
        <v>1092118</v>
      </c>
      <c r="C2148" s="3"/>
      <c r="D2148" s="4">
        <f t="shared" si="316"/>
        <v>1259524</v>
      </c>
      <c r="E2148" s="3"/>
      <c r="F2148" s="4">
        <f t="shared" si="317"/>
        <v>1213311</v>
      </c>
      <c r="H2148" s="25" t="s">
        <v>178</v>
      </c>
      <c r="I2148" s="26">
        <v>317186</v>
      </c>
      <c r="J2148" s="26">
        <v>326063</v>
      </c>
      <c r="K2148" s="26">
        <v>336271</v>
      </c>
      <c r="L2148" s="25">
        <v>22</v>
      </c>
      <c r="M2148" s="25" t="s">
        <v>137</v>
      </c>
    </row>
    <row r="2149" spans="1:13" s="5" customFormat="1" ht="15.75">
      <c r="A2149" s="4" t="s">
        <v>20</v>
      </c>
      <c r="B2149" s="4">
        <f t="shared" si="315"/>
        <v>2559274</v>
      </c>
      <c r="C2149" s="3"/>
      <c r="D2149" s="4">
        <f t="shared" si="316"/>
        <v>2548493</v>
      </c>
      <c r="E2149" s="3"/>
      <c r="F2149" s="4">
        <f t="shared" si="317"/>
        <v>2644461</v>
      </c>
      <c r="H2149" s="25" t="s">
        <v>178</v>
      </c>
      <c r="I2149" s="26">
        <v>192720</v>
      </c>
      <c r="J2149" s="26">
        <v>287433</v>
      </c>
      <c r="K2149" s="26">
        <v>317353</v>
      </c>
      <c r="L2149" s="25">
        <v>23</v>
      </c>
      <c r="M2149" s="25" t="s">
        <v>138</v>
      </c>
    </row>
    <row r="2150" spans="1:13" s="5" customFormat="1" ht="15.75">
      <c r="A2150" s="4" t="s">
        <v>21</v>
      </c>
      <c r="B2150" s="4">
        <f t="shared" si="315"/>
        <v>748794</v>
      </c>
      <c r="C2150" s="3"/>
      <c r="D2150" s="4">
        <f t="shared" si="316"/>
        <v>1476330</v>
      </c>
      <c r="E2150" s="3"/>
      <c r="F2150" s="4">
        <f t="shared" si="317"/>
        <v>1337472</v>
      </c>
      <c r="H2150" s="25" t="s">
        <v>178</v>
      </c>
      <c r="I2150" s="26">
        <v>1243339</v>
      </c>
      <c r="J2150" s="26">
        <v>1237933</v>
      </c>
      <c r="K2150" s="26">
        <v>1264948</v>
      </c>
      <c r="L2150" s="25">
        <v>24</v>
      </c>
      <c r="M2150" s="25" t="s">
        <v>139</v>
      </c>
    </row>
    <row r="2151" spans="1:13" s="5" customFormat="1" ht="15.75">
      <c r="A2151" s="4"/>
      <c r="B2151" s="4"/>
      <c r="C2151" s="3"/>
      <c r="D2151" s="4"/>
      <c r="E2151" s="3"/>
      <c r="F2151" s="4"/>
      <c r="H2151" s="25" t="s">
        <v>178</v>
      </c>
      <c r="I2151" s="26">
        <v>585272</v>
      </c>
      <c r="J2151" s="26">
        <v>582786</v>
      </c>
      <c r="K2151" s="26">
        <v>600314</v>
      </c>
      <c r="L2151" s="25">
        <v>25</v>
      </c>
      <c r="M2151" s="25" t="s">
        <v>140</v>
      </c>
    </row>
    <row r="2152" spans="1:13" s="5" customFormat="1" ht="15.75">
      <c r="A2152" s="4" t="s">
        <v>22</v>
      </c>
      <c r="B2152" s="4">
        <f>I2144</f>
        <v>102005063</v>
      </c>
      <c r="C2152" s="3"/>
      <c r="D2152" s="4">
        <f>J2144</f>
        <v>125354617</v>
      </c>
      <c r="E2152" s="3"/>
      <c r="F2152" s="4">
        <f>K2144</f>
        <v>143898146</v>
      </c>
      <c r="H2152" s="25" t="s">
        <v>178</v>
      </c>
      <c r="I2152" s="26">
        <v>0</v>
      </c>
      <c r="J2152" s="26">
        <v>0</v>
      </c>
      <c r="K2152" s="26">
        <v>50000</v>
      </c>
      <c r="L2152" s="25">
        <v>26</v>
      </c>
      <c r="M2152" s="25" t="s">
        <v>141</v>
      </c>
    </row>
    <row r="2153" spans="1:13" s="5" customFormat="1" ht="15.75">
      <c r="A2153" s="4" t="s">
        <v>23</v>
      </c>
      <c r="B2153" s="4">
        <f>I2145</f>
        <v>11916000</v>
      </c>
      <c r="C2153" s="3"/>
      <c r="D2153" s="4">
        <f>J2145</f>
        <v>12368808</v>
      </c>
      <c r="E2153" s="3"/>
      <c r="F2153" s="4">
        <f>K2145</f>
        <v>12368808</v>
      </c>
      <c r="H2153" s="25" t="s">
        <v>178</v>
      </c>
      <c r="I2153" s="26">
        <v>35055504</v>
      </c>
      <c r="J2153" s="26">
        <v>35015474</v>
      </c>
      <c r="K2153" s="26">
        <v>35641404</v>
      </c>
      <c r="L2153" s="25">
        <v>27</v>
      </c>
      <c r="M2153" s="25" t="s">
        <v>142</v>
      </c>
    </row>
    <row r="2154" spans="1:13" s="5" customFormat="1" ht="15.75">
      <c r="A2154" s="4" t="s">
        <v>24</v>
      </c>
      <c r="B2154" s="12">
        <f>I2146</f>
        <v>9990962</v>
      </c>
      <c r="C2154" s="3"/>
      <c r="D2154" s="12">
        <f>J2146</f>
        <v>11282718</v>
      </c>
      <c r="E2154" s="3"/>
      <c r="F2154" s="12">
        <f>K2146</f>
        <v>11896386</v>
      </c>
      <c r="H2154" s="25" t="s">
        <v>178</v>
      </c>
      <c r="I2154" s="26">
        <v>3559421</v>
      </c>
      <c r="J2154" s="26">
        <v>3644492</v>
      </c>
      <c r="K2154" s="26">
        <v>3799858</v>
      </c>
      <c r="L2154" s="25">
        <v>28</v>
      </c>
      <c r="M2154" s="25" t="s">
        <v>143</v>
      </c>
    </row>
    <row r="2155" spans="1:13" s="5" customFormat="1" ht="15.75">
      <c r="A2155" s="4"/>
      <c r="B2155" s="4"/>
      <c r="C2155" s="3"/>
      <c r="D2155" s="4"/>
      <c r="E2155" s="3"/>
      <c r="F2155" s="4"/>
      <c r="H2155" s="25" t="s">
        <v>178</v>
      </c>
      <c r="I2155" s="26">
        <v>11482416</v>
      </c>
      <c r="J2155" s="26">
        <v>11654356</v>
      </c>
      <c r="K2155" s="26">
        <v>11973584</v>
      </c>
      <c r="L2155" s="25">
        <v>29</v>
      </c>
      <c r="M2155" s="25" t="s">
        <v>144</v>
      </c>
    </row>
    <row r="2156" spans="1:13" s="5" customFormat="1" ht="15.75">
      <c r="A2156" s="4" t="s">
        <v>25</v>
      </c>
      <c r="B2156" s="4">
        <f>SUM(B2152:B2155)</f>
        <v>123912025</v>
      </c>
      <c r="C2156" s="3"/>
      <c r="D2156" s="4">
        <f>SUM(D2152:D2155)</f>
        <v>149006143</v>
      </c>
      <c r="E2156" s="3"/>
      <c r="F2156" s="4">
        <f>SUM(F2152:F2155)</f>
        <v>168163340</v>
      </c>
      <c r="H2156" s="25" t="s">
        <v>178</v>
      </c>
      <c r="I2156" s="26">
        <v>0</v>
      </c>
      <c r="J2156" s="26">
        <v>0</v>
      </c>
      <c r="K2156" s="26">
        <v>555786</v>
      </c>
      <c r="L2156" s="25">
        <v>30</v>
      </c>
      <c r="M2156" s="25" t="s">
        <v>145</v>
      </c>
    </row>
    <row r="2157" spans="1:13" s="5" customFormat="1" ht="15.75">
      <c r="A2157" s="4"/>
      <c r="B2157" s="4"/>
      <c r="C2157" s="3"/>
      <c r="D2157" s="4"/>
      <c r="E2157" s="3"/>
      <c r="F2157" s="4"/>
      <c r="H2157" s="25" t="s">
        <v>178</v>
      </c>
      <c r="I2157" s="26">
        <v>169971609</v>
      </c>
      <c r="J2157" s="26">
        <v>194418350</v>
      </c>
      <c r="K2157" s="26">
        <v>179600000</v>
      </c>
      <c r="L2157" s="25">
        <v>31</v>
      </c>
      <c r="M2157" s="25" t="s">
        <v>146</v>
      </c>
    </row>
    <row r="2158" spans="1:13" s="5" customFormat="1" ht="15.75">
      <c r="A2158" s="4" t="s">
        <v>26</v>
      </c>
      <c r="B2158" s="4">
        <f aca="true" t="shared" si="318" ref="B2158:B2163">I2147</f>
        <v>76122220</v>
      </c>
      <c r="C2158" s="3"/>
      <c r="D2158" s="4">
        <f aca="true" t="shared" si="319" ref="D2158:D2163">J2147</f>
        <v>76962130</v>
      </c>
      <c r="E2158" s="3"/>
      <c r="F2158" s="4">
        <f aca="true" t="shared" si="320" ref="F2158:F2163">K2147</f>
        <v>79331053</v>
      </c>
      <c r="H2158" s="25" t="s">
        <v>178</v>
      </c>
      <c r="I2158" s="26">
        <v>20167460</v>
      </c>
      <c r="J2158" s="26">
        <v>20657724</v>
      </c>
      <c r="K2158" s="26">
        <v>20828705</v>
      </c>
      <c r="L2158" s="25">
        <v>32</v>
      </c>
      <c r="M2158" s="25" t="s">
        <v>147</v>
      </c>
    </row>
    <row r="2159" spans="1:13" s="5" customFormat="1" ht="15.75">
      <c r="A2159" s="4" t="s">
        <v>27</v>
      </c>
      <c r="B2159" s="4">
        <f t="shared" si="318"/>
        <v>317186</v>
      </c>
      <c r="C2159" s="3"/>
      <c r="D2159" s="4">
        <f t="shared" si="319"/>
        <v>326063</v>
      </c>
      <c r="E2159" s="3"/>
      <c r="F2159" s="4">
        <f t="shared" si="320"/>
        <v>336271</v>
      </c>
      <c r="H2159" s="25" t="s">
        <v>178</v>
      </c>
      <c r="I2159" s="26">
        <v>24978043</v>
      </c>
      <c r="J2159" s="26">
        <v>24547581</v>
      </c>
      <c r="K2159" s="26">
        <v>25519168</v>
      </c>
      <c r="L2159" s="25">
        <v>33</v>
      </c>
      <c r="M2159" s="25" t="s">
        <v>148</v>
      </c>
    </row>
    <row r="2160" spans="1:13" s="5" customFormat="1" ht="15.75">
      <c r="A2160" s="4" t="s">
        <v>28</v>
      </c>
      <c r="B2160" s="4">
        <f t="shared" si="318"/>
        <v>192720</v>
      </c>
      <c r="C2160" s="3"/>
      <c r="D2160" s="4">
        <f t="shared" si="319"/>
        <v>287433</v>
      </c>
      <c r="E2160" s="3"/>
      <c r="F2160" s="4">
        <f t="shared" si="320"/>
        <v>317353</v>
      </c>
      <c r="H2160" s="25" t="s">
        <v>178</v>
      </c>
      <c r="I2160" s="26">
        <v>6623806</v>
      </c>
      <c r="J2160" s="26">
        <v>5416256</v>
      </c>
      <c r="K2160" s="26">
        <v>3947569</v>
      </c>
      <c r="L2160" s="25">
        <v>34</v>
      </c>
      <c r="M2160" s="25" t="s">
        <v>149</v>
      </c>
    </row>
    <row r="2161" spans="1:13" s="5" customFormat="1" ht="15.75">
      <c r="A2161" s="4" t="s">
        <v>29</v>
      </c>
      <c r="B2161" s="4">
        <f t="shared" si="318"/>
        <v>1243339</v>
      </c>
      <c r="C2161" s="3"/>
      <c r="D2161" s="4">
        <f t="shared" si="319"/>
        <v>1237933</v>
      </c>
      <c r="E2161" s="3"/>
      <c r="F2161" s="4">
        <f t="shared" si="320"/>
        <v>1264948</v>
      </c>
      <c r="H2161" s="25" t="s">
        <v>178</v>
      </c>
      <c r="I2161" s="26">
        <v>2108036</v>
      </c>
      <c r="J2161" s="26">
        <v>1055732</v>
      </c>
      <c r="K2161" s="26">
        <v>1055734</v>
      </c>
      <c r="L2161" s="25">
        <v>35</v>
      </c>
      <c r="M2161" s="25" t="s">
        <v>150</v>
      </c>
    </row>
    <row r="2162" spans="1:13" s="5" customFormat="1" ht="15.75">
      <c r="A2162" s="4" t="s">
        <v>30</v>
      </c>
      <c r="B2162" s="4">
        <f t="shared" si="318"/>
        <v>585272</v>
      </c>
      <c r="C2162" s="3"/>
      <c r="D2162" s="4">
        <f t="shared" si="319"/>
        <v>582786</v>
      </c>
      <c r="E2162" s="3"/>
      <c r="F2162" s="4">
        <f t="shared" si="320"/>
        <v>600314</v>
      </c>
      <c r="H2162" s="25" t="s">
        <v>178</v>
      </c>
      <c r="I2162" s="26">
        <v>1074480</v>
      </c>
      <c r="J2162" s="26">
        <v>1452000</v>
      </c>
      <c r="K2162" s="26">
        <v>1438500</v>
      </c>
      <c r="L2162" s="25">
        <v>36</v>
      </c>
      <c r="M2162" s="25" t="s">
        <v>151</v>
      </c>
    </row>
    <row r="2163" spans="1:13" s="5" customFormat="1" ht="15.75">
      <c r="A2163" s="4" t="s">
        <v>31</v>
      </c>
      <c r="B2163" s="12">
        <f t="shared" si="318"/>
        <v>0</v>
      </c>
      <c r="C2163" s="3"/>
      <c r="D2163" s="12">
        <f t="shared" si="319"/>
        <v>0</v>
      </c>
      <c r="E2163" s="3"/>
      <c r="F2163" s="12">
        <f t="shared" si="320"/>
        <v>50000</v>
      </c>
      <c r="H2163" s="25" t="s">
        <v>178</v>
      </c>
      <c r="I2163" s="26">
        <v>0</v>
      </c>
      <c r="J2163" s="26">
        <v>902437</v>
      </c>
      <c r="K2163" s="26">
        <v>885088</v>
      </c>
      <c r="L2163" s="25">
        <v>37</v>
      </c>
      <c r="M2163" s="25" t="s">
        <v>152</v>
      </c>
    </row>
    <row r="2164" spans="1:12" s="5" customFormat="1" ht="15.75">
      <c r="A2164" s="4"/>
      <c r="B2164" s="4"/>
      <c r="C2164" s="3"/>
      <c r="D2164" s="4"/>
      <c r="E2164" s="3"/>
      <c r="F2164" s="4"/>
      <c r="L2164" s="25"/>
    </row>
    <row r="2165" spans="1:12" s="5" customFormat="1" ht="15.75">
      <c r="A2165" s="4" t="s">
        <v>32</v>
      </c>
      <c r="B2165" s="4">
        <f>SUM(B2158:B2164)</f>
        <v>78460737</v>
      </c>
      <c r="C2165" s="3"/>
      <c r="D2165" s="4">
        <f>SUM(D2158:D2164)</f>
        <v>79396345</v>
      </c>
      <c r="E2165" s="3"/>
      <c r="F2165" s="4">
        <f>SUM(F2158:F2164)</f>
        <v>81899939</v>
      </c>
      <c r="L2165" s="25"/>
    </row>
    <row r="2166" spans="1:12" s="5" customFormat="1" ht="15.75">
      <c r="A2166" s="4"/>
      <c r="B2166" s="4"/>
      <c r="C2166" s="3"/>
      <c r="D2166" s="4"/>
      <c r="E2166" s="3"/>
      <c r="F2166" s="4"/>
      <c r="L2166" s="25"/>
    </row>
    <row r="2167" spans="1:12" s="5" customFormat="1" ht="15.75">
      <c r="A2167" s="4" t="s">
        <v>33</v>
      </c>
      <c r="B2167" s="4">
        <f>I2153</f>
        <v>35055504</v>
      </c>
      <c r="C2167" s="3"/>
      <c r="D2167" s="4">
        <f>J2153</f>
        <v>35015474</v>
      </c>
      <c r="E2167" s="3"/>
      <c r="F2167" s="4">
        <f>K2153</f>
        <v>35641404</v>
      </c>
      <c r="L2167" s="25"/>
    </row>
    <row r="2168" spans="1:12" s="5" customFormat="1" ht="15.75">
      <c r="A2168" s="4" t="s">
        <v>34</v>
      </c>
      <c r="B2168" s="4">
        <f>I2154</f>
        <v>3559421</v>
      </c>
      <c r="C2168" s="3"/>
      <c r="D2168" s="4">
        <f>J2154</f>
        <v>3644492</v>
      </c>
      <c r="E2168" s="3"/>
      <c r="F2168" s="4">
        <f>K2154</f>
        <v>3799858</v>
      </c>
      <c r="L2168" s="25"/>
    </row>
    <row r="2169" spans="1:12" s="5" customFormat="1" ht="15.75">
      <c r="A2169" s="4" t="s">
        <v>35</v>
      </c>
      <c r="B2169" s="4">
        <f>I2155</f>
        <v>11482416</v>
      </c>
      <c r="C2169" s="3"/>
      <c r="D2169" s="4">
        <f>J2155</f>
        <v>11654356</v>
      </c>
      <c r="E2169" s="3"/>
      <c r="F2169" s="4">
        <f>K2155</f>
        <v>11973584</v>
      </c>
      <c r="L2169" s="25"/>
    </row>
    <row r="2170" spans="1:12" s="5" customFormat="1" ht="15.75">
      <c r="A2170" s="4" t="s">
        <v>36</v>
      </c>
      <c r="B2170" s="12">
        <f>I2156</f>
        <v>0</v>
      </c>
      <c r="C2170" s="3"/>
      <c r="D2170" s="12">
        <f>J2156</f>
        <v>0</v>
      </c>
      <c r="E2170" s="3"/>
      <c r="F2170" s="12">
        <f>K2156</f>
        <v>555786</v>
      </c>
      <c r="L2170" s="25"/>
    </row>
    <row r="2171" spans="1:12" s="5" customFormat="1" ht="15.75">
      <c r="A2171" s="4"/>
      <c r="B2171" s="4"/>
      <c r="C2171" s="3"/>
      <c r="D2171" s="4"/>
      <c r="E2171" s="3"/>
      <c r="F2171" s="4"/>
      <c r="L2171" s="25"/>
    </row>
    <row r="2172" spans="1:12" s="5" customFormat="1" ht="15.75">
      <c r="A2172" s="4" t="s">
        <v>37</v>
      </c>
      <c r="B2172" s="4">
        <f>SUM(B2167:B2171)</f>
        <v>50097341</v>
      </c>
      <c r="C2172" s="3"/>
      <c r="D2172" s="4">
        <f>SUM(D2167:D2171)</f>
        <v>50314322</v>
      </c>
      <c r="E2172" s="3"/>
      <c r="F2172" s="4">
        <f>SUM(F2167:F2171)</f>
        <v>51970632</v>
      </c>
      <c r="L2172" s="25"/>
    </row>
    <row r="2173" spans="1:12" s="5" customFormat="1" ht="15.75">
      <c r="A2173" s="4"/>
      <c r="B2173" s="4"/>
      <c r="C2173" s="3"/>
      <c r="D2173" s="4"/>
      <c r="E2173" s="3"/>
      <c r="F2173" s="4"/>
      <c r="L2173" s="25"/>
    </row>
    <row r="2174" spans="1:12" s="5" customFormat="1" ht="15.75">
      <c r="A2174" s="4" t="s">
        <v>38</v>
      </c>
      <c r="B2174" s="4">
        <f aca="true" t="shared" si="321" ref="B2174:B2179">I2157</f>
        <v>169971609</v>
      </c>
      <c r="C2174" s="3"/>
      <c r="D2174" s="4">
        <f aca="true" t="shared" si="322" ref="D2174:D2179">J2157</f>
        <v>194418350</v>
      </c>
      <c r="E2174" s="3"/>
      <c r="F2174" s="4">
        <f aca="true" t="shared" si="323" ref="F2174:F2179">K2157</f>
        <v>179600000</v>
      </c>
      <c r="L2174" s="25"/>
    </row>
    <row r="2175" spans="1:12" s="5" customFormat="1" ht="15.75">
      <c r="A2175" s="4" t="s">
        <v>39</v>
      </c>
      <c r="B2175" s="4">
        <f t="shared" si="321"/>
        <v>20167460</v>
      </c>
      <c r="C2175" s="3"/>
      <c r="D2175" s="4">
        <f t="shared" si="322"/>
        <v>20657724</v>
      </c>
      <c r="E2175" s="3"/>
      <c r="F2175" s="4">
        <f t="shared" si="323"/>
        <v>20828705</v>
      </c>
      <c r="L2175" s="25"/>
    </row>
    <row r="2176" spans="1:12" s="5" customFormat="1" ht="15.75">
      <c r="A2176" s="4" t="s">
        <v>40</v>
      </c>
      <c r="B2176" s="4">
        <f t="shared" si="321"/>
        <v>24978043</v>
      </c>
      <c r="C2176" s="3"/>
      <c r="D2176" s="4">
        <f t="shared" si="322"/>
        <v>24547581</v>
      </c>
      <c r="E2176" s="3"/>
      <c r="F2176" s="4">
        <f t="shared" si="323"/>
        <v>25519168</v>
      </c>
      <c r="L2176" s="25"/>
    </row>
    <row r="2177" spans="1:12" s="5" customFormat="1" ht="15.75">
      <c r="A2177" s="4" t="s">
        <v>41</v>
      </c>
      <c r="B2177" s="4">
        <f t="shared" si="321"/>
        <v>6623806</v>
      </c>
      <c r="C2177" s="3"/>
      <c r="D2177" s="4">
        <f t="shared" si="322"/>
        <v>5416256</v>
      </c>
      <c r="E2177" s="3"/>
      <c r="F2177" s="4">
        <f t="shared" si="323"/>
        <v>3947569</v>
      </c>
      <c r="L2177" s="25"/>
    </row>
    <row r="2178" spans="1:12" s="5" customFormat="1" ht="15.75">
      <c r="A2178" s="4" t="s">
        <v>42</v>
      </c>
      <c r="B2178" s="4">
        <f t="shared" si="321"/>
        <v>2108036</v>
      </c>
      <c r="C2178" s="3"/>
      <c r="D2178" s="4">
        <f t="shared" si="322"/>
        <v>1055732</v>
      </c>
      <c r="E2178" s="3"/>
      <c r="F2178" s="4">
        <f t="shared" si="323"/>
        <v>1055734</v>
      </c>
      <c r="L2178" s="25"/>
    </row>
    <row r="2179" spans="1:12" s="5" customFormat="1" ht="15.75">
      <c r="A2179" s="4" t="s">
        <v>43</v>
      </c>
      <c r="B2179" s="4">
        <f t="shared" si="321"/>
        <v>1074480</v>
      </c>
      <c r="C2179" s="3"/>
      <c r="D2179" s="4">
        <f t="shared" si="322"/>
        <v>1452000</v>
      </c>
      <c r="E2179" s="3"/>
      <c r="F2179" s="4">
        <f t="shared" si="323"/>
        <v>1438500</v>
      </c>
      <c r="L2179" s="25"/>
    </row>
    <row r="2180" spans="1:12" s="5" customFormat="1" ht="15.75">
      <c r="A2180" s="4" t="s">
        <v>44</v>
      </c>
      <c r="B2180" s="4"/>
      <c r="C2180" s="4"/>
      <c r="D2180" s="4"/>
      <c r="E2180" s="3"/>
      <c r="F2180" s="4"/>
      <c r="L2180" s="25"/>
    </row>
    <row r="2181" spans="1:12" s="5" customFormat="1" ht="15.75">
      <c r="A2181" s="4" t="s">
        <v>45</v>
      </c>
      <c r="B2181" s="12">
        <f>I2163</f>
        <v>0</v>
      </c>
      <c r="C2181" s="3"/>
      <c r="D2181" s="12">
        <f>J2163</f>
        <v>902437</v>
      </c>
      <c r="E2181" s="3"/>
      <c r="F2181" s="12">
        <f>K2163</f>
        <v>885088</v>
      </c>
      <c r="L2181" s="25"/>
    </row>
    <row r="2182" spans="1:12" s="5" customFormat="1" ht="15.75">
      <c r="A2182" s="4"/>
      <c r="B2182" s="4"/>
      <c r="C2182" s="4"/>
      <c r="D2182" s="4"/>
      <c r="E2182" s="3"/>
      <c r="F2182" s="4"/>
      <c r="L2182" s="25"/>
    </row>
    <row r="2183" spans="1:12" s="5" customFormat="1" ht="15.75">
      <c r="A2183" s="4" t="s">
        <v>46</v>
      </c>
      <c r="B2183" s="4">
        <f>SUM(B2127:B2128)+B2137+SUM(B2141:B2150)+B2156+B2165+SUM(B2171:B2182)</f>
        <v>898122082</v>
      </c>
      <c r="C2183" s="3"/>
      <c r="D2183" s="4">
        <f>SUM(D2127:D2128)+D2137+SUM(D2141:D2150)+D2156+D2165+SUM(D2171:D2182)</f>
        <v>964811177</v>
      </c>
      <c r="E2183" s="3"/>
      <c r="F2183" s="4">
        <f>SUM(F2127:F2128)+F2137+SUM(F2141:F2150)+F2156+F2165+SUM(F2171:F2182)</f>
        <v>1028487482</v>
      </c>
      <c r="L2183" s="25"/>
    </row>
    <row r="2184" spans="1:12" s="5" customFormat="1" ht="15.75">
      <c r="A2184" s="4"/>
      <c r="B2184" s="4"/>
      <c r="C2184" s="3"/>
      <c r="D2184" s="4"/>
      <c r="E2184" s="3"/>
      <c r="F2184" s="4"/>
      <c r="L2184" s="25"/>
    </row>
    <row r="2185" spans="1:12" s="5" customFormat="1" ht="15.75">
      <c r="A2185" s="13" t="s">
        <v>47</v>
      </c>
      <c r="B2185" s="4"/>
      <c r="C2185" s="4"/>
      <c r="D2185" s="4"/>
      <c r="E2185" s="4"/>
      <c r="F2185" s="4"/>
      <c r="L2185" s="25"/>
    </row>
    <row r="2186" spans="1:12" s="5" customFormat="1" ht="15.75">
      <c r="A2186" s="14" t="s">
        <v>48</v>
      </c>
      <c r="B2186" s="4"/>
      <c r="C2186" s="3"/>
      <c r="D2186" s="4"/>
      <c r="E2186" s="3"/>
      <c r="F2186" s="4"/>
      <c r="L2186" s="25"/>
    </row>
    <row r="2187" spans="1:12" s="5" customFormat="1" ht="15.75">
      <c r="A2187" s="14" t="s">
        <v>49</v>
      </c>
      <c r="B2187" s="4"/>
      <c r="C2187" s="3"/>
      <c r="D2187" s="4"/>
      <c r="E2187" s="3"/>
      <c r="F2187" s="4"/>
      <c r="L2187" s="25"/>
    </row>
    <row r="2188" spans="1:12" s="5" customFormat="1" ht="15.75">
      <c r="A2188" s="14" t="s">
        <v>50</v>
      </c>
      <c r="B2188" s="3"/>
      <c r="C2188" s="3"/>
      <c r="D2188" s="3"/>
      <c r="E2188" s="3"/>
      <c r="F2188" s="3"/>
      <c r="L2188" s="25"/>
    </row>
    <row r="2189" spans="1:12" s="5" customFormat="1" ht="15.75">
      <c r="A2189" s="14" t="s">
        <v>51</v>
      </c>
      <c r="B2189" s="4"/>
      <c r="C2189" s="3"/>
      <c r="D2189" s="4"/>
      <c r="E2189" s="3"/>
      <c r="F2189" s="4"/>
      <c r="L2189" s="25"/>
    </row>
    <row r="2190" spans="1:12" s="5" customFormat="1" ht="15.75">
      <c r="A2190" s="4"/>
      <c r="B2190" s="4"/>
      <c r="C2190" s="3"/>
      <c r="D2190" s="4"/>
      <c r="E2190" s="3"/>
      <c r="F2190" s="4"/>
      <c r="L2190" s="25"/>
    </row>
    <row r="2191" spans="1:12" s="5" customFormat="1" ht="15.75">
      <c r="A2191" s="4"/>
      <c r="B2191" s="4"/>
      <c r="C2191" s="3"/>
      <c r="D2191" s="4"/>
      <c r="E2191" s="3"/>
      <c r="F2191" s="4"/>
      <c r="L2191" s="25"/>
    </row>
    <row r="2192" spans="1:12" s="5" customFormat="1" ht="15.75">
      <c r="A2192" s="15"/>
      <c r="B2192" s="4"/>
      <c r="C2192" s="3"/>
      <c r="D2192" s="4"/>
      <c r="E2192" s="3"/>
      <c r="F2192" s="4"/>
      <c r="L2192" s="25"/>
    </row>
    <row r="2193" spans="1:12" s="5" customFormat="1" ht="15.75">
      <c r="A2193" s="15"/>
      <c r="B2193" s="4"/>
      <c r="C2193" s="3"/>
      <c r="D2193" s="4"/>
      <c r="E2193" s="3"/>
      <c r="F2193" s="4"/>
      <c r="L2193" s="25"/>
    </row>
    <row r="2194" spans="1:12" s="5" customFormat="1" ht="15.75">
      <c r="A2194" s="16"/>
      <c r="B2194" s="4"/>
      <c r="C2194" s="3"/>
      <c r="D2194" s="4"/>
      <c r="E2194" s="3"/>
      <c r="F2194" s="4"/>
      <c r="L2194" s="25"/>
    </row>
    <row r="2195" spans="1:12" s="5" customFormat="1" ht="15.75">
      <c r="A2195" s="17"/>
      <c r="B2195" s="4"/>
      <c r="C2195" s="3"/>
      <c r="D2195" s="4"/>
      <c r="E2195" s="3"/>
      <c r="F2195" s="4"/>
      <c r="L2195" s="25"/>
    </row>
    <row r="2196" spans="1:12" s="5" customFormat="1" ht="15.75">
      <c r="A2196" s="18" t="s">
        <v>52</v>
      </c>
      <c r="B2196" s="4"/>
      <c r="C2196" s="3"/>
      <c r="D2196" s="4"/>
      <c r="E2196" s="3"/>
      <c r="F2196" s="4"/>
      <c r="L2196" s="25"/>
    </row>
    <row r="2197" spans="1:12" s="5" customFormat="1" ht="15.75">
      <c r="A2197" s="4"/>
      <c r="B2197" s="4"/>
      <c r="C2197" s="3"/>
      <c r="D2197" s="4"/>
      <c r="E2197" s="3"/>
      <c r="F2197" s="4"/>
      <c r="L2197" s="25"/>
    </row>
    <row r="2198" spans="1:12" s="5" customFormat="1" ht="15.75">
      <c r="A2198" s="6" t="s">
        <v>0</v>
      </c>
      <c r="B2198" s="4"/>
      <c r="C2198" s="3"/>
      <c r="D2198" s="4"/>
      <c r="E2198" s="3"/>
      <c r="F2198" s="4"/>
      <c r="L2198" s="25"/>
    </row>
    <row r="2199" spans="1:12" s="5" customFormat="1" ht="15.75">
      <c r="A2199" s="4"/>
      <c r="B2199" s="4"/>
      <c r="C2199" s="3"/>
      <c r="D2199" s="4"/>
      <c r="E2199" s="3"/>
      <c r="F2199" s="4"/>
      <c r="L2199" s="25"/>
    </row>
    <row r="2200" spans="1:12" s="5" customFormat="1" ht="15.75">
      <c r="A2200" s="6" t="s">
        <v>1</v>
      </c>
      <c r="B2200" s="4"/>
      <c r="C2200" s="3"/>
      <c r="D2200" s="4"/>
      <c r="E2200" s="3"/>
      <c r="F2200" s="4"/>
      <c r="L2200" s="25"/>
    </row>
    <row r="2201" spans="1:12" s="5" customFormat="1" ht="15.75">
      <c r="A2201" s="19" t="s">
        <v>79</v>
      </c>
      <c r="B2201" s="4"/>
      <c r="C2201" s="3"/>
      <c r="D2201" s="4"/>
      <c r="E2201" s="3"/>
      <c r="F2201" s="4"/>
      <c r="L2201" s="25"/>
    </row>
    <row r="2202" spans="1:12" s="5" customFormat="1" ht="15.75">
      <c r="A2202" s="4"/>
      <c r="B2202" s="4"/>
      <c r="C2202" s="3"/>
      <c r="D2202" s="8"/>
      <c r="E2202" s="9"/>
      <c r="F2202" s="8"/>
      <c r="L2202" s="25"/>
    </row>
    <row r="2203" spans="1:12" s="5" customFormat="1" ht="15.75">
      <c r="A2203" s="4"/>
      <c r="B2203" s="10"/>
      <c r="C2203" s="11"/>
      <c r="D2203" s="10"/>
      <c r="E2203" s="11"/>
      <c r="F2203" s="10"/>
      <c r="L2203" s="25"/>
    </row>
    <row r="2204" spans="1:12" s="5" customFormat="1" ht="15.75">
      <c r="A2204" s="4"/>
      <c r="B2204" s="2">
        <v>1997</v>
      </c>
      <c r="C2204" s="1"/>
      <c r="D2204" s="2">
        <v>1998</v>
      </c>
      <c r="E2204" s="1"/>
      <c r="F2204" s="2">
        <v>1999</v>
      </c>
      <c r="L2204" s="25"/>
    </row>
    <row r="2205" spans="1:12" s="5" customFormat="1" ht="15.75">
      <c r="A2205" s="4"/>
      <c r="B2205" s="4"/>
      <c r="C2205" s="3"/>
      <c r="D2205" s="4"/>
      <c r="E2205" s="3"/>
      <c r="F2205" s="4"/>
      <c r="L2205" s="25"/>
    </row>
    <row r="2206" spans="1:13" s="5" customFormat="1" ht="15.75">
      <c r="A2206" s="4" t="s">
        <v>3</v>
      </c>
      <c r="B2206" s="4">
        <f>I2206</f>
        <v>0</v>
      </c>
      <c r="C2206" s="3"/>
      <c r="D2206" s="4">
        <f>J2206</f>
        <v>0</v>
      </c>
      <c r="E2206" s="3"/>
      <c r="F2206" s="4">
        <f>K2206</f>
        <v>0</v>
      </c>
      <c r="H2206" s="25" t="s">
        <v>179</v>
      </c>
      <c r="I2206" s="26">
        <v>0</v>
      </c>
      <c r="J2206" s="26">
        <v>0</v>
      </c>
      <c r="K2206" s="26">
        <v>0</v>
      </c>
      <c r="L2206" s="25">
        <v>1</v>
      </c>
      <c r="M2206" s="25" t="s">
        <v>116</v>
      </c>
    </row>
    <row r="2207" spans="1:13" s="5" customFormat="1" ht="15.75">
      <c r="A2207" s="4" t="s">
        <v>4</v>
      </c>
      <c r="B2207" s="4">
        <f>I2207</f>
        <v>406357</v>
      </c>
      <c r="C2207" s="3"/>
      <c r="D2207" s="4">
        <f>J2207</f>
        <v>399934</v>
      </c>
      <c r="E2207" s="3"/>
      <c r="F2207" s="4">
        <f>K2207</f>
        <v>397875</v>
      </c>
      <c r="H2207" s="25" t="s">
        <v>179</v>
      </c>
      <c r="I2207" s="26">
        <v>406357</v>
      </c>
      <c r="J2207" s="26">
        <v>399934</v>
      </c>
      <c r="K2207" s="26">
        <v>397875</v>
      </c>
      <c r="L2207" s="25">
        <v>2</v>
      </c>
      <c r="M2207" s="25" t="s">
        <v>117</v>
      </c>
    </row>
    <row r="2208" spans="1:13" s="5" customFormat="1" ht="15.75">
      <c r="A2208" s="4"/>
      <c r="B2208" s="4"/>
      <c r="C2208" s="3"/>
      <c r="D2208" s="4"/>
      <c r="E2208" s="3"/>
      <c r="F2208" s="4"/>
      <c r="H2208" s="25" t="s">
        <v>179</v>
      </c>
      <c r="I2208" s="26">
        <v>0</v>
      </c>
      <c r="J2208" s="26">
        <v>0</v>
      </c>
      <c r="K2208" s="26">
        <v>0</v>
      </c>
      <c r="L2208" s="25">
        <v>3</v>
      </c>
      <c r="M2208" s="25" t="s">
        <v>118</v>
      </c>
    </row>
    <row r="2209" spans="1:13" s="5" customFormat="1" ht="15.75">
      <c r="A2209" s="4" t="s">
        <v>5</v>
      </c>
      <c r="B2209" s="4">
        <f aca="true" t="shared" si="324" ref="B2209:B2214">I2208</f>
        <v>0</v>
      </c>
      <c r="C2209" s="3"/>
      <c r="D2209" s="4">
        <f aca="true" t="shared" si="325" ref="D2209:D2214">J2208</f>
        <v>0</v>
      </c>
      <c r="E2209" s="3"/>
      <c r="F2209" s="4">
        <f aca="true" t="shared" si="326" ref="F2209:F2214">K2208</f>
        <v>0</v>
      </c>
      <c r="H2209" s="25" t="s">
        <v>179</v>
      </c>
      <c r="I2209" s="26">
        <v>0</v>
      </c>
      <c r="J2209" s="26">
        <v>0</v>
      </c>
      <c r="K2209" s="26">
        <v>0</v>
      </c>
      <c r="L2209" s="25">
        <v>4</v>
      </c>
      <c r="M2209" s="25" t="s">
        <v>119</v>
      </c>
    </row>
    <row r="2210" spans="1:13" s="5" customFormat="1" ht="15.75">
      <c r="A2210" s="4" t="s">
        <v>6</v>
      </c>
      <c r="B2210" s="4">
        <f t="shared" si="324"/>
        <v>0</v>
      </c>
      <c r="C2210" s="3"/>
      <c r="D2210" s="4">
        <f t="shared" si="325"/>
        <v>0</v>
      </c>
      <c r="E2210" s="3"/>
      <c r="F2210" s="4">
        <f t="shared" si="326"/>
        <v>0</v>
      </c>
      <c r="H2210" s="25" t="s">
        <v>179</v>
      </c>
      <c r="I2210" s="26">
        <v>0</v>
      </c>
      <c r="J2210" s="26">
        <v>0</v>
      </c>
      <c r="K2210" s="26">
        <v>0</v>
      </c>
      <c r="L2210" s="25">
        <v>5</v>
      </c>
      <c r="M2210" s="25" t="s">
        <v>120</v>
      </c>
    </row>
    <row r="2211" spans="1:13" s="5" customFormat="1" ht="15.75">
      <c r="A2211" s="4" t="s">
        <v>7</v>
      </c>
      <c r="B2211" s="4">
        <f t="shared" si="324"/>
        <v>0</v>
      </c>
      <c r="C2211" s="3"/>
      <c r="D2211" s="4">
        <f t="shared" si="325"/>
        <v>0</v>
      </c>
      <c r="E2211" s="3"/>
      <c r="F2211" s="4">
        <f t="shared" si="326"/>
        <v>0</v>
      </c>
      <c r="H2211" s="25" t="s">
        <v>179</v>
      </c>
      <c r="I2211" s="26">
        <v>0</v>
      </c>
      <c r="J2211" s="26">
        <v>0</v>
      </c>
      <c r="K2211" s="26">
        <v>0</v>
      </c>
      <c r="L2211" s="25">
        <v>6</v>
      </c>
      <c r="M2211" s="25" t="s">
        <v>121</v>
      </c>
    </row>
    <row r="2212" spans="1:13" s="5" customFormat="1" ht="15.75">
      <c r="A2212" s="4" t="s">
        <v>8</v>
      </c>
      <c r="B2212" s="4">
        <f t="shared" si="324"/>
        <v>0</v>
      </c>
      <c r="C2212" s="3"/>
      <c r="D2212" s="4">
        <f t="shared" si="325"/>
        <v>0</v>
      </c>
      <c r="E2212" s="3"/>
      <c r="F2212" s="4">
        <f t="shared" si="326"/>
        <v>0</v>
      </c>
      <c r="H2212" s="25" t="s">
        <v>179</v>
      </c>
      <c r="I2212" s="26">
        <v>0</v>
      </c>
      <c r="J2212" s="26">
        <v>0</v>
      </c>
      <c r="K2212" s="26">
        <v>0</v>
      </c>
      <c r="L2212" s="25">
        <v>7</v>
      </c>
      <c r="M2212" s="25" t="s">
        <v>122</v>
      </c>
    </row>
    <row r="2213" spans="1:13" s="5" customFormat="1" ht="15.75">
      <c r="A2213" s="4" t="s">
        <v>9</v>
      </c>
      <c r="B2213" s="4">
        <f t="shared" si="324"/>
        <v>0</v>
      </c>
      <c r="C2213" s="3"/>
      <c r="D2213" s="4">
        <f t="shared" si="325"/>
        <v>0</v>
      </c>
      <c r="E2213" s="3"/>
      <c r="F2213" s="4">
        <f t="shared" si="326"/>
        <v>0</v>
      </c>
      <c r="H2213" s="25" t="s">
        <v>179</v>
      </c>
      <c r="I2213" s="26">
        <v>0</v>
      </c>
      <c r="J2213" s="26">
        <v>0</v>
      </c>
      <c r="K2213" s="26">
        <v>0</v>
      </c>
      <c r="L2213" s="25">
        <v>8</v>
      </c>
      <c r="M2213" s="25" t="s">
        <v>123</v>
      </c>
    </row>
    <row r="2214" spans="1:13" s="5" customFormat="1" ht="15.75">
      <c r="A2214" s="4" t="s">
        <v>10</v>
      </c>
      <c r="B2214" s="12">
        <f t="shared" si="324"/>
        <v>0</v>
      </c>
      <c r="C2214" s="3"/>
      <c r="D2214" s="12">
        <f t="shared" si="325"/>
        <v>0</v>
      </c>
      <c r="E2214" s="3"/>
      <c r="F2214" s="12">
        <f t="shared" si="326"/>
        <v>0</v>
      </c>
      <c r="H2214" s="25" t="s">
        <v>179</v>
      </c>
      <c r="I2214" s="26">
        <v>0</v>
      </c>
      <c r="J2214" s="26">
        <v>0</v>
      </c>
      <c r="K2214" s="26">
        <v>0</v>
      </c>
      <c r="L2214" s="25">
        <v>9</v>
      </c>
      <c r="M2214" s="25" t="s">
        <v>124</v>
      </c>
    </row>
    <row r="2215" spans="1:13" s="5" customFormat="1" ht="15.75">
      <c r="A2215" s="4"/>
      <c r="B2215" s="3"/>
      <c r="C2215" s="3"/>
      <c r="D2215" s="3"/>
      <c r="E2215" s="3"/>
      <c r="F2215" s="3"/>
      <c r="H2215" s="25" t="s">
        <v>179</v>
      </c>
      <c r="I2215" s="26">
        <v>0</v>
      </c>
      <c r="J2215" s="26">
        <v>0</v>
      </c>
      <c r="K2215" s="26">
        <v>0</v>
      </c>
      <c r="L2215" s="25">
        <v>10</v>
      </c>
      <c r="M2215" s="25" t="s">
        <v>125</v>
      </c>
    </row>
    <row r="2216" spans="1:13" s="5" customFormat="1" ht="15.75">
      <c r="A2216" s="4" t="s">
        <v>11</v>
      </c>
      <c r="B2216" s="4">
        <f>SUM(B2209:B2215)</f>
        <v>0</v>
      </c>
      <c r="C2216" s="3"/>
      <c r="D2216" s="4">
        <f>SUM(D2209:D2215)</f>
        <v>0</v>
      </c>
      <c r="E2216" s="3"/>
      <c r="F2216" s="4">
        <f>SUM(F2209:F2215)</f>
        <v>0</v>
      </c>
      <c r="H2216" s="25" t="s">
        <v>179</v>
      </c>
      <c r="I2216" s="26">
        <v>0</v>
      </c>
      <c r="J2216" s="26">
        <v>0</v>
      </c>
      <c r="K2216" s="26">
        <v>0</v>
      </c>
      <c r="L2216" s="25">
        <v>11</v>
      </c>
      <c r="M2216" s="25" t="s">
        <v>126</v>
      </c>
    </row>
    <row r="2217" spans="1:13" s="5" customFormat="1" ht="15.75">
      <c r="A2217" s="4"/>
      <c r="B2217" s="4"/>
      <c r="C2217" s="3"/>
      <c r="D2217" s="4"/>
      <c r="E2217" s="3"/>
      <c r="F2217" s="4"/>
      <c r="H2217" s="25" t="s">
        <v>179</v>
      </c>
      <c r="I2217" s="26">
        <v>0</v>
      </c>
      <c r="J2217" s="26">
        <v>0</v>
      </c>
      <c r="K2217" s="26">
        <v>0</v>
      </c>
      <c r="L2217" s="25">
        <v>12</v>
      </c>
      <c r="M2217" s="25" t="s">
        <v>127</v>
      </c>
    </row>
    <row r="2218" spans="1:13" s="5" customFormat="1" ht="15.75">
      <c r="A2218" s="4" t="s">
        <v>12</v>
      </c>
      <c r="B2218" s="3">
        <f>I2214</f>
        <v>0</v>
      </c>
      <c r="C2218" s="3"/>
      <c r="D2218" s="3">
        <f>J2214</f>
        <v>0</v>
      </c>
      <c r="E2218" s="3"/>
      <c r="F2218" s="3">
        <f>K2214</f>
        <v>0</v>
      </c>
      <c r="H2218" s="25" t="s">
        <v>179</v>
      </c>
      <c r="I2218" s="26">
        <v>0</v>
      </c>
      <c r="J2218" s="26">
        <v>0</v>
      </c>
      <c r="K2218" s="30">
        <v>0</v>
      </c>
      <c r="L2218" s="25">
        <v>13</v>
      </c>
      <c r="M2218" s="25" t="s">
        <v>128</v>
      </c>
    </row>
    <row r="2219" spans="1:13" s="5" customFormat="1" ht="15.75">
      <c r="A2219" s="4" t="s">
        <v>13</v>
      </c>
      <c r="B2219" s="12">
        <f>I2215</f>
        <v>0</v>
      </c>
      <c r="C2219" s="3"/>
      <c r="D2219" s="12">
        <f>J2215</f>
        <v>0</v>
      </c>
      <c r="E2219" s="3"/>
      <c r="F2219" s="12">
        <f>K2215</f>
        <v>0</v>
      </c>
      <c r="H2219" s="25" t="s">
        <v>179</v>
      </c>
      <c r="I2219" s="26">
        <v>0</v>
      </c>
      <c r="J2219" s="26">
        <v>0</v>
      </c>
      <c r="K2219" s="26">
        <v>0</v>
      </c>
      <c r="L2219" s="25">
        <v>14</v>
      </c>
      <c r="M2219" s="25" t="s">
        <v>129</v>
      </c>
    </row>
    <row r="2220" spans="1:13" s="5" customFormat="1" ht="15.75">
      <c r="A2220" s="4"/>
      <c r="B2220" s="3"/>
      <c r="C2220" s="3"/>
      <c r="D2220" s="3"/>
      <c r="E2220" s="3"/>
      <c r="F2220" s="3"/>
      <c r="H2220" s="25" t="s">
        <v>179</v>
      </c>
      <c r="I2220" s="26">
        <v>0</v>
      </c>
      <c r="J2220" s="26">
        <v>0</v>
      </c>
      <c r="K2220" s="26">
        <v>0</v>
      </c>
      <c r="L2220" s="25">
        <v>15</v>
      </c>
      <c r="M2220" s="25" t="s">
        <v>130</v>
      </c>
    </row>
    <row r="2221" spans="1:13" s="5" customFormat="1" ht="15.75">
      <c r="A2221" s="4" t="s">
        <v>14</v>
      </c>
      <c r="B2221" s="4">
        <f>SUM(B2218:B2220)</f>
        <v>0</v>
      </c>
      <c r="C2221" s="3"/>
      <c r="D2221" s="4">
        <f>SUM(D2218:D2220)</f>
        <v>0</v>
      </c>
      <c r="E2221" s="3"/>
      <c r="F2221" s="4">
        <f>SUM(F2218:F2220)</f>
        <v>0</v>
      </c>
      <c r="H2221" s="25" t="s">
        <v>179</v>
      </c>
      <c r="I2221" s="26">
        <v>0</v>
      </c>
      <c r="J2221" s="26">
        <v>0</v>
      </c>
      <c r="K2221" s="26">
        <v>0</v>
      </c>
      <c r="L2221" s="25">
        <v>16</v>
      </c>
      <c r="M2221" s="25" t="s">
        <v>131</v>
      </c>
    </row>
    <row r="2222" spans="1:13" s="5" customFormat="1" ht="15.75">
      <c r="A2222" s="4"/>
      <c r="B2222" s="4"/>
      <c r="C2222" s="4"/>
      <c r="D2222" s="4"/>
      <c r="E2222" s="4"/>
      <c r="F2222" s="4"/>
      <c r="H2222" s="25" t="s">
        <v>179</v>
      </c>
      <c r="I2222" s="26">
        <v>0</v>
      </c>
      <c r="J2222" s="26">
        <v>0</v>
      </c>
      <c r="K2222" s="26">
        <v>0</v>
      </c>
      <c r="L2222" s="25">
        <v>17</v>
      </c>
      <c r="M2222" s="25" t="s">
        <v>132</v>
      </c>
    </row>
    <row r="2223" spans="1:13" s="5" customFormat="1" ht="15.75">
      <c r="A2223" s="4" t="s">
        <v>15</v>
      </c>
      <c r="B2223" s="4">
        <f aca="true" t="shared" si="327" ref="B2223:B2229">I2216</f>
        <v>0</v>
      </c>
      <c r="C2223" s="3"/>
      <c r="D2223" s="4">
        <f aca="true" t="shared" si="328" ref="D2223:D2229">J2216</f>
        <v>0</v>
      </c>
      <c r="E2223" s="3"/>
      <c r="F2223" s="4">
        <f aca="true" t="shared" si="329" ref="F2223:F2229">K2216</f>
        <v>0</v>
      </c>
      <c r="H2223" s="25" t="s">
        <v>179</v>
      </c>
      <c r="I2223" s="27">
        <v>0</v>
      </c>
      <c r="J2223" s="27">
        <v>0</v>
      </c>
      <c r="K2223" s="27">
        <v>0</v>
      </c>
      <c r="L2223" s="25">
        <v>18</v>
      </c>
      <c r="M2223" s="25" t="s">
        <v>133</v>
      </c>
    </row>
    <row r="2224" spans="1:13" s="5" customFormat="1" ht="15.75">
      <c r="A2224" s="4" t="s">
        <v>16</v>
      </c>
      <c r="B2224" s="4">
        <f t="shared" si="327"/>
        <v>0</v>
      </c>
      <c r="C2224" s="3"/>
      <c r="D2224" s="4">
        <f t="shared" si="328"/>
        <v>0</v>
      </c>
      <c r="E2224" s="3"/>
      <c r="F2224" s="4">
        <f t="shared" si="329"/>
        <v>0</v>
      </c>
      <c r="H2224" s="25" t="s">
        <v>179</v>
      </c>
      <c r="I2224" s="26">
        <v>0</v>
      </c>
      <c r="J2224" s="26">
        <v>0</v>
      </c>
      <c r="K2224" s="26">
        <v>0</v>
      </c>
      <c r="L2224" s="25">
        <v>19</v>
      </c>
      <c r="M2224" s="25" t="s">
        <v>134</v>
      </c>
    </row>
    <row r="2225" spans="1:13" s="5" customFormat="1" ht="15.75">
      <c r="A2225" s="4" t="s">
        <v>17</v>
      </c>
      <c r="B2225" s="4">
        <f t="shared" si="327"/>
        <v>0</v>
      </c>
      <c r="C2225" s="3"/>
      <c r="D2225" s="4">
        <f t="shared" si="328"/>
        <v>0</v>
      </c>
      <c r="E2225" s="3"/>
      <c r="F2225" s="4">
        <f t="shared" si="329"/>
        <v>0</v>
      </c>
      <c r="H2225" s="25" t="s">
        <v>179</v>
      </c>
      <c r="I2225" s="26">
        <v>0</v>
      </c>
      <c r="J2225" s="26">
        <v>0</v>
      </c>
      <c r="K2225" s="26">
        <v>0</v>
      </c>
      <c r="L2225" s="25">
        <v>20</v>
      </c>
      <c r="M2225" s="25" t="s">
        <v>135</v>
      </c>
    </row>
    <row r="2226" spans="1:13" s="5" customFormat="1" ht="15.75">
      <c r="A2226" s="4" t="s">
        <v>18</v>
      </c>
      <c r="B2226" s="4">
        <f t="shared" si="327"/>
        <v>0</v>
      </c>
      <c r="C2226" s="3"/>
      <c r="D2226" s="4">
        <f t="shared" si="328"/>
        <v>0</v>
      </c>
      <c r="E2226" s="3"/>
      <c r="F2226" s="4">
        <f t="shared" si="329"/>
        <v>0</v>
      </c>
      <c r="H2226" s="25" t="s">
        <v>179</v>
      </c>
      <c r="I2226" s="26">
        <v>0</v>
      </c>
      <c r="J2226" s="26">
        <v>0</v>
      </c>
      <c r="K2226" s="26">
        <v>0</v>
      </c>
      <c r="L2226" s="25">
        <v>21</v>
      </c>
      <c r="M2226" s="25" t="s">
        <v>136</v>
      </c>
    </row>
    <row r="2227" spans="1:13" s="5" customFormat="1" ht="15.75">
      <c r="A2227" s="4" t="s">
        <v>19</v>
      </c>
      <c r="B2227" s="4">
        <f t="shared" si="327"/>
        <v>0</v>
      </c>
      <c r="C2227" s="3"/>
      <c r="D2227" s="4">
        <f t="shared" si="328"/>
        <v>0</v>
      </c>
      <c r="E2227" s="3"/>
      <c r="F2227" s="4">
        <f t="shared" si="329"/>
        <v>0</v>
      </c>
      <c r="H2227" s="25" t="s">
        <v>179</v>
      </c>
      <c r="I2227" s="26">
        <v>0</v>
      </c>
      <c r="J2227" s="26">
        <v>0</v>
      </c>
      <c r="K2227" s="26">
        <v>0</v>
      </c>
      <c r="L2227" s="25">
        <v>22</v>
      </c>
      <c r="M2227" s="25" t="s">
        <v>137</v>
      </c>
    </row>
    <row r="2228" spans="1:13" s="5" customFormat="1" ht="15.75">
      <c r="A2228" s="4" t="s">
        <v>20</v>
      </c>
      <c r="B2228" s="4">
        <f t="shared" si="327"/>
        <v>0</v>
      </c>
      <c r="C2228" s="3"/>
      <c r="D2228" s="4">
        <f t="shared" si="328"/>
        <v>0</v>
      </c>
      <c r="E2228" s="3"/>
      <c r="F2228" s="4">
        <f t="shared" si="329"/>
        <v>0</v>
      </c>
      <c r="H2228" s="25" t="s">
        <v>179</v>
      </c>
      <c r="I2228" s="26">
        <v>0</v>
      </c>
      <c r="J2228" s="26">
        <v>0</v>
      </c>
      <c r="K2228" s="26">
        <v>0</v>
      </c>
      <c r="L2228" s="25">
        <v>23</v>
      </c>
      <c r="M2228" s="25" t="s">
        <v>138</v>
      </c>
    </row>
    <row r="2229" spans="1:13" s="5" customFormat="1" ht="15.75">
      <c r="A2229" s="4" t="s">
        <v>21</v>
      </c>
      <c r="B2229" s="4">
        <f t="shared" si="327"/>
        <v>0</v>
      </c>
      <c r="C2229" s="3"/>
      <c r="D2229" s="4">
        <f t="shared" si="328"/>
        <v>0</v>
      </c>
      <c r="E2229" s="3"/>
      <c r="F2229" s="4">
        <f t="shared" si="329"/>
        <v>0</v>
      </c>
      <c r="H2229" s="25" t="s">
        <v>179</v>
      </c>
      <c r="I2229" s="26">
        <v>0</v>
      </c>
      <c r="J2229" s="26">
        <v>0</v>
      </c>
      <c r="K2229" s="26">
        <v>0</v>
      </c>
      <c r="L2229" s="25">
        <v>24</v>
      </c>
      <c r="M2229" s="25" t="s">
        <v>139</v>
      </c>
    </row>
    <row r="2230" spans="1:13" s="5" customFormat="1" ht="15.75">
      <c r="A2230" s="4"/>
      <c r="B2230" s="4"/>
      <c r="C2230" s="3"/>
      <c r="D2230" s="4"/>
      <c r="E2230" s="3"/>
      <c r="F2230" s="4"/>
      <c r="H2230" s="25" t="s">
        <v>179</v>
      </c>
      <c r="I2230" s="26">
        <v>0</v>
      </c>
      <c r="J2230" s="26">
        <v>0</v>
      </c>
      <c r="K2230" s="26">
        <v>0</v>
      </c>
      <c r="L2230" s="25">
        <v>25</v>
      </c>
      <c r="M2230" s="25" t="s">
        <v>140</v>
      </c>
    </row>
    <row r="2231" spans="1:13" s="5" customFormat="1" ht="15.75">
      <c r="A2231" s="4" t="s">
        <v>22</v>
      </c>
      <c r="B2231" s="4">
        <f>I2223</f>
        <v>0</v>
      </c>
      <c r="C2231" s="3"/>
      <c r="D2231" s="4">
        <f>J2223</f>
        <v>0</v>
      </c>
      <c r="E2231" s="3"/>
      <c r="F2231" s="4">
        <f>K2223</f>
        <v>0</v>
      </c>
      <c r="H2231" s="25" t="s">
        <v>179</v>
      </c>
      <c r="I2231" s="26">
        <v>0</v>
      </c>
      <c r="J2231" s="26">
        <v>0</v>
      </c>
      <c r="K2231" s="26">
        <v>0</v>
      </c>
      <c r="L2231" s="25">
        <v>26</v>
      </c>
      <c r="M2231" s="25" t="s">
        <v>141</v>
      </c>
    </row>
    <row r="2232" spans="1:13" s="5" customFormat="1" ht="15.75">
      <c r="A2232" s="4" t="s">
        <v>23</v>
      </c>
      <c r="B2232" s="4">
        <f>I2224</f>
        <v>0</v>
      </c>
      <c r="C2232" s="3"/>
      <c r="D2232" s="4">
        <f>J2224</f>
        <v>0</v>
      </c>
      <c r="E2232" s="3"/>
      <c r="F2232" s="4">
        <f>K2224</f>
        <v>0</v>
      </c>
      <c r="H2232" s="25" t="s">
        <v>179</v>
      </c>
      <c r="I2232" s="26">
        <v>0</v>
      </c>
      <c r="J2232" s="26">
        <v>0</v>
      </c>
      <c r="K2232" s="26">
        <v>0</v>
      </c>
      <c r="L2232" s="25">
        <v>27</v>
      </c>
      <c r="M2232" s="25" t="s">
        <v>142</v>
      </c>
    </row>
    <row r="2233" spans="1:13" s="5" customFormat="1" ht="15.75">
      <c r="A2233" s="4" t="s">
        <v>24</v>
      </c>
      <c r="B2233" s="12">
        <f>I2225</f>
        <v>0</v>
      </c>
      <c r="C2233" s="3"/>
      <c r="D2233" s="12">
        <f>J2225</f>
        <v>0</v>
      </c>
      <c r="E2233" s="3"/>
      <c r="F2233" s="12">
        <f>K2225</f>
        <v>0</v>
      </c>
      <c r="H2233" s="25" t="s">
        <v>179</v>
      </c>
      <c r="I2233" s="26">
        <v>0</v>
      </c>
      <c r="J2233" s="26">
        <v>0</v>
      </c>
      <c r="K2233" s="26">
        <v>0</v>
      </c>
      <c r="L2233" s="25">
        <v>28</v>
      </c>
      <c r="M2233" s="25" t="s">
        <v>143</v>
      </c>
    </row>
    <row r="2234" spans="1:13" s="5" customFormat="1" ht="15.75">
      <c r="A2234" s="4"/>
      <c r="B2234" s="4"/>
      <c r="C2234" s="3"/>
      <c r="D2234" s="4"/>
      <c r="E2234" s="3"/>
      <c r="F2234" s="4"/>
      <c r="H2234" s="25" t="s">
        <v>179</v>
      </c>
      <c r="I2234" s="26">
        <v>100000</v>
      </c>
      <c r="J2234" s="26">
        <v>100000</v>
      </c>
      <c r="K2234" s="26">
        <v>90000</v>
      </c>
      <c r="L2234" s="25">
        <v>29</v>
      </c>
      <c r="M2234" s="25" t="s">
        <v>144</v>
      </c>
    </row>
    <row r="2235" spans="1:13" s="5" customFormat="1" ht="15.75">
      <c r="A2235" s="4" t="s">
        <v>25</v>
      </c>
      <c r="B2235" s="4">
        <f>SUM(B2231:B2234)</f>
        <v>0</v>
      </c>
      <c r="C2235" s="3"/>
      <c r="D2235" s="4">
        <f>SUM(D2231:D2234)</f>
        <v>0</v>
      </c>
      <c r="E2235" s="3"/>
      <c r="F2235" s="4">
        <f>SUM(F2231:F2234)</f>
        <v>0</v>
      </c>
      <c r="H2235" s="25" t="s">
        <v>179</v>
      </c>
      <c r="I2235" s="26">
        <v>0</v>
      </c>
      <c r="J2235" s="26">
        <v>0</v>
      </c>
      <c r="K2235" s="26">
        <v>0</v>
      </c>
      <c r="L2235" s="25">
        <v>30</v>
      </c>
      <c r="M2235" s="25" t="s">
        <v>145</v>
      </c>
    </row>
    <row r="2236" spans="1:13" s="5" customFormat="1" ht="15.75">
      <c r="A2236" s="4"/>
      <c r="B2236" s="4"/>
      <c r="C2236" s="3"/>
      <c r="D2236" s="4"/>
      <c r="E2236" s="3"/>
      <c r="F2236" s="4"/>
      <c r="H2236" s="25" t="s">
        <v>179</v>
      </c>
      <c r="I2236" s="26">
        <v>3044803</v>
      </c>
      <c r="J2236" s="26">
        <v>3744329</v>
      </c>
      <c r="K2236" s="26">
        <v>3700000</v>
      </c>
      <c r="L2236" s="25">
        <v>31</v>
      </c>
      <c r="M2236" s="25" t="s">
        <v>146</v>
      </c>
    </row>
    <row r="2237" spans="1:13" s="5" customFormat="1" ht="15.75">
      <c r="A2237" s="4" t="s">
        <v>26</v>
      </c>
      <c r="B2237" s="4">
        <f aca="true" t="shared" si="330" ref="B2237:B2242">I2226</f>
        <v>0</v>
      </c>
      <c r="C2237" s="3"/>
      <c r="D2237" s="4">
        <f aca="true" t="shared" si="331" ref="D2237:D2242">J2226</f>
        <v>0</v>
      </c>
      <c r="E2237" s="3"/>
      <c r="F2237" s="4">
        <f aca="true" t="shared" si="332" ref="F2237:F2242">K2226</f>
        <v>0</v>
      </c>
      <c r="H2237" s="25" t="s">
        <v>179</v>
      </c>
      <c r="I2237" s="26">
        <v>0</v>
      </c>
      <c r="J2237" s="26">
        <v>0</v>
      </c>
      <c r="K2237" s="26">
        <v>0</v>
      </c>
      <c r="L2237" s="25">
        <v>32</v>
      </c>
      <c r="M2237" s="25" t="s">
        <v>147</v>
      </c>
    </row>
    <row r="2238" spans="1:13" s="5" customFormat="1" ht="15.75">
      <c r="A2238" s="4" t="s">
        <v>27</v>
      </c>
      <c r="B2238" s="4">
        <f t="shared" si="330"/>
        <v>0</v>
      </c>
      <c r="C2238" s="3"/>
      <c r="D2238" s="4">
        <f t="shared" si="331"/>
        <v>0</v>
      </c>
      <c r="E2238" s="3"/>
      <c r="F2238" s="4">
        <f t="shared" si="332"/>
        <v>0</v>
      </c>
      <c r="H2238" s="25" t="s">
        <v>179</v>
      </c>
      <c r="I2238" s="26">
        <v>0</v>
      </c>
      <c r="J2238" s="26">
        <v>0</v>
      </c>
      <c r="K2238" s="26">
        <v>0</v>
      </c>
      <c r="L2238" s="25">
        <v>33</v>
      </c>
      <c r="M2238" s="25" t="s">
        <v>148</v>
      </c>
    </row>
    <row r="2239" spans="1:13" s="5" customFormat="1" ht="15.75">
      <c r="A2239" s="4" t="s">
        <v>28</v>
      </c>
      <c r="B2239" s="4">
        <f t="shared" si="330"/>
        <v>0</v>
      </c>
      <c r="C2239" s="3"/>
      <c r="D2239" s="4">
        <f t="shared" si="331"/>
        <v>0</v>
      </c>
      <c r="E2239" s="3"/>
      <c r="F2239" s="4">
        <f t="shared" si="332"/>
        <v>0</v>
      </c>
      <c r="H2239" s="25" t="s">
        <v>179</v>
      </c>
      <c r="I2239" s="26">
        <v>0</v>
      </c>
      <c r="J2239" s="26">
        <v>0</v>
      </c>
      <c r="K2239" s="26">
        <v>0</v>
      </c>
      <c r="L2239" s="25">
        <v>34</v>
      </c>
      <c r="M2239" s="25" t="s">
        <v>149</v>
      </c>
    </row>
    <row r="2240" spans="1:13" s="5" customFormat="1" ht="15.75">
      <c r="A2240" s="4" t="s">
        <v>29</v>
      </c>
      <c r="B2240" s="4">
        <f t="shared" si="330"/>
        <v>0</v>
      </c>
      <c r="C2240" s="3"/>
      <c r="D2240" s="4">
        <f t="shared" si="331"/>
        <v>0</v>
      </c>
      <c r="E2240" s="3"/>
      <c r="F2240" s="4">
        <f t="shared" si="332"/>
        <v>0</v>
      </c>
      <c r="H2240" s="25" t="s">
        <v>179</v>
      </c>
      <c r="I2240" s="26">
        <v>0</v>
      </c>
      <c r="J2240" s="26">
        <v>0</v>
      </c>
      <c r="K2240" s="26">
        <v>0</v>
      </c>
      <c r="L2240" s="25">
        <v>35</v>
      </c>
      <c r="M2240" s="25" t="s">
        <v>150</v>
      </c>
    </row>
    <row r="2241" spans="1:13" s="5" customFormat="1" ht="15.75">
      <c r="A2241" s="4" t="s">
        <v>30</v>
      </c>
      <c r="B2241" s="4">
        <f t="shared" si="330"/>
        <v>0</v>
      </c>
      <c r="C2241" s="3"/>
      <c r="D2241" s="4">
        <f t="shared" si="331"/>
        <v>0</v>
      </c>
      <c r="E2241" s="3"/>
      <c r="F2241" s="4">
        <f t="shared" si="332"/>
        <v>0</v>
      </c>
      <c r="H2241" s="25" t="s">
        <v>179</v>
      </c>
      <c r="I2241" s="26">
        <v>44400</v>
      </c>
      <c r="J2241" s="26">
        <v>60000</v>
      </c>
      <c r="K2241" s="26">
        <v>60000</v>
      </c>
      <c r="L2241" s="25">
        <v>36</v>
      </c>
      <c r="M2241" s="25" t="s">
        <v>151</v>
      </c>
    </row>
    <row r="2242" spans="1:13" s="5" customFormat="1" ht="15.75">
      <c r="A2242" s="4" t="s">
        <v>31</v>
      </c>
      <c r="B2242" s="12">
        <f t="shared" si="330"/>
        <v>0</v>
      </c>
      <c r="C2242" s="3"/>
      <c r="D2242" s="12">
        <f t="shared" si="331"/>
        <v>0</v>
      </c>
      <c r="E2242" s="3"/>
      <c r="F2242" s="12">
        <f t="shared" si="332"/>
        <v>0</v>
      </c>
      <c r="H2242" s="25" t="s">
        <v>179</v>
      </c>
      <c r="I2242" s="26">
        <v>0</v>
      </c>
      <c r="J2242" s="26">
        <v>0</v>
      </c>
      <c r="K2242" s="26">
        <v>0</v>
      </c>
      <c r="L2242" s="25">
        <v>37</v>
      </c>
      <c r="M2242" s="25" t="s">
        <v>152</v>
      </c>
    </row>
    <row r="2243" spans="1:12" s="5" customFormat="1" ht="15.75">
      <c r="A2243" s="4"/>
      <c r="B2243" s="4"/>
      <c r="C2243" s="3"/>
      <c r="D2243" s="4"/>
      <c r="E2243" s="3"/>
      <c r="F2243" s="4"/>
      <c r="L2243" s="25"/>
    </row>
    <row r="2244" spans="1:12" s="5" customFormat="1" ht="15.75">
      <c r="A2244" s="4" t="s">
        <v>32</v>
      </c>
      <c r="B2244" s="4">
        <f>SUM(B2237:B2243)</f>
        <v>0</v>
      </c>
      <c r="C2244" s="3"/>
      <c r="D2244" s="4">
        <f>SUM(D2237:D2243)</f>
        <v>0</v>
      </c>
      <c r="E2244" s="3"/>
      <c r="F2244" s="4">
        <f>SUM(F2237:F2243)</f>
        <v>0</v>
      </c>
      <c r="L2244" s="25"/>
    </row>
    <row r="2245" spans="1:12" s="5" customFormat="1" ht="15.75">
      <c r="A2245" s="4"/>
      <c r="B2245" s="4"/>
      <c r="C2245" s="3"/>
      <c r="D2245" s="4"/>
      <c r="E2245" s="3"/>
      <c r="F2245" s="4"/>
      <c r="L2245" s="25"/>
    </row>
    <row r="2246" spans="1:12" s="5" customFormat="1" ht="15.75">
      <c r="A2246" s="4" t="s">
        <v>33</v>
      </c>
      <c r="B2246" s="4">
        <f>I2232</f>
        <v>0</v>
      </c>
      <c r="C2246" s="3"/>
      <c r="D2246" s="4">
        <f>J2232</f>
        <v>0</v>
      </c>
      <c r="E2246" s="3"/>
      <c r="F2246" s="4">
        <f>K2232</f>
        <v>0</v>
      </c>
      <c r="L2246" s="25"/>
    </row>
    <row r="2247" spans="1:12" s="5" customFormat="1" ht="15.75">
      <c r="A2247" s="4" t="s">
        <v>34</v>
      </c>
      <c r="B2247" s="4">
        <f>I2233</f>
        <v>0</v>
      </c>
      <c r="C2247" s="3"/>
      <c r="D2247" s="4">
        <f>J2233</f>
        <v>0</v>
      </c>
      <c r="E2247" s="3"/>
      <c r="F2247" s="4">
        <f>K2233</f>
        <v>0</v>
      </c>
      <c r="L2247" s="25"/>
    </row>
    <row r="2248" spans="1:12" s="5" customFormat="1" ht="15.75">
      <c r="A2248" s="4" t="s">
        <v>35</v>
      </c>
      <c r="B2248" s="4">
        <f>I2234</f>
        <v>100000</v>
      </c>
      <c r="C2248" s="3"/>
      <c r="D2248" s="4">
        <f>J2234</f>
        <v>100000</v>
      </c>
      <c r="E2248" s="3"/>
      <c r="F2248" s="4">
        <f>K2234</f>
        <v>90000</v>
      </c>
      <c r="L2248" s="25"/>
    </row>
    <row r="2249" spans="1:12" s="5" customFormat="1" ht="15.75">
      <c r="A2249" s="4" t="s">
        <v>36</v>
      </c>
      <c r="B2249" s="12">
        <f>I2235</f>
        <v>0</v>
      </c>
      <c r="C2249" s="3"/>
      <c r="D2249" s="12">
        <f>J2235</f>
        <v>0</v>
      </c>
      <c r="E2249" s="3"/>
      <c r="F2249" s="12">
        <f>K2235</f>
        <v>0</v>
      </c>
      <c r="L2249" s="25"/>
    </row>
    <row r="2250" spans="1:12" s="5" customFormat="1" ht="15.75">
      <c r="A2250" s="4"/>
      <c r="B2250" s="4"/>
      <c r="C2250" s="3"/>
      <c r="D2250" s="4"/>
      <c r="E2250" s="3"/>
      <c r="F2250" s="4"/>
      <c r="L2250" s="25"/>
    </row>
    <row r="2251" spans="1:12" s="5" customFormat="1" ht="15.75">
      <c r="A2251" s="4" t="s">
        <v>37</v>
      </c>
      <c r="B2251" s="4">
        <f>SUM(B2246:B2250)</f>
        <v>100000</v>
      </c>
      <c r="C2251" s="3"/>
      <c r="D2251" s="4">
        <f>SUM(D2246:D2250)</f>
        <v>100000</v>
      </c>
      <c r="E2251" s="3"/>
      <c r="F2251" s="4">
        <f>SUM(F2246:F2250)</f>
        <v>90000</v>
      </c>
      <c r="L2251" s="25"/>
    </row>
    <row r="2252" spans="1:12" s="5" customFormat="1" ht="15.75">
      <c r="A2252" s="4"/>
      <c r="B2252" s="4"/>
      <c r="C2252" s="3"/>
      <c r="D2252" s="4"/>
      <c r="E2252" s="3"/>
      <c r="F2252" s="4"/>
      <c r="L2252" s="25"/>
    </row>
    <row r="2253" spans="1:12" s="5" customFormat="1" ht="15.75">
      <c r="A2253" s="4" t="s">
        <v>38</v>
      </c>
      <c r="B2253" s="4">
        <f aca="true" t="shared" si="333" ref="B2253:B2258">I2236</f>
        <v>3044803</v>
      </c>
      <c r="C2253" s="3"/>
      <c r="D2253" s="4">
        <f aca="true" t="shared" si="334" ref="D2253:D2258">J2236</f>
        <v>3744329</v>
      </c>
      <c r="E2253" s="3"/>
      <c r="F2253" s="4">
        <f aca="true" t="shared" si="335" ref="F2253:F2258">K2236</f>
        <v>3700000</v>
      </c>
      <c r="L2253" s="25"/>
    </row>
    <row r="2254" spans="1:12" s="5" customFormat="1" ht="15.75">
      <c r="A2254" s="4" t="s">
        <v>39</v>
      </c>
      <c r="B2254" s="4">
        <f t="shared" si="333"/>
        <v>0</v>
      </c>
      <c r="C2254" s="3"/>
      <c r="D2254" s="4">
        <f t="shared" si="334"/>
        <v>0</v>
      </c>
      <c r="E2254" s="3"/>
      <c r="F2254" s="4">
        <f t="shared" si="335"/>
        <v>0</v>
      </c>
      <c r="L2254" s="25"/>
    </row>
    <row r="2255" spans="1:12" s="5" customFormat="1" ht="15.75">
      <c r="A2255" s="4" t="s">
        <v>40</v>
      </c>
      <c r="B2255" s="4">
        <f t="shared" si="333"/>
        <v>0</v>
      </c>
      <c r="C2255" s="3"/>
      <c r="D2255" s="4">
        <f t="shared" si="334"/>
        <v>0</v>
      </c>
      <c r="E2255" s="3"/>
      <c r="F2255" s="4">
        <f t="shared" si="335"/>
        <v>0</v>
      </c>
      <c r="L2255" s="25"/>
    </row>
    <row r="2256" spans="1:12" s="5" customFormat="1" ht="15.75">
      <c r="A2256" s="4" t="s">
        <v>41</v>
      </c>
      <c r="B2256" s="4">
        <f t="shared" si="333"/>
        <v>0</v>
      </c>
      <c r="C2256" s="3"/>
      <c r="D2256" s="4">
        <f t="shared" si="334"/>
        <v>0</v>
      </c>
      <c r="E2256" s="3"/>
      <c r="F2256" s="4">
        <f t="shared" si="335"/>
        <v>0</v>
      </c>
      <c r="L2256" s="25"/>
    </row>
    <row r="2257" spans="1:12" s="5" customFormat="1" ht="15.75">
      <c r="A2257" s="4" t="s">
        <v>42</v>
      </c>
      <c r="B2257" s="4">
        <f t="shared" si="333"/>
        <v>0</v>
      </c>
      <c r="C2257" s="3"/>
      <c r="D2257" s="4">
        <f t="shared" si="334"/>
        <v>0</v>
      </c>
      <c r="E2257" s="3"/>
      <c r="F2257" s="4">
        <f t="shared" si="335"/>
        <v>0</v>
      </c>
      <c r="L2257" s="25"/>
    </row>
    <row r="2258" spans="1:12" s="5" customFormat="1" ht="15.75">
      <c r="A2258" s="4" t="s">
        <v>43</v>
      </c>
      <c r="B2258" s="4">
        <f t="shared" si="333"/>
        <v>44400</v>
      </c>
      <c r="C2258" s="3"/>
      <c r="D2258" s="4">
        <f t="shared" si="334"/>
        <v>60000</v>
      </c>
      <c r="E2258" s="3"/>
      <c r="F2258" s="4">
        <f t="shared" si="335"/>
        <v>60000</v>
      </c>
      <c r="L2258" s="25"/>
    </row>
    <row r="2259" spans="1:12" s="5" customFormat="1" ht="15.75">
      <c r="A2259" s="4" t="s">
        <v>44</v>
      </c>
      <c r="B2259" s="4"/>
      <c r="C2259" s="4"/>
      <c r="D2259" s="4"/>
      <c r="E2259" s="3"/>
      <c r="F2259" s="4"/>
      <c r="L2259" s="25"/>
    </row>
    <row r="2260" spans="1:12" s="5" customFormat="1" ht="15.75">
      <c r="A2260" s="4" t="s">
        <v>45</v>
      </c>
      <c r="B2260" s="12">
        <f>I2242</f>
        <v>0</v>
      </c>
      <c r="C2260" s="3"/>
      <c r="D2260" s="12">
        <f>J2242</f>
        <v>0</v>
      </c>
      <c r="E2260" s="3"/>
      <c r="F2260" s="12">
        <f>K2242</f>
        <v>0</v>
      </c>
      <c r="L2260" s="25"/>
    </row>
    <row r="2261" spans="1:12" s="5" customFormat="1" ht="15.75">
      <c r="A2261" s="4"/>
      <c r="B2261" s="4"/>
      <c r="C2261" s="4"/>
      <c r="D2261" s="4"/>
      <c r="E2261" s="3"/>
      <c r="F2261" s="4"/>
      <c r="L2261" s="25"/>
    </row>
    <row r="2262" spans="1:12" s="5" customFormat="1" ht="15.75">
      <c r="A2262" s="4" t="s">
        <v>46</v>
      </c>
      <c r="B2262" s="4">
        <f>SUM(B2206:B2207)+B2216+SUM(B2220:B2229)+B2235+B2244+SUM(B2250:B2261)</f>
        <v>3595560</v>
      </c>
      <c r="C2262" s="3"/>
      <c r="D2262" s="4">
        <f>SUM(D2206:D2207)+D2216+SUM(D2220:D2229)+D2235+D2244+SUM(D2250:D2261)</f>
        <v>4304263</v>
      </c>
      <c r="E2262" s="3"/>
      <c r="F2262" s="4">
        <f>SUM(F2206:F2207)+F2216+SUM(F2220:F2229)+F2235+F2244+SUM(F2250:F2261)</f>
        <v>4247875</v>
      </c>
      <c r="L2262" s="25"/>
    </row>
    <row r="2263" spans="1:12" s="5" customFormat="1" ht="15.75">
      <c r="A2263" s="4"/>
      <c r="B2263" s="4"/>
      <c r="C2263" s="3"/>
      <c r="D2263" s="4"/>
      <c r="E2263" s="3"/>
      <c r="F2263" s="4"/>
      <c r="L2263" s="25"/>
    </row>
    <row r="2264" spans="1:12" s="5" customFormat="1" ht="15.75">
      <c r="A2264" s="13" t="s">
        <v>47</v>
      </c>
      <c r="B2264" s="4"/>
      <c r="C2264" s="4"/>
      <c r="D2264" s="4"/>
      <c r="E2264" s="4"/>
      <c r="F2264" s="4"/>
      <c r="L2264" s="25"/>
    </row>
    <row r="2265" spans="1:12" s="5" customFormat="1" ht="15.75">
      <c r="A2265" s="14" t="s">
        <v>48</v>
      </c>
      <c r="B2265" s="4"/>
      <c r="C2265" s="3"/>
      <c r="D2265" s="4"/>
      <c r="E2265" s="3"/>
      <c r="F2265" s="4"/>
      <c r="L2265" s="25"/>
    </row>
    <row r="2266" spans="1:12" s="5" customFormat="1" ht="15.75">
      <c r="A2266" s="14" t="s">
        <v>49</v>
      </c>
      <c r="B2266" s="4"/>
      <c r="C2266" s="3"/>
      <c r="D2266" s="4"/>
      <c r="E2266" s="3"/>
      <c r="F2266" s="4"/>
      <c r="L2266" s="25"/>
    </row>
    <row r="2267" spans="1:12" s="5" customFormat="1" ht="15.75">
      <c r="A2267" s="14" t="s">
        <v>50</v>
      </c>
      <c r="B2267" s="3"/>
      <c r="C2267" s="3"/>
      <c r="D2267" s="3"/>
      <c r="E2267" s="3"/>
      <c r="F2267" s="3"/>
      <c r="L2267" s="25"/>
    </row>
    <row r="2268" spans="1:12" s="5" customFormat="1" ht="15.75">
      <c r="A2268" s="14" t="s">
        <v>51</v>
      </c>
      <c r="B2268" s="4"/>
      <c r="C2268" s="3"/>
      <c r="D2268" s="4"/>
      <c r="E2268" s="3"/>
      <c r="F2268" s="4"/>
      <c r="L2268" s="25"/>
    </row>
    <row r="2269" spans="1:12" s="5" customFormat="1" ht="15.75">
      <c r="A2269" s="4"/>
      <c r="B2269" s="4"/>
      <c r="C2269" s="3"/>
      <c r="D2269" s="4"/>
      <c r="E2269" s="3"/>
      <c r="F2269" s="4"/>
      <c r="L2269" s="25"/>
    </row>
    <row r="2270" spans="1:12" s="5" customFormat="1" ht="15.75">
      <c r="A2270" s="4"/>
      <c r="B2270" s="4"/>
      <c r="C2270" s="3"/>
      <c r="D2270" s="4"/>
      <c r="E2270" s="3"/>
      <c r="F2270" s="4"/>
      <c r="L2270" s="25"/>
    </row>
    <row r="2271" spans="1:12" s="5" customFormat="1" ht="15.75">
      <c r="A2271" s="15"/>
      <c r="B2271" s="4"/>
      <c r="C2271" s="3"/>
      <c r="D2271" s="4"/>
      <c r="E2271" s="3"/>
      <c r="F2271" s="4"/>
      <c r="L2271" s="25"/>
    </row>
    <row r="2272" spans="1:12" s="5" customFormat="1" ht="15.75">
      <c r="A2272" s="15"/>
      <c r="B2272" s="4"/>
      <c r="C2272" s="3"/>
      <c r="D2272" s="4"/>
      <c r="E2272" s="3"/>
      <c r="F2272" s="4"/>
      <c r="L2272" s="25"/>
    </row>
    <row r="2273" spans="1:12" s="5" customFormat="1" ht="15.75">
      <c r="A2273" s="16"/>
      <c r="B2273" s="4"/>
      <c r="C2273" s="3"/>
      <c r="D2273" s="4"/>
      <c r="E2273" s="3"/>
      <c r="F2273" s="4"/>
      <c r="L2273" s="25"/>
    </row>
    <row r="2274" spans="1:12" s="5" customFormat="1" ht="15.75">
      <c r="A2274" s="17"/>
      <c r="B2274" s="4"/>
      <c r="C2274" s="3"/>
      <c r="D2274" s="4"/>
      <c r="E2274" s="3"/>
      <c r="F2274" s="4"/>
      <c r="L2274" s="25"/>
    </row>
    <row r="2275" spans="1:12" s="5" customFormat="1" ht="15.75">
      <c r="A2275" s="18" t="s">
        <v>52</v>
      </c>
      <c r="B2275" s="4"/>
      <c r="C2275" s="3"/>
      <c r="D2275" s="4"/>
      <c r="E2275" s="3"/>
      <c r="F2275" s="4"/>
      <c r="L2275" s="25"/>
    </row>
    <row r="2276" spans="1:12" s="5" customFormat="1" ht="15.75">
      <c r="A2276" s="4"/>
      <c r="B2276" s="4"/>
      <c r="C2276" s="3"/>
      <c r="D2276" s="4"/>
      <c r="E2276" s="3"/>
      <c r="F2276" s="4"/>
      <c r="L2276" s="25"/>
    </row>
    <row r="2277" spans="1:12" s="5" customFormat="1" ht="15.75">
      <c r="A2277" s="6" t="s">
        <v>0</v>
      </c>
      <c r="B2277" s="4"/>
      <c r="C2277" s="3"/>
      <c r="D2277" s="4"/>
      <c r="E2277" s="3"/>
      <c r="F2277" s="4"/>
      <c r="L2277" s="25"/>
    </row>
    <row r="2278" spans="1:12" s="5" customFormat="1" ht="15.75">
      <c r="A2278" s="4"/>
      <c r="B2278" s="4"/>
      <c r="C2278" s="3"/>
      <c r="D2278" s="4"/>
      <c r="E2278" s="3"/>
      <c r="F2278" s="4"/>
      <c r="L2278" s="25"/>
    </row>
    <row r="2279" spans="1:12" s="5" customFormat="1" ht="15.75">
      <c r="A2279" s="6" t="s">
        <v>1</v>
      </c>
      <c r="B2279" s="4"/>
      <c r="C2279" s="3"/>
      <c r="D2279" s="4"/>
      <c r="E2279" s="3"/>
      <c r="F2279" s="4"/>
      <c r="L2279" s="25"/>
    </row>
    <row r="2280" spans="1:12" s="5" customFormat="1" ht="15.75">
      <c r="A2280" s="19" t="s">
        <v>80</v>
      </c>
      <c r="B2280" s="4"/>
      <c r="C2280" s="3"/>
      <c r="D2280" s="4"/>
      <c r="E2280" s="3"/>
      <c r="F2280" s="4"/>
      <c r="L2280" s="25"/>
    </row>
    <row r="2281" spans="1:12" s="5" customFormat="1" ht="15.75">
      <c r="A2281" s="4"/>
      <c r="B2281" s="4"/>
      <c r="C2281" s="3"/>
      <c r="D2281" s="8"/>
      <c r="E2281" s="9"/>
      <c r="F2281" s="8"/>
      <c r="L2281" s="25"/>
    </row>
    <row r="2282" spans="1:12" s="5" customFormat="1" ht="15.75">
      <c r="A2282" s="4"/>
      <c r="B2282" s="10"/>
      <c r="C2282" s="11"/>
      <c r="D2282" s="10"/>
      <c r="E2282" s="11"/>
      <c r="F2282" s="10"/>
      <c r="L2282" s="25"/>
    </row>
    <row r="2283" spans="1:12" s="5" customFormat="1" ht="15.75">
      <c r="A2283" s="4"/>
      <c r="B2283" s="2">
        <v>1997</v>
      </c>
      <c r="C2283" s="1"/>
      <c r="D2283" s="2">
        <v>1998</v>
      </c>
      <c r="E2283" s="1"/>
      <c r="F2283" s="2">
        <v>1999</v>
      </c>
      <c r="L2283" s="25"/>
    </row>
    <row r="2284" spans="1:12" s="5" customFormat="1" ht="15.75">
      <c r="A2284" s="4"/>
      <c r="B2284" s="4"/>
      <c r="C2284" s="3"/>
      <c r="D2284" s="4"/>
      <c r="E2284" s="3"/>
      <c r="F2284" s="4"/>
      <c r="L2284" s="25"/>
    </row>
    <row r="2285" spans="1:13" s="5" customFormat="1" ht="15.75">
      <c r="A2285" s="4" t="s">
        <v>3</v>
      </c>
      <c r="B2285" s="4">
        <f>I2285</f>
        <v>2321232</v>
      </c>
      <c r="C2285" s="3"/>
      <c r="D2285" s="4">
        <f>J2285</f>
        <v>4888611</v>
      </c>
      <c r="E2285" s="3"/>
      <c r="F2285" s="4">
        <f>K2285</f>
        <v>4801542</v>
      </c>
      <c r="H2285" s="25" t="s">
        <v>180</v>
      </c>
      <c r="I2285" s="29">
        <v>2321232</v>
      </c>
      <c r="J2285" s="29">
        <v>4888611</v>
      </c>
      <c r="K2285" s="29">
        <v>4801542</v>
      </c>
      <c r="L2285" s="25">
        <v>1</v>
      </c>
      <c r="M2285" s="25" t="s">
        <v>116</v>
      </c>
    </row>
    <row r="2286" spans="1:13" s="5" customFormat="1" ht="15.75">
      <c r="A2286" s="4" t="s">
        <v>4</v>
      </c>
      <c r="B2286" s="4">
        <f>I2286</f>
        <v>7094888</v>
      </c>
      <c r="C2286" s="3"/>
      <c r="D2286" s="4">
        <f>J2286</f>
        <v>6899996</v>
      </c>
      <c r="E2286" s="3"/>
      <c r="F2286" s="4">
        <f>K2286</f>
        <v>6751988</v>
      </c>
      <c r="H2286" s="25" t="s">
        <v>180</v>
      </c>
      <c r="I2286" s="26">
        <v>7094888</v>
      </c>
      <c r="J2286" s="26">
        <v>6899996</v>
      </c>
      <c r="K2286" s="26">
        <v>6751988</v>
      </c>
      <c r="L2286" s="25">
        <v>2</v>
      </c>
      <c r="M2286" s="25" t="s">
        <v>117</v>
      </c>
    </row>
    <row r="2287" spans="1:13" s="5" customFormat="1" ht="15.75">
      <c r="A2287" s="4"/>
      <c r="B2287" s="4"/>
      <c r="C2287" s="3"/>
      <c r="D2287" s="4"/>
      <c r="E2287" s="3"/>
      <c r="F2287" s="4"/>
      <c r="H2287" s="25" t="s">
        <v>180</v>
      </c>
      <c r="I2287" s="26">
        <v>86178485</v>
      </c>
      <c r="J2287" s="26">
        <v>86609360</v>
      </c>
      <c r="K2287" s="26">
        <v>87876278</v>
      </c>
      <c r="L2287" s="25">
        <v>3</v>
      </c>
      <c r="M2287" s="25" t="s">
        <v>118</v>
      </c>
    </row>
    <row r="2288" spans="1:13" s="5" customFormat="1" ht="15.75">
      <c r="A2288" s="4" t="s">
        <v>5</v>
      </c>
      <c r="B2288" s="4">
        <f aca="true" t="shared" si="336" ref="B2288:B2293">I2287</f>
        <v>86178485</v>
      </c>
      <c r="C2288" s="3"/>
      <c r="D2288" s="4">
        <f aca="true" t="shared" si="337" ref="D2288:D2293">J2287</f>
        <v>86609360</v>
      </c>
      <c r="E2288" s="3"/>
      <c r="F2288" s="4">
        <f aca="true" t="shared" si="338" ref="F2288:F2293">K2287</f>
        <v>87876278</v>
      </c>
      <c r="H2288" s="25" t="s">
        <v>180</v>
      </c>
      <c r="I2288" s="26">
        <v>888073</v>
      </c>
      <c r="J2288" s="26">
        <v>888073</v>
      </c>
      <c r="K2288" s="26">
        <v>549148</v>
      </c>
      <c r="L2288" s="25">
        <v>4</v>
      </c>
      <c r="M2288" s="25" t="s">
        <v>119</v>
      </c>
    </row>
    <row r="2289" spans="1:13" s="5" customFormat="1" ht="15.75">
      <c r="A2289" s="4" t="s">
        <v>6</v>
      </c>
      <c r="B2289" s="4">
        <f t="shared" si="336"/>
        <v>888073</v>
      </c>
      <c r="C2289" s="3"/>
      <c r="D2289" s="4">
        <f t="shared" si="337"/>
        <v>888073</v>
      </c>
      <c r="E2289" s="3"/>
      <c r="F2289" s="4">
        <f t="shared" si="338"/>
        <v>549148</v>
      </c>
      <c r="H2289" s="25" t="s">
        <v>180</v>
      </c>
      <c r="I2289" s="26">
        <v>1116613</v>
      </c>
      <c r="J2289" s="26">
        <v>1297474</v>
      </c>
      <c r="K2289" s="26">
        <v>1379529</v>
      </c>
      <c r="L2289" s="25">
        <v>5</v>
      </c>
      <c r="M2289" s="25" t="s">
        <v>120</v>
      </c>
    </row>
    <row r="2290" spans="1:13" s="5" customFormat="1" ht="15.75">
      <c r="A2290" s="4" t="s">
        <v>7</v>
      </c>
      <c r="B2290" s="4">
        <f t="shared" si="336"/>
        <v>1116613</v>
      </c>
      <c r="C2290" s="3"/>
      <c r="D2290" s="4">
        <f t="shared" si="337"/>
        <v>1297474</v>
      </c>
      <c r="E2290" s="3"/>
      <c r="F2290" s="4">
        <f t="shared" si="338"/>
        <v>1379529</v>
      </c>
      <c r="H2290" s="25" t="s">
        <v>180</v>
      </c>
      <c r="I2290" s="26">
        <v>2561734</v>
      </c>
      <c r="J2290" s="26">
        <v>3011657</v>
      </c>
      <c r="K2290" s="26">
        <v>2600292</v>
      </c>
      <c r="L2290" s="25">
        <v>6</v>
      </c>
      <c r="M2290" s="25" t="s">
        <v>121</v>
      </c>
    </row>
    <row r="2291" spans="1:13" s="5" customFormat="1" ht="15.75">
      <c r="A2291" s="4" t="s">
        <v>8</v>
      </c>
      <c r="B2291" s="4">
        <f t="shared" si="336"/>
        <v>2561734</v>
      </c>
      <c r="C2291" s="3"/>
      <c r="D2291" s="4">
        <f t="shared" si="337"/>
        <v>3011657</v>
      </c>
      <c r="E2291" s="3"/>
      <c r="F2291" s="4">
        <f t="shared" si="338"/>
        <v>2600292</v>
      </c>
      <c r="H2291" s="25" t="s">
        <v>180</v>
      </c>
      <c r="I2291" s="26">
        <v>197300</v>
      </c>
      <c r="J2291" s="26">
        <v>158812</v>
      </c>
      <c r="K2291" s="26">
        <v>282826</v>
      </c>
      <c r="L2291" s="25">
        <v>7</v>
      </c>
      <c r="M2291" s="25" t="s">
        <v>122</v>
      </c>
    </row>
    <row r="2292" spans="1:13" s="5" customFormat="1" ht="15.75">
      <c r="A2292" s="4" t="s">
        <v>9</v>
      </c>
      <c r="B2292" s="4">
        <f t="shared" si="336"/>
        <v>197300</v>
      </c>
      <c r="C2292" s="3"/>
      <c r="D2292" s="4">
        <f t="shared" si="337"/>
        <v>158812</v>
      </c>
      <c r="E2292" s="3"/>
      <c r="F2292" s="4">
        <f t="shared" si="338"/>
        <v>282826</v>
      </c>
      <c r="H2292" s="25" t="s">
        <v>180</v>
      </c>
      <c r="I2292" s="26">
        <v>0</v>
      </c>
      <c r="J2292" s="26">
        <v>1472924</v>
      </c>
      <c r="K2292" s="26">
        <v>1454883</v>
      </c>
      <c r="L2292" s="25">
        <v>8</v>
      </c>
      <c r="M2292" s="25" t="s">
        <v>123</v>
      </c>
    </row>
    <row r="2293" spans="1:13" s="5" customFormat="1" ht="15.75">
      <c r="A2293" s="4" t="s">
        <v>10</v>
      </c>
      <c r="B2293" s="12">
        <f t="shared" si="336"/>
        <v>0</v>
      </c>
      <c r="C2293" s="3"/>
      <c r="D2293" s="12">
        <f t="shared" si="337"/>
        <v>1472924</v>
      </c>
      <c r="E2293" s="3"/>
      <c r="F2293" s="12">
        <f t="shared" si="338"/>
        <v>1454883</v>
      </c>
      <c r="H2293" s="25" t="s">
        <v>180</v>
      </c>
      <c r="I2293" s="26">
        <v>4899049</v>
      </c>
      <c r="J2293" s="26">
        <v>6730265</v>
      </c>
      <c r="K2293" s="26">
        <v>7153028</v>
      </c>
      <c r="L2293" s="25">
        <v>9</v>
      </c>
      <c r="M2293" s="25" t="s">
        <v>124</v>
      </c>
    </row>
    <row r="2294" spans="1:13" s="5" customFormat="1" ht="15.75">
      <c r="A2294" s="4"/>
      <c r="B2294" s="3"/>
      <c r="C2294" s="3"/>
      <c r="D2294" s="3"/>
      <c r="E2294" s="3"/>
      <c r="F2294" s="3"/>
      <c r="H2294" s="25" t="s">
        <v>180</v>
      </c>
      <c r="I2294" s="26">
        <v>567010</v>
      </c>
      <c r="J2294" s="26">
        <v>739623</v>
      </c>
      <c r="K2294" s="26">
        <v>771397</v>
      </c>
      <c r="L2294" s="25">
        <v>10</v>
      </c>
      <c r="M2294" s="25" t="s">
        <v>125</v>
      </c>
    </row>
    <row r="2295" spans="1:13" s="5" customFormat="1" ht="15.75">
      <c r="A2295" s="4" t="s">
        <v>11</v>
      </c>
      <c r="B2295" s="4">
        <f>SUM(B2288:B2294)</f>
        <v>90942205</v>
      </c>
      <c r="C2295" s="3"/>
      <c r="D2295" s="4">
        <f>SUM(D2288:D2294)</f>
        <v>93438300</v>
      </c>
      <c r="E2295" s="3"/>
      <c r="F2295" s="4">
        <f>SUM(F2288:F2294)</f>
        <v>94142956</v>
      </c>
      <c r="H2295" s="25" t="s">
        <v>180</v>
      </c>
      <c r="I2295" s="26">
        <v>4562835</v>
      </c>
      <c r="J2295" s="26">
        <v>4897520</v>
      </c>
      <c r="K2295" s="26">
        <v>4840273</v>
      </c>
      <c r="L2295" s="25">
        <v>11</v>
      </c>
      <c r="M2295" s="25" t="s">
        <v>126</v>
      </c>
    </row>
    <row r="2296" spans="1:13" s="5" customFormat="1" ht="15.75">
      <c r="A2296" s="4"/>
      <c r="B2296" s="4"/>
      <c r="C2296" s="3"/>
      <c r="D2296" s="4"/>
      <c r="E2296" s="3"/>
      <c r="F2296" s="4"/>
      <c r="H2296" s="25" t="s">
        <v>180</v>
      </c>
      <c r="I2296" s="26">
        <v>5557266</v>
      </c>
      <c r="J2296" s="26">
        <v>6229700</v>
      </c>
      <c r="K2296" s="26">
        <v>6625018</v>
      </c>
      <c r="L2296" s="25">
        <v>12</v>
      </c>
      <c r="M2296" s="25" t="s">
        <v>127</v>
      </c>
    </row>
    <row r="2297" spans="1:13" s="5" customFormat="1" ht="15.75">
      <c r="A2297" s="4" t="s">
        <v>12</v>
      </c>
      <c r="B2297" s="3">
        <f>I2293</f>
        <v>4899049</v>
      </c>
      <c r="C2297" s="3"/>
      <c r="D2297" s="3">
        <f>J2293</f>
        <v>6730265</v>
      </c>
      <c r="E2297" s="3"/>
      <c r="F2297" s="3">
        <f>K2293</f>
        <v>7153028</v>
      </c>
      <c r="H2297" s="25" t="s">
        <v>180</v>
      </c>
      <c r="I2297" s="26">
        <v>0</v>
      </c>
      <c r="J2297" s="26">
        <v>0</v>
      </c>
      <c r="K2297" s="26">
        <v>16662118</v>
      </c>
      <c r="L2297" s="25">
        <v>13</v>
      </c>
      <c r="M2297" s="25" t="s">
        <v>128</v>
      </c>
    </row>
    <row r="2298" spans="1:13" s="5" customFormat="1" ht="15.75">
      <c r="A2298" s="4" t="s">
        <v>13</v>
      </c>
      <c r="B2298" s="12">
        <f>I2294</f>
        <v>567010</v>
      </c>
      <c r="C2298" s="3"/>
      <c r="D2298" s="12">
        <f>J2294</f>
        <v>739623</v>
      </c>
      <c r="E2298" s="3"/>
      <c r="F2298" s="12">
        <f>K2294</f>
        <v>771397</v>
      </c>
      <c r="H2298" s="25" t="s">
        <v>180</v>
      </c>
      <c r="I2298" s="26">
        <v>7730083</v>
      </c>
      <c r="J2298" s="26">
        <v>7679287</v>
      </c>
      <c r="K2298" s="26">
        <v>6298795</v>
      </c>
      <c r="L2298" s="25">
        <v>14</v>
      </c>
      <c r="M2298" s="25" t="s">
        <v>129</v>
      </c>
    </row>
    <row r="2299" spans="1:13" s="5" customFormat="1" ht="15.75">
      <c r="A2299" s="4"/>
      <c r="B2299" s="3"/>
      <c r="C2299" s="3"/>
      <c r="D2299" s="3"/>
      <c r="E2299" s="3"/>
      <c r="F2299" s="3"/>
      <c r="H2299" s="25" t="s">
        <v>180</v>
      </c>
      <c r="I2299" s="26">
        <v>293099</v>
      </c>
      <c r="J2299" s="26">
        <v>334360</v>
      </c>
      <c r="K2299" s="26">
        <v>321063</v>
      </c>
      <c r="L2299" s="25">
        <v>15</v>
      </c>
      <c r="M2299" s="25" t="s">
        <v>130</v>
      </c>
    </row>
    <row r="2300" spans="1:13" s="5" customFormat="1" ht="15.75">
      <c r="A2300" s="4" t="s">
        <v>14</v>
      </c>
      <c r="B2300" s="4">
        <f>SUM(B2297:B2299)</f>
        <v>5466059</v>
      </c>
      <c r="C2300" s="3"/>
      <c r="D2300" s="4">
        <f>SUM(D2297:D2299)</f>
        <v>7469888</v>
      </c>
      <c r="E2300" s="3"/>
      <c r="F2300" s="4">
        <f>SUM(F2297:F2299)</f>
        <v>7924425</v>
      </c>
      <c r="H2300" s="25" t="s">
        <v>180</v>
      </c>
      <c r="I2300" s="26">
        <v>2179841</v>
      </c>
      <c r="J2300" s="26">
        <v>2269523</v>
      </c>
      <c r="K2300" s="26">
        <v>2354986</v>
      </c>
      <c r="L2300" s="25">
        <v>16</v>
      </c>
      <c r="M2300" s="25" t="s">
        <v>131</v>
      </c>
    </row>
    <row r="2301" spans="1:13" s="5" customFormat="1" ht="15.75">
      <c r="A2301" s="4"/>
      <c r="B2301" s="4"/>
      <c r="C2301" s="4"/>
      <c r="D2301" s="4"/>
      <c r="E2301" s="4"/>
      <c r="F2301" s="4"/>
      <c r="H2301" s="25" t="s">
        <v>180</v>
      </c>
      <c r="I2301" s="26">
        <v>507208</v>
      </c>
      <c r="J2301" s="26">
        <v>925537</v>
      </c>
      <c r="K2301" s="26">
        <v>1148392</v>
      </c>
      <c r="L2301" s="25">
        <v>17</v>
      </c>
      <c r="M2301" s="25" t="s">
        <v>132</v>
      </c>
    </row>
    <row r="2302" spans="1:13" s="5" customFormat="1" ht="15.75">
      <c r="A2302" s="4" t="s">
        <v>15</v>
      </c>
      <c r="B2302" s="4">
        <f aca="true" t="shared" si="339" ref="B2302:B2308">I2295</f>
        <v>4562835</v>
      </c>
      <c r="C2302" s="3"/>
      <c r="D2302" s="4">
        <f aca="true" t="shared" si="340" ref="D2302:D2308">J2295</f>
        <v>4897520</v>
      </c>
      <c r="E2302" s="3"/>
      <c r="F2302" s="4">
        <f aca="true" t="shared" si="341" ref="F2302:F2308">K2295</f>
        <v>4840273</v>
      </c>
      <c r="H2302" s="25" t="s">
        <v>180</v>
      </c>
      <c r="I2302" s="27">
        <v>53346976</v>
      </c>
      <c r="J2302" s="27">
        <v>65109758</v>
      </c>
      <c r="K2302" s="27">
        <v>73410154</v>
      </c>
      <c r="L2302" s="25">
        <v>18</v>
      </c>
      <c r="M2302" s="25" t="s">
        <v>133</v>
      </c>
    </row>
    <row r="2303" spans="1:13" s="5" customFormat="1" ht="15.75">
      <c r="A2303" s="4" t="s">
        <v>16</v>
      </c>
      <c r="B2303" s="4">
        <f t="shared" si="339"/>
        <v>5557266</v>
      </c>
      <c r="C2303" s="3"/>
      <c r="D2303" s="4">
        <f t="shared" si="340"/>
        <v>6229700</v>
      </c>
      <c r="E2303" s="3"/>
      <c r="F2303" s="4">
        <f t="shared" si="341"/>
        <v>6625018</v>
      </c>
      <c r="H2303" s="25" t="s">
        <v>180</v>
      </c>
      <c r="I2303" s="26">
        <v>7066345</v>
      </c>
      <c r="J2303" s="26">
        <v>7305905</v>
      </c>
      <c r="K2303" s="26">
        <v>7305905</v>
      </c>
      <c r="L2303" s="25">
        <v>19</v>
      </c>
      <c r="M2303" s="25" t="s">
        <v>134</v>
      </c>
    </row>
    <row r="2304" spans="1:13" s="5" customFormat="1" ht="15.75">
      <c r="A2304" s="4" t="s">
        <v>17</v>
      </c>
      <c r="B2304" s="4">
        <f t="shared" si="339"/>
        <v>0</v>
      </c>
      <c r="C2304" s="3"/>
      <c r="D2304" s="4">
        <f t="shared" si="340"/>
        <v>0</v>
      </c>
      <c r="E2304" s="3"/>
      <c r="F2304" s="4">
        <f t="shared" si="341"/>
        <v>16662118</v>
      </c>
      <c r="H2304" s="25" t="s">
        <v>180</v>
      </c>
      <c r="I2304" s="26">
        <v>4873116</v>
      </c>
      <c r="J2304" s="26">
        <v>5345043</v>
      </c>
      <c r="K2304" s="26">
        <v>5792064</v>
      </c>
      <c r="L2304" s="25">
        <v>20</v>
      </c>
      <c r="M2304" s="25" t="s">
        <v>135</v>
      </c>
    </row>
    <row r="2305" spans="1:13" s="5" customFormat="1" ht="15.75">
      <c r="A2305" s="4" t="s">
        <v>18</v>
      </c>
      <c r="B2305" s="4">
        <f t="shared" si="339"/>
        <v>7730083</v>
      </c>
      <c r="C2305" s="3"/>
      <c r="D2305" s="4">
        <f t="shared" si="340"/>
        <v>7679287</v>
      </c>
      <c r="E2305" s="3"/>
      <c r="F2305" s="4">
        <f t="shared" si="341"/>
        <v>6298795</v>
      </c>
      <c r="H2305" s="25" t="s">
        <v>180</v>
      </c>
      <c r="I2305" s="26">
        <v>36446665</v>
      </c>
      <c r="J2305" s="26">
        <v>37635347</v>
      </c>
      <c r="K2305" s="26">
        <v>38466718</v>
      </c>
      <c r="L2305" s="25">
        <v>21</v>
      </c>
      <c r="M2305" s="25" t="s">
        <v>136</v>
      </c>
    </row>
    <row r="2306" spans="1:13" s="5" customFormat="1" ht="15.75">
      <c r="A2306" s="4" t="s">
        <v>19</v>
      </c>
      <c r="B2306" s="4">
        <f t="shared" si="339"/>
        <v>293099</v>
      </c>
      <c r="C2306" s="3"/>
      <c r="D2306" s="4">
        <f t="shared" si="340"/>
        <v>334360</v>
      </c>
      <c r="E2306" s="3"/>
      <c r="F2306" s="4">
        <f t="shared" si="341"/>
        <v>321063</v>
      </c>
      <c r="H2306" s="25" t="s">
        <v>180</v>
      </c>
      <c r="I2306" s="26">
        <v>153753</v>
      </c>
      <c r="J2306" s="26">
        <v>158307</v>
      </c>
      <c r="K2306" s="26">
        <v>161220</v>
      </c>
      <c r="L2306" s="25">
        <v>22</v>
      </c>
      <c r="M2306" s="25" t="s">
        <v>137</v>
      </c>
    </row>
    <row r="2307" spans="1:13" s="5" customFormat="1" ht="15.75">
      <c r="A2307" s="4" t="s">
        <v>20</v>
      </c>
      <c r="B2307" s="4">
        <f t="shared" si="339"/>
        <v>2179841</v>
      </c>
      <c r="C2307" s="3"/>
      <c r="D2307" s="4">
        <f t="shared" si="340"/>
        <v>2269523</v>
      </c>
      <c r="E2307" s="3"/>
      <c r="F2307" s="4">
        <f t="shared" si="341"/>
        <v>2354986</v>
      </c>
      <c r="H2307" s="25" t="s">
        <v>180</v>
      </c>
      <c r="I2307" s="26">
        <v>102800</v>
      </c>
      <c r="J2307" s="26">
        <v>139551</v>
      </c>
      <c r="K2307" s="26">
        <v>152150</v>
      </c>
      <c r="L2307" s="25">
        <v>23</v>
      </c>
      <c r="M2307" s="25" t="s">
        <v>138</v>
      </c>
    </row>
    <row r="2308" spans="1:13" s="5" customFormat="1" ht="15.75">
      <c r="A2308" s="4" t="s">
        <v>21</v>
      </c>
      <c r="B2308" s="4">
        <f t="shared" si="339"/>
        <v>507208</v>
      </c>
      <c r="C2308" s="3"/>
      <c r="D2308" s="4">
        <f t="shared" si="340"/>
        <v>925537</v>
      </c>
      <c r="E2308" s="3"/>
      <c r="F2308" s="4">
        <f t="shared" si="341"/>
        <v>1148392</v>
      </c>
      <c r="H2308" s="25" t="s">
        <v>180</v>
      </c>
      <c r="I2308" s="26">
        <v>600250</v>
      </c>
      <c r="J2308" s="26">
        <v>601031</v>
      </c>
      <c r="K2308" s="26">
        <v>606460</v>
      </c>
      <c r="L2308" s="25">
        <v>24</v>
      </c>
      <c r="M2308" s="25" t="s">
        <v>139</v>
      </c>
    </row>
    <row r="2309" spans="1:13" s="5" customFormat="1" ht="15.75">
      <c r="A2309" s="4"/>
      <c r="B2309" s="4"/>
      <c r="C2309" s="3"/>
      <c r="D2309" s="4"/>
      <c r="E2309" s="3"/>
      <c r="F2309" s="4"/>
      <c r="H2309" s="25" t="s">
        <v>180</v>
      </c>
      <c r="I2309" s="26">
        <v>291746</v>
      </c>
      <c r="J2309" s="26">
        <v>291746</v>
      </c>
      <c r="K2309" s="26">
        <v>297581</v>
      </c>
      <c r="L2309" s="25">
        <v>25</v>
      </c>
      <c r="M2309" s="25" t="s">
        <v>140</v>
      </c>
    </row>
    <row r="2310" spans="1:13" s="5" customFormat="1" ht="15.75">
      <c r="A2310" s="4" t="s">
        <v>22</v>
      </c>
      <c r="B2310" s="4">
        <f>I2302</f>
        <v>53346976</v>
      </c>
      <c r="C2310" s="3"/>
      <c r="D2310" s="4">
        <f>J2302</f>
        <v>65109758</v>
      </c>
      <c r="E2310" s="3"/>
      <c r="F2310" s="4">
        <f>K2302</f>
        <v>73410154</v>
      </c>
      <c r="H2310" s="25" t="s">
        <v>180</v>
      </c>
      <c r="I2310" s="26">
        <v>0</v>
      </c>
      <c r="J2310" s="26">
        <v>0</v>
      </c>
      <c r="K2310" s="26">
        <v>50000</v>
      </c>
      <c r="L2310" s="25">
        <v>26</v>
      </c>
      <c r="M2310" s="25" t="s">
        <v>141</v>
      </c>
    </row>
    <row r="2311" spans="1:13" s="5" customFormat="1" ht="15.75">
      <c r="A2311" s="4" t="s">
        <v>23</v>
      </c>
      <c r="B2311" s="4">
        <f>I2303</f>
        <v>7066345</v>
      </c>
      <c r="C2311" s="3"/>
      <c r="D2311" s="4">
        <f>J2303</f>
        <v>7305905</v>
      </c>
      <c r="E2311" s="3"/>
      <c r="F2311" s="4">
        <f>K2303</f>
        <v>7305905</v>
      </c>
      <c r="H2311" s="25" t="s">
        <v>180</v>
      </c>
      <c r="I2311" s="26">
        <v>16382718</v>
      </c>
      <c r="J2311" s="26">
        <v>16684637</v>
      </c>
      <c r="K2311" s="26">
        <v>16684637</v>
      </c>
      <c r="L2311" s="25">
        <v>27</v>
      </c>
      <c r="M2311" s="25" t="s">
        <v>142</v>
      </c>
    </row>
    <row r="2312" spans="1:13" s="5" customFormat="1" ht="15.75">
      <c r="A2312" s="4" t="s">
        <v>24</v>
      </c>
      <c r="B2312" s="12">
        <f>I2304</f>
        <v>4873116</v>
      </c>
      <c r="C2312" s="3"/>
      <c r="D2312" s="12">
        <f>J2304</f>
        <v>5345043</v>
      </c>
      <c r="E2312" s="3"/>
      <c r="F2312" s="12">
        <f>K2304</f>
        <v>5792064</v>
      </c>
      <c r="H2312" s="25" t="s">
        <v>180</v>
      </c>
      <c r="I2312" s="26">
        <v>1663446</v>
      </c>
      <c r="J2312" s="26">
        <v>1736576</v>
      </c>
      <c r="K2312" s="26">
        <v>1766833</v>
      </c>
      <c r="L2312" s="25">
        <v>28</v>
      </c>
      <c r="M2312" s="25" t="s">
        <v>143</v>
      </c>
    </row>
    <row r="2313" spans="1:13" s="5" customFormat="1" ht="15.75">
      <c r="A2313" s="4"/>
      <c r="B2313" s="4"/>
      <c r="C2313" s="3"/>
      <c r="D2313" s="4"/>
      <c r="E2313" s="3"/>
      <c r="F2313" s="4"/>
      <c r="H2313" s="25" t="s">
        <v>180</v>
      </c>
      <c r="I2313" s="26">
        <v>4369977</v>
      </c>
      <c r="J2313" s="26">
        <v>4433043</v>
      </c>
      <c r="K2313" s="26">
        <v>4346519</v>
      </c>
      <c r="L2313" s="25">
        <v>29</v>
      </c>
      <c r="M2313" s="25" t="s">
        <v>144</v>
      </c>
    </row>
    <row r="2314" spans="1:13" s="5" customFormat="1" ht="15.75">
      <c r="A2314" s="4" t="s">
        <v>25</v>
      </c>
      <c r="B2314" s="4">
        <f>SUM(B2310:B2313)</f>
        <v>65286437</v>
      </c>
      <c r="C2314" s="3"/>
      <c r="D2314" s="4">
        <f>SUM(D2310:D2313)</f>
        <v>77760706</v>
      </c>
      <c r="E2314" s="3"/>
      <c r="F2314" s="4">
        <f>SUM(F2310:F2313)</f>
        <v>86508123</v>
      </c>
      <c r="H2314" s="25" t="s">
        <v>180</v>
      </c>
      <c r="I2314" s="26">
        <v>0</v>
      </c>
      <c r="J2314" s="26">
        <v>99106</v>
      </c>
      <c r="K2314" s="26">
        <v>72918</v>
      </c>
      <c r="L2314" s="25">
        <v>30</v>
      </c>
      <c r="M2314" s="25" t="s">
        <v>145</v>
      </c>
    </row>
    <row r="2315" spans="1:13" s="5" customFormat="1" ht="15.75">
      <c r="A2315" s="4"/>
      <c r="B2315" s="4"/>
      <c r="C2315" s="3"/>
      <c r="D2315" s="4"/>
      <c r="E2315" s="3"/>
      <c r="F2315" s="4"/>
      <c r="H2315" s="25" t="s">
        <v>180</v>
      </c>
      <c r="I2315" s="26">
        <v>93004001</v>
      </c>
      <c r="J2315" s="26">
        <v>103897970</v>
      </c>
      <c r="K2315" s="26">
        <v>103000000</v>
      </c>
      <c r="L2315" s="25">
        <v>31</v>
      </c>
      <c r="M2315" s="25" t="s">
        <v>146</v>
      </c>
    </row>
    <row r="2316" spans="1:13" s="5" customFormat="1" ht="15.75">
      <c r="A2316" s="4" t="s">
        <v>26</v>
      </c>
      <c r="B2316" s="4">
        <f aca="true" t="shared" si="342" ref="B2316:B2321">I2305</f>
        <v>36446665</v>
      </c>
      <c r="C2316" s="3"/>
      <c r="D2316" s="4">
        <f aca="true" t="shared" si="343" ref="D2316:D2321">J2305</f>
        <v>37635347</v>
      </c>
      <c r="E2316" s="3"/>
      <c r="F2316" s="4">
        <f aca="true" t="shared" si="344" ref="F2316:F2321">K2305</f>
        <v>38466718</v>
      </c>
      <c r="H2316" s="25" t="s">
        <v>180</v>
      </c>
      <c r="I2316" s="26">
        <v>14000312</v>
      </c>
      <c r="J2316" s="26">
        <v>14478067</v>
      </c>
      <c r="K2316" s="26">
        <v>14279443</v>
      </c>
      <c r="L2316" s="25">
        <v>32</v>
      </c>
      <c r="M2316" s="25" t="s">
        <v>147</v>
      </c>
    </row>
    <row r="2317" spans="1:13" s="5" customFormat="1" ht="15.75">
      <c r="A2317" s="4" t="s">
        <v>27</v>
      </c>
      <c r="B2317" s="4">
        <f t="shared" si="342"/>
        <v>153753</v>
      </c>
      <c r="C2317" s="3"/>
      <c r="D2317" s="4">
        <f t="shared" si="343"/>
        <v>158307</v>
      </c>
      <c r="E2317" s="3"/>
      <c r="F2317" s="4">
        <f t="shared" si="344"/>
        <v>161220</v>
      </c>
      <c r="H2317" s="25" t="s">
        <v>180</v>
      </c>
      <c r="I2317" s="26">
        <v>16901464</v>
      </c>
      <c r="J2317" s="26">
        <v>16880474</v>
      </c>
      <c r="K2317" s="26">
        <v>17627449</v>
      </c>
      <c r="L2317" s="25">
        <v>33</v>
      </c>
      <c r="M2317" s="25" t="s">
        <v>148</v>
      </c>
    </row>
    <row r="2318" spans="1:13" s="5" customFormat="1" ht="15.75">
      <c r="A2318" s="4" t="s">
        <v>28</v>
      </c>
      <c r="B2318" s="4">
        <f t="shared" si="342"/>
        <v>102800</v>
      </c>
      <c r="C2318" s="3"/>
      <c r="D2318" s="4">
        <f t="shared" si="343"/>
        <v>139551</v>
      </c>
      <c r="E2318" s="3"/>
      <c r="F2318" s="4">
        <f t="shared" si="344"/>
        <v>152150</v>
      </c>
      <c r="H2318" s="25" t="s">
        <v>180</v>
      </c>
      <c r="I2318" s="26">
        <v>3579690</v>
      </c>
      <c r="J2318" s="26">
        <v>2902139</v>
      </c>
      <c r="K2318" s="26">
        <v>2279958</v>
      </c>
      <c r="L2318" s="25">
        <v>34</v>
      </c>
      <c r="M2318" s="25" t="s">
        <v>149</v>
      </c>
    </row>
    <row r="2319" spans="1:13" s="5" customFormat="1" ht="15.75">
      <c r="A2319" s="4" t="s">
        <v>29</v>
      </c>
      <c r="B2319" s="4">
        <f t="shared" si="342"/>
        <v>600250</v>
      </c>
      <c r="C2319" s="3"/>
      <c r="D2319" s="4">
        <f t="shared" si="343"/>
        <v>601031</v>
      </c>
      <c r="E2319" s="3"/>
      <c r="F2319" s="4">
        <f t="shared" si="344"/>
        <v>606460</v>
      </c>
      <c r="H2319" s="25" t="s">
        <v>180</v>
      </c>
      <c r="I2319" s="26">
        <v>617097</v>
      </c>
      <c r="J2319" s="26">
        <v>986261</v>
      </c>
      <c r="K2319" s="26">
        <v>493933</v>
      </c>
      <c r="L2319" s="25">
        <v>35</v>
      </c>
      <c r="M2319" s="25" t="s">
        <v>150</v>
      </c>
    </row>
    <row r="2320" spans="1:13" s="5" customFormat="1" ht="15.75">
      <c r="A2320" s="4" t="s">
        <v>30</v>
      </c>
      <c r="B2320" s="4">
        <f t="shared" si="342"/>
        <v>291746</v>
      </c>
      <c r="C2320" s="3"/>
      <c r="D2320" s="4">
        <f t="shared" si="343"/>
        <v>291746</v>
      </c>
      <c r="E2320" s="3"/>
      <c r="F2320" s="4">
        <f t="shared" si="344"/>
        <v>297581</v>
      </c>
      <c r="H2320" s="25" t="s">
        <v>180</v>
      </c>
      <c r="I2320" s="26">
        <v>527250</v>
      </c>
      <c r="J2320" s="26">
        <v>714000</v>
      </c>
      <c r="K2320" s="26">
        <v>712500</v>
      </c>
      <c r="L2320" s="25">
        <v>36</v>
      </c>
      <c r="M2320" s="25" t="s">
        <v>151</v>
      </c>
    </row>
    <row r="2321" spans="1:13" s="5" customFormat="1" ht="15.75">
      <c r="A2321" s="4" t="s">
        <v>31</v>
      </c>
      <c r="B2321" s="12">
        <f t="shared" si="342"/>
        <v>0</v>
      </c>
      <c r="C2321" s="3"/>
      <c r="D2321" s="12">
        <f t="shared" si="343"/>
        <v>0</v>
      </c>
      <c r="E2321" s="3"/>
      <c r="F2321" s="12">
        <f t="shared" si="344"/>
        <v>50000</v>
      </c>
      <c r="H2321" s="25" t="s">
        <v>180</v>
      </c>
      <c r="I2321" s="26">
        <v>0</v>
      </c>
      <c r="J2321" s="26">
        <v>450162</v>
      </c>
      <c r="K2321" s="26">
        <v>446814</v>
      </c>
      <c r="L2321" s="25">
        <v>37</v>
      </c>
      <c r="M2321" s="25" t="s">
        <v>152</v>
      </c>
    </row>
    <row r="2322" spans="1:12" s="5" customFormat="1" ht="15.75">
      <c r="A2322" s="4"/>
      <c r="B2322" s="4"/>
      <c r="C2322" s="3"/>
      <c r="D2322" s="4"/>
      <c r="E2322" s="3"/>
      <c r="F2322" s="4"/>
      <c r="L2322" s="25"/>
    </row>
    <row r="2323" spans="1:12" s="5" customFormat="1" ht="15.75">
      <c r="A2323" s="4" t="s">
        <v>32</v>
      </c>
      <c r="B2323" s="4">
        <f>SUM(B2316:B2322)</f>
        <v>37595214</v>
      </c>
      <c r="C2323" s="3"/>
      <c r="D2323" s="4">
        <f>SUM(D2316:D2322)</f>
        <v>38825982</v>
      </c>
      <c r="E2323" s="3"/>
      <c r="F2323" s="4">
        <f>SUM(F2316:F2322)</f>
        <v>39734129</v>
      </c>
      <c r="L2323" s="25"/>
    </row>
    <row r="2324" spans="1:12" s="5" customFormat="1" ht="15.75">
      <c r="A2324" s="4"/>
      <c r="B2324" s="4"/>
      <c r="C2324" s="3"/>
      <c r="D2324" s="4"/>
      <c r="E2324" s="3"/>
      <c r="F2324" s="4"/>
      <c r="L2324" s="25"/>
    </row>
    <row r="2325" spans="1:12" s="5" customFormat="1" ht="15.75">
      <c r="A2325" s="4" t="s">
        <v>33</v>
      </c>
      <c r="B2325" s="4">
        <f>I2311</f>
        <v>16382718</v>
      </c>
      <c r="C2325" s="3"/>
      <c r="D2325" s="4">
        <f>J2311</f>
        <v>16684637</v>
      </c>
      <c r="E2325" s="3"/>
      <c r="F2325" s="4">
        <f>K2311</f>
        <v>16684637</v>
      </c>
      <c r="L2325" s="25"/>
    </row>
    <row r="2326" spans="1:12" s="5" customFormat="1" ht="15.75">
      <c r="A2326" s="4" t="s">
        <v>34</v>
      </c>
      <c r="B2326" s="4">
        <f>I2312</f>
        <v>1663446</v>
      </c>
      <c r="C2326" s="3"/>
      <c r="D2326" s="4">
        <f>J2312</f>
        <v>1736576</v>
      </c>
      <c r="E2326" s="3"/>
      <c r="F2326" s="4">
        <f>K2312</f>
        <v>1766833</v>
      </c>
      <c r="L2326" s="25"/>
    </row>
    <row r="2327" spans="1:12" s="5" customFormat="1" ht="15.75">
      <c r="A2327" s="4" t="s">
        <v>35</v>
      </c>
      <c r="B2327" s="4">
        <f>I2313</f>
        <v>4369977</v>
      </c>
      <c r="C2327" s="3"/>
      <c r="D2327" s="4">
        <f>J2313</f>
        <v>4433043</v>
      </c>
      <c r="E2327" s="3"/>
      <c r="F2327" s="4">
        <f>K2313</f>
        <v>4346519</v>
      </c>
      <c r="L2327" s="25"/>
    </row>
    <row r="2328" spans="1:12" s="5" customFormat="1" ht="15.75">
      <c r="A2328" s="4" t="s">
        <v>36</v>
      </c>
      <c r="B2328" s="12">
        <f>I2314</f>
        <v>0</v>
      </c>
      <c r="C2328" s="3"/>
      <c r="D2328" s="12">
        <f>J2314</f>
        <v>99106</v>
      </c>
      <c r="E2328" s="3"/>
      <c r="F2328" s="12">
        <f>K2314</f>
        <v>72918</v>
      </c>
      <c r="L2328" s="25"/>
    </row>
    <row r="2329" spans="1:12" s="5" customFormat="1" ht="15.75">
      <c r="A2329" s="4"/>
      <c r="B2329" s="4"/>
      <c r="C2329" s="3"/>
      <c r="D2329" s="4"/>
      <c r="E2329" s="3"/>
      <c r="F2329" s="4"/>
      <c r="L2329" s="25"/>
    </row>
    <row r="2330" spans="1:12" s="5" customFormat="1" ht="15.75">
      <c r="A2330" s="4" t="s">
        <v>37</v>
      </c>
      <c r="B2330" s="4">
        <f>SUM(B2325:B2329)</f>
        <v>22416141</v>
      </c>
      <c r="C2330" s="3"/>
      <c r="D2330" s="4">
        <f>SUM(D2325:D2329)</f>
        <v>22953362</v>
      </c>
      <c r="E2330" s="3"/>
      <c r="F2330" s="4">
        <f>SUM(F2325:F2329)</f>
        <v>22870907</v>
      </c>
      <c r="L2330" s="25"/>
    </row>
    <row r="2331" spans="1:12" s="5" customFormat="1" ht="15.75">
      <c r="A2331" s="4"/>
      <c r="B2331" s="4"/>
      <c r="C2331" s="3"/>
      <c r="D2331" s="4"/>
      <c r="E2331" s="3"/>
      <c r="F2331" s="4"/>
      <c r="L2331" s="25"/>
    </row>
    <row r="2332" spans="1:12" s="5" customFormat="1" ht="15.75">
      <c r="A2332" s="4" t="s">
        <v>38</v>
      </c>
      <c r="B2332" s="4">
        <f aca="true" t="shared" si="345" ref="B2332:B2337">I2315</f>
        <v>93004001</v>
      </c>
      <c r="C2332" s="3"/>
      <c r="D2332" s="4">
        <f aca="true" t="shared" si="346" ref="D2332:D2337">J2315</f>
        <v>103897970</v>
      </c>
      <c r="E2332" s="3"/>
      <c r="F2332" s="4">
        <f aca="true" t="shared" si="347" ref="F2332:F2337">K2315</f>
        <v>103000000</v>
      </c>
      <c r="L2332" s="25"/>
    </row>
    <row r="2333" spans="1:12" s="5" customFormat="1" ht="15.75">
      <c r="A2333" s="4" t="s">
        <v>39</v>
      </c>
      <c r="B2333" s="4">
        <f t="shared" si="345"/>
        <v>14000312</v>
      </c>
      <c r="C2333" s="3"/>
      <c r="D2333" s="4">
        <f t="shared" si="346"/>
        <v>14478067</v>
      </c>
      <c r="E2333" s="3"/>
      <c r="F2333" s="4">
        <f t="shared" si="347"/>
        <v>14279443</v>
      </c>
      <c r="L2333" s="25"/>
    </row>
    <row r="2334" spans="1:12" s="5" customFormat="1" ht="15.75">
      <c r="A2334" s="4" t="s">
        <v>40</v>
      </c>
      <c r="B2334" s="4">
        <f t="shared" si="345"/>
        <v>16901464</v>
      </c>
      <c r="C2334" s="3"/>
      <c r="D2334" s="4">
        <f t="shared" si="346"/>
        <v>16880474</v>
      </c>
      <c r="E2334" s="3"/>
      <c r="F2334" s="4">
        <f t="shared" si="347"/>
        <v>17627449</v>
      </c>
      <c r="L2334" s="25"/>
    </row>
    <row r="2335" spans="1:12" s="5" customFormat="1" ht="15.75">
      <c r="A2335" s="4" t="s">
        <v>41</v>
      </c>
      <c r="B2335" s="4">
        <f t="shared" si="345"/>
        <v>3579690</v>
      </c>
      <c r="C2335" s="3"/>
      <c r="D2335" s="4">
        <f t="shared" si="346"/>
        <v>2902139</v>
      </c>
      <c r="E2335" s="3"/>
      <c r="F2335" s="4">
        <f t="shared" si="347"/>
        <v>2279958</v>
      </c>
      <c r="L2335" s="25"/>
    </row>
    <row r="2336" spans="1:12" s="5" customFormat="1" ht="15.75">
      <c r="A2336" s="4" t="s">
        <v>42</v>
      </c>
      <c r="B2336" s="4">
        <f t="shared" si="345"/>
        <v>617097</v>
      </c>
      <c r="C2336" s="3"/>
      <c r="D2336" s="4">
        <f t="shared" si="346"/>
        <v>986261</v>
      </c>
      <c r="E2336" s="3"/>
      <c r="F2336" s="4">
        <f t="shared" si="347"/>
        <v>493933</v>
      </c>
      <c r="L2336" s="25"/>
    </row>
    <row r="2337" spans="1:12" s="5" customFormat="1" ht="15.75">
      <c r="A2337" s="4" t="s">
        <v>43</v>
      </c>
      <c r="B2337" s="4">
        <f t="shared" si="345"/>
        <v>527250</v>
      </c>
      <c r="C2337" s="3"/>
      <c r="D2337" s="4">
        <f t="shared" si="346"/>
        <v>714000</v>
      </c>
      <c r="E2337" s="3"/>
      <c r="F2337" s="4">
        <f t="shared" si="347"/>
        <v>712500</v>
      </c>
      <c r="L2337" s="25"/>
    </row>
    <row r="2338" spans="1:12" s="5" customFormat="1" ht="15.75">
      <c r="A2338" s="4" t="s">
        <v>44</v>
      </c>
      <c r="B2338" s="4"/>
      <c r="C2338" s="4"/>
      <c r="D2338" s="4"/>
      <c r="E2338" s="3"/>
      <c r="F2338" s="4"/>
      <c r="L2338" s="25"/>
    </row>
    <row r="2339" spans="1:12" s="5" customFormat="1" ht="15.75">
      <c r="A2339" s="4" t="s">
        <v>45</v>
      </c>
      <c r="B2339" s="12">
        <f>I2321</f>
        <v>0</v>
      </c>
      <c r="C2339" s="3"/>
      <c r="D2339" s="12">
        <f>J2321</f>
        <v>450162</v>
      </c>
      <c r="E2339" s="3"/>
      <c r="F2339" s="12">
        <f>K2321</f>
        <v>446814</v>
      </c>
      <c r="L2339" s="25"/>
    </row>
    <row r="2340" spans="1:12" s="5" customFormat="1" ht="15.75">
      <c r="A2340" s="4"/>
      <c r="B2340" s="4"/>
      <c r="C2340" s="4"/>
      <c r="D2340" s="4"/>
      <c r="E2340" s="3"/>
      <c r="F2340" s="4"/>
      <c r="L2340" s="25"/>
    </row>
    <row r="2341" spans="1:12" s="5" customFormat="1" ht="15.75">
      <c r="A2341" s="4" t="s">
        <v>46</v>
      </c>
      <c r="B2341" s="4">
        <f>SUM(B2285:B2286)+B2295+SUM(B2299:B2308)+B2314+B2323+SUM(B2329:B2340)</f>
        <v>380582322</v>
      </c>
      <c r="C2341" s="3"/>
      <c r="D2341" s="4">
        <f>SUM(D2285:D2286)+D2295+SUM(D2299:D2308)+D2314+D2323+SUM(D2329:D2340)</f>
        <v>414881845</v>
      </c>
      <c r="E2341" s="3"/>
      <c r="F2341" s="4">
        <f>SUM(F2285:F2286)+F2295+SUM(F2299:F2308)+F2314+F2323+SUM(F2329:F2340)</f>
        <v>439824812</v>
      </c>
      <c r="L2341" s="25"/>
    </row>
    <row r="2342" spans="1:12" s="5" customFormat="1" ht="15.75">
      <c r="A2342" s="4"/>
      <c r="B2342" s="4"/>
      <c r="C2342" s="3"/>
      <c r="D2342" s="4"/>
      <c r="E2342" s="3"/>
      <c r="F2342" s="4"/>
      <c r="L2342" s="25"/>
    </row>
    <row r="2343" spans="1:12" s="5" customFormat="1" ht="15.75">
      <c r="A2343" s="13" t="s">
        <v>47</v>
      </c>
      <c r="B2343" s="4"/>
      <c r="C2343" s="4"/>
      <c r="D2343" s="4"/>
      <c r="E2343" s="4"/>
      <c r="F2343" s="4"/>
      <c r="L2343" s="25"/>
    </row>
    <row r="2344" spans="1:12" s="5" customFormat="1" ht="15.75">
      <c r="A2344" s="14" t="s">
        <v>48</v>
      </c>
      <c r="B2344" s="4"/>
      <c r="C2344" s="3"/>
      <c r="D2344" s="4"/>
      <c r="E2344" s="3"/>
      <c r="F2344" s="4"/>
      <c r="L2344" s="25"/>
    </row>
    <row r="2345" spans="1:12" s="5" customFormat="1" ht="15.75">
      <c r="A2345" s="14" t="s">
        <v>49</v>
      </c>
      <c r="B2345" s="4"/>
      <c r="C2345" s="3"/>
      <c r="D2345" s="4"/>
      <c r="E2345" s="3"/>
      <c r="F2345" s="4"/>
      <c r="L2345" s="25"/>
    </row>
    <row r="2346" spans="1:12" s="5" customFormat="1" ht="15.75">
      <c r="A2346" s="14" t="s">
        <v>50</v>
      </c>
      <c r="B2346" s="3"/>
      <c r="C2346" s="3"/>
      <c r="D2346" s="3"/>
      <c r="E2346" s="3"/>
      <c r="F2346" s="3"/>
      <c r="L2346" s="25"/>
    </row>
    <row r="2347" spans="1:12" s="5" customFormat="1" ht="15.75">
      <c r="A2347" s="14" t="s">
        <v>51</v>
      </c>
      <c r="B2347" s="4"/>
      <c r="C2347" s="3"/>
      <c r="D2347" s="4"/>
      <c r="E2347" s="3"/>
      <c r="F2347" s="4"/>
      <c r="L2347" s="25"/>
    </row>
    <row r="2348" spans="1:12" s="5" customFormat="1" ht="15.75">
      <c r="A2348" s="4"/>
      <c r="B2348" s="4"/>
      <c r="C2348" s="3"/>
      <c r="D2348" s="4"/>
      <c r="E2348" s="3"/>
      <c r="F2348" s="4"/>
      <c r="L2348" s="25"/>
    </row>
    <row r="2349" spans="1:12" s="5" customFormat="1" ht="15.75">
      <c r="A2349" s="4"/>
      <c r="B2349" s="4"/>
      <c r="C2349" s="3"/>
      <c r="D2349" s="4"/>
      <c r="E2349" s="3"/>
      <c r="F2349" s="4"/>
      <c r="L2349" s="25"/>
    </row>
    <row r="2350" spans="1:12" s="5" customFormat="1" ht="15.75">
      <c r="A2350" s="15"/>
      <c r="B2350" s="4"/>
      <c r="C2350" s="3"/>
      <c r="D2350" s="4"/>
      <c r="E2350" s="3"/>
      <c r="F2350" s="4"/>
      <c r="L2350" s="25"/>
    </row>
    <row r="2351" spans="1:12" s="5" customFormat="1" ht="15.75">
      <c r="A2351" s="15"/>
      <c r="B2351" s="4"/>
      <c r="C2351" s="3"/>
      <c r="D2351" s="4"/>
      <c r="E2351" s="3"/>
      <c r="F2351" s="4"/>
      <c r="L2351" s="25"/>
    </row>
    <row r="2352" spans="1:12" s="5" customFormat="1" ht="15.75">
      <c r="A2352" s="16"/>
      <c r="B2352" s="4"/>
      <c r="C2352" s="3"/>
      <c r="D2352" s="4"/>
      <c r="E2352" s="3"/>
      <c r="F2352" s="4"/>
      <c r="L2352" s="25"/>
    </row>
    <row r="2353" spans="1:12" s="5" customFormat="1" ht="15.75">
      <c r="A2353" s="17"/>
      <c r="B2353" s="4"/>
      <c r="C2353" s="3"/>
      <c r="D2353" s="4"/>
      <c r="E2353" s="3"/>
      <c r="F2353" s="4"/>
      <c r="L2353" s="25"/>
    </row>
    <row r="2354" spans="1:12" s="5" customFormat="1" ht="15.75">
      <c r="A2354" s="18" t="s">
        <v>52</v>
      </c>
      <c r="B2354" s="4"/>
      <c r="C2354" s="3"/>
      <c r="D2354" s="4"/>
      <c r="E2354" s="3"/>
      <c r="F2354" s="4"/>
      <c r="L2354" s="25"/>
    </row>
    <row r="2355" spans="1:12" s="5" customFormat="1" ht="15.75">
      <c r="A2355" s="4"/>
      <c r="B2355" s="4"/>
      <c r="C2355" s="3"/>
      <c r="D2355" s="4"/>
      <c r="E2355" s="3"/>
      <c r="F2355" s="4"/>
      <c r="L2355" s="25"/>
    </row>
    <row r="2356" spans="1:12" s="5" customFormat="1" ht="15.75">
      <c r="A2356" s="6" t="s">
        <v>0</v>
      </c>
      <c r="B2356" s="4"/>
      <c r="C2356" s="3"/>
      <c r="D2356" s="4"/>
      <c r="E2356" s="3"/>
      <c r="F2356" s="4"/>
      <c r="L2356" s="25"/>
    </row>
    <row r="2357" spans="1:12" s="5" customFormat="1" ht="15.75">
      <c r="A2357" s="4"/>
      <c r="B2357" s="4"/>
      <c r="C2357" s="3"/>
      <c r="D2357" s="4"/>
      <c r="E2357" s="3"/>
      <c r="F2357" s="4"/>
      <c r="L2357" s="25"/>
    </row>
    <row r="2358" spans="1:12" s="5" customFormat="1" ht="15.75">
      <c r="A2358" s="6" t="s">
        <v>1</v>
      </c>
      <c r="B2358" s="4"/>
      <c r="C2358" s="3"/>
      <c r="D2358" s="4"/>
      <c r="E2358" s="3"/>
      <c r="F2358" s="4"/>
      <c r="L2358" s="25"/>
    </row>
    <row r="2359" spans="1:12" s="5" customFormat="1" ht="15.75">
      <c r="A2359" s="19" t="s">
        <v>81</v>
      </c>
      <c r="B2359" s="4"/>
      <c r="C2359" s="3"/>
      <c r="D2359" s="4"/>
      <c r="E2359" s="3"/>
      <c r="F2359" s="4"/>
      <c r="L2359" s="25"/>
    </row>
    <row r="2360" spans="1:12" s="5" customFormat="1" ht="15.75">
      <c r="A2360" s="4"/>
      <c r="B2360" s="4"/>
      <c r="C2360" s="3"/>
      <c r="D2360" s="8"/>
      <c r="E2360" s="9"/>
      <c r="F2360" s="8"/>
      <c r="L2360" s="25"/>
    </row>
    <row r="2361" spans="1:12" s="5" customFormat="1" ht="15.75">
      <c r="A2361" s="4"/>
      <c r="B2361" s="10"/>
      <c r="C2361" s="11"/>
      <c r="D2361" s="10"/>
      <c r="E2361" s="11"/>
      <c r="F2361" s="10"/>
      <c r="L2361" s="25"/>
    </row>
    <row r="2362" spans="1:12" s="5" customFormat="1" ht="15.75">
      <c r="A2362" s="4"/>
      <c r="B2362" s="2">
        <v>1997</v>
      </c>
      <c r="C2362" s="1"/>
      <c r="D2362" s="2">
        <v>1998</v>
      </c>
      <c r="E2362" s="1"/>
      <c r="F2362" s="2">
        <v>1999</v>
      </c>
      <c r="L2362" s="25"/>
    </row>
    <row r="2363" spans="1:12" s="5" customFormat="1" ht="15.75">
      <c r="A2363" s="4"/>
      <c r="B2363" s="4"/>
      <c r="C2363" s="3"/>
      <c r="D2363" s="4"/>
      <c r="E2363" s="3"/>
      <c r="F2363" s="4"/>
      <c r="L2363" s="25"/>
    </row>
    <row r="2364" spans="1:13" s="5" customFormat="1" ht="15.75">
      <c r="A2364" s="4" t="s">
        <v>3</v>
      </c>
      <c r="B2364" s="4">
        <f>I2364</f>
        <v>3511568</v>
      </c>
      <c r="C2364" s="3"/>
      <c r="D2364" s="4">
        <f>J2364</f>
        <v>6696009</v>
      </c>
      <c r="E2364" s="3"/>
      <c r="F2364" s="4">
        <f>K2364</f>
        <v>6903692</v>
      </c>
      <c r="H2364" s="25" t="s">
        <v>181</v>
      </c>
      <c r="I2364" s="26">
        <v>3511568</v>
      </c>
      <c r="J2364" s="26">
        <v>6696009</v>
      </c>
      <c r="K2364" s="26">
        <v>6903692</v>
      </c>
      <c r="L2364" s="25">
        <v>1</v>
      </c>
      <c r="M2364" s="25" t="s">
        <v>116</v>
      </c>
    </row>
    <row r="2365" spans="1:13" s="5" customFormat="1" ht="15.75">
      <c r="A2365" s="4" t="s">
        <v>4</v>
      </c>
      <c r="B2365" s="4">
        <f>I2365</f>
        <v>6724962</v>
      </c>
      <c r="C2365" s="3"/>
      <c r="D2365" s="4">
        <f>J2365</f>
        <v>6142797</v>
      </c>
      <c r="E2365" s="3"/>
      <c r="F2365" s="4">
        <f>K2365</f>
        <v>6146713</v>
      </c>
      <c r="H2365" s="25" t="s">
        <v>181</v>
      </c>
      <c r="I2365" s="26">
        <v>6724962</v>
      </c>
      <c r="J2365" s="26">
        <v>6142797</v>
      </c>
      <c r="K2365" s="26">
        <v>6146713</v>
      </c>
      <c r="L2365" s="25">
        <v>2</v>
      </c>
      <c r="M2365" s="25" t="s">
        <v>117</v>
      </c>
    </row>
    <row r="2366" spans="1:13" s="5" customFormat="1" ht="15.75">
      <c r="A2366" s="4"/>
      <c r="B2366" s="4"/>
      <c r="C2366" s="3"/>
      <c r="D2366" s="4"/>
      <c r="E2366" s="3"/>
      <c r="F2366" s="4"/>
      <c r="H2366" s="25" t="s">
        <v>181</v>
      </c>
      <c r="I2366" s="26">
        <v>124674787</v>
      </c>
      <c r="J2366" s="26">
        <v>124652167</v>
      </c>
      <c r="K2366" s="26">
        <v>124767905</v>
      </c>
      <c r="L2366" s="25">
        <v>3</v>
      </c>
      <c r="M2366" s="25" t="s">
        <v>118</v>
      </c>
    </row>
    <row r="2367" spans="1:13" s="5" customFormat="1" ht="15.75">
      <c r="A2367" s="4" t="s">
        <v>5</v>
      </c>
      <c r="B2367" s="4">
        <f aca="true" t="shared" si="348" ref="B2367:B2372">I2366</f>
        <v>124674787</v>
      </c>
      <c r="C2367" s="3"/>
      <c r="D2367" s="4">
        <f aca="true" t="shared" si="349" ref="D2367:D2372">J2366</f>
        <v>124652167</v>
      </c>
      <c r="E2367" s="3"/>
      <c r="F2367" s="4">
        <f aca="true" t="shared" si="350" ref="F2367:F2372">K2366</f>
        <v>124767905</v>
      </c>
      <c r="H2367" s="25" t="s">
        <v>181</v>
      </c>
      <c r="I2367" s="26">
        <v>368208</v>
      </c>
      <c r="J2367" s="26">
        <v>368208</v>
      </c>
      <c r="K2367" s="26">
        <v>290421</v>
      </c>
      <c r="L2367" s="25">
        <v>4</v>
      </c>
      <c r="M2367" s="25" t="s">
        <v>119</v>
      </c>
    </row>
    <row r="2368" spans="1:13" s="5" customFormat="1" ht="15.75">
      <c r="A2368" s="4" t="s">
        <v>6</v>
      </c>
      <c r="B2368" s="4">
        <f t="shared" si="348"/>
        <v>368208</v>
      </c>
      <c r="C2368" s="3"/>
      <c r="D2368" s="4">
        <f t="shared" si="349"/>
        <v>368208</v>
      </c>
      <c r="E2368" s="3"/>
      <c r="F2368" s="4">
        <f t="shared" si="350"/>
        <v>290421</v>
      </c>
      <c r="H2368" s="25" t="s">
        <v>181</v>
      </c>
      <c r="I2368" s="26">
        <v>1529443</v>
      </c>
      <c r="J2368" s="26">
        <v>1867385</v>
      </c>
      <c r="K2368" s="26">
        <v>1985480</v>
      </c>
      <c r="L2368" s="25">
        <v>5</v>
      </c>
      <c r="M2368" s="25" t="s">
        <v>120</v>
      </c>
    </row>
    <row r="2369" spans="1:13" s="5" customFormat="1" ht="15.75">
      <c r="A2369" s="4" t="s">
        <v>7</v>
      </c>
      <c r="B2369" s="4">
        <f t="shared" si="348"/>
        <v>1529443</v>
      </c>
      <c r="C2369" s="3"/>
      <c r="D2369" s="4">
        <f t="shared" si="349"/>
        <v>1867385</v>
      </c>
      <c r="E2369" s="3"/>
      <c r="F2369" s="4">
        <f t="shared" si="350"/>
        <v>1985480</v>
      </c>
      <c r="H2369" s="25" t="s">
        <v>181</v>
      </c>
      <c r="I2369" s="26">
        <v>1137242</v>
      </c>
      <c r="J2369" s="26">
        <v>1011700</v>
      </c>
      <c r="K2369" s="26">
        <v>1109299</v>
      </c>
      <c r="L2369" s="25">
        <v>6</v>
      </c>
      <c r="M2369" s="25" t="s">
        <v>121</v>
      </c>
    </row>
    <row r="2370" spans="1:13" s="5" customFormat="1" ht="15.75">
      <c r="A2370" s="4" t="s">
        <v>8</v>
      </c>
      <c r="B2370" s="4">
        <f t="shared" si="348"/>
        <v>1137242</v>
      </c>
      <c r="C2370" s="3"/>
      <c r="D2370" s="4">
        <f t="shared" si="349"/>
        <v>1011700</v>
      </c>
      <c r="E2370" s="3"/>
      <c r="F2370" s="4">
        <f t="shared" si="350"/>
        <v>1109299</v>
      </c>
      <c r="H2370" s="25" t="s">
        <v>181</v>
      </c>
      <c r="I2370" s="26">
        <v>279378</v>
      </c>
      <c r="J2370" s="26">
        <v>319093</v>
      </c>
      <c r="K2370" s="26">
        <v>296545</v>
      </c>
      <c r="L2370" s="25">
        <v>7</v>
      </c>
      <c r="M2370" s="25" t="s">
        <v>122</v>
      </c>
    </row>
    <row r="2371" spans="1:13" s="5" customFormat="1" ht="15.75">
      <c r="A2371" s="4" t="s">
        <v>9</v>
      </c>
      <c r="B2371" s="4">
        <f t="shared" si="348"/>
        <v>279378</v>
      </c>
      <c r="C2371" s="3"/>
      <c r="D2371" s="4">
        <f t="shared" si="349"/>
        <v>319093</v>
      </c>
      <c r="E2371" s="3"/>
      <c r="F2371" s="4">
        <f t="shared" si="350"/>
        <v>296545</v>
      </c>
      <c r="H2371" s="25" t="s">
        <v>181</v>
      </c>
      <c r="I2371" s="26">
        <v>0</v>
      </c>
      <c r="J2371" s="26">
        <v>1946493</v>
      </c>
      <c r="K2371" s="26">
        <v>2010563</v>
      </c>
      <c r="L2371" s="25">
        <v>8</v>
      </c>
      <c r="M2371" s="25" t="s">
        <v>123</v>
      </c>
    </row>
    <row r="2372" spans="1:13" s="5" customFormat="1" ht="15.75">
      <c r="A2372" s="4" t="s">
        <v>10</v>
      </c>
      <c r="B2372" s="12">
        <f t="shared" si="348"/>
        <v>0</v>
      </c>
      <c r="C2372" s="3"/>
      <c r="D2372" s="12">
        <f t="shared" si="349"/>
        <v>1946493</v>
      </c>
      <c r="E2372" s="3"/>
      <c r="F2372" s="12">
        <f t="shared" si="350"/>
        <v>2010563</v>
      </c>
      <c r="H2372" s="25" t="s">
        <v>181</v>
      </c>
      <c r="I2372" s="26">
        <v>2322862</v>
      </c>
      <c r="J2372" s="26">
        <v>2657870</v>
      </c>
      <c r="K2372" s="26">
        <v>2614803</v>
      </c>
      <c r="L2372" s="25">
        <v>9</v>
      </c>
      <c r="M2372" s="25" t="s">
        <v>124</v>
      </c>
    </row>
    <row r="2373" spans="1:13" s="5" customFormat="1" ht="15.75">
      <c r="A2373" s="4"/>
      <c r="B2373" s="3"/>
      <c r="C2373" s="3"/>
      <c r="D2373" s="3"/>
      <c r="E2373" s="3"/>
      <c r="F2373" s="3"/>
      <c r="H2373" s="25" t="s">
        <v>181</v>
      </c>
      <c r="I2373" s="26">
        <v>242944</v>
      </c>
      <c r="J2373" s="26">
        <v>280456</v>
      </c>
      <c r="K2373" s="26">
        <v>240856</v>
      </c>
      <c r="L2373" s="25">
        <v>10</v>
      </c>
      <c r="M2373" s="25" t="s">
        <v>125</v>
      </c>
    </row>
    <row r="2374" spans="1:13" s="5" customFormat="1" ht="15.75">
      <c r="A2374" s="4" t="s">
        <v>11</v>
      </c>
      <c r="B2374" s="4">
        <f>SUM(B2367:B2373)</f>
        <v>127989058</v>
      </c>
      <c r="C2374" s="3"/>
      <c r="D2374" s="4">
        <f>SUM(D2367:D2373)</f>
        <v>130165046</v>
      </c>
      <c r="E2374" s="3"/>
      <c r="F2374" s="4">
        <f>SUM(F2367:F2373)</f>
        <v>130460213</v>
      </c>
      <c r="H2374" s="25" t="s">
        <v>181</v>
      </c>
      <c r="I2374" s="26">
        <v>4387008</v>
      </c>
      <c r="J2374" s="26">
        <v>4414685</v>
      </c>
      <c r="K2374" s="26">
        <v>4474556</v>
      </c>
      <c r="L2374" s="25">
        <v>11</v>
      </c>
      <c r="M2374" s="25" t="s">
        <v>126</v>
      </c>
    </row>
    <row r="2375" spans="1:13" s="5" customFormat="1" ht="15.75">
      <c r="A2375" s="4"/>
      <c r="B2375" s="4"/>
      <c r="C2375" s="3"/>
      <c r="D2375" s="4"/>
      <c r="E2375" s="3"/>
      <c r="F2375" s="4"/>
      <c r="H2375" s="25" t="s">
        <v>181</v>
      </c>
      <c r="I2375" s="26">
        <v>3325077</v>
      </c>
      <c r="J2375" s="26">
        <v>3695524</v>
      </c>
      <c r="K2375" s="26">
        <v>3906591</v>
      </c>
      <c r="L2375" s="25">
        <v>12</v>
      </c>
      <c r="M2375" s="25" t="s">
        <v>127</v>
      </c>
    </row>
    <row r="2376" spans="1:13" s="5" customFormat="1" ht="15.75">
      <c r="A2376" s="4" t="s">
        <v>12</v>
      </c>
      <c r="B2376" s="3">
        <f>I2372</f>
        <v>2322862</v>
      </c>
      <c r="C2376" s="3"/>
      <c r="D2376" s="3">
        <f>J2372</f>
        <v>2657870</v>
      </c>
      <c r="E2376" s="3"/>
      <c r="F2376" s="3">
        <f>K2372</f>
        <v>2614803</v>
      </c>
      <c r="H2376" s="25" t="s">
        <v>181</v>
      </c>
      <c r="I2376" s="26">
        <v>0</v>
      </c>
      <c r="J2376" s="26">
        <v>0</v>
      </c>
      <c r="K2376" s="26">
        <v>19208820</v>
      </c>
      <c r="L2376" s="25">
        <v>13</v>
      </c>
      <c r="M2376" s="25" t="s">
        <v>128</v>
      </c>
    </row>
    <row r="2377" spans="1:13" s="5" customFormat="1" ht="15.75">
      <c r="A2377" s="4" t="s">
        <v>13</v>
      </c>
      <c r="B2377" s="12">
        <f>I2373</f>
        <v>242944</v>
      </c>
      <c r="C2377" s="3"/>
      <c r="D2377" s="12">
        <f>J2373</f>
        <v>280456</v>
      </c>
      <c r="E2377" s="3"/>
      <c r="F2377" s="12">
        <f>K2373</f>
        <v>240856</v>
      </c>
      <c r="H2377" s="25" t="s">
        <v>181</v>
      </c>
      <c r="I2377" s="26">
        <v>7432208</v>
      </c>
      <c r="J2377" s="26">
        <v>6922204</v>
      </c>
      <c r="K2377" s="26">
        <v>5822877</v>
      </c>
      <c r="L2377" s="25">
        <v>14</v>
      </c>
      <c r="M2377" s="25" t="s">
        <v>129</v>
      </c>
    </row>
    <row r="2378" spans="1:13" s="5" customFormat="1" ht="15.75">
      <c r="A2378" s="4"/>
      <c r="B2378" s="3"/>
      <c r="C2378" s="3"/>
      <c r="D2378" s="3"/>
      <c r="E2378" s="3"/>
      <c r="F2378" s="3"/>
      <c r="H2378" s="25" t="s">
        <v>181</v>
      </c>
      <c r="I2378" s="26">
        <v>401463</v>
      </c>
      <c r="J2378" s="26">
        <v>481227</v>
      </c>
      <c r="K2378" s="26">
        <v>462088</v>
      </c>
      <c r="L2378" s="25">
        <v>15</v>
      </c>
      <c r="M2378" s="25" t="s">
        <v>130</v>
      </c>
    </row>
    <row r="2379" spans="1:13" s="5" customFormat="1" ht="15.75">
      <c r="A2379" s="4" t="s">
        <v>14</v>
      </c>
      <c r="B2379" s="4">
        <f>SUM(B2376:B2378)</f>
        <v>2565806</v>
      </c>
      <c r="C2379" s="3"/>
      <c r="D2379" s="4">
        <f>SUM(D2376:D2378)</f>
        <v>2938326</v>
      </c>
      <c r="E2379" s="3"/>
      <c r="F2379" s="4">
        <f>SUM(F2376:F2378)</f>
        <v>2855659</v>
      </c>
      <c r="H2379" s="25" t="s">
        <v>181</v>
      </c>
      <c r="I2379" s="26">
        <v>222248</v>
      </c>
      <c r="J2379" s="26">
        <v>235111</v>
      </c>
      <c r="K2379" s="26">
        <v>243965</v>
      </c>
      <c r="L2379" s="25">
        <v>16</v>
      </c>
      <c r="M2379" s="25" t="s">
        <v>131</v>
      </c>
    </row>
    <row r="2380" spans="1:13" s="5" customFormat="1" ht="15.75">
      <c r="A2380" s="4"/>
      <c r="B2380" s="4"/>
      <c r="C2380" s="4"/>
      <c r="D2380" s="4"/>
      <c r="E2380" s="4"/>
      <c r="F2380" s="4"/>
      <c r="H2380" s="25" t="s">
        <v>181</v>
      </c>
      <c r="I2380" s="26">
        <v>0</v>
      </c>
      <c r="J2380" s="26">
        <v>0</v>
      </c>
      <c r="K2380" s="26">
        <v>0</v>
      </c>
      <c r="L2380" s="25">
        <v>17</v>
      </c>
      <c r="M2380" s="25" t="s">
        <v>132</v>
      </c>
    </row>
    <row r="2381" spans="1:13" s="5" customFormat="1" ht="15.75">
      <c r="A2381" s="4" t="s">
        <v>15</v>
      </c>
      <c r="B2381" s="4">
        <f aca="true" t="shared" si="351" ref="B2381:B2387">I2374</f>
        <v>4387008</v>
      </c>
      <c r="C2381" s="3"/>
      <c r="D2381" s="4">
        <f aca="true" t="shared" si="352" ref="D2381:D2387">J2374</f>
        <v>4414685</v>
      </c>
      <c r="E2381" s="3"/>
      <c r="F2381" s="4">
        <f aca="true" t="shared" si="353" ref="F2381:F2387">K2374</f>
        <v>4474556</v>
      </c>
      <c r="H2381" s="25" t="s">
        <v>181</v>
      </c>
      <c r="I2381" s="27">
        <f>34523437-28890</f>
        <v>34494547</v>
      </c>
      <c r="J2381" s="27">
        <v>39812779</v>
      </c>
      <c r="K2381" s="27">
        <v>42676977</v>
      </c>
      <c r="L2381" s="25">
        <v>18</v>
      </c>
      <c r="M2381" s="25" t="s">
        <v>133</v>
      </c>
    </row>
    <row r="2382" spans="1:13" s="5" customFormat="1" ht="15.75">
      <c r="A2382" s="4" t="s">
        <v>16</v>
      </c>
      <c r="B2382" s="4">
        <f t="shared" si="351"/>
        <v>3325077</v>
      </c>
      <c r="C2382" s="3"/>
      <c r="D2382" s="4">
        <f t="shared" si="352"/>
        <v>3695524</v>
      </c>
      <c r="E2382" s="3"/>
      <c r="F2382" s="4">
        <f t="shared" si="353"/>
        <v>3906591</v>
      </c>
      <c r="H2382" s="25" t="s">
        <v>181</v>
      </c>
      <c r="I2382" s="26">
        <v>4018513</v>
      </c>
      <c r="J2382" s="26">
        <v>4160974</v>
      </c>
      <c r="K2382" s="26">
        <v>4160974</v>
      </c>
      <c r="L2382" s="25">
        <v>19</v>
      </c>
      <c r="M2382" s="25" t="s">
        <v>134</v>
      </c>
    </row>
    <row r="2383" spans="1:13" s="5" customFormat="1" ht="15.75">
      <c r="A2383" s="4" t="s">
        <v>17</v>
      </c>
      <c r="B2383" s="4">
        <f t="shared" si="351"/>
        <v>0</v>
      </c>
      <c r="C2383" s="3"/>
      <c r="D2383" s="4">
        <f t="shared" si="352"/>
        <v>0</v>
      </c>
      <c r="E2383" s="3"/>
      <c r="F2383" s="4">
        <f t="shared" si="353"/>
        <v>19208820</v>
      </c>
      <c r="H2383" s="25" t="s">
        <v>181</v>
      </c>
      <c r="I2383" s="26">
        <v>3065154</v>
      </c>
      <c r="J2383" s="26">
        <v>3461456</v>
      </c>
      <c r="K2383" s="26">
        <v>3688050</v>
      </c>
      <c r="L2383" s="25">
        <v>20</v>
      </c>
      <c r="M2383" s="25" t="s">
        <v>135</v>
      </c>
    </row>
    <row r="2384" spans="1:13" s="5" customFormat="1" ht="15.75">
      <c r="A2384" s="4" t="s">
        <v>18</v>
      </c>
      <c r="B2384" s="4">
        <f t="shared" si="351"/>
        <v>7432208</v>
      </c>
      <c r="C2384" s="3"/>
      <c r="D2384" s="4">
        <f t="shared" si="352"/>
        <v>6922204</v>
      </c>
      <c r="E2384" s="3"/>
      <c r="F2384" s="4">
        <f t="shared" si="353"/>
        <v>5822877</v>
      </c>
      <c r="H2384" s="25" t="s">
        <v>181</v>
      </c>
      <c r="I2384" s="26">
        <v>33810471</v>
      </c>
      <c r="J2384" s="26">
        <v>34554648</v>
      </c>
      <c r="K2384" s="26">
        <v>35266108</v>
      </c>
      <c r="L2384" s="25">
        <v>21</v>
      </c>
      <c r="M2384" s="25" t="s">
        <v>136</v>
      </c>
    </row>
    <row r="2385" spans="1:13" s="5" customFormat="1" ht="15.75">
      <c r="A2385" s="4" t="s">
        <v>19</v>
      </c>
      <c r="B2385" s="4">
        <f t="shared" si="351"/>
        <v>401463</v>
      </c>
      <c r="C2385" s="3"/>
      <c r="D2385" s="4">
        <f t="shared" si="352"/>
        <v>481227</v>
      </c>
      <c r="E2385" s="3"/>
      <c r="F2385" s="4">
        <f t="shared" si="353"/>
        <v>462088</v>
      </c>
      <c r="H2385" s="25" t="s">
        <v>181</v>
      </c>
      <c r="I2385" s="26">
        <v>106043</v>
      </c>
      <c r="J2385" s="26">
        <v>108848</v>
      </c>
      <c r="K2385" s="26">
        <v>111025</v>
      </c>
      <c r="L2385" s="25">
        <v>22</v>
      </c>
      <c r="M2385" s="25" t="s">
        <v>137</v>
      </c>
    </row>
    <row r="2386" spans="1:13" s="5" customFormat="1" ht="15.75">
      <c r="A2386" s="4" t="s">
        <v>20</v>
      </c>
      <c r="B2386" s="4">
        <f t="shared" si="351"/>
        <v>222248</v>
      </c>
      <c r="C2386" s="3"/>
      <c r="D2386" s="4">
        <f t="shared" si="352"/>
        <v>235111</v>
      </c>
      <c r="E2386" s="3"/>
      <c r="F2386" s="4">
        <f t="shared" si="353"/>
        <v>243965</v>
      </c>
      <c r="H2386" s="25" t="s">
        <v>181</v>
      </c>
      <c r="I2386" s="26">
        <v>102800</v>
      </c>
      <c r="J2386" s="26">
        <v>105884</v>
      </c>
      <c r="K2386" s="26">
        <v>116578</v>
      </c>
      <c r="L2386" s="25">
        <v>23</v>
      </c>
      <c r="M2386" s="25" t="s">
        <v>138</v>
      </c>
    </row>
    <row r="2387" spans="1:13" s="5" customFormat="1" ht="15.75">
      <c r="A2387" s="4" t="s">
        <v>21</v>
      </c>
      <c r="B2387" s="4">
        <f t="shared" si="351"/>
        <v>0</v>
      </c>
      <c r="C2387" s="3"/>
      <c r="D2387" s="4">
        <f t="shared" si="352"/>
        <v>0</v>
      </c>
      <c r="E2387" s="3"/>
      <c r="F2387" s="4">
        <f t="shared" si="353"/>
        <v>0</v>
      </c>
      <c r="H2387" s="25" t="s">
        <v>181</v>
      </c>
      <c r="I2387" s="26">
        <v>351166</v>
      </c>
      <c r="J2387" s="26">
        <v>350450</v>
      </c>
      <c r="K2387" s="26">
        <v>353445</v>
      </c>
      <c r="L2387" s="25">
        <v>24</v>
      </c>
      <c r="M2387" s="25" t="s">
        <v>139</v>
      </c>
    </row>
    <row r="2388" spans="1:13" s="5" customFormat="1" ht="15.75">
      <c r="A2388" s="4"/>
      <c r="B2388" s="4"/>
      <c r="C2388" s="3"/>
      <c r="D2388" s="4"/>
      <c r="E2388" s="3"/>
      <c r="F2388" s="4"/>
      <c r="H2388" s="25" t="s">
        <v>181</v>
      </c>
      <c r="I2388" s="29">
        <v>291746</v>
      </c>
      <c r="J2388" s="29">
        <v>291746</v>
      </c>
      <c r="K2388" s="29">
        <v>297581</v>
      </c>
      <c r="L2388" s="25">
        <v>25</v>
      </c>
      <c r="M2388" s="25" t="s">
        <v>140</v>
      </c>
    </row>
    <row r="2389" spans="1:13" s="5" customFormat="1" ht="15.75">
      <c r="A2389" s="4" t="s">
        <v>22</v>
      </c>
      <c r="B2389" s="4">
        <f>I2381</f>
        <v>34494547</v>
      </c>
      <c r="C2389" s="3"/>
      <c r="D2389" s="4">
        <f>J2381</f>
        <v>39812779</v>
      </c>
      <c r="E2389" s="3"/>
      <c r="F2389" s="4">
        <f>K2381</f>
        <v>42676977</v>
      </c>
      <c r="H2389" s="25" t="s">
        <v>181</v>
      </c>
      <c r="I2389" s="26">
        <v>0</v>
      </c>
      <c r="J2389" s="26">
        <v>0</v>
      </c>
      <c r="K2389" s="26">
        <v>50000</v>
      </c>
      <c r="L2389" s="25">
        <v>26</v>
      </c>
      <c r="M2389" s="25" t="s">
        <v>141</v>
      </c>
    </row>
    <row r="2390" spans="1:13" s="5" customFormat="1" ht="15.75">
      <c r="A2390" s="4" t="s">
        <v>23</v>
      </c>
      <c r="B2390" s="4">
        <f>I2382</f>
        <v>4018513</v>
      </c>
      <c r="C2390" s="3"/>
      <c r="D2390" s="4">
        <f>J2382</f>
        <v>4160974</v>
      </c>
      <c r="E2390" s="3"/>
      <c r="F2390" s="4">
        <f>K2382</f>
        <v>4160974</v>
      </c>
      <c r="H2390" s="25" t="s">
        <v>181</v>
      </c>
      <c r="I2390" s="26">
        <v>13503019</v>
      </c>
      <c r="J2390" s="26">
        <v>13363550</v>
      </c>
      <c r="K2390" s="26">
        <v>13363550</v>
      </c>
      <c r="L2390" s="25">
        <v>27</v>
      </c>
      <c r="M2390" s="25" t="s">
        <v>142</v>
      </c>
    </row>
    <row r="2391" spans="1:13" s="5" customFormat="1" ht="15.75">
      <c r="A2391" s="4" t="s">
        <v>24</v>
      </c>
      <c r="B2391" s="12">
        <f>I2383</f>
        <v>3065154</v>
      </c>
      <c r="C2391" s="3"/>
      <c r="D2391" s="12">
        <f>J2383</f>
        <v>3461456</v>
      </c>
      <c r="E2391" s="3"/>
      <c r="F2391" s="12">
        <f>K2383</f>
        <v>3688050</v>
      </c>
      <c r="H2391" s="25" t="s">
        <v>181</v>
      </c>
      <c r="I2391" s="26">
        <v>1371050</v>
      </c>
      <c r="J2391" s="26">
        <v>1390909</v>
      </c>
      <c r="K2391" s="26">
        <v>1414178</v>
      </c>
      <c r="L2391" s="25">
        <v>28</v>
      </c>
      <c r="M2391" s="25" t="s">
        <v>143</v>
      </c>
    </row>
    <row r="2392" spans="1:13" s="5" customFormat="1" ht="15.75">
      <c r="A2392" s="4"/>
      <c r="B2392" s="4"/>
      <c r="C2392" s="3"/>
      <c r="D2392" s="4"/>
      <c r="E2392" s="3"/>
      <c r="F2392" s="4"/>
      <c r="H2392" s="25" t="s">
        <v>181</v>
      </c>
      <c r="I2392" s="26">
        <v>4583975</v>
      </c>
      <c r="J2392" s="26">
        <v>4650317</v>
      </c>
      <c r="K2392" s="26">
        <v>4974554</v>
      </c>
      <c r="L2392" s="25">
        <v>29</v>
      </c>
      <c r="M2392" s="25" t="s">
        <v>144</v>
      </c>
    </row>
    <row r="2393" spans="1:13" s="5" customFormat="1" ht="15.75">
      <c r="A2393" s="4" t="s">
        <v>25</v>
      </c>
      <c r="B2393" s="4">
        <f>SUM(B2389:B2392)</f>
        <v>41578214</v>
      </c>
      <c r="C2393" s="3"/>
      <c r="D2393" s="4">
        <f>SUM(D2389:D2392)</f>
        <v>47435209</v>
      </c>
      <c r="E2393" s="3"/>
      <c r="F2393" s="4">
        <f>SUM(F2389:F2392)</f>
        <v>50526001</v>
      </c>
      <c r="H2393" s="25" t="s">
        <v>181</v>
      </c>
      <c r="I2393" s="26">
        <v>0</v>
      </c>
      <c r="J2393" s="26">
        <v>269829</v>
      </c>
      <c r="K2393" s="26">
        <v>100287</v>
      </c>
      <c r="L2393" s="25">
        <v>30</v>
      </c>
      <c r="M2393" s="25" t="s">
        <v>145</v>
      </c>
    </row>
    <row r="2394" spans="1:13" s="5" customFormat="1" ht="15.75">
      <c r="A2394" s="4"/>
      <c r="B2394" s="4"/>
      <c r="C2394" s="3"/>
      <c r="D2394" s="4"/>
      <c r="E2394" s="3"/>
      <c r="F2394" s="4"/>
      <c r="H2394" s="25" t="s">
        <v>181</v>
      </c>
      <c r="I2394" s="26">
        <v>96534401</v>
      </c>
      <c r="J2394" s="26">
        <v>110029895</v>
      </c>
      <c r="K2394" s="26">
        <v>109000000</v>
      </c>
      <c r="L2394" s="25">
        <v>31</v>
      </c>
      <c r="M2394" s="25" t="s">
        <v>146</v>
      </c>
    </row>
    <row r="2395" spans="1:13" s="5" customFormat="1" ht="15.75">
      <c r="A2395" s="4" t="s">
        <v>26</v>
      </c>
      <c r="B2395" s="4">
        <f aca="true" t="shared" si="354" ref="B2395:B2400">I2384</f>
        <v>33810471</v>
      </c>
      <c r="C2395" s="3"/>
      <c r="D2395" s="4">
        <f aca="true" t="shared" si="355" ref="D2395:D2400">J2384</f>
        <v>34554648</v>
      </c>
      <c r="E2395" s="3"/>
      <c r="F2395" s="4">
        <f aca="true" t="shared" si="356" ref="F2395:F2400">K2384</f>
        <v>35266108</v>
      </c>
      <c r="H2395" s="25" t="s">
        <v>181</v>
      </c>
      <c r="I2395" s="26">
        <v>7033304</v>
      </c>
      <c r="J2395" s="26">
        <v>7393784</v>
      </c>
      <c r="K2395" s="26">
        <v>7454213</v>
      </c>
      <c r="L2395" s="25">
        <v>32</v>
      </c>
      <c r="M2395" s="25" t="s">
        <v>147</v>
      </c>
    </row>
    <row r="2396" spans="1:13" s="5" customFormat="1" ht="15.75">
      <c r="A2396" s="4" t="s">
        <v>27</v>
      </c>
      <c r="B2396" s="4">
        <f t="shared" si="354"/>
        <v>106043</v>
      </c>
      <c r="C2396" s="3"/>
      <c r="D2396" s="4">
        <f t="shared" si="355"/>
        <v>108848</v>
      </c>
      <c r="E2396" s="3"/>
      <c r="F2396" s="4">
        <f t="shared" si="356"/>
        <v>111025</v>
      </c>
      <c r="H2396" s="25" t="s">
        <v>181</v>
      </c>
      <c r="I2396" s="26">
        <v>10924284</v>
      </c>
      <c r="J2396" s="26">
        <v>10992008</v>
      </c>
      <c r="K2396" s="26">
        <v>11395719</v>
      </c>
      <c r="L2396" s="25">
        <v>33</v>
      </c>
      <c r="M2396" s="25" t="s">
        <v>148</v>
      </c>
    </row>
    <row r="2397" spans="1:13" s="5" customFormat="1" ht="15.75">
      <c r="A2397" s="4" t="s">
        <v>28</v>
      </c>
      <c r="B2397" s="4">
        <f t="shared" si="354"/>
        <v>102800</v>
      </c>
      <c r="C2397" s="3"/>
      <c r="D2397" s="4">
        <f t="shared" si="355"/>
        <v>105884</v>
      </c>
      <c r="E2397" s="3"/>
      <c r="F2397" s="4">
        <f t="shared" si="356"/>
        <v>116578</v>
      </c>
      <c r="H2397" s="25" t="s">
        <v>181</v>
      </c>
      <c r="I2397" s="26">
        <v>2133480</v>
      </c>
      <c r="J2397" s="26">
        <v>1864138</v>
      </c>
      <c r="K2397" s="26">
        <v>1369365</v>
      </c>
      <c r="L2397" s="25">
        <v>34</v>
      </c>
      <c r="M2397" s="25" t="s">
        <v>149</v>
      </c>
    </row>
    <row r="2398" spans="1:13" s="5" customFormat="1" ht="15.75">
      <c r="A2398" s="4" t="s">
        <v>29</v>
      </c>
      <c r="B2398" s="4">
        <f t="shared" si="354"/>
        <v>351166</v>
      </c>
      <c r="C2398" s="3"/>
      <c r="D2398" s="4">
        <f t="shared" si="355"/>
        <v>350450</v>
      </c>
      <c r="E2398" s="3"/>
      <c r="F2398" s="4">
        <f t="shared" si="356"/>
        <v>353445</v>
      </c>
      <c r="H2398" s="25" t="s">
        <v>181</v>
      </c>
      <c r="I2398" s="26">
        <v>270098</v>
      </c>
      <c r="J2398" s="26">
        <v>431678</v>
      </c>
      <c r="K2398" s="26">
        <v>216190</v>
      </c>
      <c r="L2398" s="25">
        <v>35</v>
      </c>
      <c r="M2398" s="25" t="s">
        <v>150</v>
      </c>
    </row>
    <row r="2399" spans="1:13" s="5" customFormat="1" ht="15.75">
      <c r="A2399" s="4" t="s">
        <v>30</v>
      </c>
      <c r="B2399" s="4">
        <f t="shared" si="354"/>
        <v>291746</v>
      </c>
      <c r="C2399" s="3"/>
      <c r="D2399" s="4">
        <f t="shared" si="355"/>
        <v>291746</v>
      </c>
      <c r="E2399" s="3"/>
      <c r="F2399" s="4">
        <f t="shared" si="356"/>
        <v>297581</v>
      </c>
      <c r="H2399" s="25" t="s">
        <v>181</v>
      </c>
      <c r="I2399" s="26">
        <v>326340</v>
      </c>
      <c r="J2399" s="26">
        <v>439500</v>
      </c>
      <c r="K2399" s="26">
        <v>433500</v>
      </c>
      <c r="L2399" s="25">
        <v>36</v>
      </c>
      <c r="M2399" s="25" t="s">
        <v>151</v>
      </c>
    </row>
    <row r="2400" spans="1:13" s="5" customFormat="1" ht="15.75">
      <c r="A2400" s="4" t="s">
        <v>31</v>
      </c>
      <c r="B2400" s="12">
        <f t="shared" si="354"/>
        <v>0</v>
      </c>
      <c r="C2400" s="3"/>
      <c r="D2400" s="12">
        <f t="shared" si="355"/>
        <v>0</v>
      </c>
      <c r="E2400" s="3"/>
      <c r="F2400" s="12">
        <f t="shared" si="356"/>
        <v>50000</v>
      </c>
      <c r="H2400" s="25" t="s">
        <v>181</v>
      </c>
      <c r="I2400" s="26">
        <v>0</v>
      </c>
      <c r="J2400" s="26">
        <v>267041</v>
      </c>
      <c r="K2400" s="26">
        <v>263474</v>
      </c>
      <c r="L2400" s="25">
        <v>37</v>
      </c>
      <c r="M2400" s="25" t="s">
        <v>152</v>
      </c>
    </row>
    <row r="2401" spans="1:12" s="5" customFormat="1" ht="15.75">
      <c r="A2401" s="4"/>
      <c r="B2401" s="4"/>
      <c r="C2401" s="3"/>
      <c r="D2401" s="4"/>
      <c r="E2401" s="3"/>
      <c r="F2401" s="4"/>
      <c r="L2401" s="25"/>
    </row>
    <row r="2402" spans="1:12" s="5" customFormat="1" ht="15.75">
      <c r="A2402" s="4" t="s">
        <v>32</v>
      </c>
      <c r="B2402" s="4">
        <f>SUM(B2395:B2401)</f>
        <v>34662226</v>
      </c>
      <c r="C2402" s="3"/>
      <c r="D2402" s="4">
        <f>SUM(D2395:D2401)</f>
        <v>35411576</v>
      </c>
      <c r="E2402" s="3"/>
      <c r="F2402" s="4">
        <f>SUM(F2395:F2401)</f>
        <v>36194737</v>
      </c>
      <c r="L2402" s="25"/>
    </row>
    <row r="2403" spans="1:12" s="5" customFormat="1" ht="15.75">
      <c r="A2403" s="4"/>
      <c r="B2403" s="4"/>
      <c r="C2403" s="3"/>
      <c r="D2403" s="4"/>
      <c r="E2403" s="3"/>
      <c r="F2403" s="4"/>
      <c r="L2403" s="25"/>
    </row>
    <row r="2404" spans="1:12" s="5" customFormat="1" ht="15.75">
      <c r="A2404" s="4" t="s">
        <v>33</v>
      </c>
      <c r="B2404" s="4">
        <f>I2390</f>
        <v>13503019</v>
      </c>
      <c r="C2404" s="3"/>
      <c r="D2404" s="4">
        <f>J2390</f>
        <v>13363550</v>
      </c>
      <c r="E2404" s="3"/>
      <c r="F2404" s="4">
        <f>K2390</f>
        <v>13363550</v>
      </c>
      <c r="L2404" s="25"/>
    </row>
    <row r="2405" spans="1:12" s="5" customFormat="1" ht="15.75">
      <c r="A2405" s="4" t="s">
        <v>34</v>
      </c>
      <c r="B2405" s="4">
        <f>I2391</f>
        <v>1371050</v>
      </c>
      <c r="C2405" s="3"/>
      <c r="D2405" s="4">
        <f>J2391</f>
        <v>1390909</v>
      </c>
      <c r="E2405" s="3"/>
      <c r="F2405" s="4">
        <f>K2391</f>
        <v>1414178</v>
      </c>
      <c r="L2405" s="25"/>
    </row>
    <row r="2406" spans="1:12" s="5" customFormat="1" ht="15.75">
      <c r="A2406" s="4" t="s">
        <v>35</v>
      </c>
      <c r="B2406" s="4">
        <f>I2392</f>
        <v>4583975</v>
      </c>
      <c r="C2406" s="3"/>
      <c r="D2406" s="4">
        <f>J2392</f>
        <v>4650317</v>
      </c>
      <c r="E2406" s="3"/>
      <c r="F2406" s="4">
        <f>K2392</f>
        <v>4974554</v>
      </c>
      <c r="L2406" s="25"/>
    </row>
    <row r="2407" spans="1:12" s="5" customFormat="1" ht="15.75">
      <c r="A2407" s="4" t="s">
        <v>36</v>
      </c>
      <c r="B2407" s="12">
        <f>I2393</f>
        <v>0</v>
      </c>
      <c r="C2407" s="3"/>
      <c r="D2407" s="12">
        <f>J2393</f>
        <v>269829</v>
      </c>
      <c r="E2407" s="3"/>
      <c r="F2407" s="12">
        <f>K2393</f>
        <v>100287</v>
      </c>
      <c r="L2407" s="25"/>
    </row>
    <row r="2408" spans="1:12" s="5" customFormat="1" ht="15.75">
      <c r="A2408" s="4"/>
      <c r="B2408" s="4"/>
      <c r="C2408" s="3"/>
      <c r="D2408" s="4"/>
      <c r="E2408" s="3"/>
      <c r="F2408" s="4"/>
      <c r="L2408" s="25"/>
    </row>
    <row r="2409" spans="1:12" s="5" customFormat="1" ht="15.75">
      <c r="A2409" s="4" t="s">
        <v>37</v>
      </c>
      <c r="B2409" s="4">
        <f>SUM(B2404:B2408)</f>
        <v>19458044</v>
      </c>
      <c r="C2409" s="3"/>
      <c r="D2409" s="4">
        <f>SUM(D2404:D2408)</f>
        <v>19674605</v>
      </c>
      <c r="E2409" s="3"/>
      <c r="F2409" s="4">
        <f>SUM(F2404:F2408)</f>
        <v>19852569</v>
      </c>
      <c r="L2409" s="25"/>
    </row>
    <row r="2410" spans="1:12" s="5" customFormat="1" ht="15.75">
      <c r="A2410" s="4"/>
      <c r="B2410" s="4"/>
      <c r="C2410" s="3"/>
      <c r="D2410" s="4"/>
      <c r="E2410" s="3"/>
      <c r="F2410" s="4"/>
      <c r="L2410" s="25"/>
    </row>
    <row r="2411" spans="1:12" s="5" customFormat="1" ht="15.75">
      <c r="A2411" s="4" t="s">
        <v>38</v>
      </c>
      <c r="B2411" s="4">
        <f aca="true" t="shared" si="357" ref="B2411:B2416">I2394</f>
        <v>96534401</v>
      </c>
      <c r="C2411" s="3"/>
      <c r="D2411" s="4">
        <f aca="true" t="shared" si="358" ref="D2411:D2416">J2394</f>
        <v>110029895</v>
      </c>
      <c r="E2411" s="3"/>
      <c r="F2411" s="4">
        <f aca="true" t="shared" si="359" ref="F2411:F2416">K2394</f>
        <v>109000000</v>
      </c>
      <c r="L2411" s="25"/>
    </row>
    <row r="2412" spans="1:12" s="5" customFormat="1" ht="15.75">
      <c r="A2412" s="4" t="s">
        <v>39</v>
      </c>
      <c r="B2412" s="4">
        <f t="shared" si="357"/>
        <v>7033304</v>
      </c>
      <c r="C2412" s="3"/>
      <c r="D2412" s="4">
        <f t="shared" si="358"/>
        <v>7393784</v>
      </c>
      <c r="E2412" s="3"/>
      <c r="F2412" s="4">
        <f t="shared" si="359"/>
        <v>7454213</v>
      </c>
      <c r="L2412" s="25"/>
    </row>
    <row r="2413" spans="1:12" s="5" customFormat="1" ht="15.75">
      <c r="A2413" s="4" t="s">
        <v>40</v>
      </c>
      <c r="B2413" s="4">
        <f t="shared" si="357"/>
        <v>10924284</v>
      </c>
      <c r="C2413" s="3"/>
      <c r="D2413" s="4">
        <f t="shared" si="358"/>
        <v>10992008</v>
      </c>
      <c r="E2413" s="3"/>
      <c r="F2413" s="4">
        <f t="shared" si="359"/>
        <v>11395719</v>
      </c>
      <c r="L2413" s="25"/>
    </row>
    <row r="2414" spans="1:12" s="5" customFormat="1" ht="15.75">
      <c r="A2414" s="4" t="s">
        <v>41</v>
      </c>
      <c r="B2414" s="4">
        <f t="shared" si="357"/>
        <v>2133480</v>
      </c>
      <c r="C2414" s="3"/>
      <c r="D2414" s="4">
        <f t="shared" si="358"/>
        <v>1864138</v>
      </c>
      <c r="E2414" s="3"/>
      <c r="F2414" s="4">
        <f t="shared" si="359"/>
        <v>1369365</v>
      </c>
      <c r="L2414" s="25"/>
    </row>
    <row r="2415" spans="1:12" s="5" customFormat="1" ht="15.75">
      <c r="A2415" s="4" t="s">
        <v>42</v>
      </c>
      <c r="B2415" s="4">
        <f t="shared" si="357"/>
        <v>270098</v>
      </c>
      <c r="C2415" s="3"/>
      <c r="D2415" s="4">
        <f t="shared" si="358"/>
        <v>431678</v>
      </c>
      <c r="E2415" s="3"/>
      <c r="F2415" s="4">
        <f t="shared" si="359"/>
        <v>216190</v>
      </c>
      <c r="L2415" s="25"/>
    </row>
    <row r="2416" spans="1:12" s="5" customFormat="1" ht="15.75">
      <c r="A2416" s="4" t="s">
        <v>43</v>
      </c>
      <c r="B2416" s="4">
        <f t="shared" si="357"/>
        <v>326340</v>
      </c>
      <c r="C2416" s="3"/>
      <c r="D2416" s="4">
        <f t="shared" si="358"/>
        <v>439500</v>
      </c>
      <c r="E2416" s="3"/>
      <c r="F2416" s="4">
        <f t="shared" si="359"/>
        <v>433500</v>
      </c>
      <c r="L2416" s="25"/>
    </row>
    <row r="2417" spans="1:12" s="5" customFormat="1" ht="15.75">
      <c r="A2417" s="4" t="s">
        <v>44</v>
      </c>
      <c r="B2417" s="4"/>
      <c r="C2417" s="4"/>
      <c r="D2417" s="4"/>
      <c r="E2417" s="3"/>
      <c r="F2417" s="4"/>
      <c r="L2417" s="25"/>
    </row>
    <row r="2418" spans="1:12" s="5" customFormat="1" ht="15.75">
      <c r="A2418" s="4" t="s">
        <v>45</v>
      </c>
      <c r="B2418" s="12">
        <f>I2400</f>
        <v>0</v>
      </c>
      <c r="C2418" s="3"/>
      <c r="D2418" s="12">
        <f>J2400</f>
        <v>267041</v>
      </c>
      <c r="E2418" s="3"/>
      <c r="F2418" s="12">
        <f>K2400</f>
        <v>263474</v>
      </c>
      <c r="L2418" s="25"/>
    </row>
    <row r="2419" spans="1:12" s="5" customFormat="1" ht="15.75">
      <c r="A2419" s="4"/>
      <c r="B2419" s="4"/>
      <c r="C2419" s="4"/>
      <c r="D2419" s="4"/>
      <c r="E2419" s="3"/>
      <c r="F2419" s="4"/>
      <c r="L2419" s="25"/>
    </row>
    <row r="2420" spans="1:12" s="5" customFormat="1" ht="15.75">
      <c r="A2420" s="4" t="s">
        <v>46</v>
      </c>
      <c r="B2420" s="4">
        <f>SUM(B2364:B2365)+B2374+SUM(B2378:B2387)+B2393+B2402+SUM(B2408:B2419)</f>
        <v>369479789</v>
      </c>
      <c r="C2420" s="3"/>
      <c r="D2420" s="4">
        <f>SUM(D2364:D2365)+D2374+SUM(D2378:D2387)+D2393+D2402+SUM(D2408:D2419)</f>
        <v>395630363</v>
      </c>
      <c r="E2420" s="3"/>
      <c r="F2420" s="4">
        <f>SUM(F2364:F2365)+F2374+SUM(F2378:F2387)+F2393+F2402+SUM(F2408:F2419)</f>
        <v>417190942</v>
      </c>
      <c r="L2420" s="25"/>
    </row>
    <row r="2421" spans="1:12" s="5" customFormat="1" ht="15.75">
      <c r="A2421" s="4"/>
      <c r="B2421" s="4"/>
      <c r="C2421" s="3"/>
      <c r="D2421" s="4"/>
      <c r="E2421" s="3"/>
      <c r="F2421" s="4"/>
      <c r="L2421" s="25"/>
    </row>
    <row r="2422" spans="1:12" s="5" customFormat="1" ht="15.75">
      <c r="A2422" s="13" t="s">
        <v>47</v>
      </c>
      <c r="B2422" s="4"/>
      <c r="C2422" s="4"/>
      <c r="D2422" s="4"/>
      <c r="E2422" s="4"/>
      <c r="F2422" s="4"/>
      <c r="L2422" s="25"/>
    </row>
    <row r="2423" spans="1:12" s="5" customFormat="1" ht="15.75">
      <c r="A2423" s="14" t="s">
        <v>48</v>
      </c>
      <c r="B2423" s="4"/>
      <c r="C2423" s="3"/>
      <c r="D2423" s="4"/>
      <c r="E2423" s="3"/>
      <c r="F2423" s="4"/>
      <c r="L2423" s="25"/>
    </row>
    <row r="2424" spans="1:12" s="5" customFormat="1" ht="15.75">
      <c r="A2424" s="14" t="s">
        <v>49</v>
      </c>
      <c r="B2424" s="4"/>
      <c r="C2424" s="3"/>
      <c r="D2424" s="4"/>
      <c r="E2424" s="3"/>
      <c r="F2424" s="4"/>
      <c r="L2424" s="25"/>
    </row>
    <row r="2425" spans="1:12" s="5" customFormat="1" ht="15.75">
      <c r="A2425" s="14" t="s">
        <v>50</v>
      </c>
      <c r="B2425" s="3"/>
      <c r="C2425" s="3"/>
      <c r="D2425" s="3"/>
      <c r="E2425" s="3"/>
      <c r="F2425" s="3"/>
      <c r="L2425" s="25"/>
    </row>
    <row r="2426" spans="1:12" s="5" customFormat="1" ht="15.75">
      <c r="A2426" s="14" t="s">
        <v>51</v>
      </c>
      <c r="B2426" s="4"/>
      <c r="C2426" s="3"/>
      <c r="D2426" s="4"/>
      <c r="E2426" s="3"/>
      <c r="F2426" s="4"/>
      <c r="L2426" s="25"/>
    </row>
    <row r="2427" spans="1:12" s="5" customFormat="1" ht="15.75">
      <c r="A2427" s="4"/>
      <c r="B2427" s="4"/>
      <c r="C2427" s="3"/>
      <c r="D2427" s="4"/>
      <c r="E2427" s="3"/>
      <c r="F2427" s="4"/>
      <c r="L2427" s="25"/>
    </row>
    <row r="2428" spans="1:12" s="5" customFormat="1" ht="15.75">
      <c r="A2428" s="4"/>
      <c r="B2428" s="4"/>
      <c r="C2428" s="3"/>
      <c r="D2428" s="4"/>
      <c r="E2428" s="3"/>
      <c r="F2428" s="4"/>
      <c r="L2428" s="25"/>
    </row>
    <row r="2429" spans="1:12" s="5" customFormat="1" ht="15.75">
      <c r="A2429" s="15"/>
      <c r="B2429" s="4"/>
      <c r="C2429" s="3"/>
      <c r="D2429" s="4"/>
      <c r="E2429" s="3"/>
      <c r="F2429" s="4"/>
      <c r="L2429" s="25"/>
    </row>
    <row r="2430" spans="1:12" s="5" customFormat="1" ht="15.75">
      <c r="A2430" s="15"/>
      <c r="B2430" s="4"/>
      <c r="C2430" s="3"/>
      <c r="D2430" s="4"/>
      <c r="E2430" s="3"/>
      <c r="F2430" s="4"/>
      <c r="L2430" s="25"/>
    </row>
    <row r="2431" spans="1:12" s="5" customFormat="1" ht="15.75">
      <c r="A2431" s="16"/>
      <c r="B2431" s="4"/>
      <c r="C2431" s="3"/>
      <c r="D2431" s="4"/>
      <c r="E2431" s="3"/>
      <c r="F2431" s="4"/>
      <c r="L2431" s="25"/>
    </row>
    <row r="2432" spans="1:12" s="5" customFormat="1" ht="15.75">
      <c r="A2432" s="17"/>
      <c r="B2432" s="4"/>
      <c r="C2432" s="3"/>
      <c r="D2432" s="4"/>
      <c r="E2432" s="3"/>
      <c r="F2432" s="4"/>
      <c r="L2432" s="25"/>
    </row>
    <row r="2433" spans="1:12" s="5" customFormat="1" ht="15.75">
      <c r="A2433" s="18" t="s">
        <v>52</v>
      </c>
      <c r="B2433" s="4"/>
      <c r="C2433" s="3"/>
      <c r="D2433" s="4"/>
      <c r="E2433" s="3"/>
      <c r="F2433" s="4"/>
      <c r="L2433" s="25"/>
    </row>
    <row r="2434" spans="1:12" s="5" customFormat="1" ht="15.75">
      <c r="A2434" s="4"/>
      <c r="B2434" s="4"/>
      <c r="C2434" s="3"/>
      <c r="D2434" s="4"/>
      <c r="E2434" s="3"/>
      <c r="F2434" s="4"/>
      <c r="L2434" s="25"/>
    </row>
    <row r="2435" spans="1:12" s="5" customFormat="1" ht="15.75">
      <c r="A2435" s="6" t="s">
        <v>0</v>
      </c>
      <c r="B2435" s="4"/>
      <c r="C2435" s="3"/>
      <c r="D2435" s="4"/>
      <c r="E2435" s="3"/>
      <c r="F2435" s="4"/>
      <c r="L2435" s="25"/>
    </row>
    <row r="2436" spans="1:12" s="5" customFormat="1" ht="15.75">
      <c r="A2436" s="4"/>
      <c r="B2436" s="4"/>
      <c r="C2436" s="3"/>
      <c r="D2436" s="4"/>
      <c r="E2436" s="3"/>
      <c r="F2436" s="4"/>
      <c r="L2436" s="25"/>
    </row>
    <row r="2437" spans="1:12" s="5" customFormat="1" ht="15.75">
      <c r="A2437" s="6" t="s">
        <v>1</v>
      </c>
      <c r="B2437" s="4"/>
      <c r="C2437" s="3"/>
      <c r="D2437" s="4"/>
      <c r="E2437" s="3"/>
      <c r="F2437" s="4"/>
      <c r="L2437" s="25"/>
    </row>
    <row r="2438" spans="1:12" s="5" customFormat="1" ht="15.75">
      <c r="A2438" s="19" t="s">
        <v>82</v>
      </c>
      <c r="B2438" s="4"/>
      <c r="C2438" s="3"/>
      <c r="D2438" s="4"/>
      <c r="E2438" s="3"/>
      <c r="F2438" s="4"/>
      <c r="L2438" s="25"/>
    </row>
    <row r="2439" spans="1:12" s="5" customFormat="1" ht="15.75">
      <c r="A2439" s="4"/>
      <c r="B2439" s="4"/>
      <c r="C2439" s="3"/>
      <c r="D2439" s="8"/>
      <c r="E2439" s="9"/>
      <c r="F2439" s="8"/>
      <c r="L2439" s="25"/>
    </row>
    <row r="2440" spans="1:12" s="5" customFormat="1" ht="15.75">
      <c r="A2440" s="4"/>
      <c r="B2440" s="10"/>
      <c r="C2440" s="11"/>
      <c r="D2440" s="10"/>
      <c r="E2440" s="11"/>
      <c r="F2440" s="10"/>
      <c r="L2440" s="25"/>
    </row>
    <row r="2441" spans="1:12" s="5" customFormat="1" ht="15.75">
      <c r="A2441" s="4"/>
      <c r="B2441" s="2">
        <v>1997</v>
      </c>
      <c r="C2441" s="1"/>
      <c r="D2441" s="2">
        <v>1998</v>
      </c>
      <c r="E2441" s="1"/>
      <c r="F2441" s="2">
        <v>1999</v>
      </c>
      <c r="L2441" s="25"/>
    </row>
    <row r="2442" spans="1:12" s="5" customFormat="1" ht="15.75">
      <c r="A2442" s="4"/>
      <c r="B2442" s="4"/>
      <c r="C2442" s="3"/>
      <c r="D2442" s="4"/>
      <c r="E2442" s="3"/>
      <c r="F2442" s="4"/>
      <c r="L2442" s="25"/>
    </row>
    <row r="2443" spans="1:13" s="5" customFormat="1" ht="15.75">
      <c r="A2443" s="4" t="s">
        <v>3</v>
      </c>
      <c r="B2443" s="4">
        <f>I2443</f>
        <v>3246535</v>
      </c>
      <c r="C2443" s="3"/>
      <c r="D2443" s="4">
        <f>J2443</f>
        <v>7002554</v>
      </c>
      <c r="E2443" s="3"/>
      <c r="F2443" s="4">
        <f>K2443</f>
        <v>6972362</v>
      </c>
      <c r="H2443" s="25" t="s">
        <v>182</v>
      </c>
      <c r="I2443" s="26">
        <v>3246535</v>
      </c>
      <c r="J2443" s="26">
        <v>7002554</v>
      </c>
      <c r="K2443" s="26">
        <v>6972362</v>
      </c>
      <c r="L2443" s="25">
        <v>1</v>
      </c>
      <c r="M2443" s="25" t="s">
        <v>116</v>
      </c>
    </row>
    <row r="2444" spans="1:13" s="5" customFormat="1" ht="15.75">
      <c r="A2444" s="4" t="s">
        <v>4</v>
      </c>
      <c r="B2444" s="4">
        <f>I2444</f>
        <v>8597276</v>
      </c>
      <c r="C2444" s="3"/>
      <c r="D2444" s="4">
        <f>J2444</f>
        <v>8407957</v>
      </c>
      <c r="E2444" s="3"/>
      <c r="F2444" s="4">
        <f>K2444</f>
        <v>8322638</v>
      </c>
      <c r="H2444" s="25" t="s">
        <v>182</v>
      </c>
      <c r="I2444" s="26">
        <v>8597276</v>
      </c>
      <c r="J2444" s="26">
        <v>8407957</v>
      </c>
      <c r="K2444" s="26">
        <v>8322638</v>
      </c>
      <c r="L2444" s="25">
        <v>2</v>
      </c>
      <c r="M2444" s="25" t="s">
        <v>117</v>
      </c>
    </row>
    <row r="2445" spans="1:13" s="5" customFormat="1" ht="15.75">
      <c r="A2445" s="4"/>
      <c r="B2445" s="4"/>
      <c r="C2445" s="3"/>
      <c r="D2445" s="4"/>
      <c r="E2445" s="3"/>
      <c r="F2445" s="4"/>
      <c r="H2445" s="25" t="s">
        <v>182</v>
      </c>
      <c r="I2445" s="26">
        <v>124488400</v>
      </c>
      <c r="J2445" s="26">
        <v>125913635</v>
      </c>
      <c r="K2445" s="26">
        <v>133471311</v>
      </c>
      <c r="L2445" s="25">
        <v>3</v>
      </c>
      <c r="M2445" s="25" t="s">
        <v>118</v>
      </c>
    </row>
    <row r="2446" spans="1:13" s="5" customFormat="1" ht="15.75">
      <c r="A2446" s="4" t="s">
        <v>5</v>
      </c>
      <c r="B2446" s="4">
        <f aca="true" t="shared" si="360" ref="B2446:B2451">I2445</f>
        <v>124488400</v>
      </c>
      <c r="C2446" s="3"/>
      <c r="D2446" s="4">
        <f aca="true" t="shared" si="361" ref="D2446:D2451">J2445</f>
        <v>125913635</v>
      </c>
      <c r="E2446" s="3"/>
      <c r="F2446" s="4">
        <f aca="true" t="shared" si="362" ref="F2446:F2451">K2445</f>
        <v>133471311</v>
      </c>
      <c r="H2446" s="25" t="s">
        <v>182</v>
      </c>
      <c r="I2446" s="26">
        <v>987434</v>
      </c>
      <c r="J2446" s="26">
        <v>987434</v>
      </c>
      <c r="K2446" s="26">
        <v>530360</v>
      </c>
      <c r="L2446" s="25">
        <v>4</v>
      </c>
      <c r="M2446" s="25" t="s">
        <v>119</v>
      </c>
    </row>
    <row r="2447" spans="1:13" s="5" customFormat="1" ht="15.75">
      <c r="A2447" s="4" t="s">
        <v>6</v>
      </c>
      <c r="B2447" s="4">
        <f t="shared" si="360"/>
        <v>987434</v>
      </c>
      <c r="C2447" s="3"/>
      <c r="D2447" s="4">
        <f t="shared" si="361"/>
        <v>987434</v>
      </c>
      <c r="E2447" s="3"/>
      <c r="F2447" s="4">
        <f t="shared" si="362"/>
        <v>530360</v>
      </c>
      <c r="H2447" s="25" t="s">
        <v>182</v>
      </c>
      <c r="I2447" s="26">
        <v>1599462</v>
      </c>
      <c r="J2447" s="26">
        <v>1886282</v>
      </c>
      <c r="K2447" s="26">
        <v>2091399</v>
      </c>
      <c r="L2447" s="25">
        <v>5</v>
      </c>
      <c r="M2447" s="25" t="s">
        <v>120</v>
      </c>
    </row>
    <row r="2448" spans="1:13" s="5" customFormat="1" ht="15.75">
      <c r="A2448" s="4" t="s">
        <v>7</v>
      </c>
      <c r="B2448" s="4">
        <f t="shared" si="360"/>
        <v>1599462</v>
      </c>
      <c r="C2448" s="3"/>
      <c r="D2448" s="4">
        <f t="shared" si="361"/>
        <v>1886282</v>
      </c>
      <c r="E2448" s="3"/>
      <c r="F2448" s="4">
        <f t="shared" si="362"/>
        <v>2091399</v>
      </c>
      <c r="H2448" s="25" t="s">
        <v>182</v>
      </c>
      <c r="I2448" s="26">
        <v>1097273</v>
      </c>
      <c r="J2448" s="26">
        <v>1361693</v>
      </c>
      <c r="K2448" s="26">
        <v>1628423</v>
      </c>
      <c r="L2448" s="25">
        <v>6</v>
      </c>
      <c r="M2448" s="25" t="s">
        <v>121</v>
      </c>
    </row>
    <row r="2449" spans="1:13" s="5" customFormat="1" ht="15.75">
      <c r="A2449" s="4" t="s">
        <v>8</v>
      </c>
      <c r="B2449" s="4">
        <f t="shared" si="360"/>
        <v>1097273</v>
      </c>
      <c r="C2449" s="3"/>
      <c r="D2449" s="4">
        <f t="shared" si="361"/>
        <v>1361693</v>
      </c>
      <c r="E2449" s="3"/>
      <c r="F2449" s="4">
        <f t="shared" si="362"/>
        <v>1628423</v>
      </c>
      <c r="H2449" s="25" t="s">
        <v>182</v>
      </c>
      <c r="I2449" s="26">
        <v>708775</v>
      </c>
      <c r="J2449" s="26">
        <v>788345</v>
      </c>
      <c r="K2449" s="26">
        <v>791140</v>
      </c>
      <c r="L2449" s="25">
        <v>7</v>
      </c>
      <c r="M2449" s="25" t="s">
        <v>122</v>
      </c>
    </row>
    <row r="2450" spans="1:13" s="5" customFormat="1" ht="15.75">
      <c r="A2450" s="4" t="s">
        <v>9</v>
      </c>
      <c r="B2450" s="4">
        <f t="shared" si="360"/>
        <v>708775</v>
      </c>
      <c r="C2450" s="3"/>
      <c r="D2450" s="4">
        <f t="shared" si="361"/>
        <v>788345</v>
      </c>
      <c r="E2450" s="3"/>
      <c r="F2450" s="4">
        <f t="shared" si="362"/>
        <v>791140</v>
      </c>
      <c r="H2450" s="25" t="s">
        <v>182</v>
      </c>
      <c r="I2450" s="26">
        <v>0</v>
      </c>
      <c r="J2450" s="26">
        <v>2049418</v>
      </c>
      <c r="K2450" s="26">
        <v>2040005</v>
      </c>
      <c r="L2450" s="25">
        <v>8</v>
      </c>
      <c r="M2450" s="25" t="s">
        <v>123</v>
      </c>
    </row>
    <row r="2451" spans="1:13" s="5" customFormat="1" ht="15.75">
      <c r="A2451" s="4" t="s">
        <v>10</v>
      </c>
      <c r="B2451" s="12">
        <f t="shared" si="360"/>
        <v>0</v>
      </c>
      <c r="C2451" s="3"/>
      <c r="D2451" s="12">
        <f t="shared" si="361"/>
        <v>2049418</v>
      </c>
      <c r="E2451" s="3"/>
      <c r="F2451" s="12">
        <f t="shared" si="362"/>
        <v>2040005</v>
      </c>
      <c r="H2451" s="25" t="s">
        <v>182</v>
      </c>
      <c r="I2451" s="26">
        <v>6580372</v>
      </c>
      <c r="J2451" s="26">
        <v>7712164</v>
      </c>
      <c r="K2451" s="26">
        <v>7442684</v>
      </c>
      <c r="L2451" s="25">
        <v>9</v>
      </c>
      <c r="M2451" s="25" t="s">
        <v>124</v>
      </c>
    </row>
    <row r="2452" spans="1:13" s="5" customFormat="1" ht="15.75">
      <c r="A2452" s="4"/>
      <c r="B2452" s="3"/>
      <c r="C2452" s="3"/>
      <c r="D2452" s="3"/>
      <c r="E2452" s="3"/>
      <c r="F2452" s="3"/>
      <c r="H2452" s="25" t="s">
        <v>182</v>
      </c>
      <c r="I2452" s="26">
        <v>402431</v>
      </c>
      <c r="J2452" s="26">
        <v>497939</v>
      </c>
      <c r="K2452" s="26">
        <v>476250</v>
      </c>
      <c r="L2452" s="25">
        <v>10</v>
      </c>
      <c r="M2452" s="25" t="s">
        <v>125</v>
      </c>
    </row>
    <row r="2453" spans="1:13" s="5" customFormat="1" ht="15.75">
      <c r="A2453" s="4" t="s">
        <v>11</v>
      </c>
      <c r="B2453" s="4">
        <f>SUM(B2446:B2452)</f>
        <v>128881344</v>
      </c>
      <c r="C2453" s="3"/>
      <c r="D2453" s="4">
        <f>SUM(D2446:D2452)</f>
        <v>132986807</v>
      </c>
      <c r="E2453" s="3"/>
      <c r="F2453" s="4">
        <f>SUM(F2446:F2452)</f>
        <v>140552638</v>
      </c>
      <c r="H2453" s="25" t="s">
        <v>182</v>
      </c>
      <c r="I2453" s="26">
        <v>5545085</v>
      </c>
      <c r="J2453" s="26">
        <v>6045813</v>
      </c>
      <c r="K2453" s="26">
        <v>6034304</v>
      </c>
      <c r="L2453" s="25">
        <v>11</v>
      </c>
      <c r="M2453" s="25" t="s">
        <v>126</v>
      </c>
    </row>
    <row r="2454" spans="1:13" s="5" customFormat="1" ht="15.75">
      <c r="A2454" s="4"/>
      <c r="B2454" s="4"/>
      <c r="C2454" s="3"/>
      <c r="D2454" s="4"/>
      <c r="E2454" s="3"/>
      <c r="F2454" s="4"/>
      <c r="H2454" s="25" t="s">
        <v>182</v>
      </c>
      <c r="I2454" s="26">
        <v>6082469</v>
      </c>
      <c r="J2454" s="26">
        <v>6878731</v>
      </c>
      <c r="K2454" s="26">
        <v>7366996</v>
      </c>
      <c r="L2454" s="25">
        <v>12</v>
      </c>
      <c r="M2454" s="25" t="s">
        <v>127</v>
      </c>
    </row>
    <row r="2455" spans="1:13" s="5" customFormat="1" ht="15.75">
      <c r="A2455" s="4" t="s">
        <v>12</v>
      </c>
      <c r="B2455" s="3">
        <f>I2451</f>
        <v>6580372</v>
      </c>
      <c r="C2455" s="3"/>
      <c r="D2455" s="3">
        <f>J2451</f>
        <v>7712164</v>
      </c>
      <c r="E2455" s="3"/>
      <c r="F2455" s="3">
        <f>K2451</f>
        <v>7442684</v>
      </c>
      <c r="H2455" s="25" t="s">
        <v>182</v>
      </c>
      <c r="I2455" s="26">
        <v>0</v>
      </c>
      <c r="J2455" s="26">
        <v>0</v>
      </c>
      <c r="K2455" s="26">
        <v>20568788</v>
      </c>
      <c r="L2455" s="25">
        <v>13</v>
      </c>
      <c r="M2455" s="25" t="s">
        <v>128</v>
      </c>
    </row>
    <row r="2456" spans="1:13" s="5" customFormat="1" ht="15.75">
      <c r="A2456" s="4" t="s">
        <v>13</v>
      </c>
      <c r="B2456" s="12">
        <f>I2452</f>
        <v>402431</v>
      </c>
      <c r="C2456" s="3"/>
      <c r="D2456" s="12">
        <f>J2452</f>
        <v>497939</v>
      </c>
      <c r="E2456" s="3"/>
      <c r="F2456" s="12">
        <f>K2452</f>
        <v>476250</v>
      </c>
      <c r="H2456" s="25" t="s">
        <v>182</v>
      </c>
      <c r="I2456" s="26">
        <v>9394154</v>
      </c>
      <c r="J2456" s="26">
        <v>9479804</v>
      </c>
      <c r="K2456" s="26">
        <v>7852625</v>
      </c>
      <c r="L2456" s="25">
        <v>14</v>
      </c>
      <c r="M2456" s="25" t="s">
        <v>129</v>
      </c>
    </row>
    <row r="2457" spans="1:13" s="5" customFormat="1" ht="15.75">
      <c r="A2457" s="4"/>
      <c r="B2457" s="3"/>
      <c r="C2457" s="3"/>
      <c r="D2457" s="3"/>
      <c r="E2457" s="3"/>
      <c r="F2457" s="3"/>
      <c r="H2457" s="25" t="s">
        <v>182</v>
      </c>
      <c r="I2457" s="26">
        <v>419842</v>
      </c>
      <c r="J2457" s="26">
        <v>486097</v>
      </c>
      <c r="K2457" s="26">
        <v>486739</v>
      </c>
      <c r="L2457" s="25">
        <v>15</v>
      </c>
      <c r="M2457" s="25" t="s">
        <v>130</v>
      </c>
    </row>
    <row r="2458" spans="1:13" s="5" customFormat="1" ht="15.75">
      <c r="A2458" s="4" t="s">
        <v>14</v>
      </c>
      <c r="B2458" s="4">
        <f>SUM(B2455:B2457)</f>
        <v>6982803</v>
      </c>
      <c r="C2458" s="3"/>
      <c r="D2458" s="4">
        <f>SUM(D2455:D2457)</f>
        <v>8210103</v>
      </c>
      <c r="E2458" s="3"/>
      <c r="F2458" s="4">
        <f>SUM(F2455:F2457)</f>
        <v>7918934</v>
      </c>
      <c r="H2458" s="25" t="s">
        <v>182</v>
      </c>
      <c r="I2458" s="26">
        <v>41024</v>
      </c>
      <c r="J2458" s="26">
        <v>46183</v>
      </c>
      <c r="K2458" s="26">
        <v>47922</v>
      </c>
      <c r="L2458" s="25">
        <v>16</v>
      </c>
      <c r="M2458" s="25" t="s">
        <v>131</v>
      </c>
    </row>
    <row r="2459" spans="1:13" s="5" customFormat="1" ht="15.75">
      <c r="A2459" s="4"/>
      <c r="B2459" s="4"/>
      <c r="C2459" s="4"/>
      <c r="D2459" s="4"/>
      <c r="E2459" s="4"/>
      <c r="F2459" s="4"/>
      <c r="H2459" s="25" t="s">
        <v>182</v>
      </c>
      <c r="I2459" s="26">
        <v>301278</v>
      </c>
      <c r="J2459" s="26">
        <v>538923</v>
      </c>
      <c r="K2459" s="26">
        <v>628285</v>
      </c>
      <c r="L2459" s="25">
        <v>17</v>
      </c>
      <c r="M2459" s="25" t="s">
        <v>132</v>
      </c>
    </row>
    <row r="2460" spans="1:13" s="5" customFormat="1" ht="15.75">
      <c r="A2460" s="4" t="s">
        <v>15</v>
      </c>
      <c r="B2460" s="4">
        <f aca="true" t="shared" si="363" ref="B2460:B2466">I2453</f>
        <v>5545085</v>
      </c>
      <c r="C2460" s="3"/>
      <c r="D2460" s="4">
        <f aca="true" t="shared" si="364" ref="D2460:D2466">J2453</f>
        <v>6045813</v>
      </c>
      <c r="E2460" s="3"/>
      <c r="F2460" s="4">
        <f aca="true" t="shared" si="365" ref="F2460:F2466">K2453</f>
        <v>6034304</v>
      </c>
      <c r="H2460" s="25" t="s">
        <v>182</v>
      </c>
      <c r="I2460" s="27">
        <v>66212565</v>
      </c>
      <c r="J2460" s="27">
        <v>80825972</v>
      </c>
      <c r="K2460" s="27">
        <v>90973549</v>
      </c>
      <c r="L2460" s="25">
        <v>18</v>
      </c>
      <c r="M2460" s="25" t="s">
        <v>133</v>
      </c>
    </row>
    <row r="2461" spans="1:13" s="5" customFormat="1" ht="15.75">
      <c r="A2461" s="4" t="s">
        <v>16</v>
      </c>
      <c r="B2461" s="4">
        <f t="shared" si="363"/>
        <v>6082469</v>
      </c>
      <c r="C2461" s="3"/>
      <c r="D2461" s="4">
        <f t="shared" si="364"/>
        <v>6878731</v>
      </c>
      <c r="E2461" s="3"/>
      <c r="F2461" s="4">
        <f t="shared" si="365"/>
        <v>7366996</v>
      </c>
      <c r="H2461" s="25" t="s">
        <v>182</v>
      </c>
      <c r="I2461" s="26">
        <v>5660844</v>
      </c>
      <c r="J2461" s="26">
        <v>5894391</v>
      </c>
      <c r="K2461" s="26">
        <v>5894391</v>
      </c>
      <c r="L2461" s="25">
        <v>19</v>
      </c>
      <c r="M2461" s="25" t="s">
        <v>134</v>
      </c>
    </row>
    <row r="2462" spans="1:13" s="5" customFormat="1" ht="15.75">
      <c r="A2462" s="4" t="s">
        <v>17</v>
      </c>
      <c r="B2462" s="4">
        <f t="shared" si="363"/>
        <v>0</v>
      </c>
      <c r="C2462" s="3"/>
      <c r="D2462" s="4">
        <f t="shared" si="364"/>
        <v>0</v>
      </c>
      <c r="E2462" s="3"/>
      <c r="F2462" s="4">
        <f t="shared" si="365"/>
        <v>20568788</v>
      </c>
      <c r="H2462" s="25" t="s">
        <v>182</v>
      </c>
      <c r="I2462" s="26">
        <v>5465155</v>
      </c>
      <c r="J2462" s="26">
        <v>6171758</v>
      </c>
      <c r="K2462" s="26">
        <v>6630914</v>
      </c>
      <c r="L2462" s="25">
        <v>20</v>
      </c>
      <c r="M2462" s="25" t="s">
        <v>135</v>
      </c>
    </row>
    <row r="2463" spans="1:13" s="5" customFormat="1" ht="15.75">
      <c r="A2463" s="4" t="s">
        <v>18</v>
      </c>
      <c r="B2463" s="4">
        <f t="shared" si="363"/>
        <v>9394154</v>
      </c>
      <c r="C2463" s="3"/>
      <c r="D2463" s="4">
        <f t="shared" si="364"/>
        <v>9479804</v>
      </c>
      <c r="E2463" s="3"/>
      <c r="F2463" s="4">
        <f t="shared" si="365"/>
        <v>7852625</v>
      </c>
      <c r="H2463" s="25" t="s">
        <v>182</v>
      </c>
      <c r="I2463" s="26">
        <v>47951562</v>
      </c>
      <c r="J2463" s="26">
        <v>49237737</v>
      </c>
      <c r="K2463" s="26">
        <v>50370276</v>
      </c>
      <c r="L2463" s="25">
        <v>21</v>
      </c>
      <c r="M2463" s="25" t="s">
        <v>136</v>
      </c>
    </row>
    <row r="2464" spans="1:13" s="5" customFormat="1" ht="15.75">
      <c r="A2464" s="4" t="s">
        <v>19</v>
      </c>
      <c r="B2464" s="4">
        <f t="shared" si="363"/>
        <v>419842</v>
      </c>
      <c r="C2464" s="3"/>
      <c r="D2464" s="4">
        <f t="shared" si="364"/>
        <v>486097</v>
      </c>
      <c r="E2464" s="3"/>
      <c r="F2464" s="4">
        <f t="shared" si="365"/>
        <v>486739</v>
      </c>
      <c r="H2464" s="25" t="s">
        <v>182</v>
      </c>
      <c r="I2464" s="26">
        <v>177567</v>
      </c>
      <c r="J2464" s="26">
        <v>182133</v>
      </c>
      <c r="K2464" s="26">
        <v>185854</v>
      </c>
      <c r="L2464" s="25">
        <v>22</v>
      </c>
      <c r="M2464" s="25" t="s">
        <v>137</v>
      </c>
    </row>
    <row r="2465" spans="1:13" s="5" customFormat="1" ht="15.75">
      <c r="A2465" s="4" t="s">
        <v>20</v>
      </c>
      <c r="B2465" s="4">
        <f t="shared" si="363"/>
        <v>41024</v>
      </c>
      <c r="C2465" s="3"/>
      <c r="D2465" s="4">
        <f t="shared" si="364"/>
        <v>46183</v>
      </c>
      <c r="E2465" s="3"/>
      <c r="F2465" s="4">
        <f t="shared" si="365"/>
        <v>47922</v>
      </c>
      <c r="H2465" s="25" t="s">
        <v>182</v>
      </c>
      <c r="I2465" s="26">
        <v>107449</v>
      </c>
      <c r="J2465" s="26">
        <v>160553</v>
      </c>
      <c r="K2465" s="26">
        <v>175398</v>
      </c>
      <c r="L2465" s="25">
        <v>23</v>
      </c>
      <c r="M2465" s="25" t="s">
        <v>138</v>
      </c>
    </row>
    <row r="2466" spans="1:13" s="5" customFormat="1" ht="15.75">
      <c r="A2466" s="4" t="s">
        <v>21</v>
      </c>
      <c r="B2466" s="4">
        <f t="shared" si="363"/>
        <v>301278</v>
      </c>
      <c r="C2466" s="3"/>
      <c r="D2466" s="4">
        <f t="shared" si="364"/>
        <v>538923</v>
      </c>
      <c r="E2466" s="3"/>
      <c r="F2466" s="4">
        <f t="shared" si="365"/>
        <v>628285</v>
      </c>
      <c r="H2466" s="25" t="s">
        <v>182</v>
      </c>
      <c r="I2466" s="26">
        <v>693217</v>
      </c>
      <c r="J2466" s="26">
        <v>691482</v>
      </c>
      <c r="K2466" s="26">
        <v>691112</v>
      </c>
      <c r="L2466" s="25">
        <v>24</v>
      </c>
      <c r="M2466" s="25" t="s">
        <v>139</v>
      </c>
    </row>
    <row r="2467" spans="1:13" s="5" customFormat="1" ht="15.75">
      <c r="A2467" s="4"/>
      <c r="B2467" s="4"/>
      <c r="C2467" s="3"/>
      <c r="D2467" s="4"/>
      <c r="E2467" s="3"/>
      <c r="F2467" s="4"/>
      <c r="H2467" s="25" t="s">
        <v>182</v>
      </c>
      <c r="I2467" s="26">
        <v>326316</v>
      </c>
      <c r="J2467" s="26">
        <v>325532</v>
      </c>
      <c r="K2467" s="26">
        <v>331788</v>
      </c>
      <c r="L2467" s="25">
        <v>25</v>
      </c>
      <c r="M2467" s="25" t="s">
        <v>140</v>
      </c>
    </row>
    <row r="2468" spans="1:13" s="5" customFormat="1" ht="15.75">
      <c r="A2468" s="4" t="s">
        <v>22</v>
      </c>
      <c r="B2468" s="4">
        <f>I2460</f>
        <v>66212565</v>
      </c>
      <c r="C2468" s="3"/>
      <c r="D2468" s="4">
        <f>J2460</f>
        <v>80825972</v>
      </c>
      <c r="E2468" s="3"/>
      <c r="F2468" s="4">
        <f>K2460</f>
        <v>90973549</v>
      </c>
      <c r="H2468" s="25" t="s">
        <v>182</v>
      </c>
      <c r="I2468" s="26">
        <v>0</v>
      </c>
      <c r="J2468" s="26">
        <v>0</v>
      </c>
      <c r="K2468" s="26">
        <v>50000</v>
      </c>
      <c r="L2468" s="25">
        <v>26</v>
      </c>
      <c r="M2468" s="25" t="s">
        <v>141</v>
      </c>
    </row>
    <row r="2469" spans="1:13" s="5" customFormat="1" ht="15.75">
      <c r="A2469" s="4" t="s">
        <v>23</v>
      </c>
      <c r="B2469" s="4">
        <f>I2461</f>
        <v>5660844</v>
      </c>
      <c r="C2469" s="3"/>
      <c r="D2469" s="4">
        <f>J2461</f>
        <v>5894391</v>
      </c>
      <c r="E2469" s="3"/>
      <c r="F2469" s="4">
        <f>K2461</f>
        <v>5894391</v>
      </c>
      <c r="H2469" s="25" t="s">
        <v>182</v>
      </c>
      <c r="I2469" s="26">
        <v>20852714</v>
      </c>
      <c r="J2469" s="26">
        <v>20939820</v>
      </c>
      <c r="K2469" s="26">
        <v>20939820</v>
      </c>
      <c r="L2469" s="25">
        <v>27</v>
      </c>
      <c r="M2469" s="25" t="s">
        <v>142</v>
      </c>
    </row>
    <row r="2470" spans="1:13" s="5" customFormat="1" ht="15.75">
      <c r="A2470" s="4" t="s">
        <v>24</v>
      </c>
      <c r="B2470" s="12">
        <f>I2462</f>
        <v>5465155</v>
      </c>
      <c r="C2470" s="3"/>
      <c r="D2470" s="12">
        <f>J2462</f>
        <v>6171758</v>
      </c>
      <c r="E2470" s="3"/>
      <c r="F2470" s="12">
        <f>K2462</f>
        <v>6630914</v>
      </c>
      <c r="H2470" s="25" t="s">
        <v>182</v>
      </c>
      <c r="I2470" s="26">
        <v>2117311</v>
      </c>
      <c r="J2470" s="26">
        <v>2179465</v>
      </c>
      <c r="K2470" s="26">
        <v>2223646</v>
      </c>
      <c r="L2470" s="25">
        <v>28</v>
      </c>
      <c r="M2470" s="25" t="s">
        <v>143</v>
      </c>
    </row>
    <row r="2471" spans="1:13" s="5" customFormat="1" ht="15.75">
      <c r="A2471" s="4"/>
      <c r="B2471" s="4"/>
      <c r="C2471" s="3"/>
      <c r="D2471" s="4"/>
      <c r="E2471" s="3"/>
      <c r="F2471" s="4"/>
      <c r="H2471" s="25" t="s">
        <v>182</v>
      </c>
      <c r="I2471" s="26">
        <v>7002398</v>
      </c>
      <c r="J2471" s="26">
        <v>7105759</v>
      </c>
      <c r="K2471" s="26">
        <v>7559848</v>
      </c>
      <c r="L2471" s="25">
        <v>29</v>
      </c>
      <c r="M2471" s="25" t="s">
        <v>144</v>
      </c>
    </row>
    <row r="2472" spans="1:13" s="5" customFormat="1" ht="15.75">
      <c r="A2472" s="4" t="s">
        <v>25</v>
      </c>
      <c r="B2472" s="4">
        <f>SUM(B2468:B2471)</f>
        <v>77338564</v>
      </c>
      <c r="C2472" s="3"/>
      <c r="D2472" s="4">
        <f>SUM(D2468:D2471)</f>
        <v>92892121</v>
      </c>
      <c r="E2472" s="3"/>
      <c r="F2472" s="4">
        <f>SUM(F2468:F2471)</f>
        <v>103498854</v>
      </c>
      <c r="H2472" s="25" t="s">
        <v>182</v>
      </c>
      <c r="I2472" s="26">
        <v>0</v>
      </c>
      <c r="J2472" s="26">
        <v>312392</v>
      </c>
      <c r="K2472" s="26">
        <v>305165</v>
      </c>
      <c r="L2472" s="25">
        <v>30</v>
      </c>
      <c r="M2472" s="25" t="s">
        <v>145</v>
      </c>
    </row>
    <row r="2473" spans="1:13" s="5" customFormat="1" ht="15.75">
      <c r="A2473" s="4"/>
      <c r="B2473" s="4"/>
      <c r="C2473" s="3"/>
      <c r="D2473" s="4"/>
      <c r="E2473" s="3"/>
      <c r="F2473" s="4"/>
      <c r="H2473" s="25" t="s">
        <v>182</v>
      </c>
      <c r="I2473" s="26">
        <v>117568854</v>
      </c>
      <c r="J2473" s="26">
        <v>132781956</v>
      </c>
      <c r="K2473" s="26">
        <v>131600000</v>
      </c>
      <c r="L2473" s="25">
        <v>31</v>
      </c>
      <c r="M2473" s="25" t="s">
        <v>146</v>
      </c>
    </row>
    <row r="2474" spans="1:13" s="5" customFormat="1" ht="15.75">
      <c r="A2474" s="4" t="s">
        <v>26</v>
      </c>
      <c r="B2474" s="4">
        <f aca="true" t="shared" si="366" ref="B2474:B2479">I2463</f>
        <v>47951562</v>
      </c>
      <c r="C2474" s="3"/>
      <c r="D2474" s="4">
        <f aca="true" t="shared" si="367" ref="D2474:D2479">J2463</f>
        <v>49237737</v>
      </c>
      <c r="E2474" s="3"/>
      <c r="F2474" s="4">
        <f aca="true" t="shared" si="368" ref="F2474:F2479">K2463</f>
        <v>50370276</v>
      </c>
      <c r="H2474" s="25" t="s">
        <v>182</v>
      </c>
      <c r="I2474" s="26">
        <v>9904819</v>
      </c>
      <c r="J2474" s="26">
        <v>10713542</v>
      </c>
      <c r="K2474" s="26">
        <v>11720114</v>
      </c>
      <c r="L2474" s="25">
        <v>32</v>
      </c>
      <c r="M2474" s="25" t="s">
        <v>147</v>
      </c>
    </row>
    <row r="2475" spans="1:13" s="5" customFormat="1" ht="15.75">
      <c r="A2475" s="4" t="s">
        <v>27</v>
      </c>
      <c r="B2475" s="4">
        <f t="shared" si="366"/>
        <v>177567</v>
      </c>
      <c r="C2475" s="3"/>
      <c r="D2475" s="4">
        <f t="shared" si="367"/>
        <v>182133</v>
      </c>
      <c r="E2475" s="3"/>
      <c r="F2475" s="4">
        <f t="shared" si="368"/>
        <v>185854</v>
      </c>
      <c r="H2475" s="25" t="s">
        <v>182</v>
      </c>
      <c r="I2475" s="26">
        <v>16192145</v>
      </c>
      <c r="J2475" s="26">
        <v>16687868</v>
      </c>
      <c r="K2475" s="26">
        <v>17929179</v>
      </c>
      <c r="L2475" s="25">
        <v>33</v>
      </c>
      <c r="M2475" s="25" t="s">
        <v>148</v>
      </c>
    </row>
    <row r="2476" spans="1:13" s="5" customFormat="1" ht="15.75">
      <c r="A2476" s="4" t="s">
        <v>28</v>
      </c>
      <c r="B2476" s="4">
        <f t="shared" si="366"/>
        <v>107449</v>
      </c>
      <c r="C2476" s="3"/>
      <c r="D2476" s="4">
        <f t="shared" si="367"/>
        <v>160553</v>
      </c>
      <c r="E2476" s="3"/>
      <c r="F2476" s="4">
        <f t="shared" si="368"/>
        <v>175398</v>
      </c>
      <c r="H2476" s="25" t="s">
        <v>182</v>
      </c>
      <c r="I2476" s="26">
        <v>3646514</v>
      </c>
      <c r="J2476" s="26">
        <v>2985146</v>
      </c>
      <c r="K2476" s="26">
        <v>3115810</v>
      </c>
      <c r="L2476" s="25">
        <v>34</v>
      </c>
      <c r="M2476" s="25" t="s">
        <v>149</v>
      </c>
    </row>
    <row r="2477" spans="1:13" s="5" customFormat="1" ht="15.75">
      <c r="A2477" s="4" t="s">
        <v>29</v>
      </c>
      <c r="B2477" s="4">
        <f t="shared" si="366"/>
        <v>693217</v>
      </c>
      <c r="C2477" s="3"/>
      <c r="D2477" s="4">
        <f t="shared" si="367"/>
        <v>691482</v>
      </c>
      <c r="E2477" s="3"/>
      <c r="F2477" s="4">
        <f t="shared" si="368"/>
        <v>691112</v>
      </c>
      <c r="H2477" s="25" t="s">
        <v>182</v>
      </c>
      <c r="I2477" s="26">
        <v>1005833</v>
      </c>
      <c r="J2477" s="26">
        <v>502167</v>
      </c>
      <c r="K2477" s="26">
        <v>502068</v>
      </c>
      <c r="L2477" s="25">
        <v>35</v>
      </c>
      <c r="M2477" s="25" t="s">
        <v>150</v>
      </c>
    </row>
    <row r="2478" spans="1:13" s="5" customFormat="1" ht="15.75">
      <c r="A2478" s="4" t="s">
        <v>30</v>
      </c>
      <c r="B2478" s="4">
        <f t="shared" si="366"/>
        <v>326316</v>
      </c>
      <c r="C2478" s="3"/>
      <c r="D2478" s="4">
        <f t="shared" si="367"/>
        <v>325532</v>
      </c>
      <c r="E2478" s="3"/>
      <c r="F2478" s="4">
        <f t="shared" si="368"/>
        <v>331788</v>
      </c>
      <c r="H2478" s="25" t="s">
        <v>182</v>
      </c>
      <c r="I2478" s="26">
        <v>584970</v>
      </c>
      <c r="J2478" s="26">
        <v>790500</v>
      </c>
      <c r="K2478" s="26">
        <v>789000</v>
      </c>
      <c r="L2478" s="25">
        <v>36</v>
      </c>
      <c r="M2478" s="25" t="s">
        <v>151</v>
      </c>
    </row>
    <row r="2479" spans="1:13" s="5" customFormat="1" ht="15.75">
      <c r="A2479" s="4" t="s">
        <v>31</v>
      </c>
      <c r="B2479" s="12">
        <f t="shared" si="366"/>
        <v>0</v>
      </c>
      <c r="C2479" s="3"/>
      <c r="D2479" s="12">
        <f t="shared" si="367"/>
        <v>0</v>
      </c>
      <c r="E2479" s="3"/>
      <c r="F2479" s="12">
        <f t="shared" si="368"/>
        <v>50000</v>
      </c>
      <c r="H2479" s="25" t="s">
        <v>182</v>
      </c>
      <c r="I2479" s="26">
        <v>0</v>
      </c>
      <c r="J2479" s="26">
        <v>497062</v>
      </c>
      <c r="K2479" s="26">
        <v>496856</v>
      </c>
      <c r="L2479" s="25">
        <v>37</v>
      </c>
      <c r="M2479" s="25" t="s">
        <v>152</v>
      </c>
    </row>
    <row r="2480" spans="1:12" s="5" customFormat="1" ht="15.75">
      <c r="A2480" s="4"/>
      <c r="B2480" s="4"/>
      <c r="C2480" s="3"/>
      <c r="D2480" s="4"/>
      <c r="E2480" s="3"/>
      <c r="F2480" s="4"/>
      <c r="L2480" s="25"/>
    </row>
    <row r="2481" spans="1:12" s="5" customFormat="1" ht="15.75">
      <c r="A2481" s="4" t="s">
        <v>32</v>
      </c>
      <c r="B2481" s="4">
        <f>SUM(B2474:B2480)</f>
        <v>49256111</v>
      </c>
      <c r="C2481" s="3"/>
      <c r="D2481" s="4">
        <f>SUM(D2474:D2480)</f>
        <v>50597437</v>
      </c>
      <c r="E2481" s="3"/>
      <c r="F2481" s="4">
        <f>SUM(F2474:F2480)</f>
        <v>51804428</v>
      </c>
      <c r="L2481" s="25"/>
    </row>
    <row r="2482" spans="1:12" s="5" customFormat="1" ht="15.75">
      <c r="A2482" s="4"/>
      <c r="B2482" s="4"/>
      <c r="C2482" s="3"/>
      <c r="D2482" s="4"/>
      <c r="E2482" s="3"/>
      <c r="F2482" s="4"/>
      <c r="L2482" s="25"/>
    </row>
    <row r="2483" spans="1:12" s="5" customFormat="1" ht="15.75">
      <c r="A2483" s="4" t="s">
        <v>33</v>
      </c>
      <c r="B2483" s="4">
        <f>I2469</f>
        <v>20852714</v>
      </c>
      <c r="C2483" s="3"/>
      <c r="D2483" s="4">
        <f>J2469</f>
        <v>20939820</v>
      </c>
      <c r="E2483" s="3"/>
      <c r="F2483" s="4">
        <f>K2469</f>
        <v>20939820</v>
      </c>
      <c r="L2483" s="25"/>
    </row>
    <row r="2484" spans="1:12" s="5" customFormat="1" ht="15.75">
      <c r="A2484" s="4" t="s">
        <v>34</v>
      </c>
      <c r="B2484" s="4">
        <f>I2470</f>
        <v>2117311</v>
      </c>
      <c r="C2484" s="3"/>
      <c r="D2484" s="4">
        <f>J2470</f>
        <v>2179465</v>
      </c>
      <c r="E2484" s="3"/>
      <c r="F2484" s="4">
        <f>K2470</f>
        <v>2223646</v>
      </c>
      <c r="L2484" s="25"/>
    </row>
    <row r="2485" spans="1:12" s="5" customFormat="1" ht="15.75">
      <c r="A2485" s="4" t="s">
        <v>35</v>
      </c>
      <c r="B2485" s="4">
        <f>I2471</f>
        <v>7002398</v>
      </c>
      <c r="C2485" s="3"/>
      <c r="D2485" s="4">
        <f>J2471</f>
        <v>7105759</v>
      </c>
      <c r="E2485" s="3"/>
      <c r="F2485" s="4">
        <f>K2471</f>
        <v>7559848</v>
      </c>
      <c r="L2485" s="25"/>
    </row>
    <row r="2486" spans="1:12" s="5" customFormat="1" ht="15.75">
      <c r="A2486" s="4" t="s">
        <v>36</v>
      </c>
      <c r="B2486" s="12">
        <f>I2472</f>
        <v>0</v>
      </c>
      <c r="C2486" s="3"/>
      <c r="D2486" s="12">
        <f>J2472</f>
        <v>312392</v>
      </c>
      <c r="E2486" s="3"/>
      <c r="F2486" s="12">
        <f>K2472</f>
        <v>305165</v>
      </c>
      <c r="L2486" s="25"/>
    </row>
    <row r="2487" spans="1:12" s="5" customFormat="1" ht="15.75">
      <c r="A2487" s="4"/>
      <c r="B2487" s="4"/>
      <c r="C2487" s="3"/>
      <c r="D2487" s="4"/>
      <c r="E2487" s="3"/>
      <c r="F2487" s="4"/>
      <c r="L2487" s="25"/>
    </row>
    <row r="2488" spans="1:12" s="5" customFormat="1" ht="15.75">
      <c r="A2488" s="4" t="s">
        <v>37</v>
      </c>
      <c r="B2488" s="4">
        <f>SUM(B2483:B2487)</f>
        <v>29972423</v>
      </c>
      <c r="C2488" s="3"/>
      <c r="D2488" s="4">
        <f>SUM(D2483:D2487)</f>
        <v>30537436</v>
      </c>
      <c r="E2488" s="3"/>
      <c r="F2488" s="4">
        <f>SUM(F2483:F2487)</f>
        <v>31028479</v>
      </c>
      <c r="L2488" s="25"/>
    </row>
    <row r="2489" spans="1:12" s="5" customFormat="1" ht="15.75">
      <c r="A2489" s="4"/>
      <c r="B2489" s="4"/>
      <c r="C2489" s="3"/>
      <c r="D2489" s="4"/>
      <c r="E2489" s="3"/>
      <c r="F2489" s="4"/>
      <c r="L2489" s="25"/>
    </row>
    <row r="2490" spans="1:12" s="5" customFormat="1" ht="15.75">
      <c r="A2490" s="4" t="s">
        <v>38</v>
      </c>
      <c r="B2490" s="4">
        <f aca="true" t="shared" si="369" ref="B2490:B2495">I2473</f>
        <v>117568854</v>
      </c>
      <c r="C2490" s="3"/>
      <c r="D2490" s="4">
        <f aca="true" t="shared" si="370" ref="D2490:D2495">J2473</f>
        <v>132781956</v>
      </c>
      <c r="E2490" s="3"/>
      <c r="F2490" s="4">
        <f aca="true" t="shared" si="371" ref="F2490:F2495">K2473</f>
        <v>131600000</v>
      </c>
      <c r="L2490" s="25"/>
    </row>
    <row r="2491" spans="1:12" s="5" customFormat="1" ht="15.75">
      <c r="A2491" s="4" t="s">
        <v>39</v>
      </c>
      <c r="B2491" s="4">
        <f t="shared" si="369"/>
        <v>9904819</v>
      </c>
      <c r="C2491" s="3"/>
      <c r="D2491" s="4">
        <f t="shared" si="370"/>
        <v>10713542</v>
      </c>
      <c r="E2491" s="3"/>
      <c r="F2491" s="4">
        <f t="shared" si="371"/>
        <v>11720114</v>
      </c>
      <c r="L2491" s="25"/>
    </row>
    <row r="2492" spans="1:12" s="5" customFormat="1" ht="15.75">
      <c r="A2492" s="4" t="s">
        <v>40</v>
      </c>
      <c r="B2492" s="4">
        <f t="shared" si="369"/>
        <v>16192145</v>
      </c>
      <c r="C2492" s="3"/>
      <c r="D2492" s="4">
        <f t="shared" si="370"/>
        <v>16687868</v>
      </c>
      <c r="E2492" s="3"/>
      <c r="F2492" s="4">
        <f t="shared" si="371"/>
        <v>17929179</v>
      </c>
      <c r="L2492" s="25"/>
    </row>
    <row r="2493" spans="1:12" s="5" customFormat="1" ht="15.75">
      <c r="A2493" s="4" t="s">
        <v>41</v>
      </c>
      <c r="B2493" s="4">
        <f t="shared" si="369"/>
        <v>3646514</v>
      </c>
      <c r="C2493" s="3"/>
      <c r="D2493" s="4">
        <f t="shared" si="370"/>
        <v>2985146</v>
      </c>
      <c r="E2493" s="3"/>
      <c r="F2493" s="4">
        <f t="shared" si="371"/>
        <v>3115810</v>
      </c>
      <c r="L2493" s="25"/>
    </row>
    <row r="2494" spans="1:12" s="5" customFormat="1" ht="15.75">
      <c r="A2494" s="4" t="s">
        <v>42</v>
      </c>
      <c r="B2494" s="4">
        <f t="shared" si="369"/>
        <v>1005833</v>
      </c>
      <c r="C2494" s="3"/>
      <c r="D2494" s="4">
        <f t="shared" si="370"/>
        <v>502167</v>
      </c>
      <c r="E2494" s="3"/>
      <c r="F2494" s="4">
        <f t="shared" si="371"/>
        <v>502068</v>
      </c>
      <c r="L2494" s="25"/>
    </row>
    <row r="2495" spans="1:12" s="5" customFormat="1" ht="15.75">
      <c r="A2495" s="4" t="s">
        <v>43</v>
      </c>
      <c r="B2495" s="4">
        <f t="shared" si="369"/>
        <v>584970</v>
      </c>
      <c r="C2495" s="3"/>
      <c r="D2495" s="4">
        <f t="shared" si="370"/>
        <v>790500</v>
      </c>
      <c r="E2495" s="3"/>
      <c r="F2495" s="4">
        <f t="shared" si="371"/>
        <v>789000</v>
      </c>
      <c r="L2495" s="25"/>
    </row>
    <row r="2496" spans="1:12" s="5" customFormat="1" ht="15.75">
      <c r="A2496" s="4" t="s">
        <v>44</v>
      </c>
      <c r="B2496" s="4"/>
      <c r="C2496" s="4"/>
      <c r="D2496" s="4"/>
      <c r="E2496" s="3"/>
      <c r="F2496" s="4"/>
      <c r="L2496" s="25"/>
    </row>
    <row r="2497" spans="1:12" s="5" customFormat="1" ht="15.75">
      <c r="A2497" s="4" t="s">
        <v>45</v>
      </c>
      <c r="B2497" s="12">
        <f>I2479</f>
        <v>0</v>
      </c>
      <c r="C2497" s="3"/>
      <c r="D2497" s="12">
        <f>J2479</f>
        <v>497062</v>
      </c>
      <c r="E2497" s="3"/>
      <c r="F2497" s="12">
        <f>K2479</f>
        <v>496856</v>
      </c>
      <c r="L2497" s="25"/>
    </row>
    <row r="2498" spans="1:12" s="5" customFormat="1" ht="15.75">
      <c r="A2498" s="4"/>
      <c r="B2498" s="4"/>
      <c r="C2498" s="4"/>
      <c r="D2498" s="4"/>
      <c r="E2498" s="3"/>
      <c r="F2498" s="4"/>
      <c r="L2498" s="25"/>
    </row>
    <row r="2499" spans="1:12" s="5" customFormat="1" ht="15.75">
      <c r="A2499" s="4" t="s">
        <v>46</v>
      </c>
      <c r="B2499" s="4">
        <f>SUM(B2443:B2444)+B2453+SUM(B2457:B2466)+B2472+B2481+SUM(B2487:B2498)</f>
        <v>474962043</v>
      </c>
      <c r="C2499" s="3"/>
      <c r="D2499" s="4">
        <f>SUM(D2443:D2444)+D2453+SUM(D2457:D2466)+D2472+D2481+SUM(D2487:D2498)</f>
        <v>519068207</v>
      </c>
      <c r="E2499" s="3"/>
      <c r="F2499" s="4">
        <f>SUM(F2443:F2444)+F2453+SUM(F2457:F2466)+F2472+F2481+SUM(F2487:F2498)</f>
        <v>559237019</v>
      </c>
      <c r="L2499" s="25"/>
    </row>
    <row r="2500" spans="1:12" s="5" customFormat="1" ht="15.75">
      <c r="A2500" s="4"/>
      <c r="B2500" s="4"/>
      <c r="C2500" s="3"/>
      <c r="D2500" s="4"/>
      <c r="E2500" s="3"/>
      <c r="F2500" s="4"/>
      <c r="L2500" s="25"/>
    </row>
    <row r="2501" spans="1:12" s="5" customFormat="1" ht="15.75">
      <c r="A2501" s="13" t="s">
        <v>47</v>
      </c>
      <c r="B2501" s="4"/>
      <c r="C2501" s="4"/>
      <c r="D2501" s="4"/>
      <c r="E2501" s="4"/>
      <c r="F2501" s="4"/>
      <c r="L2501" s="25"/>
    </row>
    <row r="2502" spans="1:12" s="5" customFormat="1" ht="15.75">
      <c r="A2502" s="14" t="s">
        <v>48</v>
      </c>
      <c r="B2502" s="4"/>
      <c r="C2502" s="3"/>
      <c r="D2502" s="4"/>
      <c r="E2502" s="3"/>
      <c r="F2502" s="4"/>
      <c r="L2502" s="25"/>
    </row>
    <row r="2503" spans="1:12" s="5" customFormat="1" ht="15.75">
      <c r="A2503" s="14" t="s">
        <v>49</v>
      </c>
      <c r="B2503" s="4"/>
      <c r="C2503" s="3"/>
      <c r="D2503" s="4"/>
      <c r="E2503" s="3"/>
      <c r="F2503" s="4"/>
      <c r="L2503" s="25"/>
    </row>
    <row r="2504" spans="1:12" s="5" customFormat="1" ht="15.75">
      <c r="A2504" s="14" t="s">
        <v>50</v>
      </c>
      <c r="B2504" s="3"/>
      <c r="C2504" s="3"/>
      <c r="D2504" s="3"/>
      <c r="E2504" s="3"/>
      <c r="F2504" s="3"/>
      <c r="L2504" s="25"/>
    </row>
    <row r="2505" spans="1:12" s="5" customFormat="1" ht="15.75">
      <c r="A2505" s="14" t="s">
        <v>51</v>
      </c>
      <c r="B2505" s="4"/>
      <c r="C2505" s="3"/>
      <c r="D2505" s="4"/>
      <c r="E2505" s="3"/>
      <c r="F2505" s="4"/>
      <c r="L2505" s="25"/>
    </row>
    <row r="2506" spans="1:12" s="5" customFormat="1" ht="15.75">
      <c r="A2506" s="4"/>
      <c r="B2506" s="4"/>
      <c r="C2506" s="3"/>
      <c r="D2506" s="4"/>
      <c r="E2506" s="3"/>
      <c r="F2506" s="4"/>
      <c r="L2506" s="25"/>
    </row>
    <row r="2507" spans="1:12" s="5" customFormat="1" ht="15.75">
      <c r="A2507" s="4"/>
      <c r="B2507" s="4"/>
      <c r="C2507" s="3"/>
      <c r="D2507" s="4"/>
      <c r="E2507" s="3"/>
      <c r="F2507" s="4"/>
      <c r="L2507" s="25"/>
    </row>
    <row r="2508" spans="1:12" s="5" customFormat="1" ht="15.75">
      <c r="A2508" s="15"/>
      <c r="B2508" s="4"/>
      <c r="C2508" s="3"/>
      <c r="D2508" s="4"/>
      <c r="E2508" s="3"/>
      <c r="F2508" s="4"/>
      <c r="L2508" s="25"/>
    </row>
    <row r="2509" spans="1:12" s="5" customFormat="1" ht="15.75">
      <c r="A2509" s="15"/>
      <c r="B2509" s="4"/>
      <c r="C2509" s="3"/>
      <c r="D2509" s="4"/>
      <c r="E2509" s="3"/>
      <c r="F2509" s="4"/>
      <c r="L2509" s="25"/>
    </row>
    <row r="2510" spans="1:12" s="5" customFormat="1" ht="15.75">
      <c r="A2510" s="16"/>
      <c r="B2510" s="4"/>
      <c r="C2510" s="3"/>
      <c r="D2510" s="4"/>
      <c r="E2510" s="3"/>
      <c r="F2510" s="4"/>
      <c r="L2510" s="25"/>
    </row>
    <row r="2511" spans="1:12" s="5" customFormat="1" ht="15.75">
      <c r="A2511" s="17"/>
      <c r="B2511" s="4"/>
      <c r="C2511" s="3"/>
      <c r="D2511" s="4"/>
      <c r="E2511" s="3"/>
      <c r="F2511" s="4"/>
      <c r="L2511" s="25"/>
    </row>
    <row r="2512" spans="1:12" s="5" customFormat="1" ht="15.75">
      <c r="A2512" s="18" t="s">
        <v>52</v>
      </c>
      <c r="B2512" s="4"/>
      <c r="C2512" s="3"/>
      <c r="D2512" s="4"/>
      <c r="E2512" s="3"/>
      <c r="F2512" s="4"/>
      <c r="L2512" s="25"/>
    </row>
    <row r="2513" spans="1:12" s="5" customFormat="1" ht="15.75">
      <c r="A2513" s="4"/>
      <c r="B2513" s="4"/>
      <c r="C2513" s="3"/>
      <c r="D2513" s="4"/>
      <c r="E2513" s="3"/>
      <c r="F2513" s="4"/>
      <c r="L2513" s="25"/>
    </row>
    <row r="2514" spans="1:12" s="5" customFormat="1" ht="15.75">
      <c r="A2514" s="6" t="s">
        <v>0</v>
      </c>
      <c r="B2514" s="4"/>
      <c r="C2514" s="3"/>
      <c r="D2514" s="4"/>
      <c r="E2514" s="3"/>
      <c r="F2514" s="4"/>
      <c r="L2514" s="25"/>
    </row>
    <row r="2515" spans="1:12" s="5" customFormat="1" ht="15.75">
      <c r="A2515" s="4"/>
      <c r="B2515" s="4"/>
      <c r="C2515" s="3"/>
      <c r="D2515" s="4"/>
      <c r="E2515" s="3"/>
      <c r="F2515" s="4"/>
      <c r="L2515" s="25"/>
    </row>
    <row r="2516" spans="1:12" s="5" customFormat="1" ht="15.75">
      <c r="A2516" s="6" t="s">
        <v>1</v>
      </c>
      <c r="B2516" s="4"/>
      <c r="C2516" s="3"/>
      <c r="D2516" s="4"/>
      <c r="E2516" s="3"/>
      <c r="F2516" s="4"/>
      <c r="L2516" s="25"/>
    </row>
    <row r="2517" spans="1:12" s="5" customFormat="1" ht="15.75">
      <c r="A2517" s="19" t="s">
        <v>83</v>
      </c>
      <c r="B2517" s="4"/>
      <c r="C2517" s="3"/>
      <c r="D2517" s="4"/>
      <c r="E2517" s="3"/>
      <c r="F2517" s="4"/>
      <c r="L2517" s="25"/>
    </row>
    <row r="2518" spans="1:12" s="5" customFormat="1" ht="15.75">
      <c r="A2518" s="4"/>
      <c r="B2518" s="4"/>
      <c r="C2518" s="3"/>
      <c r="D2518" s="8"/>
      <c r="E2518" s="9"/>
      <c r="F2518" s="8"/>
      <c r="L2518" s="25"/>
    </row>
    <row r="2519" spans="1:12" s="5" customFormat="1" ht="15.75">
      <c r="A2519" s="4"/>
      <c r="B2519" s="10"/>
      <c r="C2519" s="11"/>
      <c r="D2519" s="10"/>
      <c r="E2519" s="11"/>
      <c r="F2519" s="10"/>
      <c r="L2519" s="25"/>
    </row>
    <row r="2520" spans="1:12" s="5" customFormat="1" ht="15.75">
      <c r="A2520" s="4"/>
      <c r="B2520" s="2">
        <v>1997</v>
      </c>
      <c r="C2520" s="1"/>
      <c r="D2520" s="2">
        <v>1998</v>
      </c>
      <c r="E2520" s="1"/>
      <c r="F2520" s="2">
        <v>1999</v>
      </c>
      <c r="L2520" s="25"/>
    </row>
    <row r="2521" spans="1:12" s="5" customFormat="1" ht="15.75">
      <c r="A2521" s="4"/>
      <c r="B2521" s="4"/>
      <c r="C2521" s="3"/>
      <c r="D2521" s="4"/>
      <c r="E2521" s="3"/>
      <c r="F2521" s="4"/>
      <c r="L2521" s="25"/>
    </row>
    <row r="2522" spans="1:13" s="5" customFormat="1" ht="15.75">
      <c r="A2522" s="4" t="s">
        <v>3</v>
      </c>
      <c r="B2522" s="4">
        <f>I2522</f>
        <v>1000000</v>
      </c>
      <c r="C2522" s="3"/>
      <c r="D2522" s="4">
        <f>J2522</f>
        <v>2125000</v>
      </c>
      <c r="E2522" s="3"/>
      <c r="F2522" s="4">
        <f>K2522</f>
        <v>2125000</v>
      </c>
      <c r="H2522" s="25" t="s">
        <v>183</v>
      </c>
      <c r="I2522" s="26">
        <v>1000000</v>
      </c>
      <c r="J2522" s="26">
        <v>2125000</v>
      </c>
      <c r="K2522" s="26">
        <v>2125000</v>
      </c>
      <c r="L2522" s="25">
        <v>1</v>
      </c>
      <c r="M2522" s="25" t="s">
        <v>116</v>
      </c>
    </row>
    <row r="2523" spans="1:13" s="5" customFormat="1" ht="15.75">
      <c r="A2523" s="4" t="s">
        <v>4</v>
      </c>
      <c r="B2523" s="4">
        <f>I2523</f>
        <v>2039546</v>
      </c>
      <c r="C2523" s="3"/>
      <c r="D2523" s="4">
        <f>J2523</f>
        <v>1908752</v>
      </c>
      <c r="E2523" s="3"/>
      <c r="F2523" s="4">
        <f>K2523</f>
        <v>1916340</v>
      </c>
      <c r="H2523" s="25" t="s">
        <v>183</v>
      </c>
      <c r="I2523" s="26">
        <v>2039546</v>
      </c>
      <c r="J2523" s="26">
        <v>1908752</v>
      </c>
      <c r="K2523" s="26">
        <v>1916340</v>
      </c>
      <c r="L2523" s="25">
        <v>2</v>
      </c>
      <c r="M2523" s="25" t="s">
        <v>117</v>
      </c>
    </row>
    <row r="2524" spans="1:13" s="5" customFormat="1" ht="15.75">
      <c r="A2524" s="4"/>
      <c r="B2524" s="4"/>
      <c r="C2524" s="3"/>
      <c r="D2524" s="4"/>
      <c r="E2524" s="3"/>
      <c r="F2524" s="4"/>
      <c r="H2524" s="25" t="s">
        <v>183</v>
      </c>
      <c r="I2524" s="26">
        <v>25308016</v>
      </c>
      <c r="J2524" s="26">
        <v>25471427</v>
      </c>
      <c r="K2524" s="26">
        <v>26073019</v>
      </c>
      <c r="L2524" s="25">
        <v>3</v>
      </c>
      <c r="M2524" s="25" t="s">
        <v>118</v>
      </c>
    </row>
    <row r="2525" spans="1:13" s="5" customFormat="1" ht="15.75">
      <c r="A2525" s="4" t="s">
        <v>5</v>
      </c>
      <c r="B2525" s="4">
        <f aca="true" t="shared" si="372" ref="B2525:B2530">I2524</f>
        <v>25308016</v>
      </c>
      <c r="C2525" s="3"/>
      <c r="D2525" s="4">
        <f aca="true" t="shared" si="373" ref="D2525:D2530">J2524</f>
        <v>25471427</v>
      </c>
      <c r="E2525" s="3"/>
      <c r="F2525" s="4">
        <f aca="true" t="shared" si="374" ref="F2525:F2530">K2524</f>
        <v>26073019</v>
      </c>
      <c r="H2525" s="25" t="s">
        <v>183</v>
      </c>
      <c r="I2525" s="26">
        <v>36131</v>
      </c>
      <c r="J2525" s="26">
        <v>36131</v>
      </c>
      <c r="K2525" s="26">
        <v>50483</v>
      </c>
      <c r="L2525" s="25">
        <v>4</v>
      </c>
      <c r="M2525" s="25" t="s">
        <v>119</v>
      </c>
    </row>
    <row r="2526" spans="1:13" s="5" customFormat="1" ht="15.75">
      <c r="A2526" s="4" t="s">
        <v>6</v>
      </c>
      <c r="B2526" s="4">
        <f t="shared" si="372"/>
        <v>36131</v>
      </c>
      <c r="C2526" s="3"/>
      <c r="D2526" s="4">
        <f t="shared" si="373"/>
        <v>36131</v>
      </c>
      <c r="E2526" s="3"/>
      <c r="F2526" s="4">
        <f t="shared" si="374"/>
        <v>50483</v>
      </c>
      <c r="H2526" s="25" t="s">
        <v>183</v>
      </c>
      <c r="I2526" s="26">
        <v>477615</v>
      </c>
      <c r="J2526" s="26">
        <v>565400</v>
      </c>
      <c r="K2526" s="26">
        <v>626250</v>
      </c>
      <c r="L2526" s="25">
        <v>5</v>
      </c>
      <c r="M2526" s="25" t="s">
        <v>120</v>
      </c>
    </row>
    <row r="2527" spans="1:13" s="5" customFormat="1" ht="15.75">
      <c r="A2527" s="4" t="s">
        <v>7</v>
      </c>
      <c r="B2527" s="4">
        <f t="shared" si="372"/>
        <v>477615</v>
      </c>
      <c r="C2527" s="3"/>
      <c r="D2527" s="4">
        <f t="shared" si="373"/>
        <v>565400</v>
      </c>
      <c r="E2527" s="3"/>
      <c r="F2527" s="4">
        <f t="shared" si="374"/>
        <v>626250</v>
      </c>
      <c r="H2527" s="25" t="s">
        <v>183</v>
      </c>
      <c r="I2527" s="26">
        <v>619524</v>
      </c>
      <c r="J2527" s="26">
        <v>660552</v>
      </c>
      <c r="K2527" s="26">
        <v>724570</v>
      </c>
      <c r="L2527" s="25">
        <v>6</v>
      </c>
      <c r="M2527" s="25" t="s">
        <v>121</v>
      </c>
    </row>
    <row r="2528" spans="1:13" s="5" customFormat="1" ht="15.75">
      <c r="A2528" s="4" t="s">
        <v>8</v>
      </c>
      <c r="B2528" s="4">
        <f t="shared" si="372"/>
        <v>619524</v>
      </c>
      <c r="C2528" s="3"/>
      <c r="D2528" s="4">
        <f t="shared" si="373"/>
        <v>660552</v>
      </c>
      <c r="E2528" s="3"/>
      <c r="F2528" s="4">
        <f t="shared" si="374"/>
        <v>724570</v>
      </c>
      <c r="H2528" s="25" t="s">
        <v>183</v>
      </c>
      <c r="I2528" s="26">
        <v>67760</v>
      </c>
      <c r="J2528" s="26">
        <v>80399</v>
      </c>
      <c r="K2528" s="26">
        <v>67232</v>
      </c>
      <c r="L2528" s="25">
        <v>7</v>
      </c>
      <c r="M2528" s="25" t="s">
        <v>122</v>
      </c>
    </row>
    <row r="2529" spans="1:13" s="5" customFormat="1" ht="15.75">
      <c r="A2529" s="4" t="s">
        <v>9</v>
      </c>
      <c r="B2529" s="4">
        <f t="shared" si="372"/>
        <v>67760</v>
      </c>
      <c r="C2529" s="3"/>
      <c r="D2529" s="4">
        <f t="shared" si="373"/>
        <v>80399</v>
      </c>
      <c r="E2529" s="3"/>
      <c r="F2529" s="4">
        <f t="shared" si="374"/>
        <v>67232</v>
      </c>
      <c r="H2529" s="25" t="s">
        <v>183</v>
      </c>
      <c r="I2529" s="26">
        <v>0</v>
      </c>
      <c r="J2529" s="26">
        <v>401106</v>
      </c>
      <c r="K2529" s="26">
        <v>411328</v>
      </c>
      <c r="L2529" s="25">
        <v>8</v>
      </c>
      <c r="M2529" s="25" t="s">
        <v>123</v>
      </c>
    </row>
    <row r="2530" spans="1:13" s="5" customFormat="1" ht="15.75">
      <c r="A2530" s="4" t="s">
        <v>10</v>
      </c>
      <c r="B2530" s="12">
        <f t="shared" si="372"/>
        <v>0</v>
      </c>
      <c r="C2530" s="3"/>
      <c r="D2530" s="12">
        <f t="shared" si="373"/>
        <v>401106</v>
      </c>
      <c r="E2530" s="3"/>
      <c r="F2530" s="12">
        <f t="shared" si="374"/>
        <v>411328</v>
      </c>
      <c r="H2530" s="25" t="s">
        <v>183</v>
      </c>
      <c r="I2530" s="26">
        <v>22296757</v>
      </c>
      <c r="J2530" s="26">
        <v>27723060</v>
      </c>
      <c r="K2530" s="26">
        <v>31566633</v>
      </c>
      <c r="L2530" s="25">
        <v>9</v>
      </c>
      <c r="M2530" s="25" t="s">
        <v>124</v>
      </c>
    </row>
    <row r="2531" spans="1:13" s="5" customFormat="1" ht="15.75">
      <c r="A2531" s="4"/>
      <c r="B2531" s="3"/>
      <c r="C2531" s="3"/>
      <c r="D2531" s="3"/>
      <c r="E2531" s="3"/>
      <c r="F2531" s="3"/>
      <c r="H2531" s="25" t="s">
        <v>183</v>
      </c>
      <c r="I2531" s="26">
        <v>1155376</v>
      </c>
      <c r="J2531" s="26">
        <v>1446758</v>
      </c>
      <c r="K2531" s="26">
        <v>1543644</v>
      </c>
      <c r="L2531" s="25">
        <v>10</v>
      </c>
      <c r="M2531" s="25" t="s">
        <v>125</v>
      </c>
    </row>
    <row r="2532" spans="1:13" s="5" customFormat="1" ht="15.75">
      <c r="A2532" s="4" t="s">
        <v>11</v>
      </c>
      <c r="B2532" s="4">
        <f>SUM(B2525:B2531)</f>
        <v>26509046</v>
      </c>
      <c r="C2532" s="3"/>
      <c r="D2532" s="4">
        <f>SUM(D2525:D2531)</f>
        <v>27215015</v>
      </c>
      <c r="E2532" s="3"/>
      <c r="F2532" s="4">
        <f>SUM(F2525:F2531)</f>
        <v>27952882</v>
      </c>
      <c r="H2532" s="25" t="s">
        <v>183</v>
      </c>
      <c r="I2532" s="26">
        <v>1529674</v>
      </c>
      <c r="J2532" s="26">
        <v>1652805</v>
      </c>
      <c r="K2532" s="26">
        <v>1653300</v>
      </c>
      <c r="L2532" s="25">
        <v>11</v>
      </c>
      <c r="M2532" s="25" t="s">
        <v>126</v>
      </c>
    </row>
    <row r="2533" spans="1:13" s="5" customFormat="1" ht="15.75">
      <c r="A2533" s="4"/>
      <c r="B2533" s="4"/>
      <c r="C2533" s="3"/>
      <c r="D2533" s="4"/>
      <c r="E2533" s="3"/>
      <c r="F2533" s="4"/>
      <c r="H2533" s="25" t="s">
        <v>183</v>
      </c>
      <c r="I2533" s="29">
        <v>1539150</v>
      </c>
      <c r="J2533" s="29">
        <v>1736831</v>
      </c>
      <c r="K2533" s="29">
        <v>1861875</v>
      </c>
      <c r="L2533" s="25">
        <v>12</v>
      </c>
      <c r="M2533" s="25" t="s">
        <v>127</v>
      </c>
    </row>
    <row r="2534" spans="1:13" s="5" customFormat="1" ht="15.75">
      <c r="A2534" s="4" t="s">
        <v>12</v>
      </c>
      <c r="B2534" s="3">
        <f>I2530</f>
        <v>22296757</v>
      </c>
      <c r="C2534" s="3"/>
      <c r="D2534" s="3">
        <f>J2530</f>
        <v>27723060</v>
      </c>
      <c r="E2534" s="3"/>
      <c r="F2534" s="3">
        <f>K2530</f>
        <v>31566633</v>
      </c>
      <c r="H2534" s="25" t="s">
        <v>183</v>
      </c>
      <c r="I2534" s="26">
        <v>0</v>
      </c>
      <c r="J2534" s="26">
        <v>0</v>
      </c>
      <c r="K2534" s="26">
        <v>5623097</v>
      </c>
      <c r="L2534" s="25">
        <v>13</v>
      </c>
      <c r="M2534" s="25" t="s">
        <v>128</v>
      </c>
    </row>
    <row r="2535" spans="1:13" s="5" customFormat="1" ht="15.75">
      <c r="A2535" s="4" t="s">
        <v>13</v>
      </c>
      <c r="B2535" s="12">
        <f>I2531</f>
        <v>1155376</v>
      </c>
      <c r="C2535" s="3"/>
      <c r="D2535" s="12">
        <f>J2531</f>
        <v>1446758</v>
      </c>
      <c r="E2535" s="3"/>
      <c r="F2535" s="12">
        <f>K2531</f>
        <v>1543644</v>
      </c>
      <c r="H2535" s="25" t="s">
        <v>183</v>
      </c>
      <c r="I2535" s="26">
        <v>2591482</v>
      </c>
      <c r="J2535" s="26">
        <v>2591590</v>
      </c>
      <c r="K2535" s="26">
        <v>2151490</v>
      </c>
      <c r="L2535" s="25">
        <v>14</v>
      </c>
      <c r="M2535" s="25" t="s">
        <v>129</v>
      </c>
    </row>
    <row r="2536" spans="1:13" s="5" customFormat="1" ht="15.75">
      <c r="A2536" s="4"/>
      <c r="B2536" s="3"/>
      <c r="C2536" s="3"/>
      <c r="D2536" s="3"/>
      <c r="E2536" s="3"/>
      <c r="F2536" s="3"/>
      <c r="H2536" s="25" t="s">
        <v>183</v>
      </c>
      <c r="I2536" s="26">
        <v>100000</v>
      </c>
      <c r="J2536" s="26">
        <v>100000</v>
      </c>
      <c r="K2536" s="26">
        <v>100000</v>
      </c>
      <c r="L2536" s="25">
        <v>15</v>
      </c>
      <c r="M2536" s="25" t="s">
        <v>130</v>
      </c>
    </row>
    <row r="2537" spans="1:13" s="5" customFormat="1" ht="15.75">
      <c r="A2537" s="4" t="s">
        <v>14</v>
      </c>
      <c r="B2537" s="4">
        <f>SUM(B2534:B2536)</f>
        <v>23452133</v>
      </c>
      <c r="C2537" s="3"/>
      <c r="D2537" s="4">
        <f>SUM(D2534:D2536)</f>
        <v>29169818</v>
      </c>
      <c r="E2537" s="3"/>
      <c r="F2537" s="4">
        <f>SUM(F2534:F2536)</f>
        <v>33110277</v>
      </c>
      <c r="H2537" s="25" t="s">
        <v>183</v>
      </c>
      <c r="I2537" s="26">
        <v>1889336</v>
      </c>
      <c r="J2537" s="26">
        <v>1994122</v>
      </c>
      <c r="K2537" s="26">
        <v>2069214</v>
      </c>
      <c r="L2537" s="25">
        <v>16</v>
      </c>
      <c r="M2537" s="25" t="s">
        <v>131</v>
      </c>
    </row>
    <row r="2538" spans="1:13" s="5" customFormat="1" ht="15.75">
      <c r="A2538" s="4"/>
      <c r="B2538" s="4"/>
      <c r="C2538" s="4"/>
      <c r="D2538" s="4"/>
      <c r="E2538" s="4"/>
      <c r="F2538" s="4"/>
      <c r="H2538" s="25" t="s">
        <v>183</v>
      </c>
      <c r="I2538" s="26">
        <v>30805</v>
      </c>
      <c r="J2538" s="26">
        <v>37803</v>
      </c>
      <c r="K2538" s="26">
        <v>35070</v>
      </c>
      <c r="L2538" s="25">
        <v>17</v>
      </c>
      <c r="M2538" s="25" t="s">
        <v>132</v>
      </c>
    </row>
    <row r="2539" spans="1:13" s="5" customFormat="1" ht="15.75">
      <c r="A2539" s="4" t="s">
        <v>15</v>
      </c>
      <c r="B2539" s="4">
        <f aca="true" t="shared" si="375" ref="B2539:B2545">I2532</f>
        <v>1529674</v>
      </c>
      <c r="C2539" s="3"/>
      <c r="D2539" s="4">
        <f aca="true" t="shared" si="376" ref="D2539:D2545">J2532</f>
        <v>1652805</v>
      </c>
      <c r="E2539" s="3"/>
      <c r="F2539" s="4">
        <f aca="true" t="shared" si="377" ref="F2539:F2545">K2532</f>
        <v>1653300</v>
      </c>
      <c r="H2539" s="25" t="s">
        <v>183</v>
      </c>
      <c r="I2539" s="27">
        <f>9805716-3152</f>
        <v>9802564</v>
      </c>
      <c r="J2539" s="27">
        <v>11731742</v>
      </c>
      <c r="K2539" s="27">
        <v>12997604</v>
      </c>
      <c r="L2539" s="25">
        <v>18</v>
      </c>
      <c r="M2539" s="25" t="s">
        <v>133</v>
      </c>
    </row>
    <row r="2540" spans="1:13" s="5" customFormat="1" ht="15.75">
      <c r="A2540" s="4" t="s">
        <v>16</v>
      </c>
      <c r="B2540" s="4">
        <f t="shared" si="375"/>
        <v>1539150</v>
      </c>
      <c r="C2540" s="3"/>
      <c r="D2540" s="4">
        <f t="shared" si="376"/>
        <v>1736831</v>
      </c>
      <c r="E2540" s="3"/>
      <c r="F2540" s="4">
        <f t="shared" si="377"/>
        <v>1861875</v>
      </c>
      <c r="H2540" s="25" t="s">
        <v>183</v>
      </c>
      <c r="I2540" s="26">
        <v>1116795</v>
      </c>
      <c r="J2540" s="26">
        <v>1162014</v>
      </c>
      <c r="K2540" s="26">
        <v>1162014</v>
      </c>
      <c r="L2540" s="25">
        <v>19</v>
      </c>
      <c r="M2540" s="25" t="s">
        <v>134</v>
      </c>
    </row>
    <row r="2541" spans="1:13" s="5" customFormat="1" ht="15.75">
      <c r="A2541" s="4" t="s">
        <v>17</v>
      </c>
      <c r="B2541" s="4">
        <f t="shared" si="375"/>
        <v>0</v>
      </c>
      <c r="C2541" s="3"/>
      <c r="D2541" s="4">
        <f t="shared" si="376"/>
        <v>0</v>
      </c>
      <c r="E2541" s="3"/>
      <c r="F2541" s="4">
        <f t="shared" si="377"/>
        <v>5623097</v>
      </c>
      <c r="H2541" s="25" t="s">
        <v>183</v>
      </c>
      <c r="I2541" s="26">
        <v>1545710</v>
      </c>
      <c r="J2541" s="26">
        <v>1713659</v>
      </c>
      <c r="K2541" s="26">
        <v>1812075</v>
      </c>
      <c r="L2541" s="25">
        <v>20</v>
      </c>
      <c r="M2541" s="25" t="s">
        <v>135</v>
      </c>
    </row>
    <row r="2542" spans="1:13" s="5" customFormat="1" ht="15.75">
      <c r="A2542" s="4" t="s">
        <v>18</v>
      </c>
      <c r="B2542" s="4">
        <f t="shared" si="375"/>
        <v>2591482</v>
      </c>
      <c r="C2542" s="3"/>
      <c r="D2542" s="4">
        <f t="shared" si="376"/>
        <v>2591590</v>
      </c>
      <c r="E2542" s="3"/>
      <c r="F2542" s="4">
        <f t="shared" si="377"/>
        <v>2151490</v>
      </c>
      <c r="H2542" s="25" t="s">
        <v>183</v>
      </c>
      <c r="I2542" s="26">
        <v>8509789</v>
      </c>
      <c r="J2542" s="26">
        <v>8819631</v>
      </c>
      <c r="K2542" s="26">
        <v>8986603</v>
      </c>
      <c r="L2542" s="25">
        <v>21</v>
      </c>
      <c r="M2542" s="25" t="s">
        <v>136</v>
      </c>
    </row>
    <row r="2543" spans="1:13" s="5" customFormat="1" ht="15.75">
      <c r="A2543" s="4" t="s">
        <v>19</v>
      </c>
      <c r="B2543" s="4">
        <f t="shared" si="375"/>
        <v>100000</v>
      </c>
      <c r="C2543" s="3"/>
      <c r="D2543" s="4">
        <f t="shared" si="376"/>
        <v>100000</v>
      </c>
      <c r="E2543" s="3"/>
      <c r="F2543" s="4">
        <f t="shared" si="377"/>
        <v>100000</v>
      </c>
      <c r="H2543" s="25" t="s">
        <v>183</v>
      </c>
      <c r="I2543" s="26">
        <v>105796</v>
      </c>
      <c r="J2543" s="26">
        <v>108848</v>
      </c>
      <c r="K2543" s="26">
        <v>111025</v>
      </c>
      <c r="L2543" s="25">
        <v>22</v>
      </c>
      <c r="M2543" s="25" t="s">
        <v>137</v>
      </c>
    </row>
    <row r="2544" spans="1:13" s="5" customFormat="1" ht="15.75">
      <c r="A2544" s="4" t="s">
        <v>20</v>
      </c>
      <c r="B2544" s="4">
        <f t="shared" si="375"/>
        <v>1889336</v>
      </c>
      <c r="C2544" s="3"/>
      <c r="D2544" s="4">
        <f t="shared" si="376"/>
        <v>1994122</v>
      </c>
      <c r="E2544" s="3"/>
      <c r="F2544" s="4">
        <f t="shared" si="377"/>
        <v>2069214</v>
      </c>
      <c r="H2544" s="25" t="s">
        <v>183</v>
      </c>
      <c r="I2544" s="26">
        <v>102800</v>
      </c>
      <c r="J2544" s="26">
        <v>105884</v>
      </c>
      <c r="K2544" s="26">
        <v>116578</v>
      </c>
      <c r="L2544" s="25">
        <v>23</v>
      </c>
      <c r="M2544" s="25" t="s">
        <v>138</v>
      </c>
    </row>
    <row r="2545" spans="1:13" s="5" customFormat="1" ht="15.75">
      <c r="A2545" s="4" t="s">
        <v>21</v>
      </c>
      <c r="B2545" s="4">
        <f t="shared" si="375"/>
        <v>30805</v>
      </c>
      <c r="C2545" s="3"/>
      <c r="D2545" s="4">
        <f t="shared" si="376"/>
        <v>37803</v>
      </c>
      <c r="E2545" s="3"/>
      <c r="F2545" s="4">
        <f t="shared" si="377"/>
        <v>35070</v>
      </c>
      <c r="H2545" s="25" t="s">
        <v>183</v>
      </c>
      <c r="I2545" s="26">
        <v>300000</v>
      </c>
      <c r="J2545" s="26">
        <v>300000</v>
      </c>
      <c r="K2545" s="26">
        <v>300000</v>
      </c>
      <c r="L2545" s="25">
        <v>24</v>
      </c>
      <c r="M2545" s="25" t="s">
        <v>139</v>
      </c>
    </row>
    <row r="2546" spans="1:13" s="5" customFormat="1" ht="15.75">
      <c r="A2546" s="4"/>
      <c r="B2546" s="4"/>
      <c r="C2546" s="3"/>
      <c r="D2546" s="4"/>
      <c r="E2546" s="3"/>
      <c r="F2546" s="4"/>
      <c r="H2546" s="25" t="s">
        <v>183</v>
      </c>
      <c r="I2546" s="26">
        <v>291746</v>
      </c>
      <c r="J2546" s="26">
        <v>291746</v>
      </c>
      <c r="K2546" s="26">
        <v>297581</v>
      </c>
      <c r="L2546" s="25">
        <v>25</v>
      </c>
      <c r="M2546" s="25" t="s">
        <v>140</v>
      </c>
    </row>
    <row r="2547" spans="1:13" s="5" customFormat="1" ht="15.75">
      <c r="A2547" s="4" t="s">
        <v>22</v>
      </c>
      <c r="B2547" s="4">
        <f>I2539</f>
        <v>9802564</v>
      </c>
      <c r="C2547" s="3"/>
      <c r="D2547" s="4">
        <f>J2539</f>
        <v>11731742</v>
      </c>
      <c r="E2547" s="3"/>
      <c r="F2547" s="4">
        <f>K2539</f>
        <v>12997604</v>
      </c>
      <c r="H2547" s="25" t="s">
        <v>183</v>
      </c>
      <c r="I2547" s="26">
        <v>0</v>
      </c>
      <c r="J2547" s="26">
        <v>0</v>
      </c>
      <c r="K2547" s="26">
        <v>50000</v>
      </c>
      <c r="L2547" s="25">
        <v>26</v>
      </c>
      <c r="M2547" s="25" t="s">
        <v>141</v>
      </c>
    </row>
    <row r="2548" spans="1:13" s="5" customFormat="1" ht="15.75">
      <c r="A2548" s="4" t="s">
        <v>23</v>
      </c>
      <c r="B2548" s="4">
        <f>I2540</f>
        <v>1116795</v>
      </c>
      <c r="C2548" s="3"/>
      <c r="D2548" s="4">
        <f>J2540</f>
        <v>1162014</v>
      </c>
      <c r="E2548" s="3"/>
      <c r="F2548" s="4">
        <f>K2540</f>
        <v>1162014</v>
      </c>
      <c r="H2548" s="25" t="s">
        <v>183</v>
      </c>
      <c r="I2548" s="26">
        <v>4785833</v>
      </c>
      <c r="J2548" s="26">
        <v>4912159</v>
      </c>
      <c r="K2548" s="26">
        <v>4958769</v>
      </c>
      <c r="L2548" s="25">
        <v>27</v>
      </c>
      <c r="M2548" s="25" t="s">
        <v>142</v>
      </c>
    </row>
    <row r="2549" spans="1:13" s="5" customFormat="1" ht="15.75">
      <c r="A2549" s="4" t="s">
        <v>24</v>
      </c>
      <c r="B2549" s="12">
        <f>I2541</f>
        <v>1545710</v>
      </c>
      <c r="C2549" s="3"/>
      <c r="D2549" s="12">
        <f>J2541</f>
        <v>1713659</v>
      </c>
      <c r="E2549" s="3"/>
      <c r="F2549" s="12">
        <f>K2541</f>
        <v>1812075</v>
      </c>
      <c r="H2549" s="25" t="s">
        <v>183</v>
      </c>
      <c r="I2549" s="26">
        <v>413098</v>
      </c>
      <c r="J2549" s="26">
        <v>428343</v>
      </c>
      <c r="K2549" s="26">
        <v>518818</v>
      </c>
      <c r="L2549" s="25">
        <v>28</v>
      </c>
      <c r="M2549" s="25" t="s">
        <v>143</v>
      </c>
    </row>
    <row r="2550" spans="1:13" s="5" customFormat="1" ht="15.75">
      <c r="A2550" s="4"/>
      <c r="B2550" s="4"/>
      <c r="C2550" s="3"/>
      <c r="D2550" s="4"/>
      <c r="E2550" s="3"/>
      <c r="F2550" s="4"/>
      <c r="H2550" s="25" t="s">
        <v>183</v>
      </c>
      <c r="I2550" s="26">
        <v>1072905</v>
      </c>
      <c r="J2550" s="26">
        <v>1085501</v>
      </c>
      <c r="K2550" s="26">
        <v>1067641</v>
      </c>
      <c r="L2550" s="25">
        <v>29</v>
      </c>
      <c r="M2550" s="25" t="s">
        <v>144</v>
      </c>
    </row>
    <row r="2551" spans="1:13" s="5" customFormat="1" ht="15.75">
      <c r="A2551" s="4" t="s">
        <v>25</v>
      </c>
      <c r="B2551" s="4">
        <f>SUM(B2547:B2550)</f>
        <v>12465069</v>
      </c>
      <c r="C2551" s="3"/>
      <c r="D2551" s="4">
        <f>SUM(D2547:D2550)</f>
        <v>14607415</v>
      </c>
      <c r="E2551" s="3"/>
      <c r="F2551" s="4">
        <f>SUM(F2547:F2550)</f>
        <v>15971693</v>
      </c>
      <c r="H2551" s="25" t="s">
        <v>183</v>
      </c>
      <c r="I2551" s="26">
        <v>0</v>
      </c>
      <c r="J2551" s="26">
        <v>17728</v>
      </c>
      <c r="K2551" s="26">
        <v>26019</v>
      </c>
      <c r="L2551" s="25">
        <v>30</v>
      </c>
      <c r="M2551" s="25" t="s">
        <v>145</v>
      </c>
    </row>
    <row r="2552" spans="1:13" s="5" customFormat="1" ht="15.75">
      <c r="A2552" s="4"/>
      <c r="B2552" s="4"/>
      <c r="C2552" s="3"/>
      <c r="D2552" s="4"/>
      <c r="E2552" s="3"/>
      <c r="F2552" s="4"/>
      <c r="H2552" s="25" t="s">
        <v>183</v>
      </c>
      <c r="I2552" s="26">
        <v>27872788</v>
      </c>
      <c r="J2552" s="26">
        <v>31987806</v>
      </c>
      <c r="K2552" s="26">
        <v>31700000</v>
      </c>
      <c r="L2552" s="25">
        <v>31</v>
      </c>
      <c r="M2552" s="25" t="s">
        <v>146</v>
      </c>
    </row>
    <row r="2553" spans="1:13" s="5" customFormat="1" ht="15.75">
      <c r="A2553" s="4" t="s">
        <v>26</v>
      </c>
      <c r="B2553" s="4">
        <f aca="true" t="shared" si="378" ref="B2553:B2558">I2542</f>
        <v>8509789</v>
      </c>
      <c r="C2553" s="3"/>
      <c r="D2553" s="4">
        <f aca="true" t="shared" si="379" ref="D2553:D2558">J2542</f>
        <v>8819631</v>
      </c>
      <c r="E2553" s="3"/>
      <c r="F2553" s="4">
        <f aca="true" t="shared" si="380" ref="F2553:F2558">K2542</f>
        <v>8986603</v>
      </c>
      <c r="H2553" s="25" t="s">
        <v>183</v>
      </c>
      <c r="I2553" s="26">
        <v>1839496</v>
      </c>
      <c r="J2553" s="26">
        <v>2003770</v>
      </c>
      <c r="K2553" s="26">
        <v>1940665</v>
      </c>
      <c r="L2553" s="25">
        <v>32</v>
      </c>
      <c r="M2553" s="25" t="s">
        <v>147</v>
      </c>
    </row>
    <row r="2554" spans="1:13" s="5" customFormat="1" ht="15.75">
      <c r="A2554" s="4" t="s">
        <v>27</v>
      </c>
      <c r="B2554" s="4">
        <f t="shared" si="378"/>
        <v>105796</v>
      </c>
      <c r="C2554" s="3"/>
      <c r="D2554" s="4">
        <f t="shared" si="379"/>
        <v>108848</v>
      </c>
      <c r="E2554" s="3"/>
      <c r="F2554" s="4">
        <f t="shared" si="380"/>
        <v>111025</v>
      </c>
      <c r="H2554" s="25" t="s">
        <v>183</v>
      </c>
      <c r="I2554" s="26">
        <v>3149015</v>
      </c>
      <c r="J2554" s="26">
        <v>3145269</v>
      </c>
      <c r="K2554" s="26">
        <v>3207461</v>
      </c>
      <c r="L2554" s="25">
        <v>33</v>
      </c>
      <c r="M2554" s="25" t="s">
        <v>148</v>
      </c>
    </row>
    <row r="2555" spans="1:13" s="5" customFormat="1" ht="15.75">
      <c r="A2555" s="4" t="s">
        <v>28</v>
      </c>
      <c r="B2555" s="4">
        <f t="shared" si="378"/>
        <v>102800</v>
      </c>
      <c r="C2555" s="3"/>
      <c r="D2555" s="4">
        <f t="shared" si="379"/>
        <v>105884</v>
      </c>
      <c r="E2555" s="3"/>
      <c r="F2555" s="4">
        <f t="shared" si="380"/>
        <v>116578</v>
      </c>
      <c r="H2555" s="25" t="s">
        <v>183</v>
      </c>
      <c r="I2555" s="26">
        <v>873157</v>
      </c>
      <c r="J2555" s="26">
        <v>737525</v>
      </c>
      <c r="K2555" s="26">
        <v>550573</v>
      </c>
      <c r="L2555" s="25">
        <v>34</v>
      </c>
      <c r="M2555" s="25" t="s">
        <v>149</v>
      </c>
    </row>
    <row r="2556" spans="1:13" s="5" customFormat="1" ht="15.75">
      <c r="A2556" s="4" t="s">
        <v>29</v>
      </c>
      <c r="B2556" s="4">
        <f t="shared" si="378"/>
        <v>300000</v>
      </c>
      <c r="C2556" s="3"/>
      <c r="D2556" s="4">
        <f t="shared" si="379"/>
        <v>300000</v>
      </c>
      <c r="E2556" s="3"/>
      <c r="F2556" s="4">
        <f t="shared" si="380"/>
        <v>300000</v>
      </c>
      <c r="H2556" s="25" t="s">
        <v>183</v>
      </c>
      <c r="I2556" s="26">
        <v>140599</v>
      </c>
      <c r="J2556" s="26">
        <v>70414</v>
      </c>
      <c r="K2556" s="26">
        <v>70414</v>
      </c>
      <c r="L2556" s="25">
        <v>35</v>
      </c>
      <c r="M2556" s="25" t="s">
        <v>150</v>
      </c>
    </row>
    <row r="2557" spans="1:13" s="5" customFormat="1" ht="15.75">
      <c r="A2557" s="4" t="s">
        <v>30</v>
      </c>
      <c r="B2557" s="4">
        <f t="shared" si="378"/>
        <v>291746</v>
      </c>
      <c r="C2557" s="3"/>
      <c r="D2557" s="4">
        <f t="shared" si="379"/>
        <v>291746</v>
      </c>
      <c r="E2557" s="3"/>
      <c r="F2557" s="4">
        <f t="shared" si="380"/>
        <v>297581</v>
      </c>
      <c r="H2557" s="25" t="s">
        <v>183</v>
      </c>
      <c r="I2557" s="26">
        <v>102120</v>
      </c>
      <c r="J2557" s="26">
        <v>138000</v>
      </c>
      <c r="K2557" s="26">
        <v>136500</v>
      </c>
      <c r="L2557" s="25">
        <v>36</v>
      </c>
      <c r="M2557" s="25" t="s">
        <v>151</v>
      </c>
    </row>
    <row r="2558" spans="1:13" s="5" customFormat="1" ht="15.75">
      <c r="A2558" s="4" t="s">
        <v>31</v>
      </c>
      <c r="B2558" s="12">
        <f t="shared" si="378"/>
        <v>0</v>
      </c>
      <c r="C2558" s="3"/>
      <c r="D2558" s="12">
        <f t="shared" si="379"/>
        <v>0</v>
      </c>
      <c r="E2558" s="3"/>
      <c r="F2558" s="12">
        <f t="shared" si="380"/>
        <v>50000</v>
      </c>
      <c r="H2558" s="25" t="s">
        <v>183</v>
      </c>
      <c r="I2558" s="26">
        <v>0</v>
      </c>
      <c r="J2558" s="26">
        <v>85671</v>
      </c>
      <c r="K2558" s="26">
        <v>83742</v>
      </c>
      <c r="L2558" s="25">
        <v>37</v>
      </c>
      <c r="M2558" s="25" t="s">
        <v>152</v>
      </c>
    </row>
    <row r="2559" spans="1:12" s="5" customFormat="1" ht="15.75">
      <c r="A2559" s="4"/>
      <c r="B2559" s="4"/>
      <c r="C2559" s="3"/>
      <c r="D2559" s="4"/>
      <c r="E2559" s="3"/>
      <c r="F2559" s="4"/>
      <c r="L2559" s="25"/>
    </row>
    <row r="2560" spans="1:12" s="5" customFormat="1" ht="15.75">
      <c r="A2560" s="4" t="s">
        <v>32</v>
      </c>
      <c r="B2560" s="4">
        <f>SUM(B2553:B2559)</f>
        <v>9310131</v>
      </c>
      <c r="C2560" s="3"/>
      <c r="D2560" s="4">
        <f>SUM(D2553:D2559)</f>
        <v>9626109</v>
      </c>
      <c r="E2560" s="3"/>
      <c r="F2560" s="4">
        <f>SUM(F2553:F2559)</f>
        <v>9861787</v>
      </c>
      <c r="L2560" s="25"/>
    </row>
    <row r="2561" spans="1:12" s="5" customFormat="1" ht="15.75">
      <c r="A2561" s="4"/>
      <c r="B2561" s="4"/>
      <c r="C2561" s="3"/>
      <c r="D2561" s="4"/>
      <c r="E2561" s="3"/>
      <c r="F2561" s="4"/>
      <c r="L2561" s="25"/>
    </row>
    <row r="2562" spans="1:12" s="5" customFormat="1" ht="15.75">
      <c r="A2562" s="4" t="s">
        <v>33</v>
      </c>
      <c r="B2562" s="4">
        <f>I2548</f>
        <v>4785833</v>
      </c>
      <c r="C2562" s="3"/>
      <c r="D2562" s="4">
        <f>J2548</f>
        <v>4912159</v>
      </c>
      <c r="E2562" s="3"/>
      <c r="F2562" s="4">
        <f>K2548</f>
        <v>4958769</v>
      </c>
      <c r="L2562" s="25"/>
    </row>
    <row r="2563" spans="1:12" s="5" customFormat="1" ht="15.75">
      <c r="A2563" s="4" t="s">
        <v>34</v>
      </c>
      <c r="B2563" s="4">
        <f>I2549</f>
        <v>413098</v>
      </c>
      <c r="C2563" s="3"/>
      <c r="D2563" s="4">
        <f>J2549</f>
        <v>428343</v>
      </c>
      <c r="E2563" s="3"/>
      <c r="F2563" s="4">
        <f>K2549</f>
        <v>518818</v>
      </c>
      <c r="L2563" s="25"/>
    </row>
    <row r="2564" spans="1:12" s="5" customFormat="1" ht="15.75">
      <c r="A2564" s="4" t="s">
        <v>35</v>
      </c>
      <c r="B2564" s="4">
        <f>I2550</f>
        <v>1072905</v>
      </c>
      <c r="C2564" s="3"/>
      <c r="D2564" s="4">
        <f>J2550</f>
        <v>1085501</v>
      </c>
      <c r="E2564" s="3"/>
      <c r="F2564" s="4">
        <f>K2550</f>
        <v>1067641</v>
      </c>
      <c r="L2564" s="25"/>
    </row>
    <row r="2565" spans="1:12" s="5" customFormat="1" ht="15.75">
      <c r="A2565" s="4" t="s">
        <v>36</v>
      </c>
      <c r="B2565" s="12">
        <f>I2551</f>
        <v>0</v>
      </c>
      <c r="C2565" s="3"/>
      <c r="D2565" s="12">
        <f>J2551</f>
        <v>17728</v>
      </c>
      <c r="E2565" s="3"/>
      <c r="F2565" s="12">
        <f>K2551</f>
        <v>26019</v>
      </c>
      <c r="L2565" s="25"/>
    </row>
    <row r="2566" spans="1:12" s="5" customFormat="1" ht="15.75">
      <c r="A2566" s="4"/>
      <c r="B2566" s="4"/>
      <c r="C2566" s="3"/>
      <c r="D2566" s="4"/>
      <c r="E2566" s="3"/>
      <c r="F2566" s="4"/>
      <c r="L2566" s="25"/>
    </row>
    <row r="2567" spans="1:12" s="5" customFormat="1" ht="15.75">
      <c r="A2567" s="4" t="s">
        <v>37</v>
      </c>
      <c r="B2567" s="4">
        <f>SUM(B2562:B2566)</f>
        <v>6271836</v>
      </c>
      <c r="C2567" s="3"/>
      <c r="D2567" s="4">
        <f>SUM(D2562:D2566)</f>
        <v>6443731</v>
      </c>
      <c r="E2567" s="3"/>
      <c r="F2567" s="4">
        <f>SUM(F2562:F2566)</f>
        <v>6571247</v>
      </c>
      <c r="L2567" s="25"/>
    </row>
    <row r="2568" spans="1:12" s="5" customFormat="1" ht="15.75">
      <c r="A2568" s="4"/>
      <c r="B2568" s="4"/>
      <c r="C2568" s="3"/>
      <c r="D2568" s="4"/>
      <c r="E2568" s="3"/>
      <c r="F2568" s="4"/>
      <c r="L2568" s="25"/>
    </row>
    <row r="2569" spans="1:12" s="5" customFormat="1" ht="15.75">
      <c r="A2569" s="4" t="s">
        <v>38</v>
      </c>
      <c r="B2569" s="4">
        <f aca="true" t="shared" si="381" ref="B2569:B2574">I2552</f>
        <v>27872788</v>
      </c>
      <c r="C2569" s="3"/>
      <c r="D2569" s="4">
        <f aca="true" t="shared" si="382" ref="D2569:D2574">J2552</f>
        <v>31987806</v>
      </c>
      <c r="E2569" s="3"/>
      <c r="F2569" s="4">
        <f aca="true" t="shared" si="383" ref="F2569:F2574">K2552</f>
        <v>31700000</v>
      </c>
      <c r="L2569" s="25"/>
    </row>
    <row r="2570" spans="1:12" s="5" customFormat="1" ht="15.75">
      <c r="A2570" s="4" t="s">
        <v>39</v>
      </c>
      <c r="B2570" s="4">
        <f t="shared" si="381"/>
        <v>1839496</v>
      </c>
      <c r="C2570" s="3"/>
      <c r="D2570" s="4">
        <f t="shared" si="382"/>
        <v>2003770</v>
      </c>
      <c r="E2570" s="3"/>
      <c r="F2570" s="4">
        <f t="shared" si="383"/>
        <v>1940665</v>
      </c>
      <c r="L2570" s="25"/>
    </row>
    <row r="2571" spans="1:12" s="5" customFormat="1" ht="15.75">
      <c r="A2571" s="4" t="s">
        <v>40</v>
      </c>
      <c r="B2571" s="4">
        <f t="shared" si="381"/>
        <v>3149015</v>
      </c>
      <c r="C2571" s="3"/>
      <c r="D2571" s="4">
        <f t="shared" si="382"/>
        <v>3145269</v>
      </c>
      <c r="E2571" s="3"/>
      <c r="F2571" s="4">
        <f t="shared" si="383"/>
        <v>3207461</v>
      </c>
      <c r="L2571" s="25"/>
    </row>
    <row r="2572" spans="1:12" s="5" customFormat="1" ht="15.75">
      <c r="A2572" s="4" t="s">
        <v>41</v>
      </c>
      <c r="B2572" s="4">
        <f t="shared" si="381"/>
        <v>873157</v>
      </c>
      <c r="C2572" s="3"/>
      <c r="D2572" s="4">
        <f t="shared" si="382"/>
        <v>737525</v>
      </c>
      <c r="E2572" s="3"/>
      <c r="F2572" s="4">
        <f t="shared" si="383"/>
        <v>550573</v>
      </c>
      <c r="L2572" s="25"/>
    </row>
    <row r="2573" spans="1:12" s="5" customFormat="1" ht="15.75">
      <c r="A2573" s="4" t="s">
        <v>42</v>
      </c>
      <c r="B2573" s="4">
        <f t="shared" si="381"/>
        <v>140599</v>
      </c>
      <c r="C2573" s="3"/>
      <c r="D2573" s="4">
        <f t="shared" si="382"/>
        <v>70414</v>
      </c>
      <c r="E2573" s="3"/>
      <c r="F2573" s="4">
        <f t="shared" si="383"/>
        <v>70414</v>
      </c>
      <c r="L2573" s="25"/>
    </row>
    <row r="2574" spans="1:12" s="5" customFormat="1" ht="15.75">
      <c r="A2574" s="4" t="s">
        <v>43</v>
      </c>
      <c r="B2574" s="4">
        <f t="shared" si="381"/>
        <v>102120</v>
      </c>
      <c r="C2574" s="3"/>
      <c r="D2574" s="4">
        <f t="shared" si="382"/>
        <v>138000</v>
      </c>
      <c r="E2574" s="3"/>
      <c r="F2574" s="4">
        <f t="shared" si="383"/>
        <v>136500</v>
      </c>
      <c r="L2574" s="25"/>
    </row>
    <row r="2575" spans="1:12" s="5" customFormat="1" ht="15.75">
      <c r="A2575" s="4" t="s">
        <v>44</v>
      </c>
      <c r="B2575" s="4"/>
      <c r="C2575" s="4"/>
      <c r="D2575" s="4"/>
      <c r="E2575" s="3"/>
      <c r="F2575" s="4"/>
      <c r="L2575" s="25"/>
    </row>
    <row r="2576" spans="1:12" s="5" customFormat="1" ht="15.75">
      <c r="A2576" s="4" t="s">
        <v>45</v>
      </c>
      <c r="B2576" s="12">
        <f>I2558</f>
        <v>0</v>
      </c>
      <c r="C2576" s="3"/>
      <c r="D2576" s="12">
        <f>J2558</f>
        <v>85671</v>
      </c>
      <c r="E2576" s="3"/>
      <c r="F2576" s="12">
        <f>K2558</f>
        <v>83742</v>
      </c>
      <c r="L2576" s="25"/>
    </row>
    <row r="2577" spans="1:12" s="5" customFormat="1" ht="15.75">
      <c r="A2577" s="4"/>
      <c r="B2577" s="4"/>
      <c r="C2577" s="4"/>
      <c r="D2577" s="4"/>
      <c r="E2577" s="3"/>
      <c r="F2577" s="4"/>
      <c r="L2577" s="25"/>
    </row>
    <row r="2578" spans="1:12" s="5" customFormat="1" ht="15.75">
      <c r="A2578" s="4" t="s">
        <v>46</v>
      </c>
      <c r="B2578" s="4">
        <f>SUM(B2522:B2523)+B2532+SUM(B2536:B2545)+B2551+B2560+SUM(B2566:B2577)</f>
        <v>122705383</v>
      </c>
      <c r="C2578" s="3"/>
      <c r="D2578" s="4">
        <f>SUM(D2522:D2523)+D2532+SUM(D2536:D2545)+D2551+D2560+SUM(D2566:D2577)</f>
        <v>137377446</v>
      </c>
      <c r="E2578" s="3"/>
      <c r="F2578" s="4">
        <f>SUM(F2522:F2523)+F2532+SUM(F2536:F2545)+F2551+F2560+SUM(F2566:F2577)</f>
        <v>148692627</v>
      </c>
      <c r="L2578" s="25"/>
    </row>
    <row r="2579" spans="1:12" s="5" customFormat="1" ht="15.75">
      <c r="A2579" s="4"/>
      <c r="B2579" s="4"/>
      <c r="C2579" s="3"/>
      <c r="D2579" s="4"/>
      <c r="E2579" s="3"/>
      <c r="F2579" s="4"/>
      <c r="L2579" s="25"/>
    </row>
    <row r="2580" spans="1:12" s="5" customFormat="1" ht="15.75">
      <c r="A2580" s="13" t="s">
        <v>47</v>
      </c>
      <c r="B2580" s="4"/>
      <c r="C2580" s="4"/>
      <c r="D2580" s="4"/>
      <c r="E2580" s="4"/>
      <c r="F2580" s="4"/>
      <c r="L2580" s="25"/>
    </row>
    <row r="2581" spans="1:12" s="5" customFormat="1" ht="15.75">
      <c r="A2581" s="14" t="s">
        <v>48</v>
      </c>
      <c r="B2581" s="4"/>
      <c r="C2581" s="3"/>
      <c r="D2581" s="4"/>
      <c r="E2581" s="3"/>
      <c r="F2581" s="4"/>
      <c r="L2581" s="25"/>
    </row>
    <row r="2582" spans="1:12" s="5" customFormat="1" ht="15.75">
      <c r="A2582" s="14" t="s">
        <v>49</v>
      </c>
      <c r="B2582" s="4"/>
      <c r="C2582" s="3"/>
      <c r="D2582" s="4"/>
      <c r="E2582" s="3"/>
      <c r="F2582" s="4"/>
      <c r="L2582" s="25"/>
    </row>
    <row r="2583" spans="1:12" s="5" customFormat="1" ht="15.75">
      <c r="A2583" s="14" t="s">
        <v>50</v>
      </c>
      <c r="B2583" s="3"/>
      <c r="C2583" s="3"/>
      <c r="D2583" s="3"/>
      <c r="E2583" s="3"/>
      <c r="F2583" s="3"/>
      <c r="L2583" s="25"/>
    </row>
    <row r="2584" spans="1:12" s="5" customFormat="1" ht="15.75">
      <c r="A2584" s="14" t="s">
        <v>51</v>
      </c>
      <c r="B2584" s="4"/>
      <c r="C2584" s="3"/>
      <c r="D2584" s="4"/>
      <c r="E2584" s="3"/>
      <c r="F2584" s="4"/>
      <c r="L2584" s="25"/>
    </row>
    <row r="2585" spans="1:12" s="5" customFormat="1" ht="15.75">
      <c r="A2585" s="4"/>
      <c r="B2585" s="4"/>
      <c r="C2585" s="3"/>
      <c r="D2585" s="4"/>
      <c r="E2585" s="3"/>
      <c r="F2585" s="4"/>
      <c r="L2585" s="25"/>
    </row>
    <row r="2586" spans="1:12" s="5" customFormat="1" ht="15.75">
      <c r="A2586" s="4"/>
      <c r="B2586" s="4"/>
      <c r="C2586" s="3"/>
      <c r="D2586" s="4"/>
      <c r="E2586" s="3"/>
      <c r="F2586" s="4"/>
      <c r="L2586" s="25"/>
    </row>
    <row r="2587" spans="1:12" s="5" customFormat="1" ht="15.75">
      <c r="A2587" s="15"/>
      <c r="B2587" s="4"/>
      <c r="C2587" s="3"/>
      <c r="D2587" s="4"/>
      <c r="E2587" s="3"/>
      <c r="F2587" s="4"/>
      <c r="L2587" s="25"/>
    </row>
    <row r="2588" spans="1:12" s="5" customFormat="1" ht="15.75">
      <c r="A2588" s="15"/>
      <c r="B2588" s="4"/>
      <c r="C2588" s="3"/>
      <c r="D2588" s="4"/>
      <c r="E2588" s="3"/>
      <c r="F2588" s="4"/>
      <c r="L2588" s="25"/>
    </row>
    <row r="2589" spans="1:12" s="5" customFormat="1" ht="15.75">
      <c r="A2589" s="16"/>
      <c r="B2589" s="4"/>
      <c r="C2589" s="3"/>
      <c r="D2589" s="4"/>
      <c r="E2589" s="3"/>
      <c r="F2589" s="4"/>
      <c r="L2589" s="25"/>
    </row>
    <row r="2590" spans="1:12" s="5" customFormat="1" ht="15.75">
      <c r="A2590" s="17"/>
      <c r="B2590" s="4"/>
      <c r="C2590" s="3"/>
      <c r="D2590" s="4"/>
      <c r="E2590" s="3"/>
      <c r="F2590" s="4"/>
      <c r="L2590" s="25"/>
    </row>
    <row r="2591" spans="1:12" s="5" customFormat="1" ht="15.75">
      <c r="A2591" s="18" t="s">
        <v>52</v>
      </c>
      <c r="B2591" s="4"/>
      <c r="C2591" s="3"/>
      <c r="D2591" s="4"/>
      <c r="E2591" s="3"/>
      <c r="F2591" s="4"/>
      <c r="L2591" s="25"/>
    </row>
    <row r="2592" spans="1:12" s="5" customFormat="1" ht="15.75">
      <c r="A2592" s="4"/>
      <c r="B2592" s="4"/>
      <c r="C2592" s="3"/>
      <c r="D2592" s="4"/>
      <c r="E2592" s="3"/>
      <c r="F2592" s="4"/>
      <c r="L2592" s="25"/>
    </row>
    <row r="2593" spans="1:12" s="5" customFormat="1" ht="15.75">
      <c r="A2593" s="6" t="s">
        <v>0</v>
      </c>
      <c r="B2593" s="4"/>
      <c r="C2593" s="3"/>
      <c r="D2593" s="4"/>
      <c r="E2593" s="3"/>
      <c r="F2593" s="4"/>
      <c r="L2593" s="25"/>
    </row>
    <row r="2594" spans="1:12" s="5" customFormat="1" ht="15.75">
      <c r="A2594" s="4"/>
      <c r="B2594" s="4"/>
      <c r="C2594" s="3"/>
      <c r="D2594" s="4"/>
      <c r="E2594" s="3"/>
      <c r="F2594" s="4"/>
      <c r="L2594" s="25"/>
    </row>
    <row r="2595" spans="1:12" s="5" customFormat="1" ht="15.75">
      <c r="A2595" s="6" t="s">
        <v>1</v>
      </c>
      <c r="B2595" s="4"/>
      <c r="C2595" s="3"/>
      <c r="D2595" s="4"/>
      <c r="E2595" s="3"/>
      <c r="F2595" s="4"/>
      <c r="L2595" s="25"/>
    </row>
    <row r="2596" spans="1:12" s="5" customFormat="1" ht="15.75">
      <c r="A2596" s="19" t="s">
        <v>84</v>
      </c>
      <c r="B2596" s="4"/>
      <c r="C2596" s="3"/>
      <c r="D2596" s="4"/>
      <c r="E2596" s="3"/>
      <c r="F2596" s="4"/>
      <c r="L2596" s="25"/>
    </row>
    <row r="2597" spans="1:12" s="5" customFormat="1" ht="15.75">
      <c r="A2597" s="4"/>
      <c r="B2597" s="4"/>
      <c r="C2597" s="3"/>
      <c r="D2597" s="8"/>
      <c r="E2597" s="9"/>
      <c r="F2597" s="8"/>
      <c r="L2597" s="25"/>
    </row>
    <row r="2598" spans="1:12" s="5" customFormat="1" ht="15.75">
      <c r="A2598" s="4"/>
      <c r="B2598" s="10"/>
      <c r="C2598" s="11"/>
      <c r="D2598" s="10"/>
      <c r="E2598" s="11"/>
      <c r="F2598" s="10"/>
      <c r="L2598" s="25"/>
    </row>
    <row r="2599" spans="1:12" s="5" customFormat="1" ht="15.75">
      <c r="A2599" s="4"/>
      <c r="B2599" s="2">
        <v>1997</v>
      </c>
      <c r="C2599" s="1"/>
      <c r="D2599" s="2">
        <v>1998</v>
      </c>
      <c r="E2599" s="1"/>
      <c r="F2599" s="2">
        <v>1999</v>
      </c>
      <c r="L2599" s="25"/>
    </row>
    <row r="2600" spans="1:12" s="5" customFormat="1" ht="15.75">
      <c r="A2600" s="4"/>
      <c r="B2600" s="4"/>
      <c r="C2600" s="3"/>
      <c r="D2600" s="4"/>
      <c r="E2600" s="3"/>
      <c r="F2600" s="4"/>
      <c r="L2600" s="25"/>
    </row>
    <row r="2601" spans="1:13" s="5" customFormat="1" ht="15.75">
      <c r="A2601" s="4" t="s">
        <v>3</v>
      </c>
      <c r="B2601" s="4">
        <f>I2601</f>
        <v>1000000</v>
      </c>
      <c r="C2601" s="3"/>
      <c r="D2601" s="4">
        <f>J2601</f>
        <v>2125000</v>
      </c>
      <c r="E2601" s="3"/>
      <c r="F2601" s="4">
        <f>K2601</f>
        <v>2125000</v>
      </c>
      <c r="H2601" s="25" t="s">
        <v>184</v>
      </c>
      <c r="I2601" s="26">
        <v>1000000</v>
      </c>
      <c r="J2601" s="26">
        <v>2125000</v>
      </c>
      <c r="K2601" s="26">
        <v>2125000</v>
      </c>
      <c r="L2601" s="25">
        <v>1</v>
      </c>
      <c r="M2601" s="25" t="s">
        <v>116</v>
      </c>
    </row>
    <row r="2602" spans="1:13" s="5" customFormat="1" ht="15.75">
      <c r="A2602" s="4" t="s">
        <v>4</v>
      </c>
      <c r="B2602" s="4">
        <f>I2602</f>
        <v>2671195</v>
      </c>
      <c r="C2602" s="3"/>
      <c r="D2602" s="4">
        <f>J2602</f>
        <v>2517939</v>
      </c>
      <c r="E2602" s="3"/>
      <c r="F2602" s="4">
        <f>K2602</f>
        <v>2512146</v>
      </c>
      <c r="H2602" s="25" t="s">
        <v>184</v>
      </c>
      <c r="I2602" s="26">
        <v>2671195</v>
      </c>
      <c r="J2602" s="26">
        <v>2517939</v>
      </c>
      <c r="K2602" s="26">
        <v>2512146</v>
      </c>
      <c r="L2602" s="25">
        <v>2</v>
      </c>
      <c r="M2602" s="25" t="s">
        <v>117</v>
      </c>
    </row>
    <row r="2603" spans="1:13" s="5" customFormat="1" ht="15.75">
      <c r="A2603" s="4"/>
      <c r="B2603" s="4"/>
      <c r="C2603" s="3"/>
      <c r="D2603" s="4"/>
      <c r="E2603" s="3"/>
      <c r="F2603" s="4"/>
      <c r="H2603" s="25" t="s">
        <v>184</v>
      </c>
      <c r="I2603" s="26">
        <v>31735754</v>
      </c>
      <c r="J2603" s="26">
        <v>31728523</v>
      </c>
      <c r="K2603" s="26">
        <v>32183426</v>
      </c>
      <c r="L2603" s="25">
        <v>3</v>
      </c>
      <c r="M2603" s="25" t="s">
        <v>118</v>
      </c>
    </row>
    <row r="2604" spans="1:13" s="5" customFormat="1" ht="15.75">
      <c r="A2604" s="4" t="s">
        <v>5</v>
      </c>
      <c r="B2604" s="4">
        <f aca="true" t="shared" si="384" ref="B2604:B2609">I2603</f>
        <v>31735754</v>
      </c>
      <c r="C2604" s="3"/>
      <c r="D2604" s="4">
        <f aca="true" t="shared" si="385" ref="D2604:D2609">J2603</f>
        <v>31728523</v>
      </c>
      <c r="E2604" s="3"/>
      <c r="F2604" s="4">
        <f aca="true" t="shared" si="386" ref="F2604:F2609">K2603</f>
        <v>32183426</v>
      </c>
      <c r="H2604" s="25" t="s">
        <v>184</v>
      </c>
      <c r="I2604" s="26">
        <v>433577</v>
      </c>
      <c r="J2604" s="26">
        <v>433577</v>
      </c>
      <c r="K2604" s="26">
        <v>186587</v>
      </c>
      <c r="L2604" s="25">
        <v>4</v>
      </c>
      <c r="M2604" s="25" t="s">
        <v>119</v>
      </c>
    </row>
    <row r="2605" spans="1:13" s="5" customFormat="1" ht="15.75">
      <c r="A2605" s="4" t="s">
        <v>6</v>
      </c>
      <c r="B2605" s="4">
        <f t="shared" si="384"/>
        <v>433577</v>
      </c>
      <c r="C2605" s="3"/>
      <c r="D2605" s="4">
        <f t="shared" si="385"/>
        <v>433577</v>
      </c>
      <c r="E2605" s="3"/>
      <c r="F2605" s="4">
        <f t="shared" si="386"/>
        <v>186587</v>
      </c>
      <c r="H2605" s="25" t="s">
        <v>184</v>
      </c>
      <c r="I2605" s="26">
        <v>477615</v>
      </c>
      <c r="J2605" s="26">
        <v>565400</v>
      </c>
      <c r="K2605" s="26">
        <v>626250</v>
      </c>
      <c r="L2605" s="25">
        <v>5</v>
      </c>
      <c r="M2605" s="25" t="s">
        <v>120</v>
      </c>
    </row>
    <row r="2606" spans="1:13" s="5" customFormat="1" ht="15.75">
      <c r="A2606" s="4" t="s">
        <v>7</v>
      </c>
      <c r="B2606" s="4">
        <f t="shared" si="384"/>
        <v>477615</v>
      </c>
      <c r="C2606" s="3"/>
      <c r="D2606" s="4">
        <f t="shared" si="385"/>
        <v>565400</v>
      </c>
      <c r="E2606" s="3"/>
      <c r="F2606" s="4">
        <f t="shared" si="386"/>
        <v>626250</v>
      </c>
      <c r="H2606" s="25" t="s">
        <v>184</v>
      </c>
      <c r="I2606" s="26">
        <v>3561519</v>
      </c>
      <c r="J2606" s="26">
        <v>3913111</v>
      </c>
      <c r="K2606" s="26">
        <v>4456764</v>
      </c>
      <c r="L2606" s="25">
        <v>6</v>
      </c>
      <c r="M2606" s="25" t="s">
        <v>121</v>
      </c>
    </row>
    <row r="2607" spans="1:13" s="5" customFormat="1" ht="15.75">
      <c r="A2607" s="4" t="s">
        <v>8</v>
      </c>
      <c r="B2607" s="4">
        <f t="shared" si="384"/>
        <v>3561519</v>
      </c>
      <c r="C2607" s="3"/>
      <c r="D2607" s="4">
        <f t="shared" si="385"/>
        <v>3913111</v>
      </c>
      <c r="E2607" s="3"/>
      <c r="F2607" s="4">
        <f t="shared" si="386"/>
        <v>4456764</v>
      </c>
      <c r="H2607" s="25" t="s">
        <v>184</v>
      </c>
      <c r="I2607" s="26">
        <v>296865</v>
      </c>
      <c r="J2607" s="26">
        <v>226997</v>
      </c>
      <c r="K2607" s="26">
        <v>245734</v>
      </c>
      <c r="L2607" s="25">
        <v>7</v>
      </c>
      <c r="M2607" s="25" t="s">
        <v>122</v>
      </c>
    </row>
    <row r="2608" spans="1:13" s="5" customFormat="1" ht="15.75">
      <c r="A2608" s="4" t="s">
        <v>9</v>
      </c>
      <c r="B2608" s="4">
        <f t="shared" si="384"/>
        <v>296865</v>
      </c>
      <c r="C2608" s="3"/>
      <c r="D2608" s="4">
        <f t="shared" si="385"/>
        <v>226997</v>
      </c>
      <c r="E2608" s="3"/>
      <c r="F2608" s="4">
        <f t="shared" si="386"/>
        <v>245734</v>
      </c>
      <c r="H2608" s="25" t="s">
        <v>184</v>
      </c>
      <c r="I2608" s="26">
        <v>0</v>
      </c>
      <c r="J2608" s="26">
        <v>521720</v>
      </c>
      <c r="K2608" s="26">
        <v>546153</v>
      </c>
      <c r="L2608" s="25">
        <v>8</v>
      </c>
      <c r="M2608" s="25" t="s">
        <v>123</v>
      </c>
    </row>
    <row r="2609" spans="1:13" s="5" customFormat="1" ht="15.75">
      <c r="A2609" s="4" t="s">
        <v>10</v>
      </c>
      <c r="B2609" s="12">
        <f t="shared" si="384"/>
        <v>0</v>
      </c>
      <c r="C2609" s="3"/>
      <c r="D2609" s="12">
        <f t="shared" si="385"/>
        <v>521720</v>
      </c>
      <c r="E2609" s="3"/>
      <c r="F2609" s="12">
        <f t="shared" si="386"/>
        <v>546153</v>
      </c>
      <c r="H2609" s="25" t="s">
        <v>184</v>
      </c>
      <c r="I2609" s="26">
        <v>6774009</v>
      </c>
      <c r="J2609" s="26">
        <v>11668214</v>
      </c>
      <c r="K2609" s="26">
        <v>10285478</v>
      </c>
      <c r="L2609" s="25">
        <v>9</v>
      </c>
      <c r="M2609" s="25" t="s">
        <v>124</v>
      </c>
    </row>
    <row r="2610" spans="1:13" s="5" customFormat="1" ht="15.75">
      <c r="A2610" s="4"/>
      <c r="B2610" s="3"/>
      <c r="C2610" s="3"/>
      <c r="D2610" s="3"/>
      <c r="E2610" s="3"/>
      <c r="F2610" s="3"/>
      <c r="H2610" s="25" t="s">
        <v>184</v>
      </c>
      <c r="I2610" s="26">
        <v>653596</v>
      </c>
      <c r="J2610" s="26">
        <v>777573</v>
      </c>
      <c r="K2610" s="26">
        <v>786750</v>
      </c>
      <c r="L2610" s="25">
        <v>10</v>
      </c>
      <c r="M2610" s="25" t="s">
        <v>125</v>
      </c>
    </row>
    <row r="2611" spans="1:13" s="5" customFormat="1" ht="15.75">
      <c r="A2611" s="4" t="s">
        <v>11</v>
      </c>
      <c r="B2611" s="4">
        <f>SUM(B2604:B2610)</f>
        <v>36505330</v>
      </c>
      <c r="C2611" s="3"/>
      <c r="D2611" s="4">
        <f>SUM(D2604:D2610)</f>
        <v>37389328</v>
      </c>
      <c r="E2611" s="3"/>
      <c r="F2611" s="4">
        <f>SUM(F2604:F2610)</f>
        <v>38244914</v>
      </c>
      <c r="H2611" s="25" t="s">
        <v>184</v>
      </c>
      <c r="I2611" s="26">
        <v>1660347</v>
      </c>
      <c r="J2611" s="26">
        <v>1712913</v>
      </c>
      <c r="K2611" s="26">
        <v>1735512</v>
      </c>
      <c r="L2611" s="25">
        <v>11</v>
      </c>
      <c r="M2611" s="25" t="s">
        <v>126</v>
      </c>
    </row>
    <row r="2612" spans="1:13" s="5" customFormat="1" ht="15.75">
      <c r="A2612" s="4"/>
      <c r="B2612" s="4"/>
      <c r="C2612" s="3"/>
      <c r="D2612" s="4"/>
      <c r="E2612" s="3"/>
      <c r="F2612" s="4"/>
      <c r="H2612" s="25" t="s">
        <v>184</v>
      </c>
      <c r="I2612" s="26">
        <v>1977889</v>
      </c>
      <c r="J2612" s="26">
        <v>2200690</v>
      </c>
      <c r="K2612" s="26">
        <v>2341911</v>
      </c>
      <c r="L2612" s="25">
        <v>12</v>
      </c>
      <c r="M2612" s="25" t="s">
        <v>127</v>
      </c>
    </row>
    <row r="2613" spans="1:13" s="5" customFormat="1" ht="15.75">
      <c r="A2613" s="4" t="s">
        <v>12</v>
      </c>
      <c r="B2613" s="3">
        <f>I2609</f>
        <v>6774009</v>
      </c>
      <c r="C2613" s="3"/>
      <c r="D2613" s="3">
        <f>J2609</f>
        <v>11668214</v>
      </c>
      <c r="E2613" s="3"/>
      <c r="F2613" s="3">
        <f>K2609</f>
        <v>10285478</v>
      </c>
      <c r="H2613" s="25" t="s">
        <v>184</v>
      </c>
      <c r="I2613" s="26">
        <v>0</v>
      </c>
      <c r="J2613" s="26">
        <v>0</v>
      </c>
      <c r="K2613" s="26">
        <v>5827594</v>
      </c>
      <c r="L2613" s="25">
        <v>13</v>
      </c>
      <c r="M2613" s="25" t="s">
        <v>128</v>
      </c>
    </row>
    <row r="2614" spans="1:13" s="5" customFormat="1" ht="15.75">
      <c r="A2614" s="4" t="s">
        <v>13</v>
      </c>
      <c r="B2614" s="12">
        <f>I2610</f>
        <v>653596</v>
      </c>
      <c r="C2614" s="3"/>
      <c r="D2614" s="12">
        <f>J2610</f>
        <v>777573</v>
      </c>
      <c r="E2614" s="3"/>
      <c r="F2614" s="12">
        <f>K2610</f>
        <v>786750</v>
      </c>
      <c r="H2614" s="25" t="s">
        <v>184</v>
      </c>
      <c r="I2614" s="26">
        <v>2812860</v>
      </c>
      <c r="J2614" s="26">
        <v>2685839</v>
      </c>
      <c r="K2614" s="26">
        <v>2258476</v>
      </c>
      <c r="L2614" s="25">
        <v>14</v>
      </c>
      <c r="M2614" s="25" t="s">
        <v>129</v>
      </c>
    </row>
    <row r="2615" spans="1:13" s="5" customFormat="1" ht="15.75">
      <c r="A2615" s="4"/>
      <c r="B2615" s="3"/>
      <c r="C2615" s="3"/>
      <c r="D2615" s="3"/>
      <c r="E2615" s="3"/>
      <c r="F2615" s="3"/>
      <c r="H2615" s="25" t="s">
        <v>184</v>
      </c>
      <c r="I2615" s="26">
        <v>100950</v>
      </c>
      <c r="J2615" s="26">
        <v>122490</v>
      </c>
      <c r="K2615" s="26">
        <v>117618</v>
      </c>
      <c r="L2615" s="25">
        <v>15</v>
      </c>
      <c r="M2615" s="25" t="s">
        <v>130</v>
      </c>
    </row>
    <row r="2616" spans="1:13" s="5" customFormat="1" ht="15.75">
      <c r="A2616" s="4" t="s">
        <v>14</v>
      </c>
      <c r="B2616" s="4">
        <f>SUM(B2613:B2615)</f>
        <v>7427605</v>
      </c>
      <c r="C2616" s="3"/>
      <c r="D2616" s="4">
        <f>SUM(D2613:D2615)</f>
        <v>12445787</v>
      </c>
      <c r="E2616" s="3"/>
      <c r="F2616" s="4">
        <f>SUM(F2613:F2615)</f>
        <v>11072228</v>
      </c>
      <c r="H2616" s="25" t="s">
        <v>184</v>
      </c>
      <c r="I2616" s="26">
        <v>406053</v>
      </c>
      <c r="J2616" s="26">
        <v>418168</v>
      </c>
      <c r="K2616" s="26">
        <v>433915</v>
      </c>
      <c r="L2616" s="25">
        <v>16</v>
      </c>
      <c r="M2616" s="25" t="s">
        <v>131</v>
      </c>
    </row>
    <row r="2617" spans="1:13" s="5" customFormat="1" ht="15.75">
      <c r="A2617" s="4"/>
      <c r="B2617" s="4"/>
      <c r="C2617" s="4"/>
      <c r="D2617" s="4"/>
      <c r="E2617" s="4"/>
      <c r="F2617" s="4"/>
      <c r="H2617" s="25" t="s">
        <v>184</v>
      </c>
      <c r="I2617" s="26">
        <v>336145</v>
      </c>
      <c r="J2617" s="26">
        <v>494910</v>
      </c>
      <c r="K2617" s="26">
        <v>669107</v>
      </c>
      <c r="L2617" s="25">
        <v>17</v>
      </c>
      <c r="M2617" s="25" t="s">
        <v>132</v>
      </c>
    </row>
    <row r="2618" spans="1:13" s="5" customFormat="1" ht="15.75">
      <c r="A2618" s="4" t="s">
        <v>15</v>
      </c>
      <c r="B2618" s="4">
        <f aca="true" t="shared" si="387" ref="B2618:B2624">I2611</f>
        <v>1660347</v>
      </c>
      <c r="C2618" s="3"/>
      <c r="D2618" s="4">
        <f aca="true" t="shared" si="388" ref="D2618:D2624">J2611</f>
        <v>1712913</v>
      </c>
      <c r="E2618" s="3"/>
      <c r="F2618" s="4">
        <f aca="true" t="shared" si="389" ref="F2618:F2624">K2611</f>
        <v>1735512</v>
      </c>
      <c r="H2618" s="25" t="s">
        <v>184</v>
      </c>
      <c r="I2618" s="27">
        <v>21016992</v>
      </c>
      <c r="J2618" s="27">
        <v>25866816</v>
      </c>
      <c r="K2618" s="27">
        <v>30009897</v>
      </c>
      <c r="L2618" s="25">
        <v>18</v>
      </c>
      <c r="M2618" s="25" t="s">
        <v>133</v>
      </c>
    </row>
    <row r="2619" spans="1:13" s="5" customFormat="1" ht="15.75">
      <c r="A2619" s="4" t="s">
        <v>16</v>
      </c>
      <c r="B2619" s="4">
        <f t="shared" si="387"/>
        <v>1977889</v>
      </c>
      <c r="C2619" s="3"/>
      <c r="D2619" s="4">
        <f t="shared" si="388"/>
        <v>2200690</v>
      </c>
      <c r="E2619" s="3"/>
      <c r="F2619" s="4">
        <f t="shared" si="389"/>
        <v>2341911</v>
      </c>
      <c r="H2619" s="25" t="s">
        <v>184</v>
      </c>
      <c r="I2619" s="26">
        <v>2143533</v>
      </c>
      <c r="J2619" s="26">
        <v>2216202</v>
      </c>
      <c r="K2619" s="26">
        <v>2216202</v>
      </c>
      <c r="L2619" s="25">
        <v>19</v>
      </c>
      <c r="M2619" s="25" t="s">
        <v>134</v>
      </c>
    </row>
    <row r="2620" spans="1:13" s="5" customFormat="1" ht="15.75">
      <c r="A2620" s="4" t="s">
        <v>17</v>
      </c>
      <c r="B2620" s="4">
        <f t="shared" si="387"/>
        <v>0</v>
      </c>
      <c r="C2620" s="3"/>
      <c r="D2620" s="4">
        <f t="shared" si="388"/>
        <v>0</v>
      </c>
      <c r="E2620" s="3"/>
      <c r="F2620" s="4">
        <f t="shared" si="389"/>
        <v>5827594</v>
      </c>
      <c r="H2620" s="25" t="s">
        <v>184</v>
      </c>
      <c r="I2620" s="26">
        <v>1719997</v>
      </c>
      <c r="J2620" s="26">
        <v>1942380</v>
      </c>
      <c r="K2620" s="26">
        <v>2098289</v>
      </c>
      <c r="L2620" s="25">
        <v>20</v>
      </c>
      <c r="M2620" s="25" t="s">
        <v>135</v>
      </c>
    </row>
    <row r="2621" spans="1:13" s="5" customFormat="1" ht="15.75">
      <c r="A2621" s="4" t="s">
        <v>18</v>
      </c>
      <c r="B2621" s="4">
        <f t="shared" si="387"/>
        <v>2812860</v>
      </c>
      <c r="C2621" s="3"/>
      <c r="D2621" s="4">
        <f t="shared" si="388"/>
        <v>2685839</v>
      </c>
      <c r="E2621" s="3"/>
      <c r="F2621" s="4">
        <f t="shared" si="389"/>
        <v>2258476</v>
      </c>
      <c r="H2621" s="25" t="s">
        <v>184</v>
      </c>
      <c r="I2621" s="26">
        <v>14044972</v>
      </c>
      <c r="J2621" s="26">
        <v>14493680</v>
      </c>
      <c r="K2621" s="26">
        <v>14790110</v>
      </c>
      <c r="L2621" s="25">
        <v>21</v>
      </c>
      <c r="M2621" s="25" t="s">
        <v>136</v>
      </c>
    </row>
    <row r="2622" spans="1:13" s="5" customFormat="1" ht="15.75">
      <c r="A2622" s="4" t="s">
        <v>19</v>
      </c>
      <c r="B2622" s="4">
        <f t="shared" si="387"/>
        <v>100950</v>
      </c>
      <c r="C2622" s="3"/>
      <c r="D2622" s="4">
        <f t="shared" si="388"/>
        <v>122490</v>
      </c>
      <c r="E2622" s="3"/>
      <c r="F2622" s="4">
        <f t="shared" si="389"/>
        <v>117618</v>
      </c>
      <c r="H2622" s="25" t="s">
        <v>184</v>
      </c>
      <c r="I2622" s="26">
        <v>80678</v>
      </c>
      <c r="J2622" s="26">
        <v>108848</v>
      </c>
      <c r="K2622" s="26">
        <v>111025</v>
      </c>
      <c r="L2622" s="25">
        <v>22</v>
      </c>
      <c r="M2622" s="25" t="s">
        <v>137</v>
      </c>
    </row>
    <row r="2623" spans="1:13" s="5" customFormat="1" ht="15.75">
      <c r="A2623" s="4" t="s">
        <v>20</v>
      </c>
      <c r="B2623" s="4">
        <f t="shared" si="387"/>
        <v>406053</v>
      </c>
      <c r="C2623" s="3"/>
      <c r="D2623" s="4">
        <f t="shared" si="388"/>
        <v>418168</v>
      </c>
      <c r="E2623" s="3"/>
      <c r="F2623" s="4">
        <f t="shared" si="389"/>
        <v>433915</v>
      </c>
      <c r="H2623" s="25" t="s">
        <v>184</v>
      </c>
      <c r="I2623" s="26">
        <v>102800</v>
      </c>
      <c r="J2623" s="26">
        <v>105884</v>
      </c>
      <c r="K2623" s="26">
        <v>116578</v>
      </c>
      <c r="L2623" s="25">
        <v>23</v>
      </c>
      <c r="M2623" s="25" t="s">
        <v>138</v>
      </c>
    </row>
    <row r="2624" spans="1:13" s="5" customFormat="1" ht="15.75">
      <c r="A2624" s="4" t="s">
        <v>21</v>
      </c>
      <c r="B2624" s="4">
        <f t="shared" si="387"/>
        <v>336145</v>
      </c>
      <c r="C2624" s="3"/>
      <c r="D2624" s="4">
        <f t="shared" si="388"/>
        <v>494910</v>
      </c>
      <c r="E2624" s="3"/>
      <c r="F2624" s="4">
        <f t="shared" si="389"/>
        <v>669107</v>
      </c>
      <c r="H2624" s="25" t="s">
        <v>184</v>
      </c>
      <c r="I2624" s="26">
        <v>300000</v>
      </c>
      <c r="J2624" s="26">
        <v>300000</v>
      </c>
      <c r="K2624" s="26">
        <v>302458</v>
      </c>
      <c r="L2624" s="25">
        <v>24</v>
      </c>
      <c r="M2624" s="25" t="s">
        <v>139</v>
      </c>
    </row>
    <row r="2625" spans="1:13" s="5" customFormat="1" ht="15.75">
      <c r="A2625" s="4"/>
      <c r="B2625" s="4"/>
      <c r="C2625" s="3"/>
      <c r="D2625" s="4"/>
      <c r="E2625" s="3"/>
      <c r="F2625" s="4"/>
      <c r="H2625" s="25" t="s">
        <v>184</v>
      </c>
      <c r="I2625" s="26">
        <v>291746</v>
      </c>
      <c r="J2625" s="26">
        <v>291746</v>
      </c>
      <c r="K2625" s="26">
        <v>297581</v>
      </c>
      <c r="L2625" s="25">
        <v>25</v>
      </c>
      <c r="M2625" s="25" t="s">
        <v>140</v>
      </c>
    </row>
    <row r="2626" spans="1:13" s="5" customFormat="1" ht="15.75">
      <c r="A2626" s="4" t="s">
        <v>22</v>
      </c>
      <c r="B2626" s="4">
        <f>I2618</f>
        <v>21016992</v>
      </c>
      <c r="C2626" s="3"/>
      <c r="D2626" s="4">
        <f>J2618</f>
        <v>25866816</v>
      </c>
      <c r="E2626" s="3"/>
      <c r="F2626" s="4">
        <f>K2618</f>
        <v>30009897</v>
      </c>
      <c r="H2626" s="25" t="s">
        <v>184</v>
      </c>
      <c r="I2626" s="26">
        <v>0</v>
      </c>
      <c r="J2626" s="26">
        <v>0</v>
      </c>
      <c r="K2626" s="26">
        <v>50000</v>
      </c>
      <c r="L2626" s="25">
        <v>26</v>
      </c>
      <c r="M2626" s="25" t="s">
        <v>141</v>
      </c>
    </row>
    <row r="2627" spans="1:13" s="5" customFormat="1" ht="15.75">
      <c r="A2627" s="4" t="s">
        <v>23</v>
      </c>
      <c r="B2627" s="4">
        <f>I2619</f>
        <v>2143533</v>
      </c>
      <c r="C2627" s="3"/>
      <c r="D2627" s="4">
        <f>J2619</f>
        <v>2216202</v>
      </c>
      <c r="E2627" s="3"/>
      <c r="F2627" s="4">
        <f>K2619</f>
        <v>2216202</v>
      </c>
      <c r="H2627" s="25" t="s">
        <v>184</v>
      </c>
      <c r="I2627" s="26">
        <v>6703537</v>
      </c>
      <c r="J2627" s="26">
        <v>6816893</v>
      </c>
      <c r="K2627" s="26">
        <v>6816893</v>
      </c>
      <c r="L2627" s="25">
        <v>27</v>
      </c>
      <c r="M2627" s="25" t="s">
        <v>142</v>
      </c>
    </row>
    <row r="2628" spans="1:13" s="5" customFormat="1" ht="15.75">
      <c r="A2628" s="4" t="s">
        <v>24</v>
      </c>
      <c r="B2628" s="12">
        <f>I2620</f>
        <v>1719997</v>
      </c>
      <c r="C2628" s="3"/>
      <c r="D2628" s="12">
        <f>J2620</f>
        <v>1942380</v>
      </c>
      <c r="E2628" s="3"/>
      <c r="F2628" s="12">
        <f>K2620</f>
        <v>2098289</v>
      </c>
      <c r="H2628" s="25" t="s">
        <v>184</v>
      </c>
      <c r="I2628" s="26">
        <v>680652</v>
      </c>
      <c r="J2628" s="26">
        <v>709518</v>
      </c>
      <c r="K2628" s="26">
        <v>720313</v>
      </c>
      <c r="L2628" s="25">
        <v>28</v>
      </c>
      <c r="M2628" s="25" t="s">
        <v>143</v>
      </c>
    </row>
    <row r="2629" spans="1:13" s="5" customFormat="1" ht="15.75">
      <c r="A2629" s="4"/>
      <c r="B2629" s="4"/>
      <c r="C2629" s="3"/>
      <c r="D2629" s="4"/>
      <c r="E2629" s="3"/>
      <c r="F2629" s="4"/>
      <c r="H2629" s="25" t="s">
        <v>184</v>
      </c>
      <c r="I2629" s="26">
        <v>1773837</v>
      </c>
      <c r="J2629" s="26">
        <v>1797163</v>
      </c>
      <c r="K2629" s="26">
        <v>1767353</v>
      </c>
      <c r="L2629" s="25">
        <v>29</v>
      </c>
      <c r="M2629" s="25" t="s">
        <v>144</v>
      </c>
    </row>
    <row r="2630" spans="1:13" s="5" customFormat="1" ht="15.75">
      <c r="A2630" s="4" t="s">
        <v>25</v>
      </c>
      <c r="B2630" s="4">
        <f>SUM(B2626:B2629)</f>
        <v>24880522</v>
      </c>
      <c r="C2630" s="3"/>
      <c r="D2630" s="4">
        <f>SUM(D2626:D2629)</f>
        <v>30025398</v>
      </c>
      <c r="E2630" s="3"/>
      <c r="F2630" s="4">
        <f>SUM(F2626:F2629)</f>
        <v>34324388</v>
      </c>
      <c r="H2630" s="25" t="s">
        <v>184</v>
      </c>
      <c r="I2630" s="26">
        <v>0</v>
      </c>
      <c r="J2630" s="26">
        <v>68804</v>
      </c>
      <c r="K2630" s="26">
        <v>61097</v>
      </c>
      <c r="L2630" s="25">
        <v>30</v>
      </c>
      <c r="M2630" s="25" t="s">
        <v>145</v>
      </c>
    </row>
    <row r="2631" spans="1:13" s="5" customFormat="1" ht="15.75">
      <c r="A2631" s="4"/>
      <c r="B2631" s="4"/>
      <c r="C2631" s="3"/>
      <c r="D2631" s="4"/>
      <c r="E2631" s="3"/>
      <c r="F2631" s="4"/>
      <c r="H2631" s="25" t="s">
        <v>184</v>
      </c>
      <c r="I2631" s="26">
        <v>38363734</v>
      </c>
      <c r="J2631" s="26">
        <v>42977258</v>
      </c>
      <c r="K2631" s="26">
        <v>42600000</v>
      </c>
      <c r="L2631" s="25">
        <v>31</v>
      </c>
      <c r="M2631" s="25" t="s">
        <v>146</v>
      </c>
    </row>
    <row r="2632" spans="1:13" s="5" customFormat="1" ht="15.75">
      <c r="A2632" s="4" t="s">
        <v>26</v>
      </c>
      <c r="B2632" s="4">
        <f aca="true" t="shared" si="390" ref="B2632:B2637">I2621</f>
        <v>14044972</v>
      </c>
      <c r="C2632" s="3"/>
      <c r="D2632" s="4">
        <f aca="true" t="shared" si="391" ref="D2632:D2637">J2621</f>
        <v>14493680</v>
      </c>
      <c r="E2632" s="3"/>
      <c r="F2632" s="4">
        <f aca="true" t="shared" si="392" ref="F2632:F2637">K2621</f>
        <v>14790110</v>
      </c>
      <c r="H2632" s="25" t="s">
        <v>184</v>
      </c>
      <c r="I2632" s="26">
        <v>3806710</v>
      </c>
      <c r="J2632" s="26">
        <v>3756214</v>
      </c>
      <c r="K2632" s="26">
        <v>3790295</v>
      </c>
      <c r="L2632" s="25">
        <v>32</v>
      </c>
      <c r="M2632" s="25" t="s">
        <v>147</v>
      </c>
    </row>
    <row r="2633" spans="1:13" s="5" customFormat="1" ht="15.75">
      <c r="A2633" s="4" t="s">
        <v>27</v>
      </c>
      <c r="B2633" s="4">
        <f t="shared" si="390"/>
        <v>80678</v>
      </c>
      <c r="C2633" s="3"/>
      <c r="D2633" s="4">
        <f t="shared" si="391"/>
        <v>108848</v>
      </c>
      <c r="E2633" s="3"/>
      <c r="F2633" s="4">
        <f t="shared" si="392"/>
        <v>111025</v>
      </c>
      <c r="H2633" s="25" t="s">
        <v>184</v>
      </c>
      <c r="I2633" s="26">
        <v>5357898</v>
      </c>
      <c r="J2633" s="26">
        <v>5181554</v>
      </c>
      <c r="K2633" s="26">
        <v>5331947</v>
      </c>
      <c r="L2633" s="25">
        <v>33</v>
      </c>
      <c r="M2633" s="25" t="s">
        <v>148</v>
      </c>
    </row>
    <row r="2634" spans="1:13" s="5" customFormat="1" ht="15.75">
      <c r="A2634" s="4" t="s">
        <v>28</v>
      </c>
      <c r="B2634" s="4">
        <f t="shared" si="390"/>
        <v>102800</v>
      </c>
      <c r="C2634" s="3"/>
      <c r="D2634" s="4">
        <f t="shared" si="391"/>
        <v>105884</v>
      </c>
      <c r="E2634" s="3"/>
      <c r="F2634" s="4">
        <f t="shared" si="392"/>
        <v>116578</v>
      </c>
      <c r="H2634" s="25" t="s">
        <v>184</v>
      </c>
      <c r="I2634" s="26">
        <v>1694386</v>
      </c>
      <c r="J2634" s="26">
        <v>1500590</v>
      </c>
      <c r="K2634" s="26">
        <v>1056694</v>
      </c>
      <c r="L2634" s="25">
        <v>34</v>
      </c>
      <c r="M2634" s="25" t="s">
        <v>149</v>
      </c>
    </row>
    <row r="2635" spans="1:13" s="5" customFormat="1" ht="15.75">
      <c r="A2635" s="4" t="s">
        <v>29</v>
      </c>
      <c r="B2635" s="4">
        <f t="shared" si="390"/>
        <v>300000</v>
      </c>
      <c r="C2635" s="3"/>
      <c r="D2635" s="4">
        <f t="shared" si="391"/>
        <v>300000</v>
      </c>
      <c r="E2635" s="3"/>
      <c r="F2635" s="4">
        <f t="shared" si="392"/>
        <v>302458</v>
      </c>
      <c r="H2635" s="25" t="s">
        <v>184</v>
      </c>
      <c r="I2635" s="26">
        <v>365452</v>
      </c>
      <c r="J2635" s="26">
        <v>183119</v>
      </c>
      <c r="K2635" s="26">
        <v>183120</v>
      </c>
      <c r="L2635" s="25">
        <v>35</v>
      </c>
      <c r="M2635" s="25" t="s">
        <v>150</v>
      </c>
    </row>
    <row r="2636" spans="1:13" s="5" customFormat="1" ht="15.75">
      <c r="A2636" s="4" t="s">
        <v>30</v>
      </c>
      <c r="B2636" s="4">
        <f t="shared" si="390"/>
        <v>291746</v>
      </c>
      <c r="C2636" s="3"/>
      <c r="D2636" s="4">
        <f t="shared" si="391"/>
        <v>291746</v>
      </c>
      <c r="E2636" s="3"/>
      <c r="F2636" s="4">
        <f t="shared" si="392"/>
        <v>297581</v>
      </c>
      <c r="H2636" s="25" t="s">
        <v>184</v>
      </c>
      <c r="I2636" s="29">
        <v>194250</v>
      </c>
      <c r="J2636" s="29">
        <v>261000</v>
      </c>
      <c r="K2636" s="29">
        <v>258000</v>
      </c>
      <c r="L2636" s="25">
        <v>36</v>
      </c>
      <c r="M2636" s="25" t="s">
        <v>151</v>
      </c>
    </row>
    <row r="2637" spans="1:13" s="5" customFormat="1" ht="15.75">
      <c r="A2637" s="4" t="s">
        <v>31</v>
      </c>
      <c r="B2637" s="12">
        <f t="shared" si="390"/>
        <v>0</v>
      </c>
      <c r="C2637" s="3"/>
      <c r="D2637" s="12">
        <f t="shared" si="391"/>
        <v>0</v>
      </c>
      <c r="E2637" s="3"/>
      <c r="F2637" s="12">
        <f t="shared" si="392"/>
        <v>50000</v>
      </c>
      <c r="H2637" s="25" t="s">
        <v>184</v>
      </c>
      <c r="I2637" s="26">
        <v>0</v>
      </c>
      <c r="J2637" s="26">
        <v>159023</v>
      </c>
      <c r="K2637" s="26">
        <v>157947</v>
      </c>
      <c r="L2637" s="25">
        <v>37</v>
      </c>
      <c r="M2637" s="25" t="s">
        <v>152</v>
      </c>
    </row>
    <row r="2638" spans="1:12" s="5" customFormat="1" ht="15.75">
      <c r="A2638" s="4"/>
      <c r="B2638" s="4"/>
      <c r="C2638" s="3"/>
      <c r="D2638" s="4"/>
      <c r="E2638" s="3"/>
      <c r="F2638" s="4"/>
      <c r="L2638" s="25"/>
    </row>
    <row r="2639" spans="1:12" s="5" customFormat="1" ht="15.75">
      <c r="A2639" s="4" t="s">
        <v>32</v>
      </c>
      <c r="B2639" s="4">
        <f>SUM(B2632:B2638)</f>
        <v>14820196</v>
      </c>
      <c r="C2639" s="3"/>
      <c r="D2639" s="4">
        <f>SUM(D2632:D2638)</f>
        <v>15300158</v>
      </c>
      <c r="E2639" s="3"/>
      <c r="F2639" s="4">
        <f>SUM(F2632:F2638)</f>
        <v>15667752</v>
      </c>
      <c r="L2639" s="25"/>
    </row>
    <row r="2640" spans="1:12" s="5" customFormat="1" ht="15.75">
      <c r="A2640" s="4"/>
      <c r="B2640" s="4"/>
      <c r="C2640" s="3"/>
      <c r="D2640" s="4"/>
      <c r="E2640" s="3"/>
      <c r="F2640" s="4"/>
      <c r="L2640" s="25"/>
    </row>
    <row r="2641" spans="1:12" s="5" customFormat="1" ht="15.75">
      <c r="A2641" s="4" t="s">
        <v>33</v>
      </c>
      <c r="B2641" s="4">
        <f>I2627</f>
        <v>6703537</v>
      </c>
      <c r="C2641" s="3"/>
      <c r="D2641" s="4">
        <f>J2627</f>
        <v>6816893</v>
      </c>
      <c r="E2641" s="3"/>
      <c r="F2641" s="4">
        <f>K2627</f>
        <v>6816893</v>
      </c>
      <c r="L2641" s="25"/>
    </row>
    <row r="2642" spans="1:12" s="5" customFormat="1" ht="15.75">
      <c r="A2642" s="4" t="s">
        <v>34</v>
      </c>
      <c r="B2642" s="4">
        <f>I2628</f>
        <v>680652</v>
      </c>
      <c r="C2642" s="3"/>
      <c r="D2642" s="4">
        <f>J2628</f>
        <v>709518</v>
      </c>
      <c r="E2642" s="3"/>
      <c r="F2642" s="4">
        <f>K2628</f>
        <v>720313</v>
      </c>
      <c r="L2642" s="25"/>
    </row>
    <row r="2643" spans="1:12" s="5" customFormat="1" ht="15.75">
      <c r="A2643" s="4" t="s">
        <v>35</v>
      </c>
      <c r="B2643" s="4">
        <f>I2629</f>
        <v>1773837</v>
      </c>
      <c r="C2643" s="3"/>
      <c r="D2643" s="4">
        <f>J2629</f>
        <v>1797163</v>
      </c>
      <c r="E2643" s="3"/>
      <c r="F2643" s="4">
        <f>K2629</f>
        <v>1767353</v>
      </c>
      <c r="L2643" s="25"/>
    </row>
    <row r="2644" spans="1:12" s="5" customFormat="1" ht="15.75">
      <c r="A2644" s="4" t="s">
        <v>36</v>
      </c>
      <c r="B2644" s="12">
        <f>I2630</f>
        <v>0</v>
      </c>
      <c r="C2644" s="3"/>
      <c r="D2644" s="12">
        <f>J2630</f>
        <v>68804</v>
      </c>
      <c r="E2644" s="3"/>
      <c r="F2644" s="12">
        <f>K2630</f>
        <v>61097</v>
      </c>
      <c r="L2644" s="25"/>
    </row>
    <row r="2645" spans="1:12" s="5" customFormat="1" ht="15.75">
      <c r="A2645" s="4"/>
      <c r="B2645" s="4"/>
      <c r="C2645" s="3"/>
      <c r="D2645" s="4"/>
      <c r="E2645" s="3"/>
      <c r="F2645" s="4"/>
      <c r="L2645" s="25"/>
    </row>
    <row r="2646" spans="1:12" s="5" customFormat="1" ht="15.75">
      <c r="A2646" s="4" t="s">
        <v>37</v>
      </c>
      <c r="B2646" s="4">
        <f>SUM(B2641:B2645)</f>
        <v>9158026</v>
      </c>
      <c r="C2646" s="3"/>
      <c r="D2646" s="4">
        <f>SUM(D2641:D2645)</f>
        <v>9392378</v>
      </c>
      <c r="E2646" s="3"/>
      <c r="F2646" s="4">
        <f>SUM(F2641:F2645)</f>
        <v>9365656</v>
      </c>
      <c r="L2646" s="25"/>
    </row>
    <row r="2647" spans="1:12" s="5" customFormat="1" ht="15.75">
      <c r="A2647" s="4"/>
      <c r="B2647" s="4"/>
      <c r="C2647" s="3"/>
      <c r="D2647" s="4"/>
      <c r="E2647" s="3"/>
      <c r="F2647" s="4"/>
      <c r="L2647" s="25"/>
    </row>
    <row r="2648" spans="1:12" s="5" customFormat="1" ht="15.75">
      <c r="A2648" s="4" t="s">
        <v>38</v>
      </c>
      <c r="B2648" s="4">
        <f aca="true" t="shared" si="393" ref="B2648:B2653">I2631</f>
        <v>38363734</v>
      </c>
      <c r="C2648" s="3"/>
      <c r="D2648" s="4">
        <f aca="true" t="shared" si="394" ref="D2648:D2653">J2631</f>
        <v>42977258</v>
      </c>
      <c r="E2648" s="3"/>
      <c r="F2648" s="4">
        <f aca="true" t="shared" si="395" ref="F2648:F2653">K2631</f>
        <v>42600000</v>
      </c>
      <c r="L2648" s="25"/>
    </row>
    <row r="2649" spans="1:12" s="5" customFormat="1" ht="15.75">
      <c r="A2649" s="4" t="s">
        <v>39</v>
      </c>
      <c r="B2649" s="4">
        <f t="shared" si="393"/>
        <v>3806710</v>
      </c>
      <c r="C2649" s="3"/>
      <c r="D2649" s="4">
        <f t="shared" si="394"/>
        <v>3756214</v>
      </c>
      <c r="E2649" s="3"/>
      <c r="F2649" s="4">
        <f t="shared" si="395"/>
        <v>3790295</v>
      </c>
      <c r="L2649" s="25"/>
    </row>
    <row r="2650" spans="1:12" s="5" customFormat="1" ht="15.75">
      <c r="A2650" s="4" t="s">
        <v>40</v>
      </c>
      <c r="B2650" s="4">
        <f t="shared" si="393"/>
        <v>5357898</v>
      </c>
      <c r="C2650" s="3"/>
      <c r="D2650" s="4">
        <f t="shared" si="394"/>
        <v>5181554</v>
      </c>
      <c r="E2650" s="3"/>
      <c r="F2650" s="4">
        <f t="shared" si="395"/>
        <v>5331947</v>
      </c>
      <c r="L2650" s="25"/>
    </row>
    <row r="2651" spans="1:12" s="5" customFormat="1" ht="15.75">
      <c r="A2651" s="4" t="s">
        <v>41</v>
      </c>
      <c r="B2651" s="4">
        <f t="shared" si="393"/>
        <v>1694386</v>
      </c>
      <c r="C2651" s="3"/>
      <c r="D2651" s="4">
        <f t="shared" si="394"/>
        <v>1500590</v>
      </c>
      <c r="E2651" s="3"/>
      <c r="F2651" s="4">
        <f t="shared" si="395"/>
        <v>1056694</v>
      </c>
      <c r="L2651" s="25"/>
    </row>
    <row r="2652" spans="1:12" s="5" customFormat="1" ht="15.75">
      <c r="A2652" s="4" t="s">
        <v>42</v>
      </c>
      <c r="B2652" s="4">
        <f t="shared" si="393"/>
        <v>365452</v>
      </c>
      <c r="C2652" s="3"/>
      <c r="D2652" s="4">
        <f t="shared" si="394"/>
        <v>183119</v>
      </c>
      <c r="E2652" s="3"/>
      <c r="F2652" s="4">
        <f t="shared" si="395"/>
        <v>183120</v>
      </c>
      <c r="L2652" s="25"/>
    </row>
    <row r="2653" spans="1:12" s="5" customFormat="1" ht="15.75">
      <c r="A2653" s="4" t="s">
        <v>43</v>
      </c>
      <c r="B2653" s="4">
        <f t="shared" si="393"/>
        <v>194250</v>
      </c>
      <c r="C2653" s="3"/>
      <c r="D2653" s="4">
        <f t="shared" si="394"/>
        <v>261000</v>
      </c>
      <c r="E2653" s="3"/>
      <c r="F2653" s="4">
        <f t="shared" si="395"/>
        <v>258000</v>
      </c>
      <c r="L2653" s="25"/>
    </row>
    <row r="2654" spans="1:12" s="5" customFormat="1" ht="15.75">
      <c r="A2654" s="4" t="s">
        <v>44</v>
      </c>
      <c r="B2654" s="4"/>
      <c r="C2654" s="4"/>
      <c r="D2654" s="4"/>
      <c r="E2654" s="3"/>
      <c r="F2654" s="4"/>
      <c r="L2654" s="25"/>
    </row>
    <row r="2655" spans="1:12" s="5" customFormat="1" ht="15.75">
      <c r="A2655" s="4" t="s">
        <v>45</v>
      </c>
      <c r="B2655" s="12">
        <f>I2637</f>
        <v>0</v>
      </c>
      <c r="C2655" s="3"/>
      <c r="D2655" s="12">
        <f>J2637</f>
        <v>159023</v>
      </c>
      <c r="E2655" s="3"/>
      <c r="F2655" s="12">
        <f>K2637</f>
        <v>157947</v>
      </c>
      <c r="L2655" s="25"/>
    </row>
    <row r="2656" spans="1:12" s="5" customFormat="1" ht="15.75">
      <c r="A2656" s="4"/>
      <c r="B2656" s="4"/>
      <c r="C2656" s="4"/>
      <c r="D2656" s="4"/>
      <c r="E2656" s="3"/>
      <c r="F2656" s="4"/>
      <c r="L2656" s="25"/>
    </row>
    <row r="2657" spans="1:12" s="5" customFormat="1" ht="15.75">
      <c r="A2657" s="4" t="s">
        <v>46</v>
      </c>
      <c r="B2657" s="4">
        <f>SUM(B2601:B2602)+B2611+SUM(B2615:B2624)+B2630+B2639+SUM(B2645:B2656)</f>
        <v>153539548</v>
      </c>
      <c r="C2657" s="3"/>
      <c r="D2657" s="4">
        <f>SUM(D2601:D2602)+D2611+SUM(D2615:D2624)+D2630+D2639+SUM(D2645:D2656)</f>
        <v>170849756</v>
      </c>
      <c r="E2657" s="3"/>
      <c r="F2657" s="4">
        <f>SUM(F2601:F2602)+F2611+SUM(F2615:F2624)+F2630+F2639+SUM(F2645:F2656)</f>
        <v>180074220</v>
      </c>
      <c r="L2657" s="25"/>
    </row>
    <row r="2658" spans="1:12" s="5" customFormat="1" ht="15.75">
      <c r="A2658" s="4"/>
      <c r="B2658" s="4"/>
      <c r="C2658" s="3"/>
      <c r="D2658" s="4"/>
      <c r="E2658" s="3"/>
      <c r="F2658" s="4"/>
      <c r="L2658" s="25"/>
    </row>
    <row r="2659" spans="1:12" s="5" customFormat="1" ht="15.75">
      <c r="A2659" s="13" t="s">
        <v>47</v>
      </c>
      <c r="B2659" s="4"/>
      <c r="C2659" s="4"/>
      <c r="D2659" s="4"/>
      <c r="E2659" s="4"/>
      <c r="F2659" s="4"/>
      <c r="L2659" s="25"/>
    </row>
    <row r="2660" spans="1:12" s="5" customFormat="1" ht="15.75">
      <c r="A2660" s="14" t="s">
        <v>48</v>
      </c>
      <c r="B2660" s="4"/>
      <c r="C2660" s="3"/>
      <c r="D2660" s="4"/>
      <c r="E2660" s="3"/>
      <c r="F2660" s="4"/>
      <c r="L2660" s="25"/>
    </row>
    <row r="2661" spans="1:12" s="5" customFormat="1" ht="15.75">
      <c r="A2661" s="14" t="s">
        <v>49</v>
      </c>
      <c r="B2661" s="4"/>
      <c r="C2661" s="3"/>
      <c r="D2661" s="4"/>
      <c r="E2661" s="3"/>
      <c r="F2661" s="4"/>
      <c r="L2661" s="25"/>
    </row>
    <row r="2662" spans="1:12" s="5" customFormat="1" ht="15.75">
      <c r="A2662" s="14" t="s">
        <v>50</v>
      </c>
      <c r="B2662" s="3"/>
      <c r="C2662" s="3"/>
      <c r="D2662" s="3"/>
      <c r="E2662" s="3"/>
      <c r="F2662" s="3"/>
      <c r="L2662" s="25"/>
    </row>
    <row r="2663" spans="1:12" s="5" customFormat="1" ht="15.75">
      <c r="A2663" s="14" t="s">
        <v>51</v>
      </c>
      <c r="B2663" s="4"/>
      <c r="C2663" s="3"/>
      <c r="D2663" s="4"/>
      <c r="E2663" s="3"/>
      <c r="F2663" s="4"/>
      <c r="L2663" s="25"/>
    </row>
    <row r="2664" spans="1:12" s="5" customFormat="1" ht="15.75">
      <c r="A2664" s="4"/>
      <c r="B2664" s="4"/>
      <c r="C2664" s="3"/>
      <c r="D2664" s="4"/>
      <c r="E2664" s="3"/>
      <c r="F2664" s="4"/>
      <c r="L2664" s="25"/>
    </row>
    <row r="2665" spans="1:12" s="5" customFormat="1" ht="15.75">
      <c r="A2665" s="4"/>
      <c r="B2665" s="4"/>
      <c r="C2665" s="3"/>
      <c r="D2665" s="4"/>
      <c r="E2665" s="3"/>
      <c r="F2665" s="4"/>
      <c r="L2665" s="25"/>
    </row>
    <row r="2666" spans="1:12" s="5" customFormat="1" ht="15.75">
      <c r="A2666" s="15"/>
      <c r="B2666" s="4"/>
      <c r="C2666" s="3"/>
      <c r="D2666" s="4"/>
      <c r="E2666" s="3"/>
      <c r="F2666" s="4"/>
      <c r="L2666" s="25"/>
    </row>
    <row r="2667" spans="1:12" s="5" customFormat="1" ht="15.75">
      <c r="A2667" s="15"/>
      <c r="B2667" s="4"/>
      <c r="C2667" s="3"/>
      <c r="D2667" s="4"/>
      <c r="E2667" s="3"/>
      <c r="F2667" s="4"/>
      <c r="L2667" s="25"/>
    </row>
    <row r="2668" spans="1:12" s="5" customFormat="1" ht="15.75">
      <c r="A2668" s="16"/>
      <c r="B2668" s="4"/>
      <c r="C2668" s="3"/>
      <c r="D2668" s="4"/>
      <c r="E2668" s="3"/>
      <c r="F2668" s="4"/>
      <c r="L2668" s="25"/>
    </row>
    <row r="2669" spans="1:12" s="5" customFormat="1" ht="15.75">
      <c r="A2669" s="17"/>
      <c r="B2669" s="4"/>
      <c r="C2669" s="3"/>
      <c r="D2669" s="4"/>
      <c r="E2669" s="3"/>
      <c r="F2669" s="4"/>
      <c r="L2669" s="25"/>
    </row>
    <row r="2670" spans="1:12" s="5" customFormat="1" ht="15.75">
      <c r="A2670" s="18" t="s">
        <v>52</v>
      </c>
      <c r="B2670" s="4"/>
      <c r="C2670" s="3"/>
      <c r="D2670" s="4"/>
      <c r="E2670" s="3"/>
      <c r="F2670" s="4"/>
      <c r="L2670" s="25"/>
    </row>
    <row r="2671" spans="1:12" s="5" customFormat="1" ht="15.75">
      <c r="A2671" s="4"/>
      <c r="B2671" s="4"/>
      <c r="C2671" s="3"/>
      <c r="D2671" s="4"/>
      <c r="E2671" s="3"/>
      <c r="F2671" s="4"/>
      <c r="L2671" s="25"/>
    </row>
    <row r="2672" spans="1:12" s="5" customFormat="1" ht="15.75">
      <c r="A2672" s="6" t="s">
        <v>0</v>
      </c>
      <c r="B2672" s="4"/>
      <c r="C2672" s="3"/>
      <c r="D2672" s="4"/>
      <c r="E2672" s="3"/>
      <c r="F2672" s="4"/>
      <c r="L2672" s="25"/>
    </row>
    <row r="2673" spans="1:12" s="5" customFormat="1" ht="15.75">
      <c r="A2673" s="4"/>
      <c r="B2673" s="4"/>
      <c r="C2673" s="3"/>
      <c r="D2673" s="4"/>
      <c r="E2673" s="3"/>
      <c r="F2673" s="4"/>
      <c r="L2673" s="25"/>
    </row>
    <row r="2674" spans="1:12" s="5" customFormat="1" ht="15.75">
      <c r="A2674" s="6" t="s">
        <v>1</v>
      </c>
      <c r="B2674" s="4"/>
      <c r="C2674" s="3"/>
      <c r="D2674" s="4"/>
      <c r="E2674" s="3"/>
      <c r="F2674" s="4"/>
      <c r="L2674" s="25"/>
    </row>
    <row r="2675" spans="1:12" s="5" customFormat="1" ht="15.75">
      <c r="A2675" s="19" t="s">
        <v>85</v>
      </c>
      <c r="B2675" s="4"/>
      <c r="C2675" s="3"/>
      <c r="D2675" s="4"/>
      <c r="E2675" s="3"/>
      <c r="F2675" s="4"/>
      <c r="L2675" s="25"/>
    </row>
    <row r="2676" spans="1:12" s="5" customFormat="1" ht="15.75">
      <c r="A2676" s="4"/>
      <c r="B2676" s="4"/>
      <c r="C2676" s="3"/>
      <c r="D2676" s="8"/>
      <c r="E2676" s="9"/>
      <c r="F2676" s="8"/>
      <c r="L2676" s="25"/>
    </row>
    <row r="2677" spans="1:12" s="5" customFormat="1" ht="15.75">
      <c r="A2677" s="4"/>
      <c r="B2677" s="10"/>
      <c r="C2677" s="11"/>
      <c r="D2677" s="10"/>
      <c r="E2677" s="11"/>
      <c r="F2677" s="10"/>
      <c r="L2677" s="25"/>
    </row>
    <row r="2678" spans="1:12" s="5" customFormat="1" ht="15.75">
      <c r="A2678" s="4"/>
      <c r="B2678" s="2">
        <v>1997</v>
      </c>
      <c r="C2678" s="1"/>
      <c r="D2678" s="2">
        <v>1998</v>
      </c>
      <c r="E2678" s="1"/>
      <c r="F2678" s="2">
        <v>1999</v>
      </c>
      <c r="L2678" s="25"/>
    </row>
    <row r="2679" spans="1:12" s="5" customFormat="1" ht="15.75">
      <c r="A2679" s="4"/>
      <c r="B2679" s="4"/>
      <c r="C2679" s="3"/>
      <c r="D2679" s="4"/>
      <c r="E2679" s="3"/>
      <c r="F2679" s="4"/>
      <c r="L2679" s="25"/>
    </row>
    <row r="2680" spans="1:13" s="5" customFormat="1" ht="15.75">
      <c r="A2680" s="4" t="s">
        <v>3</v>
      </c>
      <c r="B2680" s="4">
        <f>I2680</f>
        <v>1000000</v>
      </c>
      <c r="C2680" s="3"/>
      <c r="D2680" s="4">
        <f>J2680</f>
        <v>2125000</v>
      </c>
      <c r="E2680" s="3"/>
      <c r="F2680" s="4">
        <f>K2680</f>
        <v>2125000</v>
      </c>
      <c r="H2680" s="25" t="s">
        <v>185</v>
      </c>
      <c r="I2680" s="26">
        <v>1000000</v>
      </c>
      <c r="J2680" s="26">
        <v>2125000</v>
      </c>
      <c r="K2680" s="26">
        <v>2125000</v>
      </c>
      <c r="L2680" s="25">
        <v>1</v>
      </c>
      <c r="M2680" s="25" t="s">
        <v>116</v>
      </c>
    </row>
    <row r="2681" spans="1:13" s="5" customFormat="1" ht="15.75">
      <c r="A2681" s="4" t="s">
        <v>4</v>
      </c>
      <c r="B2681" s="4">
        <f>I2681</f>
        <v>1864347</v>
      </c>
      <c r="C2681" s="3"/>
      <c r="D2681" s="4">
        <f>J2681</f>
        <v>1946490</v>
      </c>
      <c r="E2681" s="3"/>
      <c r="F2681" s="4">
        <f>K2681</f>
        <v>1958953</v>
      </c>
      <c r="H2681" s="25" t="s">
        <v>185</v>
      </c>
      <c r="I2681" s="26">
        <v>1864347</v>
      </c>
      <c r="J2681" s="26">
        <v>1946490</v>
      </c>
      <c r="K2681" s="26">
        <v>1958953</v>
      </c>
      <c r="L2681" s="25">
        <v>2</v>
      </c>
      <c r="M2681" s="25" t="s">
        <v>117</v>
      </c>
    </row>
    <row r="2682" spans="1:13" s="5" customFormat="1" ht="15.75">
      <c r="A2682" s="4"/>
      <c r="B2682" s="4"/>
      <c r="C2682" s="3"/>
      <c r="D2682" s="4"/>
      <c r="E2682" s="3"/>
      <c r="F2682" s="4"/>
      <c r="H2682" s="25" t="s">
        <v>185</v>
      </c>
      <c r="I2682" s="26">
        <v>21880788</v>
      </c>
      <c r="J2682" s="26">
        <v>22122167</v>
      </c>
      <c r="K2682" s="26">
        <v>22831797</v>
      </c>
      <c r="L2682" s="25">
        <v>3</v>
      </c>
      <c r="M2682" s="25" t="s">
        <v>118</v>
      </c>
    </row>
    <row r="2683" spans="1:13" s="5" customFormat="1" ht="15.75">
      <c r="A2683" s="4" t="s">
        <v>5</v>
      </c>
      <c r="B2683" s="4">
        <f aca="true" t="shared" si="396" ref="B2683:B2688">I2682</f>
        <v>21880788</v>
      </c>
      <c r="C2683" s="3"/>
      <c r="D2683" s="4">
        <f aca="true" t="shared" si="397" ref="D2683:D2688">J2682</f>
        <v>22122167</v>
      </c>
      <c r="E2683" s="3"/>
      <c r="F2683" s="4">
        <f aca="true" t="shared" si="398" ref="F2683:F2688">K2682</f>
        <v>22831797</v>
      </c>
      <c r="H2683" s="25" t="s">
        <v>185</v>
      </c>
      <c r="I2683" s="26">
        <v>20918</v>
      </c>
      <c r="J2683" s="26">
        <v>20918</v>
      </c>
      <c r="K2683" s="26">
        <v>9752</v>
      </c>
      <c r="L2683" s="25">
        <v>4</v>
      </c>
      <c r="M2683" s="25" t="s">
        <v>119</v>
      </c>
    </row>
    <row r="2684" spans="1:13" s="5" customFormat="1" ht="15.75">
      <c r="A2684" s="4" t="s">
        <v>6</v>
      </c>
      <c r="B2684" s="4">
        <f t="shared" si="396"/>
        <v>20918</v>
      </c>
      <c r="C2684" s="3"/>
      <c r="D2684" s="4">
        <f t="shared" si="397"/>
        <v>20918</v>
      </c>
      <c r="E2684" s="3"/>
      <c r="F2684" s="4">
        <f t="shared" si="398"/>
        <v>9752</v>
      </c>
      <c r="H2684" s="25" t="s">
        <v>185</v>
      </c>
      <c r="I2684" s="26">
        <v>477615</v>
      </c>
      <c r="J2684" s="26">
        <v>565400</v>
      </c>
      <c r="K2684" s="26">
        <v>626250</v>
      </c>
      <c r="L2684" s="25">
        <v>5</v>
      </c>
      <c r="M2684" s="25" t="s">
        <v>120</v>
      </c>
    </row>
    <row r="2685" spans="1:13" s="5" customFormat="1" ht="15.75">
      <c r="A2685" s="4" t="s">
        <v>7</v>
      </c>
      <c r="B2685" s="4">
        <f t="shared" si="396"/>
        <v>477615</v>
      </c>
      <c r="C2685" s="3"/>
      <c r="D2685" s="4">
        <f t="shared" si="397"/>
        <v>565400</v>
      </c>
      <c r="E2685" s="3"/>
      <c r="F2685" s="4">
        <f t="shared" si="398"/>
        <v>626250</v>
      </c>
      <c r="H2685" s="25" t="s">
        <v>185</v>
      </c>
      <c r="I2685" s="26">
        <v>348437</v>
      </c>
      <c r="J2685" s="26">
        <v>284284</v>
      </c>
      <c r="K2685" s="26">
        <v>267912</v>
      </c>
      <c r="L2685" s="25">
        <v>6</v>
      </c>
      <c r="M2685" s="25" t="s">
        <v>121</v>
      </c>
    </row>
    <row r="2686" spans="1:13" s="5" customFormat="1" ht="15.75">
      <c r="A2686" s="4" t="s">
        <v>8</v>
      </c>
      <c r="B2686" s="4">
        <f t="shared" si="396"/>
        <v>348437</v>
      </c>
      <c r="C2686" s="3"/>
      <c r="D2686" s="4">
        <f t="shared" si="397"/>
        <v>284284</v>
      </c>
      <c r="E2686" s="3"/>
      <c r="F2686" s="4">
        <f t="shared" si="398"/>
        <v>267912</v>
      </c>
      <c r="H2686" s="25" t="s">
        <v>185</v>
      </c>
      <c r="I2686" s="26">
        <v>169695</v>
      </c>
      <c r="J2686" s="26">
        <v>164023</v>
      </c>
      <c r="K2686" s="26">
        <v>147206</v>
      </c>
      <c r="L2686" s="25">
        <v>7</v>
      </c>
      <c r="M2686" s="25" t="s">
        <v>122</v>
      </c>
    </row>
    <row r="2687" spans="1:13" s="5" customFormat="1" ht="15.75">
      <c r="A2687" s="4" t="s">
        <v>9</v>
      </c>
      <c r="B2687" s="4">
        <f t="shared" si="396"/>
        <v>169695</v>
      </c>
      <c r="C2687" s="3"/>
      <c r="D2687" s="4">
        <f t="shared" si="397"/>
        <v>164023</v>
      </c>
      <c r="E2687" s="3"/>
      <c r="F2687" s="4">
        <f t="shared" si="398"/>
        <v>147206</v>
      </c>
      <c r="H2687" s="25" t="s">
        <v>185</v>
      </c>
      <c r="I2687" s="26">
        <v>0</v>
      </c>
      <c r="J2687" s="26">
        <v>371516</v>
      </c>
      <c r="K2687" s="26">
        <v>366780</v>
      </c>
      <c r="L2687" s="25">
        <v>8</v>
      </c>
      <c r="M2687" s="25" t="s">
        <v>123</v>
      </c>
    </row>
    <row r="2688" spans="1:13" s="5" customFormat="1" ht="15.75">
      <c r="A2688" s="4" t="s">
        <v>10</v>
      </c>
      <c r="B2688" s="12">
        <f t="shared" si="396"/>
        <v>0</v>
      </c>
      <c r="C2688" s="3"/>
      <c r="D2688" s="12">
        <f t="shared" si="397"/>
        <v>371516</v>
      </c>
      <c r="E2688" s="3"/>
      <c r="F2688" s="12">
        <f t="shared" si="398"/>
        <v>366780</v>
      </c>
      <c r="H2688" s="25" t="s">
        <v>185</v>
      </c>
      <c r="I2688" s="26">
        <v>2002208</v>
      </c>
      <c r="J2688" s="26">
        <v>2757461</v>
      </c>
      <c r="K2688" s="26">
        <v>2851125</v>
      </c>
      <c r="L2688" s="25">
        <v>9</v>
      </c>
      <c r="M2688" s="25" t="s">
        <v>124</v>
      </c>
    </row>
    <row r="2689" spans="1:13" s="5" customFormat="1" ht="15.75">
      <c r="A2689" s="4"/>
      <c r="B2689" s="3"/>
      <c r="C2689" s="3"/>
      <c r="D2689" s="3"/>
      <c r="E2689" s="3"/>
      <c r="F2689" s="3"/>
      <c r="H2689" s="25" t="s">
        <v>185</v>
      </c>
      <c r="I2689" s="26">
        <v>364682</v>
      </c>
      <c r="J2689" s="26">
        <v>494236</v>
      </c>
      <c r="K2689" s="26">
        <v>450455</v>
      </c>
      <c r="L2689" s="25">
        <v>10</v>
      </c>
      <c r="M2689" s="25" t="s">
        <v>125</v>
      </c>
    </row>
    <row r="2690" spans="1:13" s="5" customFormat="1" ht="15.75">
      <c r="A2690" s="4" t="s">
        <v>11</v>
      </c>
      <c r="B2690" s="4">
        <f>SUM(B2683:B2689)</f>
        <v>22897453</v>
      </c>
      <c r="C2690" s="3"/>
      <c r="D2690" s="4">
        <f>SUM(D2683:D2689)</f>
        <v>23528308</v>
      </c>
      <c r="E2690" s="3"/>
      <c r="F2690" s="4">
        <f>SUM(F2683:F2689)</f>
        <v>24249697</v>
      </c>
      <c r="H2690" s="25" t="s">
        <v>185</v>
      </c>
      <c r="I2690" s="26">
        <v>1529674</v>
      </c>
      <c r="J2690" s="26">
        <v>1652805</v>
      </c>
      <c r="K2690" s="26">
        <v>1653300</v>
      </c>
      <c r="L2690" s="25">
        <v>11</v>
      </c>
      <c r="M2690" s="25" t="s">
        <v>126</v>
      </c>
    </row>
    <row r="2691" spans="1:13" s="5" customFormat="1" ht="15.75">
      <c r="A2691" s="4"/>
      <c r="B2691" s="4"/>
      <c r="C2691" s="3"/>
      <c r="D2691" s="4"/>
      <c r="E2691" s="3"/>
      <c r="F2691" s="4"/>
      <c r="H2691" s="25" t="s">
        <v>185</v>
      </c>
      <c r="I2691" s="26">
        <v>1678715</v>
      </c>
      <c r="J2691" s="26">
        <v>1962169</v>
      </c>
      <c r="K2691" s="26">
        <v>2217424</v>
      </c>
      <c r="L2691" s="25">
        <v>12</v>
      </c>
      <c r="M2691" s="25" t="s">
        <v>127</v>
      </c>
    </row>
    <row r="2692" spans="1:13" s="5" customFormat="1" ht="15.75">
      <c r="A2692" s="4" t="s">
        <v>12</v>
      </c>
      <c r="B2692" s="3">
        <f>I2688</f>
        <v>2002208</v>
      </c>
      <c r="C2692" s="3"/>
      <c r="D2692" s="3">
        <f>J2688</f>
        <v>2757461</v>
      </c>
      <c r="E2692" s="3"/>
      <c r="F2692" s="3">
        <f>K2688</f>
        <v>2851125</v>
      </c>
      <c r="H2692" s="25" t="s">
        <v>185</v>
      </c>
      <c r="I2692" s="26">
        <v>0</v>
      </c>
      <c r="J2692" s="26">
        <v>0</v>
      </c>
      <c r="K2692" s="26">
        <v>5623097</v>
      </c>
      <c r="L2692" s="25">
        <v>13</v>
      </c>
      <c r="M2692" s="25" t="s">
        <v>128</v>
      </c>
    </row>
    <row r="2693" spans="1:13" s="5" customFormat="1" ht="15.75">
      <c r="A2693" s="4" t="s">
        <v>13</v>
      </c>
      <c r="B2693" s="12">
        <f>I2689</f>
        <v>364682</v>
      </c>
      <c r="C2693" s="3"/>
      <c r="D2693" s="12">
        <f>J2689</f>
        <v>494236</v>
      </c>
      <c r="E2693" s="3"/>
      <c r="F2693" s="12">
        <f>K2689</f>
        <v>450455</v>
      </c>
      <c r="H2693" s="25" t="s">
        <v>185</v>
      </c>
      <c r="I2693" s="26">
        <v>2591482</v>
      </c>
      <c r="J2693" s="26">
        <v>2591590</v>
      </c>
      <c r="K2693" s="26">
        <v>2151490</v>
      </c>
      <c r="L2693" s="25">
        <v>14</v>
      </c>
      <c r="M2693" s="25" t="s">
        <v>129</v>
      </c>
    </row>
    <row r="2694" spans="1:13" s="5" customFormat="1" ht="15.75">
      <c r="A2694" s="4"/>
      <c r="B2694" s="3"/>
      <c r="C2694" s="3"/>
      <c r="D2694" s="3"/>
      <c r="E2694" s="3"/>
      <c r="F2694" s="3"/>
      <c r="H2694" s="25" t="s">
        <v>185</v>
      </c>
      <c r="I2694" s="26">
        <v>100000</v>
      </c>
      <c r="J2694" s="26">
        <v>100000</v>
      </c>
      <c r="K2694" s="26">
        <v>100000</v>
      </c>
      <c r="L2694" s="25">
        <v>15</v>
      </c>
      <c r="M2694" s="25" t="s">
        <v>130</v>
      </c>
    </row>
    <row r="2695" spans="1:13" s="5" customFormat="1" ht="15.75">
      <c r="A2695" s="4" t="s">
        <v>14</v>
      </c>
      <c r="B2695" s="4">
        <f>SUM(B2692:B2694)</f>
        <v>2366890</v>
      </c>
      <c r="C2695" s="3"/>
      <c r="D2695" s="4">
        <f>SUM(D2692:D2694)</f>
        <v>3251697</v>
      </c>
      <c r="E2695" s="3"/>
      <c r="F2695" s="4">
        <f>SUM(F2692:F2694)</f>
        <v>3301580</v>
      </c>
      <c r="H2695" s="25" t="s">
        <v>185</v>
      </c>
      <c r="I2695" s="26">
        <v>444881</v>
      </c>
      <c r="J2695" s="26">
        <v>471952</v>
      </c>
      <c r="K2695" s="26">
        <v>489724</v>
      </c>
      <c r="L2695" s="25">
        <v>16</v>
      </c>
      <c r="M2695" s="25" t="s">
        <v>131</v>
      </c>
    </row>
    <row r="2696" spans="1:13" s="5" customFormat="1" ht="15.75">
      <c r="A2696" s="4"/>
      <c r="B2696" s="4"/>
      <c r="C2696" s="4"/>
      <c r="D2696" s="4"/>
      <c r="E2696" s="4"/>
      <c r="F2696" s="4"/>
      <c r="H2696" s="25" t="s">
        <v>185</v>
      </c>
      <c r="I2696" s="26">
        <v>719456</v>
      </c>
      <c r="J2696" s="26">
        <v>1048625</v>
      </c>
      <c r="K2696" s="26">
        <v>1170659</v>
      </c>
      <c r="L2696" s="25">
        <v>17</v>
      </c>
      <c r="M2696" s="25" t="s">
        <v>132</v>
      </c>
    </row>
    <row r="2697" spans="1:13" s="5" customFormat="1" ht="15.75">
      <c r="A2697" s="4" t="s">
        <v>15</v>
      </c>
      <c r="B2697" s="4">
        <f aca="true" t="shared" si="399" ref="B2697:B2703">I2690</f>
        <v>1529674</v>
      </c>
      <c r="C2697" s="3"/>
      <c r="D2697" s="4">
        <f aca="true" t="shared" si="400" ref="D2697:D2703">J2690</f>
        <v>1652805</v>
      </c>
      <c r="E2697" s="3"/>
      <c r="F2697" s="4">
        <f aca="true" t="shared" si="401" ref="F2697:F2703">K2690</f>
        <v>1653300</v>
      </c>
      <c r="H2697" s="25" t="s">
        <v>185</v>
      </c>
      <c r="I2697" s="27">
        <v>15795815</v>
      </c>
      <c r="J2697" s="27">
        <v>19887291</v>
      </c>
      <c r="K2697" s="27">
        <v>23039165</v>
      </c>
      <c r="L2697" s="25">
        <v>18</v>
      </c>
      <c r="M2697" s="25" t="s">
        <v>133</v>
      </c>
    </row>
    <row r="2698" spans="1:13" s="5" customFormat="1" ht="15.75">
      <c r="A2698" s="4" t="s">
        <v>16</v>
      </c>
      <c r="B2698" s="4">
        <f t="shared" si="399"/>
        <v>1678715</v>
      </c>
      <c r="C2698" s="3"/>
      <c r="D2698" s="4">
        <f t="shared" si="400"/>
        <v>1962169</v>
      </c>
      <c r="E2698" s="3"/>
      <c r="F2698" s="4">
        <f t="shared" si="401"/>
        <v>2217424</v>
      </c>
      <c r="H2698" s="25" t="s">
        <v>185</v>
      </c>
      <c r="I2698" s="26">
        <v>2111164</v>
      </c>
      <c r="J2698" s="26">
        <v>2187001</v>
      </c>
      <c r="K2698" s="26">
        <v>2194131</v>
      </c>
      <c r="L2698" s="25">
        <v>19</v>
      </c>
      <c r="M2698" s="25" t="s">
        <v>134</v>
      </c>
    </row>
    <row r="2699" spans="1:13" s="5" customFormat="1" ht="15.75">
      <c r="A2699" s="4" t="s">
        <v>17</v>
      </c>
      <c r="B2699" s="4">
        <f t="shared" si="399"/>
        <v>0</v>
      </c>
      <c r="C2699" s="3"/>
      <c r="D2699" s="4">
        <f t="shared" si="400"/>
        <v>0</v>
      </c>
      <c r="E2699" s="3"/>
      <c r="F2699" s="4">
        <f t="shared" si="401"/>
        <v>5623097</v>
      </c>
      <c r="H2699" s="25" t="s">
        <v>185</v>
      </c>
      <c r="I2699" s="26">
        <v>1903065</v>
      </c>
      <c r="J2699" s="26">
        <v>2149117</v>
      </c>
      <c r="K2699" s="26">
        <v>2488044</v>
      </c>
      <c r="L2699" s="25">
        <v>20</v>
      </c>
      <c r="M2699" s="25" t="s">
        <v>135</v>
      </c>
    </row>
    <row r="2700" spans="1:13" s="5" customFormat="1" ht="15.75">
      <c r="A2700" s="4" t="s">
        <v>18</v>
      </c>
      <c r="B2700" s="4">
        <f t="shared" si="399"/>
        <v>2591482</v>
      </c>
      <c r="C2700" s="3"/>
      <c r="D2700" s="4">
        <f t="shared" si="400"/>
        <v>2591590</v>
      </c>
      <c r="E2700" s="3"/>
      <c r="F2700" s="4">
        <f t="shared" si="401"/>
        <v>2151490</v>
      </c>
      <c r="H2700" s="25" t="s">
        <v>185</v>
      </c>
      <c r="I2700" s="26">
        <v>8810710</v>
      </c>
      <c r="J2700" s="26">
        <v>9318315</v>
      </c>
      <c r="K2700" s="26">
        <v>9872082</v>
      </c>
      <c r="L2700" s="25">
        <v>21</v>
      </c>
      <c r="M2700" s="25" t="s">
        <v>136</v>
      </c>
    </row>
    <row r="2701" spans="1:13" s="5" customFormat="1" ht="15.75">
      <c r="A2701" s="4" t="s">
        <v>19</v>
      </c>
      <c r="B2701" s="4">
        <f t="shared" si="399"/>
        <v>100000</v>
      </c>
      <c r="C2701" s="3"/>
      <c r="D2701" s="4">
        <f t="shared" si="400"/>
        <v>100000</v>
      </c>
      <c r="E2701" s="3"/>
      <c r="F2701" s="4">
        <f t="shared" si="401"/>
        <v>100000</v>
      </c>
      <c r="H2701" s="25" t="s">
        <v>185</v>
      </c>
      <c r="I2701" s="26">
        <v>105885</v>
      </c>
      <c r="J2701" s="26">
        <v>108848</v>
      </c>
      <c r="K2701" s="26">
        <v>111025</v>
      </c>
      <c r="L2701" s="25">
        <v>22</v>
      </c>
      <c r="M2701" s="25" t="s">
        <v>137</v>
      </c>
    </row>
    <row r="2702" spans="1:13" s="5" customFormat="1" ht="15.75">
      <c r="A2702" s="4" t="s">
        <v>20</v>
      </c>
      <c r="B2702" s="4">
        <f t="shared" si="399"/>
        <v>444881</v>
      </c>
      <c r="C2702" s="3"/>
      <c r="D2702" s="4">
        <f t="shared" si="400"/>
        <v>471952</v>
      </c>
      <c r="E2702" s="3"/>
      <c r="F2702" s="4">
        <f t="shared" si="401"/>
        <v>489724</v>
      </c>
      <c r="H2702" s="25" t="s">
        <v>185</v>
      </c>
      <c r="I2702" s="26">
        <v>102800</v>
      </c>
      <c r="J2702" s="26">
        <v>105884</v>
      </c>
      <c r="K2702" s="26">
        <v>116578</v>
      </c>
      <c r="L2702" s="25">
        <v>23</v>
      </c>
      <c r="M2702" s="25" t="s">
        <v>138</v>
      </c>
    </row>
    <row r="2703" spans="1:13" s="5" customFormat="1" ht="15.75">
      <c r="A2703" s="4" t="s">
        <v>21</v>
      </c>
      <c r="B2703" s="4">
        <f t="shared" si="399"/>
        <v>719456</v>
      </c>
      <c r="C2703" s="3"/>
      <c r="D2703" s="4">
        <f t="shared" si="400"/>
        <v>1048625</v>
      </c>
      <c r="E2703" s="3"/>
      <c r="F2703" s="4">
        <f t="shared" si="401"/>
        <v>1170659</v>
      </c>
      <c r="H2703" s="25" t="s">
        <v>185</v>
      </c>
      <c r="I2703" s="26">
        <v>300000</v>
      </c>
      <c r="J2703" s="26">
        <v>300000</v>
      </c>
      <c r="K2703" s="26">
        <v>302487</v>
      </c>
      <c r="L2703" s="25">
        <v>24</v>
      </c>
      <c r="M2703" s="25" t="s">
        <v>139</v>
      </c>
    </row>
    <row r="2704" spans="1:13" s="5" customFormat="1" ht="15.75">
      <c r="A2704" s="4"/>
      <c r="B2704" s="4"/>
      <c r="C2704" s="3"/>
      <c r="D2704" s="4"/>
      <c r="E2704" s="3"/>
      <c r="F2704" s="4"/>
      <c r="H2704" s="25" t="s">
        <v>185</v>
      </c>
      <c r="I2704" s="26">
        <v>291746</v>
      </c>
      <c r="J2704" s="26">
        <v>291746</v>
      </c>
      <c r="K2704" s="26">
        <v>297581</v>
      </c>
      <c r="L2704" s="25">
        <v>25</v>
      </c>
      <c r="M2704" s="25" t="s">
        <v>140</v>
      </c>
    </row>
    <row r="2705" spans="1:13" s="5" customFormat="1" ht="15.75">
      <c r="A2705" s="4" t="s">
        <v>22</v>
      </c>
      <c r="B2705" s="4">
        <f>I2697</f>
        <v>15795815</v>
      </c>
      <c r="C2705" s="3"/>
      <c r="D2705" s="4">
        <f>J2697</f>
        <v>19887291</v>
      </c>
      <c r="E2705" s="3"/>
      <c r="F2705" s="4">
        <f>K2697</f>
        <v>23039165</v>
      </c>
      <c r="H2705" s="25" t="s">
        <v>185</v>
      </c>
      <c r="I2705" s="26">
        <v>0</v>
      </c>
      <c r="J2705" s="26">
        <v>0</v>
      </c>
      <c r="K2705" s="26">
        <v>50000</v>
      </c>
      <c r="L2705" s="25">
        <v>26</v>
      </c>
      <c r="M2705" s="25" t="s">
        <v>141</v>
      </c>
    </row>
    <row r="2706" spans="1:13" s="5" customFormat="1" ht="15.75">
      <c r="A2706" s="4" t="s">
        <v>23</v>
      </c>
      <c r="B2706" s="4">
        <f>I2698</f>
        <v>2111164</v>
      </c>
      <c r="C2706" s="3"/>
      <c r="D2706" s="4">
        <f>J2698</f>
        <v>2187001</v>
      </c>
      <c r="E2706" s="3"/>
      <c r="F2706" s="4">
        <f>K2698</f>
        <v>2194131</v>
      </c>
      <c r="H2706" s="25" t="s">
        <v>185</v>
      </c>
      <c r="I2706" s="26">
        <v>5024521</v>
      </c>
      <c r="J2706" s="26">
        <v>5071771</v>
      </c>
      <c r="K2706" s="26">
        <v>5242942</v>
      </c>
      <c r="L2706" s="25">
        <v>27</v>
      </c>
      <c r="M2706" s="25" t="s">
        <v>142</v>
      </c>
    </row>
    <row r="2707" spans="1:13" s="5" customFormat="1" ht="15.75">
      <c r="A2707" s="4" t="s">
        <v>24</v>
      </c>
      <c r="B2707" s="12">
        <f>I2699</f>
        <v>1903065</v>
      </c>
      <c r="C2707" s="3"/>
      <c r="D2707" s="12">
        <f>J2699</f>
        <v>2149117</v>
      </c>
      <c r="E2707" s="3"/>
      <c r="F2707" s="12">
        <f>K2699</f>
        <v>2488044</v>
      </c>
      <c r="H2707" s="25" t="s">
        <v>185</v>
      </c>
      <c r="I2707" s="26">
        <v>491364</v>
      </c>
      <c r="J2707" s="26">
        <v>527882</v>
      </c>
      <c r="K2707" s="26">
        <v>558969</v>
      </c>
      <c r="L2707" s="25">
        <v>28</v>
      </c>
      <c r="M2707" s="25" t="s">
        <v>143</v>
      </c>
    </row>
    <row r="2708" spans="1:13" s="5" customFormat="1" ht="15.75">
      <c r="A2708" s="4"/>
      <c r="B2708" s="4"/>
      <c r="C2708" s="3"/>
      <c r="D2708" s="4"/>
      <c r="E2708" s="3"/>
      <c r="F2708" s="4"/>
      <c r="H2708" s="25" t="s">
        <v>185</v>
      </c>
      <c r="I2708" s="26">
        <v>1648661</v>
      </c>
      <c r="J2708" s="26">
        <v>1670071</v>
      </c>
      <c r="K2708" s="26">
        <v>1764219</v>
      </c>
      <c r="L2708" s="25">
        <v>29</v>
      </c>
      <c r="M2708" s="25" t="s">
        <v>144</v>
      </c>
    </row>
    <row r="2709" spans="1:13" s="5" customFormat="1" ht="15.75">
      <c r="A2709" s="4" t="s">
        <v>25</v>
      </c>
      <c r="B2709" s="4">
        <f>SUM(B2705:B2708)</f>
        <v>19810044</v>
      </c>
      <c r="C2709" s="3"/>
      <c r="D2709" s="4">
        <f>SUM(D2705:D2708)</f>
        <v>24223409</v>
      </c>
      <c r="E2709" s="3"/>
      <c r="F2709" s="4">
        <f>SUM(F2705:F2708)</f>
        <v>27721340</v>
      </c>
      <c r="H2709" s="25" t="s">
        <v>185</v>
      </c>
      <c r="I2709" s="26">
        <v>0</v>
      </c>
      <c r="J2709" s="26">
        <v>29365</v>
      </c>
      <c r="K2709" s="26">
        <v>74075</v>
      </c>
      <c r="L2709" s="25">
        <v>30</v>
      </c>
      <c r="M2709" s="25" t="s">
        <v>145</v>
      </c>
    </row>
    <row r="2710" spans="1:13" s="5" customFormat="1" ht="15.75">
      <c r="A2710" s="4"/>
      <c r="B2710" s="4"/>
      <c r="C2710" s="3"/>
      <c r="D2710" s="4"/>
      <c r="E2710" s="3"/>
      <c r="F2710" s="4"/>
      <c r="H2710" s="25" t="s">
        <v>185</v>
      </c>
      <c r="I2710" s="26">
        <v>16272475</v>
      </c>
      <c r="J2710" s="26">
        <v>21620716</v>
      </c>
      <c r="K2710" s="26">
        <v>21400000</v>
      </c>
      <c r="L2710" s="25">
        <v>31</v>
      </c>
      <c r="M2710" s="25" t="s">
        <v>146</v>
      </c>
    </row>
    <row r="2711" spans="1:13" s="5" customFormat="1" ht="15.75">
      <c r="A2711" s="4" t="s">
        <v>26</v>
      </c>
      <c r="B2711" s="4">
        <f aca="true" t="shared" si="402" ref="B2711:B2716">I2700</f>
        <v>8810710</v>
      </c>
      <c r="C2711" s="3"/>
      <c r="D2711" s="4">
        <f aca="true" t="shared" si="403" ref="D2711:D2716">J2700</f>
        <v>9318315</v>
      </c>
      <c r="E2711" s="3"/>
      <c r="F2711" s="4">
        <f aca="true" t="shared" si="404" ref="F2711:F2716">K2700</f>
        <v>9872082</v>
      </c>
      <c r="H2711" s="25" t="s">
        <v>185</v>
      </c>
      <c r="I2711" s="26">
        <v>882009</v>
      </c>
      <c r="J2711" s="26">
        <v>901507</v>
      </c>
      <c r="K2711" s="26">
        <v>946104</v>
      </c>
      <c r="L2711" s="25">
        <v>32</v>
      </c>
      <c r="M2711" s="25" t="s">
        <v>147</v>
      </c>
    </row>
    <row r="2712" spans="1:13" s="5" customFormat="1" ht="15.75">
      <c r="A2712" s="4" t="s">
        <v>27</v>
      </c>
      <c r="B2712" s="4">
        <f t="shared" si="402"/>
        <v>105885</v>
      </c>
      <c r="C2712" s="3"/>
      <c r="D2712" s="4">
        <f t="shared" si="403"/>
        <v>108848</v>
      </c>
      <c r="E2712" s="3"/>
      <c r="F2712" s="4">
        <f t="shared" si="404"/>
        <v>111025</v>
      </c>
      <c r="H2712" s="25" t="s">
        <v>185</v>
      </c>
      <c r="I2712" s="26">
        <v>1265014</v>
      </c>
      <c r="J2712" s="26">
        <v>1265694</v>
      </c>
      <c r="K2712" s="26">
        <v>1384531</v>
      </c>
      <c r="L2712" s="25">
        <v>33</v>
      </c>
      <c r="M2712" s="25" t="s">
        <v>148</v>
      </c>
    </row>
    <row r="2713" spans="1:13" s="5" customFormat="1" ht="15.75">
      <c r="A2713" s="4" t="s">
        <v>28</v>
      </c>
      <c r="B2713" s="4">
        <f t="shared" si="402"/>
        <v>102800</v>
      </c>
      <c r="C2713" s="3"/>
      <c r="D2713" s="4">
        <f t="shared" si="403"/>
        <v>105884</v>
      </c>
      <c r="E2713" s="3"/>
      <c r="F2713" s="4">
        <f t="shared" si="404"/>
        <v>116578</v>
      </c>
      <c r="H2713" s="25" t="s">
        <v>185</v>
      </c>
      <c r="I2713" s="26">
        <v>272050</v>
      </c>
      <c r="J2713" s="26">
        <v>206489</v>
      </c>
      <c r="K2713" s="26">
        <v>135343</v>
      </c>
      <c r="L2713" s="25">
        <v>34</v>
      </c>
      <c r="M2713" s="25" t="s">
        <v>149</v>
      </c>
    </row>
    <row r="2714" spans="1:13" s="5" customFormat="1" ht="15.75">
      <c r="A2714" s="4" t="s">
        <v>29</v>
      </c>
      <c r="B2714" s="4">
        <f t="shared" si="402"/>
        <v>300000</v>
      </c>
      <c r="C2714" s="3"/>
      <c r="D2714" s="4">
        <f t="shared" si="403"/>
        <v>300000</v>
      </c>
      <c r="E2714" s="3"/>
      <c r="F2714" s="4">
        <f t="shared" si="404"/>
        <v>302487</v>
      </c>
      <c r="H2714" s="25" t="s">
        <v>185</v>
      </c>
      <c r="I2714" s="26">
        <v>139100</v>
      </c>
      <c r="J2714" s="26">
        <v>69663</v>
      </c>
      <c r="K2714" s="26">
        <v>69659</v>
      </c>
      <c r="L2714" s="25">
        <v>35</v>
      </c>
      <c r="M2714" s="25" t="s">
        <v>150</v>
      </c>
    </row>
    <row r="2715" spans="1:13" s="5" customFormat="1" ht="15.75">
      <c r="A2715" s="4" t="s">
        <v>30</v>
      </c>
      <c r="B2715" s="4">
        <f t="shared" si="402"/>
        <v>291746</v>
      </c>
      <c r="C2715" s="3"/>
      <c r="D2715" s="4">
        <f t="shared" si="403"/>
        <v>291746</v>
      </c>
      <c r="E2715" s="3"/>
      <c r="F2715" s="4">
        <f t="shared" si="404"/>
        <v>297581</v>
      </c>
      <c r="H2715" s="25" t="s">
        <v>185</v>
      </c>
      <c r="I2715" s="26">
        <v>142080</v>
      </c>
      <c r="J2715" s="26">
        <v>199500</v>
      </c>
      <c r="K2715" s="26">
        <v>211500</v>
      </c>
      <c r="L2715" s="25">
        <v>36</v>
      </c>
      <c r="M2715" s="25" t="s">
        <v>151</v>
      </c>
    </row>
    <row r="2716" spans="1:13" s="5" customFormat="1" ht="15.75">
      <c r="A2716" s="4" t="s">
        <v>31</v>
      </c>
      <c r="B2716" s="12">
        <f t="shared" si="402"/>
        <v>0</v>
      </c>
      <c r="C2716" s="3"/>
      <c r="D2716" s="12">
        <f t="shared" si="403"/>
        <v>0</v>
      </c>
      <c r="E2716" s="3"/>
      <c r="F2716" s="12">
        <f t="shared" si="404"/>
        <v>50000</v>
      </c>
      <c r="H2716" s="25" t="s">
        <v>185</v>
      </c>
      <c r="I2716" s="26">
        <v>0</v>
      </c>
      <c r="J2716" s="26">
        <v>141788</v>
      </c>
      <c r="K2716" s="26">
        <v>149551</v>
      </c>
      <c r="L2716" s="25">
        <v>37</v>
      </c>
      <c r="M2716" s="25" t="s">
        <v>152</v>
      </c>
    </row>
    <row r="2717" spans="1:12" s="5" customFormat="1" ht="15.75">
      <c r="A2717" s="4"/>
      <c r="B2717" s="4"/>
      <c r="C2717" s="3"/>
      <c r="D2717" s="4"/>
      <c r="E2717" s="3"/>
      <c r="F2717" s="4"/>
      <c r="L2717" s="25"/>
    </row>
    <row r="2718" spans="1:12" s="5" customFormat="1" ht="15.75">
      <c r="A2718" s="4" t="s">
        <v>32</v>
      </c>
      <c r="B2718" s="4">
        <f>SUM(B2711:B2717)</f>
        <v>9611141</v>
      </c>
      <c r="C2718" s="3"/>
      <c r="D2718" s="4">
        <f>SUM(D2711:D2717)</f>
        <v>10124793</v>
      </c>
      <c r="E2718" s="3"/>
      <c r="F2718" s="4">
        <f>SUM(F2711:F2717)</f>
        <v>10749753</v>
      </c>
      <c r="L2718" s="25"/>
    </row>
    <row r="2719" spans="1:12" s="5" customFormat="1" ht="15.75">
      <c r="A2719" s="4"/>
      <c r="B2719" s="4"/>
      <c r="C2719" s="3"/>
      <c r="D2719" s="4"/>
      <c r="E2719" s="3"/>
      <c r="F2719" s="4"/>
      <c r="L2719" s="25"/>
    </row>
    <row r="2720" spans="1:12" s="5" customFormat="1" ht="15.75">
      <c r="A2720" s="4" t="s">
        <v>33</v>
      </c>
      <c r="B2720" s="4">
        <f>I2706</f>
        <v>5024521</v>
      </c>
      <c r="C2720" s="3"/>
      <c r="D2720" s="4">
        <f>J2706</f>
        <v>5071771</v>
      </c>
      <c r="E2720" s="3"/>
      <c r="F2720" s="4">
        <f>K2706</f>
        <v>5242942</v>
      </c>
      <c r="L2720" s="25"/>
    </row>
    <row r="2721" spans="1:12" s="5" customFormat="1" ht="15.75">
      <c r="A2721" s="4" t="s">
        <v>34</v>
      </c>
      <c r="B2721" s="4">
        <f>I2707</f>
        <v>491364</v>
      </c>
      <c r="C2721" s="3"/>
      <c r="D2721" s="4">
        <f>J2707</f>
        <v>527882</v>
      </c>
      <c r="E2721" s="3"/>
      <c r="F2721" s="4">
        <f>K2707</f>
        <v>558969</v>
      </c>
      <c r="L2721" s="25"/>
    </row>
    <row r="2722" spans="1:12" s="5" customFormat="1" ht="15.75">
      <c r="A2722" s="4" t="s">
        <v>35</v>
      </c>
      <c r="B2722" s="4">
        <f>I2708</f>
        <v>1648661</v>
      </c>
      <c r="C2722" s="3"/>
      <c r="D2722" s="4">
        <f>J2708</f>
        <v>1670071</v>
      </c>
      <c r="E2722" s="3"/>
      <c r="F2722" s="4">
        <f>K2708</f>
        <v>1764219</v>
      </c>
      <c r="L2722" s="25"/>
    </row>
    <row r="2723" spans="1:12" s="5" customFormat="1" ht="15.75">
      <c r="A2723" s="4" t="s">
        <v>36</v>
      </c>
      <c r="B2723" s="12">
        <f>I2709</f>
        <v>0</v>
      </c>
      <c r="C2723" s="3"/>
      <c r="D2723" s="12">
        <f>J2709</f>
        <v>29365</v>
      </c>
      <c r="E2723" s="3"/>
      <c r="F2723" s="12">
        <f>K2709</f>
        <v>74075</v>
      </c>
      <c r="L2723" s="25"/>
    </row>
    <row r="2724" spans="1:12" s="5" customFormat="1" ht="15.75">
      <c r="A2724" s="4"/>
      <c r="B2724" s="4"/>
      <c r="C2724" s="3"/>
      <c r="D2724" s="4"/>
      <c r="E2724" s="3"/>
      <c r="F2724" s="4"/>
      <c r="L2724" s="25"/>
    </row>
    <row r="2725" spans="1:12" s="5" customFormat="1" ht="15.75">
      <c r="A2725" s="4" t="s">
        <v>37</v>
      </c>
      <c r="B2725" s="4">
        <f>SUM(B2720:B2724)</f>
        <v>7164546</v>
      </c>
      <c r="C2725" s="3"/>
      <c r="D2725" s="4">
        <f>SUM(D2720:D2724)</f>
        <v>7299089</v>
      </c>
      <c r="E2725" s="3"/>
      <c r="F2725" s="4">
        <f>SUM(F2720:F2724)</f>
        <v>7640205</v>
      </c>
      <c r="L2725" s="25"/>
    </row>
    <row r="2726" spans="1:12" s="5" customFormat="1" ht="15.75">
      <c r="A2726" s="4"/>
      <c r="B2726" s="4"/>
      <c r="C2726" s="3"/>
      <c r="D2726" s="4"/>
      <c r="E2726" s="3"/>
      <c r="F2726" s="4"/>
      <c r="L2726" s="25"/>
    </row>
    <row r="2727" spans="1:12" s="5" customFormat="1" ht="15.75">
      <c r="A2727" s="4" t="s">
        <v>38</v>
      </c>
      <c r="B2727" s="4">
        <f aca="true" t="shared" si="405" ref="B2727:B2732">I2710</f>
        <v>16272475</v>
      </c>
      <c r="C2727" s="3"/>
      <c r="D2727" s="4">
        <f aca="true" t="shared" si="406" ref="D2727:D2732">J2710</f>
        <v>21620716</v>
      </c>
      <c r="E2727" s="3"/>
      <c r="F2727" s="4">
        <f aca="true" t="shared" si="407" ref="F2727:F2732">K2710</f>
        <v>21400000</v>
      </c>
      <c r="L2727" s="25"/>
    </row>
    <row r="2728" spans="1:12" s="5" customFormat="1" ht="15.75">
      <c r="A2728" s="4" t="s">
        <v>39</v>
      </c>
      <c r="B2728" s="4">
        <f t="shared" si="405"/>
        <v>882009</v>
      </c>
      <c r="C2728" s="3"/>
      <c r="D2728" s="4">
        <f t="shared" si="406"/>
        <v>901507</v>
      </c>
      <c r="E2728" s="3"/>
      <c r="F2728" s="4">
        <f t="shared" si="407"/>
        <v>946104</v>
      </c>
      <c r="L2728" s="25"/>
    </row>
    <row r="2729" spans="1:12" s="5" customFormat="1" ht="15.75">
      <c r="A2729" s="4" t="s">
        <v>40</v>
      </c>
      <c r="B2729" s="4">
        <f t="shared" si="405"/>
        <v>1265014</v>
      </c>
      <c r="C2729" s="3"/>
      <c r="D2729" s="4">
        <f t="shared" si="406"/>
        <v>1265694</v>
      </c>
      <c r="E2729" s="3"/>
      <c r="F2729" s="4">
        <f t="shared" si="407"/>
        <v>1384531</v>
      </c>
      <c r="L2729" s="25"/>
    </row>
    <row r="2730" spans="1:12" s="5" customFormat="1" ht="15.75">
      <c r="A2730" s="4" t="s">
        <v>41</v>
      </c>
      <c r="B2730" s="4">
        <f t="shared" si="405"/>
        <v>272050</v>
      </c>
      <c r="C2730" s="3"/>
      <c r="D2730" s="4">
        <f t="shared" si="406"/>
        <v>206489</v>
      </c>
      <c r="E2730" s="3"/>
      <c r="F2730" s="4">
        <f t="shared" si="407"/>
        <v>135343</v>
      </c>
      <c r="L2730" s="25"/>
    </row>
    <row r="2731" spans="1:12" s="5" customFormat="1" ht="15.75">
      <c r="A2731" s="4" t="s">
        <v>42</v>
      </c>
      <c r="B2731" s="4">
        <f t="shared" si="405"/>
        <v>139100</v>
      </c>
      <c r="C2731" s="3"/>
      <c r="D2731" s="4">
        <f t="shared" si="406"/>
        <v>69663</v>
      </c>
      <c r="E2731" s="3"/>
      <c r="F2731" s="4">
        <f t="shared" si="407"/>
        <v>69659</v>
      </c>
      <c r="L2731" s="25"/>
    </row>
    <row r="2732" spans="1:12" s="5" customFormat="1" ht="15.75">
      <c r="A2732" s="4" t="s">
        <v>43</v>
      </c>
      <c r="B2732" s="4">
        <f t="shared" si="405"/>
        <v>142080</v>
      </c>
      <c r="C2732" s="3"/>
      <c r="D2732" s="4">
        <f t="shared" si="406"/>
        <v>199500</v>
      </c>
      <c r="E2732" s="3"/>
      <c r="F2732" s="4">
        <f t="shared" si="407"/>
        <v>211500</v>
      </c>
      <c r="L2732" s="25"/>
    </row>
    <row r="2733" spans="1:12" s="5" customFormat="1" ht="15.75">
      <c r="A2733" s="4" t="s">
        <v>44</v>
      </c>
      <c r="B2733" s="4"/>
      <c r="C2733" s="4"/>
      <c r="D2733" s="4"/>
      <c r="E2733" s="3"/>
      <c r="F2733" s="4"/>
      <c r="L2733" s="25"/>
    </row>
    <row r="2734" spans="1:12" s="5" customFormat="1" ht="15.75">
      <c r="A2734" s="4" t="s">
        <v>45</v>
      </c>
      <c r="B2734" s="12">
        <f>I2716</f>
        <v>0</v>
      </c>
      <c r="C2734" s="3"/>
      <c r="D2734" s="12">
        <f>J2716</f>
        <v>141788</v>
      </c>
      <c r="E2734" s="3"/>
      <c r="F2734" s="12">
        <f>K2716</f>
        <v>149551</v>
      </c>
      <c r="L2734" s="25"/>
    </row>
    <row r="2735" spans="1:12" s="5" customFormat="1" ht="15.75">
      <c r="A2735" s="4"/>
      <c r="B2735" s="4"/>
      <c r="C2735" s="4"/>
      <c r="D2735" s="4"/>
      <c r="E2735" s="3"/>
      <c r="F2735" s="4"/>
      <c r="L2735" s="25"/>
    </row>
    <row r="2736" spans="1:12" s="5" customFormat="1" ht="15.75">
      <c r="A2736" s="4" t="s">
        <v>46</v>
      </c>
      <c r="B2736" s="4">
        <f>SUM(B2680:B2681)+B2690+SUM(B2694:B2703)+B2709+B2718+SUM(B2724:B2735)</f>
        <v>90751357</v>
      </c>
      <c r="C2736" s="3"/>
      <c r="D2736" s="4">
        <f>SUM(D2680:D2681)+D2690+SUM(D2694:D2703)+D2709+D2718+SUM(D2724:D2735)</f>
        <v>104731284</v>
      </c>
      <c r="E2736" s="3"/>
      <c r="F2736" s="4">
        <f>SUM(F2680:F2681)+F2690+SUM(F2694:F2703)+F2709+F2718+SUM(F2724:F2735)</f>
        <v>115448910</v>
      </c>
      <c r="L2736" s="25"/>
    </row>
    <row r="2737" spans="1:12" s="5" customFormat="1" ht="15.75">
      <c r="A2737" s="4"/>
      <c r="B2737" s="4"/>
      <c r="C2737" s="3"/>
      <c r="D2737" s="4"/>
      <c r="E2737" s="3"/>
      <c r="F2737" s="4"/>
      <c r="L2737" s="25"/>
    </row>
    <row r="2738" spans="1:12" s="5" customFormat="1" ht="15.75">
      <c r="A2738" s="13" t="s">
        <v>47</v>
      </c>
      <c r="B2738" s="4"/>
      <c r="C2738" s="4"/>
      <c r="D2738" s="4"/>
      <c r="E2738" s="4"/>
      <c r="F2738" s="4"/>
      <c r="L2738" s="25"/>
    </row>
    <row r="2739" spans="1:12" s="5" customFormat="1" ht="15.75">
      <c r="A2739" s="14" t="s">
        <v>48</v>
      </c>
      <c r="B2739" s="4"/>
      <c r="C2739" s="3"/>
      <c r="D2739" s="4"/>
      <c r="E2739" s="3"/>
      <c r="F2739" s="4"/>
      <c r="L2739" s="25"/>
    </row>
    <row r="2740" spans="1:12" s="5" customFormat="1" ht="15.75">
      <c r="A2740" s="14" t="s">
        <v>49</v>
      </c>
      <c r="B2740" s="4"/>
      <c r="C2740" s="3"/>
      <c r="D2740" s="4"/>
      <c r="E2740" s="3"/>
      <c r="F2740" s="4"/>
      <c r="L2740" s="25"/>
    </row>
    <row r="2741" spans="1:12" s="5" customFormat="1" ht="15.75">
      <c r="A2741" s="14" t="s">
        <v>50</v>
      </c>
      <c r="B2741" s="3"/>
      <c r="C2741" s="3"/>
      <c r="D2741" s="3"/>
      <c r="E2741" s="3"/>
      <c r="F2741" s="3"/>
      <c r="L2741" s="25"/>
    </row>
    <row r="2742" spans="1:12" s="5" customFormat="1" ht="15.75">
      <c r="A2742" s="14" t="s">
        <v>51</v>
      </c>
      <c r="B2742" s="4"/>
      <c r="C2742" s="3"/>
      <c r="D2742" s="4"/>
      <c r="E2742" s="3"/>
      <c r="F2742" s="4"/>
      <c r="L2742" s="25"/>
    </row>
    <row r="2743" spans="1:12" s="5" customFormat="1" ht="15.75">
      <c r="A2743" s="4"/>
      <c r="B2743" s="4"/>
      <c r="C2743" s="3"/>
      <c r="D2743" s="4"/>
      <c r="E2743" s="3"/>
      <c r="F2743" s="4"/>
      <c r="L2743" s="25"/>
    </row>
    <row r="2744" spans="1:12" s="5" customFormat="1" ht="15.75">
      <c r="A2744" s="4"/>
      <c r="B2744" s="4"/>
      <c r="C2744" s="3"/>
      <c r="D2744" s="4"/>
      <c r="E2744" s="3"/>
      <c r="F2744" s="4"/>
      <c r="L2744" s="25"/>
    </row>
    <row r="2745" spans="1:12" s="5" customFormat="1" ht="15.75">
      <c r="A2745" s="15"/>
      <c r="B2745" s="4"/>
      <c r="C2745" s="3"/>
      <c r="D2745" s="4"/>
      <c r="E2745" s="3"/>
      <c r="F2745" s="4"/>
      <c r="L2745" s="25"/>
    </row>
    <row r="2746" spans="1:12" s="5" customFormat="1" ht="15.75">
      <c r="A2746" s="15"/>
      <c r="B2746" s="4"/>
      <c r="C2746" s="3"/>
      <c r="D2746" s="4"/>
      <c r="E2746" s="3"/>
      <c r="F2746" s="4"/>
      <c r="L2746" s="25"/>
    </row>
    <row r="2747" spans="1:12" s="5" customFormat="1" ht="15.75">
      <c r="A2747" s="16"/>
      <c r="B2747" s="4"/>
      <c r="C2747" s="3"/>
      <c r="D2747" s="4"/>
      <c r="E2747" s="3"/>
      <c r="F2747" s="4"/>
      <c r="L2747" s="25"/>
    </row>
    <row r="2748" spans="1:12" s="5" customFormat="1" ht="15.75">
      <c r="A2748" s="17"/>
      <c r="B2748" s="4"/>
      <c r="C2748" s="3"/>
      <c r="D2748" s="4"/>
      <c r="E2748" s="3"/>
      <c r="F2748" s="4"/>
      <c r="L2748" s="25"/>
    </row>
    <row r="2749" spans="1:12" s="5" customFormat="1" ht="15.75">
      <c r="A2749" s="18" t="s">
        <v>52</v>
      </c>
      <c r="B2749" s="4"/>
      <c r="C2749" s="3"/>
      <c r="D2749" s="4"/>
      <c r="E2749" s="3"/>
      <c r="F2749" s="4"/>
      <c r="L2749" s="25"/>
    </row>
    <row r="2750" spans="1:12" s="5" customFormat="1" ht="15.75">
      <c r="A2750" s="4"/>
      <c r="B2750" s="4"/>
      <c r="C2750" s="3"/>
      <c r="D2750" s="4"/>
      <c r="E2750" s="3"/>
      <c r="F2750" s="4"/>
      <c r="L2750" s="25"/>
    </row>
    <row r="2751" spans="1:12" s="5" customFormat="1" ht="15.75">
      <c r="A2751" s="6" t="s">
        <v>0</v>
      </c>
      <c r="B2751" s="4"/>
      <c r="C2751" s="3"/>
      <c r="D2751" s="4"/>
      <c r="E2751" s="3"/>
      <c r="F2751" s="4"/>
      <c r="L2751" s="25"/>
    </row>
    <row r="2752" spans="1:12" s="5" customFormat="1" ht="15.75">
      <c r="A2752" s="4"/>
      <c r="B2752" s="4"/>
      <c r="C2752" s="3"/>
      <c r="D2752" s="4"/>
      <c r="E2752" s="3"/>
      <c r="F2752" s="4"/>
      <c r="L2752" s="25"/>
    </row>
    <row r="2753" spans="1:12" s="5" customFormat="1" ht="15.75">
      <c r="A2753" s="6" t="s">
        <v>1</v>
      </c>
      <c r="B2753" s="4"/>
      <c r="C2753" s="3"/>
      <c r="D2753" s="4"/>
      <c r="E2753" s="3"/>
      <c r="F2753" s="4"/>
      <c r="L2753" s="25"/>
    </row>
    <row r="2754" spans="1:12" s="5" customFormat="1" ht="15.75">
      <c r="A2754" s="19" t="s">
        <v>86</v>
      </c>
      <c r="B2754" s="4"/>
      <c r="C2754" s="3"/>
      <c r="D2754" s="4"/>
      <c r="E2754" s="3"/>
      <c r="F2754" s="4"/>
      <c r="L2754" s="25"/>
    </row>
    <row r="2755" spans="1:12" s="5" customFormat="1" ht="15.75">
      <c r="A2755" s="4"/>
      <c r="B2755" s="4"/>
      <c r="C2755" s="3"/>
      <c r="D2755" s="8"/>
      <c r="E2755" s="9"/>
      <c r="F2755" s="8"/>
      <c r="L2755" s="25"/>
    </row>
    <row r="2756" spans="1:12" s="5" customFormat="1" ht="15.75">
      <c r="A2756" s="4"/>
      <c r="B2756" s="10"/>
      <c r="C2756" s="11"/>
      <c r="D2756" s="10"/>
      <c r="E2756" s="11"/>
      <c r="F2756" s="10"/>
      <c r="L2756" s="25"/>
    </row>
    <row r="2757" spans="1:12" s="5" customFormat="1" ht="15.75">
      <c r="A2757" s="4"/>
      <c r="B2757" s="2">
        <v>1997</v>
      </c>
      <c r="C2757" s="1"/>
      <c r="D2757" s="2">
        <v>1998</v>
      </c>
      <c r="E2757" s="1"/>
      <c r="F2757" s="2">
        <v>1999</v>
      </c>
      <c r="L2757" s="25"/>
    </row>
    <row r="2758" spans="1:12" s="5" customFormat="1" ht="15.75">
      <c r="A2758" s="4"/>
      <c r="B2758" s="4"/>
      <c r="C2758" s="3"/>
      <c r="D2758" s="4"/>
      <c r="E2758" s="3"/>
      <c r="F2758" s="4"/>
      <c r="L2758" s="25"/>
    </row>
    <row r="2759" spans="1:13" s="5" customFormat="1" ht="15.75">
      <c r="A2759" s="4" t="s">
        <v>3</v>
      </c>
      <c r="B2759" s="4">
        <f>I2759</f>
        <v>1000000</v>
      </c>
      <c r="C2759" s="3"/>
      <c r="D2759" s="4">
        <f>J2759</f>
        <v>2125000</v>
      </c>
      <c r="E2759" s="3"/>
      <c r="F2759" s="4">
        <f>K2759</f>
        <v>2125000</v>
      </c>
      <c r="H2759" s="25" t="s">
        <v>186</v>
      </c>
      <c r="I2759" s="26">
        <v>1000000</v>
      </c>
      <c r="J2759" s="26">
        <v>2125000</v>
      </c>
      <c r="K2759" s="26">
        <v>2125000</v>
      </c>
      <c r="L2759" s="25">
        <v>1</v>
      </c>
      <c r="M2759" s="25" t="s">
        <v>116</v>
      </c>
    </row>
    <row r="2760" spans="1:13" s="5" customFormat="1" ht="15.75">
      <c r="A2760" s="4" t="s">
        <v>4</v>
      </c>
      <c r="B2760" s="4">
        <f>I2760</f>
        <v>1724433</v>
      </c>
      <c r="C2760" s="3"/>
      <c r="D2760" s="4">
        <f>J2760</f>
        <v>1684279</v>
      </c>
      <c r="E2760" s="3"/>
      <c r="F2760" s="4">
        <f>K2760</f>
        <v>1676465</v>
      </c>
      <c r="H2760" s="25" t="s">
        <v>186</v>
      </c>
      <c r="I2760" s="26">
        <v>1724433</v>
      </c>
      <c r="J2760" s="26">
        <v>1684279</v>
      </c>
      <c r="K2760" s="26">
        <v>1676465</v>
      </c>
      <c r="L2760" s="25">
        <v>2</v>
      </c>
      <c r="M2760" s="25" t="s">
        <v>117</v>
      </c>
    </row>
    <row r="2761" spans="1:13" s="5" customFormat="1" ht="15.75">
      <c r="A2761" s="4"/>
      <c r="B2761" s="4"/>
      <c r="C2761" s="3"/>
      <c r="D2761" s="4"/>
      <c r="E2761" s="3"/>
      <c r="F2761" s="4"/>
      <c r="H2761" s="25" t="s">
        <v>186</v>
      </c>
      <c r="I2761" s="26">
        <v>16730162</v>
      </c>
      <c r="J2761" s="26">
        <v>17539159</v>
      </c>
      <c r="K2761" s="26">
        <v>19451320</v>
      </c>
      <c r="L2761" s="25">
        <v>3</v>
      </c>
      <c r="M2761" s="25" t="s">
        <v>118</v>
      </c>
    </row>
    <row r="2762" spans="1:13" s="5" customFormat="1" ht="15.75">
      <c r="A2762" s="4" t="s">
        <v>5</v>
      </c>
      <c r="B2762" s="4">
        <f aca="true" t="shared" si="408" ref="B2762:B2767">I2761</f>
        <v>16730162</v>
      </c>
      <c r="C2762" s="3"/>
      <c r="D2762" s="4">
        <f aca="true" t="shared" si="409" ref="D2762:D2767">J2761</f>
        <v>17539159</v>
      </c>
      <c r="E2762" s="3"/>
      <c r="F2762" s="4">
        <f aca="true" t="shared" si="410" ref="F2762:F2767">K2761</f>
        <v>19451320</v>
      </c>
      <c r="H2762" s="25" t="s">
        <v>186</v>
      </c>
      <c r="I2762" s="26">
        <v>45164</v>
      </c>
      <c r="J2762" s="26">
        <v>45164</v>
      </c>
      <c r="K2762" s="26">
        <v>16636</v>
      </c>
      <c r="L2762" s="25">
        <v>4</v>
      </c>
      <c r="M2762" s="25" t="s">
        <v>119</v>
      </c>
    </row>
    <row r="2763" spans="1:13" s="5" customFormat="1" ht="15.75">
      <c r="A2763" s="4" t="s">
        <v>6</v>
      </c>
      <c r="B2763" s="4">
        <f t="shared" si="408"/>
        <v>45164</v>
      </c>
      <c r="C2763" s="3"/>
      <c r="D2763" s="4">
        <f t="shared" si="409"/>
        <v>45164</v>
      </c>
      <c r="E2763" s="3"/>
      <c r="F2763" s="4">
        <f t="shared" si="410"/>
        <v>16636</v>
      </c>
      <c r="H2763" s="25" t="s">
        <v>186</v>
      </c>
      <c r="I2763" s="26">
        <v>477615</v>
      </c>
      <c r="J2763" s="26">
        <v>565400</v>
      </c>
      <c r="K2763" s="26">
        <v>626250</v>
      </c>
      <c r="L2763" s="25">
        <v>5</v>
      </c>
      <c r="M2763" s="25" t="s">
        <v>120</v>
      </c>
    </row>
    <row r="2764" spans="1:13" s="5" customFormat="1" ht="15.75">
      <c r="A2764" s="4" t="s">
        <v>7</v>
      </c>
      <c r="B2764" s="4">
        <f t="shared" si="408"/>
        <v>477615</v>
      </c>
      <c r="C2764" s="3"/>
      <c r="D2764" s="4">
        <f t="shared" si="409"/>
        <v>565400</v>
      </c>
      <c r="E2764" s="3"/>
      <c r="F2764" s="4">
        <f t="shared" si="410"/>
        <v>626250</v>
      </c>
      <c r="H2764" s="25" t="s">
        <v>186</v>
      </c>
      <c r="I2764" s="26">
        <v>89354</v>
      </c>
      <c r="J2764" s="26">
        <v>62065</v>
      </c>
      <c r="K2764" s="26">
        <v>107721</v>
      </c>
      <c r="L2764" s="25">
        <v>6</v>
      </c>
      <c r="M2764" s="25" t="s">
        <v>121</v>
      </c>
    </row>
    <row r="2765" spans="1:13" s="5" customFormat="1" ht="15.75">
      <c r="A2765" s="4" t="s">
        <v>8</v>
      </c>
      <c r="B2765" s="4">
        <f t="shared" si="408"/>
        <v>89354</v>
      </c>
      <c r="C2765" s="3"/>
      <c r="D2765" s="4">
        <f t="shared" si="409"/>
        <v>62065</v>
      </c>
      <c r="E2765" s="3"/>
      <c r="F2765" s="4">
        <f t="shared" si="410"/>
        <v>107721</v>
      </c>
      <c r="H2765" s="25" t="s">
        <v>186</v>
      </c>
      <c r="I2765" s="26">
        <v>346806</v>
      </c>
      <c r="J2765" s="26">
        <v>288760</v>
      </c>
      <c r="K2765" s="26">
        <v>301478</v>
      </c>
      <c r="L2765" s="25">
        <v>7</v>
      </c>
      <c r="M2765" s="25" t="s">
        <v>122</v>
      </c>
    </row>
    <row r="2766" spans="1:13" s="5" customFormat="1" ht="15.75">
      <c r="A2766" s="4" t="s">
        <v>9</v>
      </c>
      <c r="B2766" s="4">
        <f t="shared" si="408"/>
        <v>346806</v>
      </c>
      <c r="C2766" s="3"/>
      <c r="D2766" s="4">
        <f t="shared" si="409"/>
        <v>288760</v>
      </c>
      <c r="E2766" s="3"/>
      <c r="F2766" s="4">
        <f t="shared" si="410"/>
        <v>301478</v>
      </c>
      <c r="H2766" s="25" t="s">
        <v>186</v>
      </c>
      <c r="I2766" s="26">
        <v>0</v>
      </c>
      <c r="J2766" s="26">
        <v>294000</v>
      </c>
      <c r="K2766" s="26">
        <v>294000</v>
      </c>
      <c r="L2766" s="25">
        <v>8</v>
      </c>
      <c r="M2766" s="25" t="s">
        <v>123</v>
      </c>
    </row>
    <row r="2767" spans="1:13" s="5" customFormat="1" ht="15.75">
      <c r="A2767" s="4" t="s">
        <v>10</v>
      </c>
      <c r="B2767" s="12">
        <f t="shared" si="408"/>
        <v>0</v>
      </c>
      <c r="C2767" s="3"/>
      <c r="D2767" s="12">
        <f t="shared" si="409"/>
        <v>294000</v>
      </c>
      <c r="E2767" s="3"/>
      <c r="F2767" s="12">
        <f t="shared" si="410"/>
        <v>294000</v>
      </c>
      <c r="H2767" s="25" t="s">
        <v>186</v>
      </c>
      <c r="I2767" s="26">
        <v>6566</v>
      </c>
      <c r="J2767" s="26">
        <v>9400</v>
      </c>
      <c r="K2767" s="26">
        <v>9120</v>
      </c>
      <c r="L2767" s="25">
        <v>9</v>
      </c>
      <c r="M2767" s="25" t="s">
        <v>124</v>
      </c>
    </row>
    <row r="2768" spans="1:13" s="5" customFormat="1" ht="15.75">
      <c r="A2768" s="4"/>
      <c r="B2768" s="3"/>
      <c r="C2768" s="3"/>
      <c r="D2768" s="3"/>
      <c r="E2768" s="3"/>
      <c r="F2768" s="3"/>
      <c r="H2768" s="25" t="s">
        <v>186</v>
      </c>
      <c r="I2768" s="26">
        <v>786</v>
      </c>
      <c r="J2768" s="26">
        <v>512</v>
      </c>
      <c r="K2768" s="26">
        <v>1610</v>
      </c>
      <c r="L2768" s="25">
        <v>10</v>
      </c>
      <c r="M2768" s="25" t="s">
        <v>125</v>
      </c>
    </row>
    <row r="2769" spans="1:13" s="5" customFormat="1" ht="15.75">
      <c r="A2769" s="4" t="s">
        <v>11</v>
      </c>
      <c r="B2769" s="4">
        <f>SUM(B2762:B2768)</f>
        <v>17689101</v>
      </c>
      <c r="C2769" s="3"/>
      <c r="D2769" s="4">
        <f>SUM(D2762:D2768)</f>
        <v>18794548</v>
      </c>
      <c r="E2769" s="3"/>
      <c r="F2769" s="4">
        <f>SUM(F2762:F2768)</f>
        <v>20797405</v>
      </c>
      <c r="H2769" s="25" t="s">
        <v>186</v>
      </c>
      <c r="I2769" s="26">
        <v>1529674</v>
      </c>
      <c r="J2769" s="26">
        <v>1652805</v>
      </c>
      <c r="K2769" s="26">
        <v>1653300</v>
      </c>
      <c r="L2769" s="25">
        <v>11</v>
      </c>
      <c r="M2769" s="25" t="s">
        <v>126</v>
      </c>
    </row>
    <row r="2770" spans="1:13" s="5" customFormat="1" ht="15.75">
      <c r="A2770" s="4"/>
      <c r="B2770" s="4"/>
      <c r="C2770" s="3"/>
      <c r="D2770" s="4"/>
      <c r="E2770" s="3"/>
      <c r="F2770" s="4"/>
      <c r="H2770" s="25" t="s">
        <v>186</v>
      </c>
      <c r="I2770" s="26">
        <v>1539150</v>
      </c>
      <c r="J2770" s="26">
        <v>1736831</v>
      </c>
      <c r="K2770" s="26">
        <v>1861875</v>
      </c>
      <c r="L2770" s="25">
        <v>12</v>
      </c>
      <c r="M2770" s="25" t="s">
        <v>127</v>
      </c>
    </row>
    <row r="2771" spans="1:13" s="5" customFormat="1" ht="15.75">
      <c r="A2771" s="4" t="s">
        <v>12</v>
      </c>
      <c r="B2771" s="3">
        <f>I2767</f>
        <v>6566</v>
      </c>
      <c r="C2771" s="3"/>
      <c r="D2771" s="3">
        <f>J2767</f>
        <v>9400</v>
      </c>
      <c r="E2771" s="3"/>
      <c r="F2771" s="3">
        <f>K2767</f>
        <v>9120</v>
      </c>
      <c r="H2771" s="25" t="s">
        <v>186</v>
      </c>
      <c r="I2771" s="26">
        <v>0</v>
      </c>
      <c r="J2771" s="26">
        <v>0</v>
      </c>
      <c r="K2771" s="26">
        <v>5623097</v>
      </c>
      <c r="L2771" s="25">
        <v>13</v>
      </c>
      <c r="M2771" s="25" t="s">
        <v>128</v>
      </c>
    </row>
    <row r="2772" spans="1:13" s="5" customFormat="1" ht="15.75">
      <c r="A2772" s="4" t="s">
        <v>13</v>
      </c>
      <c r="B2772" s="12">
        <f>I2768</f>
        <v>786</v>
      </c>
      <c r="C2772" s="3"/>
      <c r="D2772" s="12">
        <f>J2768</f>
        <v>512</v>
      </c>
      <c r="E2772" s="3"/>
      <c r="F2772" s="12">
        <f>K2768</f>
        <v>1610</v>
      </c>
      <c r="H2772" s="25" t="s">
        <v>186</v>
      </c>
      <c r="I2772" s="26">
        <v>2591482</v>
      </c>
      <c r="J2772" s="26">
        <v>2591590</v>
      </c>
      <c r="K2772" s="26">
        <v>2151490</v>
      </c>
      <c r="L2772" s="25">
        <v>14</v>
      </c>
      <c r="M2772" s="25" t="s">
        <v>129</v>
      </c>
    </row>
    <row r="2773" spans="1:13" s="5" customFormat="1" ht="15.75">
      <c r="A2773" s="4"/>
      <c r="B2773" s="3"/>
      <c r="C2773" s="3"/>
      <c r="D2773" s="3"/>
      <c r="E2773" s="3"/>
      <c r="F2773" s="3"/>
      <c r="H2773" s="25" t="s">
        <v>186</v>
      </c>
      <c r="I2773" s="26">
        <v>100000</v>
      </c>
      <c r="J2773" s="26">
        <v>100000</v>
      </c>
      <c r="K2773" s="26">
        <v>100000</v>
      </c>
      <c r="L2773" s="25">
        <v>15</v>
      </c>
      <c r="M2773" s="25" t="s">
        <v>130</v>
      </c>
    </row>
    <row r="2774" spans="1:13" s="5" customFormat="1" ht="15.75">
      <c r="A2774" s="4" t="s">
        <v>14</v>
      </c>
      <c r="B2774" s="4">
        <f>SUM(B2771:B2773)</f>
        <v>7352</v>
      </c>
      <c r="C2774" s="3"/>
      <c r="D2774" s="4">
        <f>SUM(D2771:D2773)</f>
        <v>9912</v>
      </c>
      <c r="E2774" s="3"/>
      <c r="F2774" s="4">
        <f>SUM(F2771:F2773)</f>
        <v>10730</v>
      </c>
      <c r="H2774" s="25" t="s">
        <v>186</v>
      </c>
      <c r="I2774" s="26">
        <v>0</v>
      </c>
      <c r="J2774" s="26">
        <v>0</v>
      </c>
      <c r="K2774" s="26">
        <v>0</v>
      </c>
      <c r="L2774" s="25">
        <v>16</v>
      </c>
      <c r="M2774" s="25" t="s">
        <v>131</v>
      </c>
    </row>
    <row r="2775" spans="1:13" s="5" customFormat="1" ht="15.75">
      <c r="A2775" s="4"/>
      <c r="B2775" s="4"/>
      <c r="C2775" s="4"/>
      <c r="D2775" s="4"/>
      <c r="E2775" s="4"/>
      <c r="F2775" s="4"/>
      <c r="H2775" s="25" t="s">
        <v>186</v>
      </c>
      <c r="I2775" s="26">
        <v>0</v>
      </c>
      <c r="J2775" s="26">
        <v>0</v>
      </c>
      <c r="K2775" s="26">
        <v>121909</v>
      </c>
      <c r="L2775" s="25">
        <v>17</v>
      </c>
      <c r="M2775" s="25" t="s">
        <v>132</v>
      </c>
    </row>
    <row r="2776" spans="1:13" s="5" customFormat="1" ht="15.75">
      <c r="A2776" s="4" t="s">
        <v>15</v>
      </c>
      <c r="B2776" s="4">
        <f aca="true" t="shared" si="411" ref="B2776:B2782">I2769</f>
        <v>1529674</v>
      </c>
      <c r="C2776" s="3"/>
      <c r="D2776" s="4">
        <f aca="true" t="shared" si="412" ref="D2776:D2782">J2769</f>
        <v>1652805</v>
      </c>
      <c r="E2776" s="3"/>
      <c r="F2776" s="4">
        <f aca="true" t="shared" si="413" ref="F2776:F2782">K2769</f>
        <v>1653300</v>
      </c>
      <c r="H2776" s="25" t="s">
        <v>186</v>
      </c>
      <c r="I2776" s="27">
        <v>13923843</v>
      </c>
      <c r="J2776" s="27">
        <v>16861522</v>
      </c>
      <c r="K2776" s="27">
        <v>19016870</v>
      </c>
      <c r="L2776" s="25">
        <v>18</v>
      </c>
      <c r="M2776" s="25" t="s">
        <v>133</v>
      </c>
    </row>
    <row r="2777" spans="1:13" s="5" customFormat="1" ht="15.75">
      <c r="A2777" s="4" t="s">
        <v>16</v>
      </c>
      <c r="B2777" s="4">
        <f t="shared" si="411"/>
        <v>1539150</v>
      </c>
      <c r="C2777" s="3"/>
      <c r="D2777" s="4">
        <f t="shared" si="412"/>
        <v>1736831</v>
      </c>
      <c r="E2777" s="3"/>
      <c r="F2777" s="4">
        <f t="shared" si="413"/>
        <v>1861875</v>
      </c>
      <c r="H2777" s="25" t="s">
        <v>186</v>
      </c>
      <c r="I2777" s="26">
        <v>1481893</v>
      </c>
      <c r="J2777" s="26">
        <v>1532131</v>
      </c>
      <c r="K2777" s="26">
        <v>1532131</v>
      </c>
      <c r="L2777" s="25">
        <v>19</v>
      </c>
      <c r="M2777" s="25" t="s">
        <v>134</v>
      </c>
    </row>
    <row r="2778" spans="1:13" s="5" customFormat="1" ht="15.75">
      <c r="A2778" s="4" t="s">
        <v>17</v>
      </c>
      <c r="B2778" s="4">
        <f t="shared" si="411"/>
        <v>0</v>
      </c>
      <c r="C2778" s="3"/>
      <c r="D2778" s="4">
        <f t="shared" si="412"/>
        <v>0</v>
      </c>
      <c r="E2778" s="3"/>
      <c r="F2778" s="4">
        <f t="shared" si="413"/>
        <v>5623097</v>
      </c>
      <c r="H2778" s="25" t="s">
        <v>186</v>
      </c>
      <c r="I2778" s="26">
        <v>1545710</v>
      </c>
      <c r="J2778" s="26">
        <v>1713659</v>
      </c>
      <c r="K2778" s="26">
        <v>1812075</v>
      </c>
      <c r="L2778" s="25">
        <v>20</v>
      </c>
      <c r="M2778" s="25" t="s">
        <v>135</v>
      </c>
    </row>
    <row r="2779" spans="1:13" s="5" customFormat="1" ht="15.75">
      <c r="A2779" s="4" t="s">
        <v>18</v>
      </c>
      <c r="B2779" s="4">
        <f t="shared" si="411"/>
        <v>2591482</v>
      </c>
      <c r="C2779" s="3"/>
      <c r="D2779" s="4">
        <f t="shared" si="412"/>
        <v>2591590</v>
      </c>
      <c r="E2779" s="3"/>
      <c r="F2779" s="4">
        <f t="shared" si="413"/>
        <v>2151490</v>
      </c>
      <c r="H2779" s="25" t="s">
        <v>186</v>
      </c>
      <c r="I2779" s="26">
        <v>8477703</v>
      </c>
      <c r="J2779" s="26">
        <v>8683498</v>
      </c>
      <c r="K2779" s="26">
        <v>8887350</v>
      </c>
      <c r="L2779" s="25">
        <v>21</v>
      </c>
      <c r="M2779" s="25" t="s">
        <v>136</v>
      </c>
    </row>
    <row r="2780" spans="1:13" s="5" customFormat="1" ht="15.75">
      <c r="A2780" s="4" t="s">
        <v>19</v>
      </c>
      <c r="B2780" s="4">
        <f t="shared" si="411"/>
        <v>100000</v>
      </c>
      <c r="C2780" s="3"/>
      <c r="D2780" s="4">
        <f t="shared" si="412"/>
        <v>100000</v>
      </c>
      <c r="E2780" s="3"/>
      <c r="F2780" s="4">
        <f t="shared" si="413"/>
        <v>100000</v>
      </c>
      <c r="H2780" s="25" t="s">
        <v>186</v>
      </c>
      <c r="I2780" s="26">
        <v>105678</v>
      </c>
      <c r="J2780" s="26">
        <v>108848</v>
      </c>
      <c r="K2780" s="26">
        <v>111025</v>
      </c>
      <c r="L2780" s="25">
        <v>22</v>
      </c>
      <c r="M2780" s="25" t="s">
        <v>137</v>
      </c>
    </row>
    <row r="2781" spans="1:13" s="5" customFormat="1" ht="15.75">
      <c r="A2781" s="4" t="s">
        <v>20</v>
      </c>
      <c r="B2781" s="4">
        <f t="shared" si="411"/>
        <v>0</v>
      </c>
      <c r="C2781" s="3"/>
      <c r="D2781" s="4">
        <f t="shared" si="412"/>
        <v>0</v>
      </c>
      <c r="E2781" s="3"/>
      <c r="F2781" s="4">
        <f t="shared" si="413"/>
        <v>0</v>
      </c>
      <c r="H2781" s="25" t="s">
        <v>186</v>
      </c>
      <c r="I2781" s="29">
        <v>102800</v>
      </c>
      <c r="J2781" s="29">
        <v>105884</v>
      </c>
      <c r="K2781" s="29">
        <v>116578</v>
      </c>
      <c r="L2781" s="25">
        <v>23</v>
      </c>
      <c r="M2781" s="25" t="s">
        <v>138</v>
      </c>
    </row>
    <row r="2782" spans="1:13" s="5" customFormat="1" ht="15.75">
      <c r="A2782" s="4" t="s">
        <v>21</v>
      </c>
      <c r="B2782" s="4">
        <f t="shared" si="411"/>
        <v>0</v>
      </c>
      <c r="C2782" s="3"/>
      <c r="D2782" s="4">
        <f t="shared" si="412"/>
        <v>0</v>
      </c>
      <c r="E2782" s="3"/>
      <c r="F2782" s="4">
        <f t="shared" si="413"/>
        <v>121909</v>
      </c>
      <c r="H2782" s="25" t="s">
        <v>186</v>
      </c>
      <c r="I2782" s="26">
        <v>300000</v>
      </c>
      <c r="J2782" s="26">
        <v>300000</v>
      </c>
      <c r="K2782" s="26">
        <v>301740</v>
      </c>
      <c r="L2782" s="25">
        <v>24</v>
      </c>
      <c r="M2782" s="25" t="s">
        <v>139</v>
      </c>
    </row>
    <row r="2783" spans="1:13" s="5" customFormat="1" ht="15.75">
      <c r="A2783" s="4"/>
      <c r="B2783" s="4"/>
      <c r="C2783" s="3"/>
      <c r="D2783" s="4"/>
      <c r="E2783" s="3"/>
      <c r="F2783" s="4"/>
      <c r="H2783" s="25" t="s">
        <v>186</v>
      </c>
      <c r="I2783" s="26">
        <v>291746</v>
      </c>
      <c r="J2783" s="26">
        <v>291746</v>
      </c>
      <c r="K2783" s="26">
        <v>297581</v>
      </c>
      <c r="L2783" s="25">
        <v>25</v>
      </c>
      <c r="M2783" s="25" t="s">
        <v>140</v>
      </c>
    </row>
    <row r="2784" spans="1:13" s="5" customFormat="1" ht="15.75">
      <c r="A2784" s="4" t="s">
        <v>22</v>
      </c>
      <c r="B2784" s="4">
        <f>I2776</f>
        <v>13923843</v>
      </c>
      <c r="C2784" s="3"/>
      <c r="D2784" s="4">
        <f>J2776</f>
        <v>16861522</v>
      </c>
      <c r="E2784" s="3"/>
      <c r="F2784" s="4">
        <f>K2776</f>
        <v>19016870</v>
      </c>
      <c r="H2784" s="25" t="s">
        <v>186</v>
      </c>
      <c r="I2784" s="26">
        <v>0</v>
      </c>
      <c r="J2784" s="26">
        <v>0</v>
      </c>
      <c r="K2784" s="26">
        <v>50000</v>
      </c>
      <c r="L2784" s="25">
        <v>26</v>
      </c>
      <c r="M2784" s="25" t="s">
        <v>141</v>
      </c>
    </row>
    <row r="2785" spans="1:13" s="5" customFormat="1" ht="15.75">
      <c r="A2785" s="4" t="s">
        <v>23</v>
      </c>
      <c r="B2785" s="4">
        <f>I2777</f>
        <v>1481893</v>
      </c>
      <c r="C2785" s="3"/>
      <c r="D2785" s="4">
        <f>J2777</f>
        <v>1532131</v>
      </c>
      <c r="E2785" s="3"/>
      <c r="F2785" s="4">
        <f>K2777</f>
        <v>1532131</v>
      </c>
      <c r="H2785" s="25" t="s">
        <v>186</v>
      </c>
      <c r="I2785" s="26">
        <v>5024521</v>
      </c>
      <c r="J2785" s="26">
        <v>5049261</v>
      </c>
      <c r="K2785" s="26">
        <v>5065645</v>
      </c>
      <c r="L2785" s="25">
        <v>27</v>
      </c>
      <c r="M2785" s="25" t="s">
        <v>142</v>
      </c>
    </row>
    <row r="2786" spans="1:13" s="5" customFormat="1" ht="15.75">
      <c r="A2786" s="4" t="s">
        <v>24</v>
      </c>
      <c r="B2786" s="12">
        <f>I2778</f>
        <v>1545710</v>
      </c>
      <c r="C2786" s="3"/>
      <c r="D2786" s="12">
        <f>J2778</f>
        <v>1713659</v>
      </c>
      <c r="E2786" s="3"/>
      <c r="F2786" s="12">
        <f>K2778</f>
        <v>1812075</v>
      </c>
      <c r="H2786" s="25" t="s">
        <v>186</v>
      </c>
      <c r="I2786" s="26">
        <v>363402</v>
      </c>
      <c r="J2786" s="26">
        <v>376440</v>
      </c>
      <c r="K2786" s="26">
        <v>530000</v>
      </c>
      <c r="L2786" s="25">
        <v>28</v>
      </c>
      <c r="M2786" s="25" t="s">
        <v>143</v>
      </c>
    </row>
    <row r="2787" spans="1:13" s="5" customFormat="1" ht="15.75">
      <c r="A2787" s="4"/>
      <c r="B2787" s="4"/>
      <c r="C2787" s="3"/>
      <c r="D2787" s="4"/>
      <c r="E2787" s="3"/>
      <c r="F2787" s="4"/>
      <c r="H2787" s="25" t="s">
        <v>186</v>
      </c>
      <c r="I2787" s="26">
        <v>1340915</v>
      </c>
      <c r="J2787" s="26">
        <v>1357614</v>
      </c>
      <c r="K2787" s="26">
        <v>1365765</v>
      </c>
      <c r="L2787" s="25">
        <v>29</v>
      </c>
      <c r="M2787" s="25" t="s">
        <v>144</v>
      </c>
    </row>
    <row r="2788" spans="1:13" s="5" customFormat="1" ht="15.75">
      <c r="A2788" s="4" t="s">
        <v>25</v>
      </c>
      <c r="B2788" s="4">
        <f>SUM(B2784:B2787)</f>
        <v>16951446</v>
      </c>
      <c r="C2788" s="3"/>
      <c r="D2788" s="4">
        <f>SUM(D2784:D2787)</f>
        <v>20107312</v>
      </c>
      <c r="E2788" s="3"/>
      <c r="F2788" s="4">
        <f>SUM(F2784:F2787)</f>
        <v>22361076</v>
      </c>
      <c r="H2788" s="25" t="s">
        <v>186</v>
      </c>
      <c r="I2788" s="26">
        <v>0</v>
      </c>
      <c r="J2788" s="26">
        <v>30771</v>
      </c>
      <c r="K2788" s="26">
        <v>27690</v>
      </c>
      <c r="L2788" s="25">
        <v>30</v>
      </c>
      <c r="M2788" s="25" t="s">
        <v>145</v>
      </c>
    </row>
    <row r="2789" spans="1:13" s="5" customFormat="1" ht="15.75">
      <c r="A2789" s="4"/>
      <c r="B2789" s="4"/>
      <c r="C2789" s="3"/>
      <c r="D2789" s="4"/>
      <c r="E2789" s="3"/>
      <c r="F2789" s="4"/>
      <c r="H2789" s="25" t="s">
        <v>186</v>
      </c>
      <c r="I2789" s="26">
        <v>17869315</v>
      </c>
      <c r="J2789" s="26">
        <v>20057056</v>
      </c>
      <c r="K2789" s="26">
        <v>19900000</v>
      </c>
      <c r="L2789" s="25">
        <v>31</v>
      </c>
      <c r="M2789" s="25" t="s">
        <v>146</v>
      </c>
    </row>
    <row r="2790" spans="1:13" s="5" customFormat="1" ht="15.75">
      <c r="A2790" s="4" t="s">
        <v>26</v>
      </c>
      <c r="B2790" s="4">
        <f aca="true" t="shared" si="414" ref="B2790:B2795">I2779</f>
        <v>8477703</v>
      </c>
      <c r="C2790" s="3"/>
      <c r="D2790" s="4">
        <f aca="true" t="shared" si="415" ref="D2790:D2795">J2779</f>
        <v>8683498</v>
      </c>
      <c r="E2790" s="3"/>
      <c r="F2790" s="4">
        <f aca="true" t="shared" si="416" ref="F2790:F2795">K2779</f>
        <v>8887350</v>
      </c>
      <c r="H2790" s="25" t="s">
        <v>186</v>
      </c>
      <c r="I2790" s="26">
        <v>4602815</v>
      </c>
      <c r="J2790" s="26">
        <v>4781492</v>
      </c>
      <c r="K2790" s="26">
        <v>4811836</v>
      </c>
      <c r="L2790" s="25">
        <v>32</v>
      </c>
      <c r="M2790" s="25" t="s">
        <v>147</v>
      </c>
    </row>
    <row r="2791" spans="1:13" s="5" customFormat="1" ht="15.75">
      <c r="A2791" s="4" t="s">
        <v>27</v>
      </c>
      <c r="B2791" s="4">
        <f t="shared" si="414"/>
        <v>105678</v>
      </c>
      <c r="C2791" s="3"/>
      <c r="D2791" s="4">
        <f t="shared" si="415"/>
        <v>108848</v>
      </c>
      <c r="E2791" s="3"/>
      <c r="F2791" s="4">
        <f t="shared" si="416"/>
        <v>111025</v>
      </c>
      <c r="H2791" s="25" t="s">
        <v>186</v>
      </c>
      <c r="I2791" s="26">
        <v>6149068</v>
      </c>
      <c r="J2791" s="26">
        <v>6064210</v>
      </c>
      <c r="K2791" s="26">
        <v>6361344</v>
      </c>
      <c r="L2791" s="25">
        <v>33</v>
      </c>
      <c r="M2791" s="25" t="s">
        <v>148</v>
      </c>
    </row>
    <row r="2792" spans="1:13" s="5" customFormat="1" ht="15.75">
      <c r="A2792" s="4" t="s">
        <v>28</v>
      </c>
      <c r="B2792" s="4">
        <f t="shared" si="414"/>
        <v>102800</v>
      </c>
      <c r="C2792" s="3"/>
      <c r="D2792" s="4">
        <f t="shared" si="415"/>
        <v>105884</v>
      </c>
      <c r="E2792" s="3"/>
      <c r="F2792" s="4">
        <f t="shared" si="416"/>
        <v>116578</v>
      </c>
      <c r="H2792" s="25" t="s">
        <v>186</v>
      </c>
      <c r="I2792" s="26">
        <v>1068757</v>
      </c>
      <c r="J2792" s="26">
        <v>1175248</v>
      </c>
      <c r="K2792" s="26">
        <v>854784</v>
      </c>
      <c r="L2792" s="25">
        <v>34</v>
      </c>
      <c r="M2792" s="25" t="s">
        <v>149</v>
      </c>
    </row>
    <row r="2793" spans="1:13" s="5" customFormat="1" ht="15.75">
      <c r="A2793" s="4" t="s">
        <v>29</v>
      </c>
      <c r="B2793" s="4">
        <f t="shared" si="414"/>
        <v>300000</v>
      </c>
      <c r="C2793" s="3"/>
      <c r="D2793" s="4">
        <f t="shared" si="415"/>
        <v>300000</v>
      </c>
      <c r="E2793" s="3"/>
      <c r="F2793" s="4">
        <f t="shared" si="416"/>
        <v>301740</v>
      </c>
      <c r="H2793" s="25" t="s">
        <v>186</v>
      </c>
      <c r="I2793" s="26">
        <v>177777</v>
      </c>
      <c r="J2793" s="26">
        <v>89034</v>
      </c>
      <c r="K2793" s="26">
        <v>89033</v>
      </c>
      <c r="L2793" s="25">
        <v>35</v>
      </c>
      <c r="M2793" s="25" t="s">
        <v>150</v>
      </c>
    </row>
    <row r="2794" spans="1:13" s="5" customFormat="1" ht="15.75">
      <c r="A2794" s="4" t="s">
        <v>30</v>
      </c>
      <c r="B2794" s="4">
        <f t="shared" si="414"/>
        <v>291746</v>
      </c>
      <c r="C2794" s="3"/>
      <c r="D2794" s="4">
        <f t="shared" si="415"/>
        <v>291746</v>
      </c>
      <c r="E2794" s="3"/>
      <c r="F2794" s="4">
        <f t="shared" si="416"/>
        <v>297581</v>
      </c>
      <c r="H2794" s="25" t="s">
        <v>186</v>
      </c>
      <c r="I2794" s="26">
        <v>118770</v>
      </c>
      <c r="J2794" s="26">
        <v>163500</v>
      </c>
      <c r="K2794" s="26">
        <v>165000</v>
      </c>
      <c r="L2794" s="25">
        <v>36</v>
      </c>
      <c r="M2794" s="25" t="s">
        <v>151</v>
      </c>
    </row>
    <row r="2795" spans="1:13" s="5" customFormat="1" ht="15.75">
      <c r="A2795" s="4" t="s">
        <v>31</v>
      </c>
      <c r="B2795" s="12">
        <f t="shared" si="414"/>
        <v>0</v>
      </c>
      <c r="C2795" s="3"/>
      <c r="D2795" s="12">
        <f t="shared" si="415"/>
        <v>0</v>
      </c>
      <c r="E2795" s="3"/>
      <c r="F2795" s="12">
        <f t="shared" si="416"/>
        <v>50000</v>
      </c>
      <c r="H2795" s="25" t="s">
        <v>186</v>
      </c>
      <c r="I2795" s="26">
        <v>0</v>
      </c>
      <c r="J2795" s="26">
        <v>106597</v>
      </c>
      <c r="K2795" s="26">
        <v>106274</v>
      </c>
      <c r="L2795" s="25">
        <v>37</v>
      </c>
      <c r="M2795" s="25" t="s">
        <v>152</v>
      </c>
    </row>
    <row r="2796" spans="1:12" s="5" customFormat="1" ht="15.75">
      <c r="A2796" s="4"/>
      <c r="B2796" s="4"/>
      <c r="C2796" s="3"/>
      <c r="D2796" s="4"/>
      <c r="E2796" s="3"/>
      <c r="F2796" s="4"/>
      <c r="L2796" s="25"/>
    </row>
    <row r="2797" spans="1:12" s="5" customFormat="1" ht="15.75">
      <c r="A2797" s="4" t="s">
        <v>32</v>
      </c>
      <c r="B2797" s="4">
        <f>SUM(B2790:B2796)</f>
        <v>9277927</v>
      </c>
      <c r="C2797" s="3"/>
      <c r="D2797" s="4">
        <f>SUM(D2790:D2796)</f>
        <v>9489976</v>
      </c>
      <c r="E2797" s="3"/>
      <c r="F2797" s="4">
        <f>SUM(F2790:F2796)</f>
        <v>9764274</v>
      </c>
      <c r="L2797" s="25"/>
    </row>
    <row r="2798" spans="1:12" s="5" customFormat="1" ht="15.75">
      <c r="A2798" s="4"/>
      <c r="B2798" s="4"/>
      <c r="C2798" s="3"/>
      <c r="D2798" s="4"/>
      <c r="E2798" s="3"/>
      <c r="F2798" s="4"/>
      <c r="L2798" s="25"/>
    </row>
    <row r="2799" spans="1:12" s="5" customFormat="1" ht="15.75">
      <c r="A2799" s="4" t="s">
        <v>33</v>
      </c>
      <c r="B2799" s="4">
        <f>I2785</f>
        <v>5024521</v>
      </c>
      <c r="C2799" s="3"/>
      <c r="D2799" s="4">
        <f>J2785</f>
        <v>5049261</v>
      </c>
      <c r="E2799" s="3"/>
      <c r="F2799" s="4">
        <f>K2785</f>
        <v>5065645</v>
      </c>
      <c r="L2799" s="25"/>
    </row>
    <row r="2800" spans="1:12" s="5" customFormat="1" ht="15.75">
      <c r="A2800" s="4" t="s">
        <v>34</v>
      </c>
      <c r="B2800" s="4">
        <f>I2786</f>
        <v>363402</v>
      </c>
      <c r="C2800" s="3"/>
      <c r="D2800" s="4">
        <f>J2786</f>
        <v>376440</v>
      </c>
      <c r="E2800" s="3"/>
      <c r="F2800" s="4">
        <f>K2786</f>
        <v>530000</v>
      </c>
      <c r="L2800" s="25"/>
    </row>
    <row r="2801" spans="1:12" s="5" customFormat="1" ht="15.75">
      <c r="A2801" s="4" t="s">
        <v>35</v>
      </c>
      <c r="B2801" s="4">
        <f>I2787</f>
        <v>1340915</v>
      </c>
      <c r="C2801" s="3"/>
      <c r="D2801" s="4">
        <f>J2787</f>
        <v>1357614</v>
      </c>
      <c r="E2801" s="3"/>
      <c r="F2801" s="4">
        <f>K2787</f>
        <v>1365765</v>
      </c>
      <c r="L2801" s="25"/>
    </row>
    <row r="2802" spans="1:12" s="5" customFormat="1" ht="15.75">
      <c r="A2802" s="4" t="s">
        <v>36</v>
      </c>
      <c r="B2802" s="12">
        <f>I2788</f>
        <v>0</v>
      </c>
      <c r="C2802" s="3"/>
      <c r="D2802" s="12">
        <f>J2788</f>
        <v>30771</v>
      </c>
      <c r="E2802" s="3"/>
      <c r="F2802" s="12">
        <f>K2788</f>
        <v>27690</v>
      </c>
      <c r="L2802" s="25"/>
    </row>
    <row r="2803" spans="1:12" s="5" customFormat="1" ht="15.75">
      <c r="A2803" s="4"/>
      <c r="B2803" s="4"/>
      <c r="C2803" s="3"/>
      <c r="D2803" s="4"/>
      <c r="E2803" s="3"/>
      <c r="F2803" s="4"/>
      <c r="L2803" s="25"/>
    </row>
    <row r="2804" spans="1:12" s="5" customFormat="1" ht="15.75">
      <c r="A2804" s="4" t="s">
        <v>37</v>
      </c>
      <c r="B2804" s="4">
        <f>SUM(B2799:B2803)</f>
        <v>6728838</v>
      </c>
      <c r="C2804" s="3"/>
      <c r="D2804" s="4">
        <f>SUM(D2799:D2803)</f>
        <v>6814086</v>
      </c>
      <c r="E2804" s="3"/>
      <c r="F2804" s="4">
        <f>SUM(F2799:F2803)</f>
        <v>6989100</v>
      </c>
      <c r="L2804" s="25"/>
    </row>
    <row r="2805" spans="1:12" s="5" customFormat="1" ht="15.75">
      <c r="A2805" s="4"/>
      <c r="B2805" s="4"/>
      <c r="C2805" s="3"/>
      <c r="D2805" s="4"/>
      <c r="E2805" s="3"/>
      <c r="F2805" s="4"/>
      <c r="L2805" s="25"/>
    </row>
    <row r="2806" spans="1:12" s="5" customFormat="1" ht="15.75">
      <c r="A2806" s="4" t="s">
        <v>38</v>
      </c>
      <c r="B2806" s="4">
        <f aca="true" t="shared" si="417" ref="B2806:B2811">I2789</f>
        <v>17869315</v>
      </c>
      <c r="C2806" s="3"/>
      <c r="D2806" s="4">
        <f aca="true" t="shared" si="418" ref="D2806:D2811">J2789</f>
        <v>20057056</v>
      </c>
      <c r="E2806" s="3"/>
      <c r="F2806" s="4">
        <f aca="true" t="shared" si="419" ref="F2806:F2811">K2789</f>
        <v>19900000</v>
      </c>
      <c r="L2806" s="25"/>
    </row>
    <row r="2807" spans="1:12" s="5" customFormat="1" ht="15.75">
      <c r="A2807" s="4" t="s">
        <v>39</v>
      </c>
      <c r="B2807" s="4">
        <f t="shared" si="417"/>
        <v>4602815</v>
      </c>
      <c r="C2807" s="3"/>
      <c r="D2807" s="4">
        <f t="shared" si="418"/>
        <v>4781492</v>
      </c>
      <c r="E2807" s="3"/>
      <c r="F2807" s="4">
        <f t="shared" si="419"/>
        <v>4811836</v>
      </c>
      <c r="L2807" s="25"/>
    </row>
    <row r="2808" spans="1:12" s="5" customFormat="1" ht="15.75">
      <c r="A2808" s="4" t="s">
        <v>40</v>
      </c>
      <c r="B2808" s="4">
        <f t="shared" si="417"/>
        <v>6149068</v>
      </c>
      <c r="C2808" s="3"/>
      <c r="D2808" s="4">
        <f t="shared" si="418"/>
        <v>6064210</v>
      </c>
      <c r="E2808" s="3"/>
      <c r="F2808" s="4">
        <f t="shared" si="419"/>
        <v>6361344</v>
      </c>
      <c r="L2808" s="25"/>
    </row>
    <row r="2809" spans="1:12" s="5" customFormat="1" ht="15.75">
      <c r="A2809" s="4" t="s">
        <v>41</v>
      </c>
      <c r="B2809" s="4">
        <f t="shared" si="417"/>
        <v>1068757</v>
      </c>
      <c r="C2809" s="3"/>
      <c r="D2809" s="4">
        <f t="shared" si="418"/>
        <v>1175248</v>
      </c>
      <c r="E2809" s="3"/>
      <c r="F2809" s="4">
        <f t="shared" si="419"/>
        <v>854784</v>
      </c>
      <c r="L2809" s="25"/>
    </row>
    <row r="2810" spans="1:12" s="5" customFormat="1" ht="15.75">
      <c r="A2810" s="4" t="s">
        <v>42</v>
      </c>
      <c r="B2810" s="4">
        <f t="shared" si="417"/>
        <v>177777</v>
      </c>
      <c r="C2810" s="3"/>
      <c r="D2810" s="4">
        <f t="shared" si="418"/>
        <v>89034</v>
      </c>
      <c r="E2810" s="3"/>
      <c r="F2810" s="4">
        <f t="shared" si="419"/>
        <v>89033</v>
      </c>
      <c r="L2810" s="25"/>
    </row>
    <row r="2811" spans="1:12" s="5" customFormat="1" ht="15.75">
      <c r="A2811" s="4" t="s">
        <v>43</v>
      </c>
      <c r="B2811" s="4">
        <f t="shared" si="417"/>
        <v>118770</v>
      </c>
      <c r="C2811" s="3"/>
      <c r="D2811" s="4">
        <f t="shared" si="418"/>
        <v>163500</v>
      </c>
      <c r="E2811" s="3"/>
      <c r="F2811" s="4">
        <f t="shared" si="419"/>
        <v>165000</v>
      </c>
      <c r="L2811" s="25"/>
    </row>
    <row r="2812" spans="1:12" s="5" customFormat="1" ht="15.75">
      <c r="A2812" s="4" t="s">
        <v>44</v>
      </c>
      <c r="B2812" s="4"/>
      <c r="C2812" s="4"/>
      <c r="D2812" s="4"/>
      <c r="E2812" s="3"/>
      <c r="F2812" s="4"/>
      <c r="L2812" s="25"/>
    </row>
    <row r="2813" spans="1:12" s="5" customFormat="1" ht="15.75">
      <c r="A2813" s="4" t="s">
        <v>45</v>
      </c>
      <c r="B2813" s="12">
        <f>I2795</f>
        <v>0</v>
      </c>
      <c r="C2813" s="3"/>
      <c r="D2813" s="12">
        <f>J2795</f>
        <v>106597</v>
      </c>
      <c r="E2813" s="3"/>
      <c r="F2813" s="12">
        <f>K2795</f>
        <v>106274</v>
      </c>
      <c r="L2813" s="25"/>
    </row>
    <row r="2814" spans="1:12" s="5" customFormat="1" ht="15.75">
      <c r="A2814" s="4"/>
      <c r="B2814" s="4"/>
      <c r="C2814" s="4"/>
      <c r="D2814" s="4"/>
      <c r="E2814" s="3"/>
      <c r="F2814" s="4"/>
      <c r="L2814" s="25"/>
    </row>
    <row r="2815" spans="1:12" s="5" customFormat="1" ht="15.75">
      <c r="A2815" s="4" t="s">
        <v>46</v>
      </c>
      <c r="B2815" s="4">
        <f>SUM(B2759:B2760)+B2769+SUM(B2773:B2782)+B2788+B2797+SUM(B2803:B2814)</f>
        <v>89125905</v>
      </c>
      <c r="C2815" s="3"/>
      <c r="D2815" s="4">
        <f>SUM(D2759:D2760)+D2769+SUM(D2773:D2782)+D2788+D2797+SUM(D2803:D2814)</f>
        <v>97543476</v>
      </c>
      <c r="E2815" s="3"/>
      <c r="F2815" s="4">
        <f>SUM(F2759:F2760)+F2769+SUM(F2773:F2782)+F2788+F2797+SUM(F2803:F2814)</f>
        <v>107523992</v>
      </c>
      <c r="L2815" s="25"/>
    </row>
    <row r="2816" spans="1:12" s="5" customFormat="1" ht="15.75">
      <c r="A2816" s="4"/>
      <c r="B2816" s="4"/>
      <c r="C2816" s="3"/>
      <c r="D2816" s="4"/>
      <c r="E2816" s="3"/>
      <c r="F2816" s="4"/>
      <c r="L2816" s="25"/>
    </row>
    <row r="2817" spans="1:12" s="5" customFormat="1" ht="15.75">
      <c r="A2817" s="13" t="s">
        <v>47</v>
      </c>
      <c r="B2817" s="4"/>
      <c r="C2817" s="4"/>
      <c r="D2817" s="4"/>
      <c r="E2817" s="4"/>
      <c r="F2817" s="4"/>
      <c r="L2817" s="25"/>
    </row>
    <row r="2818" spans="1:12" s="5" customFormat="1" ht="15.75">
      <c r="A2818" s="14" t="s">
        <v>48</v>
      </c>
      <c r="B2818" s="4"/>
      <c r="C2818" s="3"/>
      <c r="D2818" s="4"/>
      <c r="E2818" s="3"/>
      <c r="F2818" s="4"/>
      <c r="L2818" s="25"/>
    </row>
    <row r="2819" spans="1:12" s="5" customFormat="1" ht="15.75">
      <c r="A2819" s="14" t="s">
        <v>49</v>
      </c>
      <c r="B2819" s="4"/>
      <c r="C2819" s="3"/>
      <c r="D2819" s="4"/>
      <c r="E2819" s="3"/>
      <c r="F2819" s="4"/>
      <c r="L2819" s="25"/>
    </row>
    <row r="2820" spans="1:12" s="5" customFormat="1" ht="15.75">
      <c r="A2820" s="14" t="s">
        <v>50</v>
      </c>
      <c r="B2820" s="3"/>
      <c r="C2820" s="3"/>
      <c r="D2820" s="3"/>
      <c r="E2820" s="3"/>
      <c r="F2820" s="3"/>
      <c r="L2820" s="25"/>
    </row>
    <row r="2821" spans="1:12" s="5" customFormat="1" ht="15.75">
      <c r="A2821" s="14" t="s">
        <v>51</v>
      </c>
      <c r="B2821" s="4"/>
      <c r="C2821" s="3"/>
      <c r="D2821" s="4"/>
      <c r="E2821" s="3"/>
      <c r="F2821" s="4"/>
      <c r="L2821" s="25"/>
    </row>
    <row r="2822" spans="1:12" s="5" customFormat="1" ht="15.75">
      <c r="A2822" s="4"/>
      <c r="B2822" s="4"/>
      <c r="C2822" s="3"/>
      <c r="D2822" s="4"/>
      <c r="E2822" s="3"/>
      <c r="F2822" s="4"/>
      <c r="L2822" s="25"/>
    </row>
    <row r="2823" spans="1:12" s="5" customFormat="1" ht="15.75">
      <c r="A2823" s="4"/>
      <c r="B2823" s="4"/>
      <c r="C2823" s="3"/>
      <c r="D2823" s="4"/>
      <c r="E2823" s="3"/>
      <c r="F2823" s="4"/>
      <c r="L2823" s="25"/>
    </row>
    <row r="2824" spans="1:12" s="5" customFormat="1" ht="15.75">
      <c r="A2824" s="15"/>
      <c r="B2824" s="4"/>
      <c r="C2824" s="3"/>
      <c r="D2824" s="4"/>
      <c r="E2824" s="3"/>
      <c r="F2824" s="4"/>
      <c r="L2824" s="25"/>
    </row>
    <row r="2825" spans="1:12" s="5" customFormat="1" ht="15.75">
      <c r="A2825" s="15"/>
      <c r="B2825" s="4"/>
      <c r="C2825" s="3"/>
      <c r="D2825" s="4"/>
      <c r="E2825" s="3"/>
      <c r="F2825" s="4"/>
      <c r="L2825" s="25"/>
    </row>
    <row r="2826" spans="1:12" s="5" customFormat="1" ht="15.75">
      <c r="A2826" s="16"/>
      <c r="B2826" s="4"/>
      <c r="C2826" s="3"/>
      <c r="D2826" s="4"/>
      <c r="E2826" s="3"/>
      <c r="F2826" s="4"/>
      <c r="L2826" s="25"/>
    </row>
    <row r="2827" spans="1:12" s="5" customFormat="1" ht="15.75">
      <c r="A2827" s="17"/>
      <c r="B2827" s="4"/>
      <c r="C2827" s="3"/>
      <c r="D2827" s="4"/>
      <c r="E2827" s="3"/>
      <c r="F2827" s="4"/>
      <c r="L2827" s="25"/>
    </row>
    <row r="2828" spans="1:12" s="5" customFormat="1" ht="15.75">
      <c r="A2828" s="18" t="s">
        <v>52</v>
      </c>
      <c r="B2828" s="4"/>
      <c r="C2828" s="3"/>
      <c r="D2828" s="4"/>
      <c r="E2828" s="3"/>
      <c r="F2828" s="4"/>
      <c r="L2828" s="25"/>
    </row>
    <row r="2829" spans="1:12" s="5" customFormat="1" ht="15.75">
      <c r="A2829" s="4"/>
      <c r="B2829" s="4"/>
      <c r="C2829" s="3"/>
      <c r="D2829" s="4"/>
      <c r="E2829" s="3"/>
      <c r="F2829" s="4"/>
      <c r="L2829" s="25"/>
    </row>
    <row r="2830" spans="1:12" s="5" customFormat="1" ht="15.75">
      <c r="A2830" s="6" t="s">
        <v>0</v>
      </c>
      <c r="B2830" s="4"/>
      <c r="C2830" s="3"/>
      <c r="D2830" s="4"/>
      <c r="E2830" s="3"/>
      <c r="F2830" s="4"/>
      <c r="L2830" s="25"/>
    </row>
    <row r="2831" spans="1:12" s="5" customFormat="1" ht="15.75">
      <c r="A2831" s="4"/>
      <c r="B2831" s="4"/>
      <c r="C2831" s="3"/>
      <c r="D2831" s="4"/>
      <c r="E2831" s="3"/>
      <c r="F2831" s="4"/>
      <c r="L2831" s="25"/>
    </row>
    <row r="2832" spans="1:12" s="5" customFormat="1" ht="15.75">
      <c r="A2832" s="6" t="s">
        <v>1</v>
      </c>
      <c r="B2832" s="4"/>
      <c r="C2832" s="3"/>
      <c r="D2832" s="4"/>
      <c r="E2832" s="3"/>
      <c r="F2832" s="4"/>
      <c r="L2832" s="25"/>
    </row>
    <row r="2833" spans="1:12" s="5" customFormat="1" ht="15.75">
      <c r="A2833" s="19" t="s">
        <v>87</v>
      </c>
      <c r="B2833" s="4"/>
      <c r="C2833" s="3"/>
      <c r="D2833" s="4"/>
      <c r="E2833" s="3"/>
      <c r="F2833" s="4"/>
      <c r="L2833" s="25"/>
    </row>
    <row r="2834" spans="1:12" s="5" customFormat="1" ht="15.75">
      <c r="A2834" s="4"/>
      <c r="B2834" s="4"/>
      <c r="C2834" s="3"/>
      <c r="D2834" s="8"/>
      <c r="E2834" s="9"/>
      <c r="F2834" s="8"/>
      <c r="L2834" s="25"/>
    </row>
    <row r="2835" spans="1:12" s="5" customFormat="1" ht="15.75">
      <c r="A2835" s="4"/>
      <c r="B2835" s="10"/>
      <c r="C2835" s="11"/>
      <c r="D2835" s="10"/>
      <c r="E2835" s="11"/>
      <c r="F2835" s="10"/>
      <c r="L2835" s="25"/>
    </row>
    <row r="2836" spans="1:12" s="5" customFormat="1" ht="15.75">
      <c r="A2836" s="4"/>
      <c r="B2836" s="2">
        <v>1997</v>
      </c>
      <c r="C2836" s="1"/>
      <c r="D2836" s="2">
        <v>1998</v>
      </c>
      <c r="E2836" s="1"/>
      <c r="F2836" s="2">
        <v>1999</v>
      </c>
      <c r="L2836" s="25"/>
    </row>
    <row r="2837" spans="1:12" s="5" customFormat="1" ht="15.75">
      <c r="A2837" s="4"/>
      <c r="B2837" s="4"/>
      <c r="C2837" s="3"/>
      <c r="D2837" s="4"/>
      <c r="E2837" s="3"/>
      <c r="F2837" s="4"/>
      <c r="L2837" s="25"/>
    </row>
    <row r="2838" spans="1:13" s="5" customFormat="1" ht="15.75">
      <c r="A2838" s="4" t="s">
        <v>3</v>
      </c>
      <c r="B2838" s="4">
        <f>I2838</f>
        <v>3954548</v>
      </c>
      <c r="C2838" s="3"/>
      <c r="D2838" s="4">
        <f>J2838</f>
        <v>8969777</v>
      </c>
      <c r="E2838" s="3"/>
      <c r="F2838" s="4">
        <f>K2838</f>
        <v>8929639</v>
      </c>
      <c r="H2838" s="25" t="s">
        <v>187</v>
      </c>
      <c r="I2838" s="26">
        <v>3954548</v>
      </c>
      <c r="J2838" s="26">
        <v>8969777</v>
      </c>
      <c r="K2838" s="26">
        <v>8929639</v>
      </c>
      <c r="L2838" s="25">
        <v>1</v>
      </c>
      <c r="M2838" s="25" t="s">
        <v>116</v>
      </c>
    </row>
    <row r="2839" spans="1:13" s="5" customFormat="1" ht="15.75">
      <c r="A2839" s="4" t="s">
        <v>4</v>
      </c>
      <c r="B2839" s="4">
        <f>I2839</f>
        <v>11105340</v>
      </c>
      <c r="C2839" s="3"/>
      <c r="D2839" s="4">
        <f>J2839</f>
        <v>11235981</v>
      </c>
      <c r="E2839" s="3"/>
      <c r="F2839" s="4">
        <f>K2839</f>
        <v>11169316</v>
      </c>
      <c r="H2839" s="25" t="s">
        <v>187</v>
      </c>
      <c r="I2839" s="26">
        <v>11105340</v>
      </c>
      <c r="J2839" s="26">
        <v>11235981</v>
      </c>
      <c r="K2839" s="26">
        <v>11169316</v>
      </c>
      <c r="L2839" s="25">
        <v>2</v>
      </c>
      <c r="M2839" s="25" t="s">
        <v>117</v>
      </c>
    </row>
    <row r="2840" spans="1:13" s="5" customFormat="1" ht="15.75">
      <c r="A2840" s="4"/>
      <c r="B2840" s="4"/>
      <c r="C2840" s="3"/>
      <c r="D2840" s="4"/>
      <c r="E2840" s="3"/>
      <c r="F2840" s="4"/>
      <c r="H2840" s="25" t="s">
        <v>187</v>
      </c>
      <c r="I2840" s="26">
        <v>158037160</v>
      </c>
      <c r="J2840" s="26">
        <v>161181285</v>
      </c>
      <c r="K2840" s="26">
        <v>175150980</v>
      </c>
      <c r="L2840" s="25">
        <v>3</v>
      </c>
      <c r="M2840" s="25" t="s">
        <v>118</v>
      </c>
    </row>
    <row r="2841" spans="1:13" s="5" customFormat="1" ht="15.75">
      <c r="A2841" s="4" t="s">
        <v>5</v>
      </c>
      <c r="B2841" s="4">
        <f aca="true" t="shared" si="420" ref="B2841:B2846">I2840</f>
        <v>158037160</v>
      </c>
      <c r="C2841" s="3"/>
      <c r="D2841" s="4">
        <f aca="true" t="shared" si="421" ref="D2841:D2846">J2840</f>
        <v>161181285</v>
      </c>
      <c r="E2841" s="3"/>
      <c r="F2841" s="4">
        <f aca="true" t="shared" si="422" ref="F2841:F2846">K2840</f>
        <v>175150980</v>
      </c>
      <c r="H2841" s="25" t="s">
        <v>187</v>
      </c>
      <c r="I2841" s="26">
        <v>2014803</v>
      </c>
      <c r="J2841" s="26">
        <v>2014803</v>
      </c>
      <c r="K2841" s="26">
        <v>1000197</v>
      </c>
      <c r="L2841" s="25">
        <v>4</v>
      </c>
      <c r="M2841" s="25" t="s">
        <v>119</v>
      </c>
    </row>
    <row r="2842" spans="1:13" s="5" customFormat="1" ht="15.75">
      <c r="A2842" s="4" t="s">
        <v>6</v>
      </c>
      <c r="B2842" s="4">
        <f t="shared" si="420"/>
        <v>2014803</v>
      </c>
      <c r="C2842" s="3"/>
      <c r="D2842" s="4">
        <f t="shared" si="421"/>
        <v>2014803</v>
      </c>
      <c r="E2842" s="3"/>
      <c r="F2842" s="4">
        <f t="shared" si="422"/>
        <v>1000197</v>
      </c>
      <c r="H2842" s="25" t="s">
        <v>187</v>
      </c>
      <c r="I2842" s="26">
        <v>2048797</v>
      </c>
      <c r="J2842" s="26">
        <v>2414619</v>
      </c>
      <c r="K2842" s="26">
        <v>2724484</v>
      </c>
      <c r="L2842" s="25">
        <v>5</v>
      </c>
      <c r="M2842" s="25" t="s">
        <v>120</v>
      </c>
    </row>
    <row r="2843" spans="1:13" s="5" customFormat="1" ht="15.75">
      <c r="A2843" s="4" t="s">
        <v>7</v>
      </c>
      <c r="B2843" s="4">
        <f t="shared" si="420"/>
        <v>2048797</v>
      </c>
      <c r="C2843" s="3"/>
      <c r="D2843" s="4">
        <f t="shared" si="421"/>
        <v>2414619</v>
      </c>
      <c r="E2843" s="3"/>
      <c r="F2843" s="4">
        <f t="shared" si="422"/>
        <v>2724484</v>
      </c>
      <c r="H2843" s="25" t="s">
        <v>187</v>
      </c>
      <c r="I2843" s="26">
        <v>1133272</v>
      </c>
      <c r="J2843" s="26">
        <v>1240876</v>
      </c>
      <c r="K2843" s="26">
        <v>1678624</v>
      </c>
      <c r="L2843" s="25">
        <v>6</v>
      </c>
      <c r="M2843" s="25" t="s">
        <v>121</v>
      </c>
    </row>
    <row r="2844" spans="1:13" s="5" customFormat="1" ht="15.75">
      <c r="A2844" s="4" t="s">
        <v>8</v>
      </c>
      <c r="B2844" s="4">
        <f t="shared" si="420"/>
        <v>1133272</v>
      </c>
      <c r="C2844" s="3"/>
      <c r="D2844" s="4">
        <f t="shared" si="421"/>
        <v>1240876</v>
      </c>
      <c r="E2844" s="3"/>
      <c r="F2844" s="4">
        <f t="shared" si="422"/>
        <v>1678624</v>
      </c>
      <c r="H2844" s="25" t="s">
        <v>187</v>
      </c>
      <c r="I2844" s="26">
        <v>2464490</v>
      </c>
      <c r="J2844" s="26">
        <v>2467223</v>
      </c>
      <c r="K2844" s="26">
        <v>2341500</v>
      </c>
      <c r="L2844" s="25">
        <v>7</v>
      </c>
      <c r="M2844" s="25" t="s">
        <v>122</v>
      </c>
    </row>
    <row r="2845" spans="1:13" s="5" customFormat="1" ht="15.75">
      <c r="A2845" s="4" t="s">
        <v>9</v>
      </c>
      <c r="B2845" s="4">
        <f t="shared" si="420"/>
        <v>2464490</v>
      </c>
      <c r="C2845" s="3"/>
      <c r="D2845" s="4">
        <f t="shared" si="421"/>
        <v>2467223</v>
      </c>
      <c r="E2845" s="3"/>
      <c r="F2845" s="4">
        <f t="shared" si="422"/>
        <v>2341500</v>
      </c>
      <c r="H2845" s="25" t="s">
        <v>187</v>
      </c>
      <c r="I2845" s="26">
        <v>0</v>
      </c>
      <c r="J2845" s="26">
        <v>2622817</v>
      </c>
      <c r="K2845" s="26">
        <v>2589386</v>
      </c>
      <c r="L2845" s="25">
        <v>8</v>
      </c>
      <c r="M2845" s="25" t="s">
        <v>123</v>
      </c>
    </row>
    <row r="2846" spans="1:13" s="5" customFormat="1" ht="15.75">
      <c r="A2846" s="4" t="s">
        <v>10</v>
      </c>
      <c r="B2846" s="12">
        <f t="shared" si="420"/>
        <v>0</v>
      </c>
      <c r="C2846" s="3"/>
      <c r="D2846" s="12">
        <f t="shared" si="421"/>
        <v>2622817</v>
      </c>
      <c r="E2846" s="3"/>
      <c r="F2846" s="12">
        <f t="shared" si="422"/>
        <v>2589386</v>
      </c>
      <c r="H2846" s="25" t="s">
        <v>187</v>
      </c>
      <c r="I2846" s="26">
        <v>9644990</v>
      </c>
      <c r="J2846" s="26">
        <v>11907492</v>
      </c>
      <c r="K2846" s="26">
        <v>12267705</v>
      </c>
      <c r="L2846" s="25">
        <v>9</v>
      </c>
      <c r="M2846" s="25" t="s">
        <v>124</v>
      </c>
    </row>
    <row r="2847" spans="1:13" s="5" customFormat="1" ht="15.75">
      <c r="A2847" s="4"/>
      <c r="B2847" s="3"/>
      <c r="C2847" s="3"/>
      <c r="D2847" s="3"/>
      <c r="E2847" s="3"/>
      <c r="F2847" s="3"/>
      <c r="H2847" s="25" t="s">
        <v>187</v>
      </c>
      <c r="I2847" s="26">
        <v>293626</v>
      </c>
      <c r="J2847" s="26">
        <v>450271</v>
      </c>
      <c r="K2847" s="26">
        <v>393887</v>
      </c>
      <c r="L2847" s="25">
        <v>10</v>
      </c>
      <c r="M2847" s="25" t="s">
        <v>125</v>
      </c>
    </row>
    <row r="2848" spans="1:13" s="5" customFormat="1" ht="15.75">
      <c r="A2848" s="4" t="s">
        <v>11</v>
      </c>
      <c r="B2848" s="4">
        <f>SUM(B2841:B2847)</f>
        <v>165698522</v>
      </c>
      <c r="C2848" s="3"/>
      <c r="D2848" s="4">
        <f>SUM(D2841:D2847)</f>
        <v>171941623</v>
      </c>
      <c r="E2848" s="3"/>
      <c r="F2848" s="4">
        <f>SUM(F2841:F2847)</f>
        <v>185485171</v>
      </c>
      <c r="H2848" s="25" t="s">
        <v>187</v>
      </c>
      <c r="I2848" s="26">
        <v>7210513</v>
      </c>
      <c r="J2848" s="26">
        <v>8058055</v>
      </c>
      <c r="K2848" s="26">
        <v>8036321</v>
      </c>
      <c r="L2848" s="25">
        <v>11</v>
      </c>
      <c r="M2848" s="25" t="s">
        <v>126</v>
      </c>
    </row>
    <row r="2849" spans="1:13" s="5" customFormat="1" ht="15.75">
      <c r="A2849" s="4"/>
      <c r="B2849" s="4"/>
      <c r="C2849" s="3"/>
      <c r="D2849" s="4"/>
      <c r="E2849" s="3"/>
      <c r="F2849" s="4"/>
      <c r="H2849" s="25" t="s">
        <v>187</v>
      </c>
      <c r="I2849" s="26">
        <v>8330413</v>
      </c>
      <c r="J2849" s="26">
        <v>9473013</v>
      </c>
      <c r="K2849" s="26">
        <v>10134841</v>
      </c>
      <c r="L2849" s="25">
        <v>12</v>
      </c>
      <c r="M2849" s="25" t="s">
        <v>127</v>
      </c>
    </row>
    <row r="2850" spans="1:13" s="5" customFormat="1" ht="15.75">
      <c r="A2850" s="4" t="s">
        <v>12</v>
      </c>
      <c r="B2850" s="3">
        <f>I2846</f>
        <v>9644990</v>
      </c>
      <c r="C2850" s="3"/>
      <c r="D2850" s="3">
        <f>J2846</f>
        <v>11907492</v>
      </c>
      <c r="E2850" s="3"/>
      <c r="F2850" s="3">
        <f>K2846</f>
        <v>12267705</v>
      </c>
      <c r="H2850" s="25" t="s">
        <v>187</v>
      </c>
      <c r="I2850" s="26">
        <v>0</v>
      </c>
      <c r="J2850" s="26">
        <v>0</v>
      </c>
      <c r="K2850" s="26">
        <v>27414745</v>
      </c>
      <c r="L2850" s="25">
        <v>13</v>
      </c>
      <c r="M2850" s="25" t="s">
        <v>128</v>
      </c>
    </row>
    <row r="2851" spans="1:13" s="5" customFormat="1" ht="15.75">
      <c r="A2851" s="4" t="s">
        <v>13</v>
      </c>
      <c r="B2851" s="12">
        <f>I2847</f>
        <v>293626</v>
      </c>
      <c r="C2851" s="3"/>
      <c r="D2851" s="12">
        <f>J2847</f>
        <v>450271</v>
      </c>
      <c r="E2851" s="3"/>
      <c r="F2851" s="12">
        <f>K2847</f>
        <v>393887</v>
      </c>
      <c r="H2851" s="25" t="s">
        <v>187</v>
      </c>
      <c r="I2851" s="26">
        <v>12215623</v>
      </c>
      <c r="J2851" s="26">
        <v>12634991</v>
      </c>
      <c r="K2851" s="26">
        <v>10457911</v>
      </c>
      <c r="L2851" s="25">
        <v>14</v>
      </c>
      <c r="M2851" s="25" t="s">
        <v>129</v>
      </c>
    </row>
    <row r="2852" spans="1:13" s="5" customFormat="1" ht="15.75">
      <c r="A2852" s="4"/>
      <c r="B2852" s="3"/>
      <c r="C2852" s="3"/>
      <c r="D2852" s="3"/>
      <c r="E2852" s="3"/>
      <c r="F2852" s="3"/>
      <c r="H2852" s="25" t="s">
        <v>187</v>
      </c>
      <c r="I2852" s="26">
        <v>537788</v>
      </c>
      <c r="J2852" s="26">
        <v>622250</v>
      </c>
      <c r="K2852" s="26">
        <v>634079</v>
      </c>
      <c r="L2852" s="25">
        <v>15</v>
      </c>
      <c r="M2852" s="25" t="s">
        <v>130</v>
      </c>
    </row>
    <row r="2853" spans="1:13" s="5" customFormat="1" ht="15.75">
      <c r="A2853" s="4" t="s">
        <v>14</v>
      </c>
      <c r="B2853" s="4">
        <f>SUM(B2850:B2852)</f>
        <v>9938616</v>
      </c>
      <c r="C2853" s="3"/>
      <c r="D2853" s="4">
        <f>SUM(D2850:D2852)</f>
        <v>12357763</v>
      </c>
      <c r="E2853" s="3"/>
      <c r="F2853" s="4">
        <f>SUM(F2850:F2852)</f>
        <v>12661592</v>
      </c>
      <c r="H2853" s="25" t="s">
        <v>187</v>
      </c>
      <c r="I2853" s="26">
        <v>105615</v>
      </c>
      <c r="J2853" s="26">
        <v>99853</v>
      </c>
      <c r="K2853" s="26">
        <v>103613</v>
      </c>
      <c r="L2853" s="25">
        <v>16</v>
      </c>
      <c r="M2853" s="25" t="s">
        <v>131</v>
      </c>
    </row>
    <row r="2854" spans="1:13" s="5" customFormat="1" ht="15.75">
      <c r="A2854" s="4"/>
      <c r="B2854" s="4"/>
      <c r="C2854" s="4"/>
      <c r="D2854" s="4"/>
      <c r="E2854" s="4"/>
      <c r="F2854" s="4"/>
      <c r="H2854" s="25" t="s">
        <v>187</v>
      </c>
      <c r="I2854" s="26">
        <v>3306948</v>
      </c>
      <c r="J2854" s="26">
        <v>5169346</v>
      </c>
      <c r="K2854" s="26">
        <v>5574035</v>
      </c>
      <c r="L2854" s="25">
        <v>17</v>
      </c>
      <c r="M2854" s="25" t="s">
        <v>132</v>
      </c>
    </row>
    <row r="2855" spans="1:13" s="5" customFormat="1" ht="15.75">
      <c r="A2855" s="4" t="s">
        <v>15</v>
      </c>
      <c r="B2855" s="4">
        <f aca="true" t="shared" si="423" ref="B2855:B2861">I2848</f>
        <v>7210513</v>
      </c>
      <c r="C2855" s="3"/>
      <c r="D2855" s="4">
        <f aca="true" t="shared" si="424" ref="D2855:D2861">J2848</f>
        <v>8058055</v>
      </c>
      <c r="E2855" s="3"/>
      <c r="F2855" s="4">
        <f aca="true" t="shared" si="425" ref="F2855:F2861">K2848</f>
        <v>8036321</v>
      </c>
      <c r="H2855" s="25" t="s">
        <v>187</v>
      </c>
      <c r="I2855" s="27">
        <v>106666547</v>
      </c>
      <c r="J2855" s="27">
        <v>129050413</v>
      </c>
      <c r="K2855" s="27">
        <v>145270027</v>
      </c>
      <c r="L2855" s="25">
        <v>18</v>
      </c>
      <c r="M2855" s="25" t="s">
        <v>133</v>
      </c>
    </row>
    <row r="2856" spans="1:13" s="5" customFormat="1" ht="15.75">
      <c r="A2856" s="4" t="s">
        <v>16</v>
      </c>
      <c r="B2856" s="4">
        <f t="shared" si="423"/>
        <v>8330413</v>
      </c>
      <c r="C2856" s="3"/>
      <c r="D2856" s="4">
        <f t="shared" si="424"/>
        <v>9473013</v>
      </c>
      <c r="E2856" s="3"/>
      <c r="F2856" s="4">
        <f t="shared" si="425"/>
        <v>10134841</v>
      </c>
      <c r="H2856" s="25" t="s">
        <v>187</v>
      </c>
      <c r="I2856" s="26">
        <v>10823193</v>
      </c>
      <c r="J2856" s="26">
        <v>11190115</v>
      </c>
      <c r="K2856" s="26">
        <v>11190115</v>
      </c>
      <c r="L2856" s="25">
        <v>19</v>
      </c>
      <c r="M2856" s="25" t="s">
        <v>134</v>
      </c>
    </row>
    <row r="2857" spans="1:13" s="5" customFormat="1" ht="15.75">
      <c r="A2857" s="4" t="s">
        <v>17</v>
      </c>
      <c r="B2857" s="4">
        <f t="shared" si="423"/>
        <v>0</v>
      </c>
      <c r="C2857" s="3"/>
      <c r="D2857" s="4">
        <f t="shared" si="424"/>
        <v>0</v>
      </c>
      <c r="E2857" s="3"/>
      <c r="F2857" s="4">
        <f t="shared" si="425"/>
        <v>27414745</v>
      </c>
      <c r="H2857" s="25" t="s">
        <v>187</v>
      </c>
      <c r="I2857" s="26">
        <v>8527086</v>
      </c>
      <c r="J2857" s="26">
        <v>9629574</v>
      </c>
      <c r="K2857" s="26">
        <v>9865491</v>
      </c>
      <c r="L2857" s="25">
        <v>20</v>
      </c>
      <c r="M2857" s="25" t="s">
        <v>135</v>
      </c>
    </row>
    <row r="2858" spans="1:13" s="5" customFormat="1" ht="15.75">
      <c r="A2858" s="4" t="s">
        <v>18</v>
      </c>
      <c r="B2858" s="4">
        <f t="shared" si="423"/>
        <v>12215623</v>
      </c>
      <c r="C2858" s="3"/>
      <c r="D2858" s="4">
        <f t="shared" si="424"/>
        <v>12634991</v>
      </c>
      <c r="E2858" s="3"/>
      <c r="F2858" s="4">
        <f t="shared" si="425"/>
        <v>10457911</v>
      </c>
      <c r="H2858" s="25" t="s">
        <v>187</v>
      </c>
      <c r="I2858" s="26">
        <v>43291067</v>
      </c>
      <c r="J2858" s="26">
        <v>44929454</v>
      </c>
      <c r="K2858" s="26">
        <v>45896304</v>
      </c>
      <c r="L2858" s="25">
        <v>21</v>
      </c>
      <c r="M2858" s="25" t="s">
        <v>136</v>
      </c>
    </row>
    <row r="2859" spans="1:13" s="5" customFormat="1" ht="15.75">
      <c r="A2859" s="4" t="s">
        <v>19</v>
      </c>
      <c r="B2859" s="4">
        <f t="shared" si="423"/>
        <v>537788</v>
      </c>
      <c r="C2859" s="3"/>
      <c r="D2859" s="4">
        <f t="shared" si="424"/>
        <v>622250</v>
      </c>
      <c r="E2859" s="3"/>
      <c r="F2859" s="4">
        <f t="shared" si="425"/>
        <v>634079</v>
      </c>
      <c r="H2859" s="25" t="s">
        <v>187</v>
      </c>
      <c r="I2859" s="26">
        <v>263906</v>
      </c>
      <c r="J2859" s="26">
        <v>271480</v>
      </c>
      <c r="K2859" s="26">
        <v>277061</v>
      </c>
      <c r="L2859" s="25">
        <v>22</v>
      </c>
      <c r="M2859" s="25" t="s">
        <v>137</v>
      </c>
    </row>
    <row r="2860" spans="1:13" s="5" customFormat="1" ht="15.75">
      <c r="A2860" s="4" t="s">
        <v>20</v>
      </c>
      <c r="B2860" s="4">
        <f t="shared" si="423"/>
        <v>105615</v>
      </c>
      <c r="C2860" s="3"/>
      <c r="D2860" s="4">
        <f t="shared" si="424"/>
        <v>99853</v>
      </c>
      <c r="E2860" s="3"/>
      <c r="F2860" s="4">
        <f t="shared" si="425"/>
        <v>103613</v>
      </c>
      <c r="H2860" s="25" t="s">
        <v>187</v>
      </c>
      <c r="I2860" s="26">
        <v>160347</v>
      </c>
      <c r="J2860" s="26">
        <v>239318</v>
      </c>
      <c r="K2860" s="26">
        <v>261474</v>
      </c>
      <c r="L2860" s="25">
        <v>23</v>
      </c>
      <c r="M2860" s="25" t="s">
        <v>138</v>
      </c>
    </row>
    <row r="2861" spans="1:13" s="5" customFormat="1" ht="15.75">
      <c r="A2861" s="4" t="s">
        <v>21</v>
      </c>
      <c r="B2861" s="4">
        <f t="shared" si="423"/>
        <v>3306948</v>
      </c>
      <c r="C2861" s="3"/>
      <c r="D2861" s="4">
        <f t="shared" si="424"/>
        <v>5169346</v>
      </c>
      <c r="E2861" s="3"/>
      <c r="F2861" s="4">
        <f t="shared" si="425"/>
        <v>5574035</v>
      </c>
      <c r="H2861" s="25" t="s">
        <v>187</v>
      </c>
      <c r="I2861" s="26">
        <v>1034488</v>
      </c>
      <c r="J2861" s="26">
        <v>1030707</v>
      </c>
      <c r="K2861" s="26">
        <v>1042215</v>
      </c>
      <c r="L2861" s="25">
        <v>24</v>
      </c>
      <c r="M2861" s="25" t="s">
        <v>139</v>
      </c>
    </row>
    <row r="2862" spans="1:13" s="5" customFormat="1" ht="15.75">
      <c r="A2862" s="4"/>
      <c r="B2862" s="4"/>
      <c r="C2862" s="3"/>
      <c r="D2862" s="4"/>
      <c r="E2862" s="3"/>
      <c r="F2862" s="4"/>
      <c r="H2862" s="25" t="s">
        <v>187</v>
      </c>
      <c r="I2862" s="26">
        <v>486961</v>
      </c>
      <c r="J2862" s="26">
        <v>485230</v>
      </c>
      <c r="K2862" s="26">
        <v>494611</v>
      </c>
      <c r="L2862" s="25">
        <v>25</v>
      </c>
      <c r="M2862" s="25" t="s">
        <v>140</v>
      </c>
    </row>
    <row r="2863" spans="1:13" s="5" customFormat="1" ht="15.75">
      <c r="A2863" s="4" t="s">
        <v>22</v>
      </c>
      <c r="B2863" s="4">
        <f>I2855</f>
        <v>106666547</v>
      </c>
      <c r="C2863" s="3"/>
      <c r="D2863" s="4">
        <f>J2855</f>
        <v>129050413</v>
      </c>
      <c r="E2863" s="3"/>
      <c r="F2863" s="4">
        <f>K2855</f>
        <v>145270027</v>
      </c>
      <c r="H2863" s="25" t="s">
        <v>187</v>
      </c>
      <c r="I2863" s="26">
        <v>0</v>
      </c>
      <c r="J2863" s="26">
        <v>0</v>
      </c>
      <c r="K2863" s="26">
        <v>50000</v>
      </c>
      <c r="L2863" s="25">
        <v>26</v>
      </c>
      <c r="M2863" s="25" t="s">
        <v>141</v>
      </c>
    </row>
    <row r="2864" spans="1:13" s="5" customFormat="1" ht="15.75">
      <c r="A2864" s="4" t="s">
        <v>23</v>
      </c>
      <c r="B2864" s="4">
        <f>I2856</f>
        <v>10823193</v>
      </c>
      <c r="C2864" s="3"/>
      <c r="D2864" s="4">
        <f>J2856</f>
        <v>11190115</v>
      </c>
      <c r="E2864" s="3"/>
      <c r="F2864" s="4">
        <f>K2856</f>
        <v>11190115</v>
      </c>
      <c r="H2864" s="25" t="s">
        <v>187</v>
      </c>
      <c r="I2864" s="26">
        <v>21375314</v>
      </c>
      <c r="J2864" s="26">
        <v>21030188</v>
      </c>
      <c r="K2864" s="26">
        <v>21030188</v>
      </c>
      <c r="L2864" s="25">
        <v>27</v>
      </c>
      <c r="M2864" s="25" t="s">
        <v>142</v>
      </c>
    </row>
    <row r="2865" spans="1:13" s="5" customFormat="1" ht="15.75">
      <c r="A2865" s="4" t="s">
        <v>24</v>
      </c>
      <c r="B2865" s="12">
        <f>I2857</f>
        <v>8527086</v>
      </c>
      <c r="C2865" s="3"/>
      <c r="D2865" s="12">
        <f>J2857</f>
        <v>9629574</v>
      </c>
      <c r="E2865" s="3"/>
      <c r="F2865" s="12">
        <f>K2857</f>
        <v>9865491</v>
      </c>
      <c r="H2865" s="25" t="s">
        <v>187</v>
      </c>
      <c r="I2865" s="26">
        <v>2170378</v>
      </c>
      <c r="J2865" s="26">
        <v>2188871</v>
      </c>
      <c r="K2865" s="26">
        <v>2240200</v>
      </c>
      <c r="L2865" s="25">
        <v>28</v>
      </c>
      <c r="M2865" s="25" t="s">
        <v>143</v>
      </c>
    </row>
    <row r="2866" spans="1:13" s="5" customFormat="1" ht="15.75">
      <c r="A2866" s="4"/>
      <c r="B2866" s="4"/>
      <c r="C2866" s="3"/>
      <c r="D2866" s="4"/>
      <c r="E2866" s="3"/>
      <c r="F2866" s="4"/>
      <c r="H2866" s="25" t="s">
        <v>187</v>
      </c>
      <c r="I2866" s="26">
        <v>9774214</v>
      </c>
      <c r="J2866" s="26">
        <v>9920006</v>
      </c>
      <c r="K2866" s="26">
        <v>10498943</v>
      </c>
      <c r="L2866" s="25">
        <v>29</v>
      </c>
      <c r="M2866" s="25" t="s">
        <v>144</v>
      </c>
    </row>
    <row r="2867" spans="1:13" s="5" customFormat="1" ht="15.75">
      <c r="A2867" s="4" t="s">
        <v>25</v>
      </c>
      <c r="B2867" s="4">
        <f>SUM(B2863:B2866)</f>
        <v>126016826</v>
      </c>
      <c r="C2867" s="3"/>
      <c r="D2867" s="4">
        <f>SUM(D2863:D2866)</f>
        <v>149870102</v>
      </c>
      <c r="E2867" s="3"/>
      <c r="F2867" s="4">
        <f>SUM(F2863:F2866)</f>
        <v>166325633</v>
      </c>
      <c r="H2867" s="25" t="s">
        <v>187</v>
      </c>
      <c r="I2867" s="26">
        <v>0</v>
      </c>
      <c r="J2867" s="26">
        <v>304582</v>
      </c>
      <c r="K2867" s="26">
        <v>471753</v>
      </c>
      <c r="L2867" s="25">
        <v>30</v>
      </c>
      <c r="M2867" s="25" t="s">
        <v>145</v>
      </c>
    </row>
    <row r="2868" spans="1:13" s="5" customFormat="1" ht="15.75">
      <c r="A2868" s="4"/>
      <c r="B2868" s="4"/>
      <c r="C2868" s="3"/>
      <c r="D2868" s="4"/>
      <c r="E2868" s="3"/>
      <c r="F2868" s="4"/>
      <c r="H2868" s="25" t="s">
        <v>187</v>
      </c>
      <c r="I2868" s="26">
        <v>130747174</v>
      </c>
      <c r="J2868" s="26">
        <v>151276445</v>
      </c>
      <c r="K2868" s="26">
        <v>149900000</v>
      </c>
      <c r="L2868" s="25">
        <v>31</v>
      </c>
      <c r="M2868" s="25" t="s">
        <v>146</v>
      </c>
    </row>
    <row r="2869" spans="1:13" s="5" customFormat="1" ht="15.75">
      <c r="A2869" s="4" t="s">
        <v>26</v>
      </c>
      <c r="B2869" s="4">
        <f aca="true" t="shared" si="426" ref="B2869:B2874">I2858</f>
        <v>43291067</v>
      </c>
      <c r="C2869" s="3"/>
      <c r="D2869" s="4">
        <f aca="true" t="shared" si="427" ref="D2869:D2874">J2858</f>
        <v>44929454</v>
      </c>
      <c r="E2869" s="3"/>
      <c r="F2869" s="4">
        <f aca="true" t="shared" si="428" ref="F2869:F2874">K2858</f>
        <v>45896304</v>
      </c>
      <c r="H2869" s="25" t="s">
        <v>187</v>
      </c>
      <c r="I2869" s="26">
        <v>11793798</v>
      </c>
      <c r="J2869" s="26">
        <v>12418467</v>
      </c>
      <c r="K2869" s="26">
        <v>12590679</v>
      </c>
      <c r="L2869" s="25">
        <v>32</v>
      </c>
      <c r="M2869" s="25" t="s">
        <v>147</v>
      </c>
    </row>
    <row r="2870" spans="1:13" s="5" customFormat="1" ht="15.75">
      <c r="A2870" s="4" t="s">
        <v>27</v>
      </c>
      <c r="B2870" s="4">
        <f t="shared" si="426"/>
        <v>263906</v>
      </c>
      <c r="C2870" s="3"/>
      <c r="D2870" s="4">
        <f t="shared" si="427"/>
        <v>271480</v>
      </c>
      <c r="E2870" s="3"/>
      <c r="F2870" s="4">
        <f t="shared" si="428"/>
        <v>277061</v>
      </c>
      <c r="H2870" s="25" t="s">
        <v>187</v>
      </c>
      <c r="I2870" s="26">
        <v>15273229</v>
      </c>
      <c r="J2870" s="26">
        <v>15557403</v>
      </c>
      <c r="K2870" s="26">
        <v>16141740</v>
      </c>
      <c r="L2870" s="25">
        <v>33</v>
      </c>
      <c r="M2870" s="25" t="s">
        <v>148</v>
      </c>
    </row>
    <row r="2871" spans="1:13" s="5" customFormat="1" ht="15.75">
      <c r="A2871" s="4" t="s">
        <v>28</v>
      </c>
      <c r="B2871" s="4">
        <f t="shared" si="426"/>
        <v>160347</v>
      </c>
      <c r="C2871" s="3"/>
      <c r="D2871" s="4">
        <f t="shared" si="427"/>
        <v>239318</v>
      </c>
      <c r="E2871" s="3"/>
      <c r="F2871" s="4">
        <f t="shared" si="428"/>
        <v>261474</v>
      </c>
      <c r="H2871" s="25" t="s">
        <v>187</v>
      </c>
      <c r="I2871" s="26">
        <v>3251486</v>
      </c>
      <c r="J2871" s="26">
        <v>2812043</v>
      </c>
      <c r="K2871" s="26">
        <v>1723034</v>
      </c>
      <c r="L2871" s="25">
        <v>34</v>
      </c>
      <c r="M2871" s="25" t="s">
        <v>149</v>
      </c>
    </row>
    <row r="2872" spans="1:13" s="5" customFormat="1" ht="15.75">
      <c r="A2872" s="4" t="s">
        <v>29</v>
      </c>
      <c r="B2872" s="4">
        <f t="shared" si="426"/>
        <v>1034488</v>
      </c>
      <c r="C2872" s="3"/>
      <c r="D2872" s="4">
        <f t="shared" si="427"/>
        <v>1030707</v>
      </c>
      <c r="E2872" s="3"/>
      <c r="F2872" s="4">
        <f t="shared" si="428"/>
        <v>1042215</v>
      </c>
      <c r="H2872" s="25" t="s">
        <v>187</v>
      </c>
      <c r="I2872" s="26">
        <v>1337509</v>
      </c>
      <c r="J2872" s="26">
        <v>669842</v>
      </c>
      <c r="K2872" s="26">
        <v>669844</v>
      </c>
      <c r="L2872" s="25">
        <v>35</v>
      </c>
      <c r="M2872" s="25" t="s">
        <v>150</v>
      </c>
    </row>
    <row r="2873" spans="1:13" s="5" customFormat="1" ht="15.75">
      <c r="A2873" s="4" t="s">
        <v>30</v>
      </c>
      <c r="B2873" s="4">
        <f t="shared" si="426"/>
        <v>486961</v>
      </c>
      <c r="C2873" s="3"/>
      <c r="D2873" s="4">
        <f t="shared" si="427"/>
        <v>485230</v>
      </c>
      <c r="E2873" s="3"/>
      <c r="F2873" s="4">
        <f t="shared" si="428"/>
        <v>494611</v>
      </c>
      <c r="H2873" s="25" t="s">
        <v>187</v>
      </c>
      <c r="I2873" s="26">
        <v>778110</v>
      </c>
      <c r="J2873" s="26">
        <v>1063500</v>
      </c>
      <c r="K2873" s="26">
        <v>1071000</v>
      </c>
      <c r="L2873" s="25">
        <v>36</v>
      </c>
      <c r="M2873" s="25" t="s">
        <v>151</v>
      </c>
    </row>
    <row r="2874" spans="1:13" s="5" customFormat="1" ht="15.75">
      <c r="A2874" s="4" t="s">
        <v>31</v>
      </c>
      <c r="B2874" s="12">
        <f t="shared" si="426"/>
        <v>0</v>
      </c>
      <c r="C2874" s="3"/>
      <c r="D2874" s="12">
        <f t="shared" si="427"/>
        <v>0</v>
      </c>
      <c r="E2874" s="3"/>
      <c r="F2874" s="12">
        <f t="shared" si="428"/>
        <v>50000</v>
      </c>
      <c r="H2874" s="25" t="s">
        <v>187</v>
      </c>
      <c r="I2874" s="26">
        <v>0</v>
      </c>
      <c r="J2874" s="26">
        <v>684526</v>
      </c>
      <c r="K2874" s="26">
        <v>683529</v>
      </c>
      <c r="L2874" s="25">
        <v>37</v>
      </c>
      <c r="M2874" s="25" t="s">
        <v>152</v>
      </c>
    </row>
    <row r="2875" spans="1:12" s="5" customFormat="1" ht="15.75">
      <c r="A2875" s="4"/>
      <c r="B2875" s="4"/>
      <c r="C2875" s="3"/>
      <c r="D2875" s="4"/>
      <c r="E2875" s="3"/>
      <c r="F2875" s="4"/>
      <c r="L2875" s="25"/>
    </row>
    <row r="2876" spans="1:12" s="5" customFormat="1" ht="15.75">
      <c r="A2876" s="4" t="s">
        <v>32</v>
      </c>
      <c r="B2876" s="4">
        <f>SUM(B2869:B2875)</f>
        <v>45236769</v>
      </c>
      <c r="C2876" s="3"/>
      <c r="D2876" s="4">
        <f>SUM(D2869:D2875)</f>
        <v>46956189</v>
      </c>
      <c r="E2876" s="3"/>
      <c r="F2876" s="4">
        <f>SUM(F2869:F2875)</f>
        <v>48021665</v>
      </c>
      <c r="L2876" s="25"/>
    </row>
    <row r="2877" spans="1:12" s="5" customFormat="1" ht="15.75">
      <c r="A2877" s="4"/>
      <c r="B2877" s="4"/>
      <c r="C2877" s="3"/>
      <c r="D2877" s="4"/>
      <c r="E2877" s="3"/>
      <c r="F2877" s="4"/>
      <c r="L2877" s="25"/>
    </row>
    <row r="2878" spans="1:12" s="5" customFormat="1" ht="15.75">
      <c r="A2878" s="4" t="s">
        <v>33</v>
      </c>
      <c r="B2878" s="4">
        <f>I2864</f>
        <v>21375314</v>
      </c>
      <c r="C2878" s="3"/>
      <c r="D2878" s="4">
        <f>J2864</f>
        <v>21030188</v>
      </c>
      <c r="E2878" s="3"/>
      <c r="F2878" s="4">
        <f>K2864</f>
        <v>21030188</v>
      </c>
      <c r="L2878" s="25"/>
    </row>
    <row r="2879" spans="1:12" s="5" customFormat="1" ht="15.75">
      <c r="A2879" s="4" t="s">
        <v>34</v>
      </c>
      <c r="B2879" s="4">
        <f>I2865</f>
        <v>2170378</v>
      </c>
      <c r="C2879" s="3"/>
      <c r="D2879" s="4">
        <f>J2865</f>
        <v>2188871</v>
      </c>
      <c r="E2879" s="3"/>
      <c r="F2879" s="4">
        <f>K2865</f>
        <v>2240200</v>
      </c>
      <c r="L2879" s="25"/>
    </row>
    <row r="2880" spans="1:12" s="5" customFormat="1" ht="15.75">
      <c r="A2880" s="4" t="s">
        <v>35</v>
      </c>
      <c r="B2880" s="4">
        <f>I2866</f>
        <v>9774214</v>
      </c>
      <c r="C2880" s="3"/>
      <c r="D2880" s="4">
        <f>J2866</f>
        <v>9920006</v>
      </c>
      <c r="E2880" s="3"/>
      <c r="F2880" s="4">
        <f>K2866</f>
        <v>10498943</v>
      </c>
      <c r="L2880" s="25"/>
    </row>
    <row r="2881" spans="1:12" s="5" customFormat="1" ht="15.75">
      <c r="A2881" s="4" t="s">
        <v>36</v>
      </c>
      <c r="B2881" s="12">
        <f>I2867</f>
        <v>0</v>
      </c>
      <c r="C2881" s="3"/>
      <c r="D2881" s="12">
        <f>J2867</f>
        <v>304582</v>
      </c>
      <c r="E2881" s="3"/>
      <c r="F2881" s="12">
        <f>K2867</f>
        <v>471753</v>
      </c>
      <c r="L2881" s="25"/>
    </row>
    <row r="2882" spans="1:12" s="5" customFormat="1" ht="15.75">
      <c r="A2882" s="4"/>
      <c r="B2882" s="4"/>
      <c r="C2882" s="3"/>
      <c r="D2882" s="4"/>
      <c r="E2882" s="3"/>
      <c r="F2882" s="4"/>
      <c r="L2882" s="25"/>
    </row>
    <row r="2883" spans="1:12" s="5" customFormat="1" ht="15.75">
      <c r="A2883" s="4" t="s">
        <v>37</v>
      </c>
      <c r="B2883" s="4">
        <f>SUM(B2878:B2882)</f>
        <v>33319906</v>
      </c>
      <c r="C2883" s="3"/>
      <c r="D2883" s="4">
        <f>SUM(D2878:D2882)</f>
        <v>33443647</v>
      </c>
      <c r="E2883" s="3"/>
      <c r="F2883" s="4">
        <f>SUM(F2878:F2882)</f>
        <v>34241084</v>
      </c>
      <c r="L2883" s="25"/>
    </row>
    <row r="2884" spans="1:12" s="5" customFormat="1" ht="15.75">
      <c r="A2884" s="4"/>
      <c r="B2884" s="4"/>
      <c r="C2884" s="3"/>
      <c r="D2884" s="4"/>
      <c r="E2884" s="3"/>
      <c r="F2884" s="4"/>
      <c r="L2884" s="25"/>
    </row>
    <row r="2885" spans="1:12" s="5" customFormat="1" ht="15.75">
      <c r="A2885" s="4" t="s">
        <v>38</v>
      </c>
      <c r="B2885" s="4">
        <f aca="true" t="shared" si="429" ref="B2885:B2890">I2868</f>
        <v>130747174</v>
      </c>
      <c r="C2885" s="3"/>
      <c r="D2885" s="4">
        <f aca="true" t="shared" si="430" ref="D2885:D2890">J2868</f>
        <v>151276445</v>
      </c>
      <c r="E2885" s="3"/>
      <c r="F2885" s="4">
        <f aca="true" t="shared" si="431" ref="F2885:F2890">K2868</f>
        <v>149900000</v>
      </c>
      <c r="L2885" s="25"/>
    </row>
    <row r="2886" spans="1:12" s="5" customFormat="1" ht="15.75">
      <c r="A2886" s="4" t="s">
        <v>39</v>
      </c>
      <c r="B2886" s="4">
        <f t="shared" si="429"/>
        <v>11793798</v>
      </c>
      <c r="C2886" s="3"/>
      <c r="D2886" s="4">
        <f t="shared" si="430"/>
        <v>12418467</v>
      </c>
      <c r="E2886" s="3"/>
      <c r="F2886" s="4">
        <f t="shared" si="431"/>
        <v>12590679</v>
      </c>
      <c r="L2886" s="25"/>
    </row>
    <row r="2887" spans="1:12" s="5" customFormat="1" ht="15.75">
      <c r="A2887" s="4" t="s">
        <v>40</v>
      </c>
      <c r="B2887" s="4">
        <f t="shared" si="429"/>
        <v>15273229</v>
      </c>
      <c r="C2887" s="3"/>
      <c r="D2887" s="4">
        <f t="shared" si="430"/>
        <v>15557403</v>
      </c>
      <c r="E2887" s="3"/>
      <c r="F2887" s="4">
        <f t="shared" si="431"/>
        <v>16141740</v>
      </c>
      <c r="L2887" s="25"/>
    </row>
    <row r="2888" spans="1:12" s="5" customFormat="1" ht="15.75">
      <c r="A2888" s="4" t="s">
        <v>41</v>
      </c>
      <c r="B2888" s="4">
        <f t="shared" si="429"/>
        <v>3251486</v>
      </c>
      <c r="C2888" s="3"/>
      <c r="D2888" s="4">
        <f t="shared" si="430"/>
        <v>2812043</v>
      </c>
      <c r="E2888" s="3"/>
      <c r="F2888" s="4">
        <f t="shared" si="431"/>
        <v>1723034</v>
      </c>
      <c r="L2888" s="25"/>
    </row>
    <row r="2889" spans="1:12" s="5" customFormat="1" ht="15.75">
      <c r="A2889" s="4" t="s">
        <v>42</v>
      </c>
      <c r="B2889" s="4">
        <f t="shared" si="429"/>
        <v>1337509</v>
      </c>
      <c r="C2889" s="3"/>
      <c r="D2889" s="4">
        <f t="shared" si="430"/>
        <v>669842</v>
      </c>
      <c r="E2889" s="3"/>
      <c r="F2889" s="4">
        <f t="shared" si="431"/>
        <v>669844</v>
      </c>
      <c r="L2889" s="25"/>
    </row>
    <row r="2890" spans="1:12" s="5" customFormat="1" ht="15.75">
      <c r="A2890" s="4" t="s">
        <v>43</v>
      </c>
      <c r="B2890" s="4">
        <f t="shared" si="429"/>
        <v>778110</v>
      </c>
      <c r="C2890" s="3"/>
      <c r="D2890" s="4">
        <f t="shared" si="430"/>
        <v>1063500</v>
      </c>
      <c r="E2890" s="3"/>
      <c r="F2890" s="4">
        <f t="shared" si="431"/>
        <v>1071000</v>
      </c>
      <c r="L2890" s="25"/>
    </row>
    <row r="2891" spans="1:12" s="5" customFormat="1" ht="15.75">
      <c r="A2891" s="4" t="s">
        <v>44</v>
      </c>
      <c r="B2891" s="4"/>
      <c r="C2891" s="4"/>
      <c r="D2891" s="4"/>
      <c r="E2891" s="3"/>
      <c r="F2891" s="4"/>
      <c r="L2891" s="25"/>
    </row>
    <row r="2892" spans="1:12" s="5" customFormat="1" ht="15.75">
      <c r="A2892" s="4" t="s">
        <v>45</v>
      </c>
      <c r="B2892" s="12">
        <f>I2874</f>
        <v>0</v>
      </c>
      <c r="C2892" s="3"/>
      <c r="D2892" s="12">
        <f>J2874</f>
        <v>684526</v>
      </c>
      <c r="E2892" s="3"/>
      <c r="F2892" s="12">
        <f>K2874</f>
        <v>683529</v>
      </c>
      <c r="L2892" s="25"/>
    </row>
    <row r="2893" spans="1:12" s="5" customFormat="1" ht="15.75">
      <c r="A2893" s="4"/>
      <c r="B2893" s="4"/>
      <c r="C2893" s="4"/>
      <c r="D2893" s="4"/>
      <c r="E2893" s="3"/>
      <c r="F2893" s="4"/>
      <c r="L2893" s="25"/>
    </row>
    <row r="2894" spans="1:12" s="5" customFormat="1" ht="15.75">
      <c r="A2894" s="4" t="s">
        <v>46</v>
      </c>
      <c r="B2894" s="4">
        <f>SUM(B2838:B2839)+B2848+SUM(B2852:B2861)+B2867+B2876+SUM(B2882:B2893)</f>
        <v>590158733</v>
      </c>
      <c r="C2894" s="3"/>
      <c r="D2894" s="4">
        <f>SUM(D2838:D2839)+D2848+SUM(D2852:D2861)+D2867+D2876+SUM(D2882:D2893)</f>
        <v>655314816</v>
      </c>
      <c r="E2894" s="3"/>
      <c r="F2894" s="4">
        <f>SUM(F2838:F2839)+F2848+SUM(F2852:F2861)+F2867+F2876+SUM(F2882:F2893)</f>
        <v>711969471</v>
      </c>
      <c r="L2894" s="25"/>
    </row>
    <row r="2895" spans="1:12" s="5" customFormat="1" ht="15.75">
      <c r="A2895" s="4"/>
      <c r="B2895" s="4"/>
      <c r="C2895" s="3"/>
      <c r="D2895" s="4"/>
      <c r="E2895" s="3"/>
      <c r="F2895" s="4"/>
      <c r="L2895" s="25"/>
    </row>
    <row r="2896" spans="1:12" s="5" customFormat="1" ht="15.75">
      <c r="A2896" s="13" t="s">
        <v>47</v>
      </c>
      <c r="B2896" s="4"/>
      <c r="C2896" s="4"/>
      <c r="D2896" s="4"/>
      <c r="E2896" s="4"/>
      <c r="F2896" s="4"/>
      <c r="L2896" s="25"/>
    </row>
    <row r="2897" spans="1:12" s="5" customFormat="1" ht="15.75">
      <c r="A2897" s="14" t="s">
        <v>48</v>
      </c>
      <c r="B2897" s="4"/>
      <c r="C2897" s="3"/>
      <c r="D2897" s="4"/>
      <c r="E2897" s="3"/>
      <c r="F2897" s="4"/>
      <c r="L2897" s="25"/>
    </row>
    <row r="2898" spans="1:12" s="5" customFormat="1" ht="15.75">
      <c r="A2898" s="14" t="s">
        <v>49</v>
      </c>
      <c r="B2898" s="4"/>
      <c r="C2898" s="3"/>
      <c r="D2898" s="4"/>
      <c r="E2898" s="3"/>
      <c r="F2898" s="4"/>
      <c r="L2898" s="25"/>
    </row>
    <row r="2899" spans="1:12" s="5" customFormat="1" ht="15.75">
      <c r="A2899" s="14" t="s">
        <v>50</v>
      </c>
      <c r="B2899" s="3"/>
      <c r="C2899" s="3"/>
      <c r="D2899" s="3"/>
      <c r="E2899" s="3"/>
      <c r="F2899" s="3"/>
      <c r="L2899" s="25"/>
    </row>
    <row r="2900" spans="1:12" s="5" customFormat="1" ht="15.75">
      <c r="A2900" s="14" t="s">
        <v>51</v>
      </c>
      <c r="B2900" s="4"/>
      <c r="C2900" s="3"/>
      <c r="D2900" s="4"/>
      <c r="E2900" s="3"/>
      <c r="F2900" s="4"/>
      <c r="L2900" s="25"/>
    </row>
    <row r="2901" spans="1:12" s="5" customFormat="1" ht="15.75">
      <c r="A2901" s="4"/>
      <c r="B2901" s="4"/>
      <c r="C2901" s="3"/>
      <c r="D2901" s="4"/>
      <c r="E2901" s="3"/>
      <c r="F2901" s="4"/>
      <c r="L2901" s="25"/>
    </row>
    <row r="2902" spans="1:12" s="5" customFormat="1" ht="15.75">
      <c r="A2902" s="4"/>
      <c r="B2902" s="4"/>
      <c r="C2902" s="3"/>
      <c r="D2902" s="4"/>
      <c r="E2902" s="3"/>
      <c r="F2902" s="4"/>
      <c r="L2902" s="25"/>
    </row>
    <row r="2903" spans="1:12" s="5" customFormat="1" ht="15.75">
      <c r="A2903" s="15"/>
      <c r="B2903" s="4"/>
      <c r="C2903" s="3"/>
      <c r="D2903" s="4"/>
      <c r="E2903" s="3"/>
      <c r="F2903" s="4"/>
      <c r="L2903" s="25"/>
    </row>
    <row r="2904" spans="1:12" s="5" customFormat="1" ht="15.75">
      <c r="A2904" s="15"/>
      <c r="B2904" s="4"/>
      <c r="C2904" s="3"/>
      <c r="D2904" s="4"/>
      <c r="E2904" s="3"/>
      <c r="F2904" s="4"/>
      <c r="L2904" s="25"/>
    </row>
    <row r="2905" spans="1:12" s="5" customFormat="1" ht="15.75">
      <c r="A2905" s="16"/>
      <c r="B2905" s="4"/>
      <c r="C2905" s="3"/>
      <c r="D2905" s="4"/>
      <c r="E2905" s="3"/>
      <c r="F2905" s="4"/>
      <c r="L2905" s="25"/>
    </row>
    <row r="2906" spans="1:12" s="5" customFormat="1" ht="15.75">
      <c r="A2906" s="17"/>
      <c r="B2906" s="4"/>
      <c r="C2906" s="3"/>
      <c r="D2906" s="4"/>
      <c r="E2906" s="3"/>
      <c r="F2906" s="4"/>
      <c r="L2906" s="25"/>
    </row>
    <row r="2907" spans="1:12" s="5" customFormat="1" ht="15.75">
      <c r="A2907" s="18" t="s">
        <v>52</v>
      </c>
      <c r="B2907" s="4"/>
      <c r="C2907" s="3"/>
      <c r="D2907" s="4"/>
      <c r="E2907" s="3"/>
      <c r="F2907" s="4"/>
      <c r="L2907" s="25"/>
    </row>
    <row r="2908" spans="1:12" s="5" customFormat="1" ht="15.75">
      <c r="A2908" s="4"/>
      <c r="B2908" s="4"/>
      <c r="C2908" s="3"/>
      <c r="D2908" s="4"/>
      <c r="E2908" s="3"/>
      <c r="F2908" s="4"/>
      <c r="L2908" s="25"/>
    </row>
    <row r="2909" spans="1:12" s="5" customFormat="1" ht="15.75">
      <c r="A2909" s="6" t="s">
        <v>0</v>
      </c>
      <c r="B2909" s="4"/>
      <c r="C2909" s="3"/>
      <c r="D2909" s="4"/>
      <c r="E2909" s="3"/>
      <c r="F2909" s="4"/>
      <c r="L2909" s="25"/>
    </row>
    <row r="2910" spans="1:12" s="5" customFormat="1" ht="15.75">
      <c r="A2910" s="4"/>
      <c r="B2910" s="4"/>
      <c r="C2910" s="3"/>
      <c r="D2910" s="4"/>
      <c r="E2910" s="3"/>
      <c r="F2910" s="4"/>
      <c r="L2910" s="25"/>
    </row>
    <row r="2911" spans="1:12" s="5" customFormat="1" ht="15.75">
      <c r="A2911" s="6" t="s">
        <v>1</v>
      </c>
      <c r="B2911" s="4"/>
      <c r="C2911" s="3"/>
      <c r="D2911" s="4"/>
      <c r="E2911" s="3"/>
      <c r="F2911" s="4"/>
      <c r="L2911" s="25"/>
    </row>
    <row r="2912" spans="1:12" s="5" customFormat="1" ht="15.75">
      <c r="A2912" s="19" t="s">
        <v>88</v>
      </c>
      <c r="B2912" s="4"/>
      <c r="C2912" s="3"/>
      <c r="D2912" s="4"/>
      <c r="E2912" s="3"/>
      <c r="F2912" s="4"/>
      <c r="L2912" s="25"/>
    </row>
    <row r="2913" spans="1:12" s="5" customFormat="1" ht="15.75">
      <c r="A2913" s="4"/>
      <c r="B2913" s="4"/>
      <c r="C2913" s="3"/>
      <c r="D2913" s="8"/>
      <c r="E2913" s="9"/>
      <c r="F2913" s="8"/>
      <c r="L2913" s="25"/>
    </row>
    <row r="2914" spans="1:12" s="5" customFormat="1" ht="15.75">
      <c r="A2914" s="4"/>
      <c r="B2914" s="10"/>
      <c r="C2914" s="11"/>
      <c r="D2914" s="10"/>
      <c r="E2914" s="11"/>
      <c r="F2914" s="10"/>
      <c r="L2914" s="25"/>
    </row>
    <row r="2915" spans="1:12" s="5" customFormat="1" ht="15.75">
      <c r="A2915" s="4"/>
      <c r="B2915" s="2">
        <v>1997</v>
      </c>
      <c r="C2915" s="1"/>
      <c r="D2915" s="2">
        <v>1998</v>
      </c>
      <c r="E2915" s="1"/>
      <c r="F2915" s="2">
        <v>1999</v>
      </c>
      <c r="L2915" s="25"/>
    </row>
    <row r="2916" spans="1:12" s="5" customFormat="1" ht="15.75">
      <c r="A2916" s="4"/>
      <c r="B2916" s="4"/>
      <c r="C2916" s="3"/>
      <c r="D2916" s="4"/>
      <c r="E2916" s="3"/>
      <c r="F2916" s="4"/>
      <c r="L2916" s="25"/>
    </row>
    <row r="2917" spans="1:13" s="5" customFormat="1" ht="15.75">
      <c r="A2917" s="4" t="s">
        <v>3</v>
      </c>
      <c r="B2917" s="4">
        <f>I2917</f>
        <v>1671215</v>
      </c>
      <c r="C2917" s="3"/>
      <c r="D2917" s="4">
        <f>J2917</f>
        <v>3516603</v>
      </c>
      <c r="E2917" s="3"/>
      <c r="F2917" s="4">
        <f>K2917</f>
        <v>3458675</v>
      </c>
      <c r="H2917" s="25" t="s">
        <v>188</v>
      </c>
      <c r="I2917" s="26">
        <v>1671215</v>
      </c>
      <c r="J2917" s="26">
        <v>3516603</v>
      </c>
      <c r="K2917" s="26">
        <v>3458675</v>
      </c>
      <c r="L2917" s="25">
        <v>1</v>
      </c>
      <c r="M2917" s="25" t="s">
        <v>116</v>
      </c>
    </row>
    <row r="2918" spans="1:13" s="5" customFormat="1" ht="15.75">
      <c r="A2918" s="4" t="s">
        <v>4</v>
      </c>
      <c r="B2918" s="4">
        <f>I2918</f>
        <v>3683782</v>
      </c>
      <c r="C2918" s="3"/>
      <c r="D2918" s="4">
        <f>J2918</f>
        <v>3568810</v>
      </c>
      <c r="E2918" s="3"/>
      <c r="F2918" s="4">
        <f>K2918</f>
        <v>3483017</v>
      </c>
      <c r="H2918" s="25" t="s">
        <v>188</v>
      </c>
      <c r="I2918" s="26">
        <v>3683782</v>
      </c>
      <c r="J2918" s="26">
        <v>3568810</v>
      </c>
      <c r="K2918" s="26">
        <v>3483017</v>
      </c>
      <c r="L2918" s="25">
        <v>2</v>
      </c>
      <c r="M2918" s="25" t="s">
        <v>117</v>
      </c>
    </row>
    <row r="2919" spans="1:13" s="5" customFormat="1" ht="15.75">
      <c r="A2919" s="4"/>
      <c r="B2919" s="4"/>
      <c r="C2919" s="3"/>
      <c r="D2919" s="4"/>
      <c r="E2919" s="3"/>
      <c r="F2919" s="4"/>
      <c r="H2919" s="25" t="s">
        <v>188</v>
      </c>
      <c r="I2919" s="26">
        <v>62365573</v>
      </c>
      <c r="J2919" s="26">
        <v>62425834</v>
      </c>
      <c r="K2919" s="26">
        <v>65464085</v>
      </c>
      <c r="L2919" s="25">
        <v>3</v>
      </c>
      <c r="M2919" s="25" t="s">
        <v>118</v>
      </c>
    </row>
    <row r="2920" spans="1:13" s="5" customFormat="1" ht="15.75">
      <c r="A2920" s="4" t="s">
        <v>5</v>
      </c>
      <c r="B2920" s="4">
        <f aca="true" t="shared" si="432" ref="B2920:B2925">I2919</f>
        <v>62365573</v>
      </c>
      <c r="C2920" s="3"/>
      <c r="D2920" s="4">
        <f aca="true" t="shared" si="433" ref="D2920:D2925">J2919</f>
        <v>62425834</v>
      </c>
      <c r="E2920" s="3"/>
      <c r="F2920" s="4">
        <f aca="true" t="shared" si="434" ref="F2920:F2925">K2919</f>
        <v>65464085</v>
      </c>
      <c r="H2920" s="25" t="s">
        <v>188</v>
      </c>
      <c r="I2920" s="26">
        <v>214412</v>
      </c>
      <c r="J2920" s="26">
        <v>214412</v>
      </c>
      <c r="K2920" s="26">
        <v>136677</v>
      </c>
      <c r="L2920" s="25">
        <v>4</v>
      </c>
      <c r="M2920" s="25" t="s">
        <v>119</v>
      </c>
    </row>
    <row r="2921" spans="1:13" s="5" customFormat="1" ht="15.75">
      <c r="A2921" s="4" t="s">
        <v>6</v>
      </c>
      <c r="B2921" s="4">
        <f t="shared" si="432"/>
        <v>214412</v>
      </c>
      <c r="C2921" s="3"/>
      <c r="D2921" s="4">
        <f t="shared" si="433"/>
        <v>214412</v>
      </c>
      <c r="E2921" s="3"/>
      <c r="F2921" s="4">
        <f t="shared" si="434"/>
        <v>136677</v>
      </c>
      <c r="H2921" s="25" t="s">
        <v>188</v>
      </c>
      <c r="I2921" s="26">
        <v>803231</v>
      </c>
      <c r="J2921" s="26">
        <v>935187</v>
      </c>
      <c r="K2921" s="26">
        <v>1042726</v>
      </c>
      <c r="L2921" s="25">
        <v>5</v>
      </c>
      <c r="M2921" s="25" t="s">
        <v>120</v>
      </c>
    </row>
    <row r="2922" spans="1:13" s="5" customFormat="1" ht="15.75">
      <c r="A2922" s="4" t="s">
        <v>7</v>
      </c>
      <c r="B2922" s="4">
        <f t="shared" si="432"/>
        <v>803231</v>
      </c>
      <c r="C2922" s="3"/>
      <c r="D2922" s="4">
        <f t="shared" si="433"/>
        <v>935187</v>
      </c>
      <c r="E2922" s="3"/>
      <c r="F2922" s="4">
        <f t="shared" si="434"/>
        <v>1042726</v>
      </c>
      <c r="H2922" s="25" t="s">
        <v>188</v>
      </c>
      <c r="I2922" s="26">
        <v>1036917</v>
      </c>
      <c r="J2922" s="26">
        <v>837761</v>
      </c>
      <c r="K2922" s="26">
        <v>1113481</v>
      </c>
      <c r="L2922" s="25">
        <v>6</v>
      </c>
      <c r="M2922" s="25" t="s">
        <v>121</v>
      </c>
    </row>
    <row r="2923" spans="1:13" s="5" customFormat="1" ht="15.75">
      <c r="A2923" s="4" t="s">
        <v>8</v>
      </c>
      <c r="B2923" s="4">
        <f t="shared" si="432"/>
        <v>1036917</v>
      </c>
      <c r="C2923" s="3"/>
      <c r="D2923" s="4">
        <f t="shared" si="433"/>
        <v>837761</v>
      </c>
      <c r="E2923" s="3"/>
      <c r="F2923" s="4">
        <f t="shared" si="434"/>
        <v>1113481</v>
      </c>
      <c r="H2923" s="25" t="s">
        <v>188</v>
      </c>
      <c r="I2923" s="26">
        <v>292011</v>
      </c>
      <c r="J2923" s="26">
        <v>301637</v>
      </c>
      <c r="K2923" s="26">
        <v>354704</v>
      </c>
      <c r="L2923" s="25">
        <v>7</v>
      </c>
      <c r="M2923" s="25" t="s">
        <v>122</v>
      </c>
    </row>
    <row r="2924" spans="1:13" s="5" customFormat="1" ht="15.75">
      <c r="A2924" s="4" t="s">
        <v>9</v>
      </c>
      <c r="B2924" s="4">
        <f t="shared" si="432"/>
        <v>292011</v>
      </c>
      <c r="C2924" s="3"/>
      <c r="D2924" s="4">
        <f t="shared" si="433"/>
        <v>301637</v>
      </c>
      <c r="E2924" s="3"/>
      <c r="F2924" s="4">
        <f t="shared" si="434"/>
        <v>354704</v>
      </c>
      <c r="H2924" s="25" t="s">
        <v>188</v>
      </c>
      <c r="I2924" s="26">
        <v>0</v>
      </c>
      <c r="J2924" s="26">
        <v>1004410</v>
      </c>
      <c r="K2924" s="26">
        <v>997512</v>
      </c>
      <c r="L2924" s="25">
        <v>8</v>
      </c>
      <c r="M2924" s="25" t="s">
        <v>123</v>
      </c>
    </row>
    <row r="2925" spans="1:13" s="5" customFormat="1" ht="15.75">
      <c r="A2925" s="4" t="s">
        <v>10</v>
      </c>
      <c r="B2925" s="12">
        <f t="shared" si="432"/>
        <v>0</v>
      </c>
      <c r="C2925" s="3"/>
      <c r="D2925" s="12">
        <f t="shared" si="433"/>
        <v>1004410</v>
      </c>
      <c r="E2925" s="3"/>
      <c r="F2925" s="12">
        <f t="shared" si="434"/>
        <v>997512</v>
      </c>
      <c r="H2925" s="25" t="s">
        <v>188</v>
      </c>
      <c r="I2925" s="26">
        <v>44154038</v>
      </c>
      <c r="J2925" s="26">
        <v>57634157</v>
      </c>
      <c r="K2925" s="26">
        <v>63547073</v>
      </c>
      <c r="L2925" s="25">
        <v>9</v>
      </c>
      <c r="M2925" s="25" t="s">
        <v>124</v>
      </c>
    </row>
    <row r="2926" spans="1:13" s="5" customFormat="1" ht="15.75">
      <c r="A2926" s="4"/>
      <c r="B2926" s="3"/>
      <c r="C2926" s="3"/>
      <c r="D2926" s="3"/>
      <c r="E2926" s="3"/>
      <c r="F2926" s="3"/>
      <c r="H2926" s="25" t="s">
        <v>188</v>
      </c>
      <c r="I2926" s="29">
        <v>2320601</v>
      </c>
      <c r="J2926" s="29">
        <v>3023235</v>
      </c>
      <c r="K2926" s="29">
        <v>3122583</v>
      </c>
      <c r="L2926" s="25">
        <v>10</v>
      </c>
      <c r="M2926" s="25" t="s">
        <v>125</v>
      </c>
    </row>
    <row r="2927" spans="1:13" s="5" customFormat="1" ht="15.75">
      <c r="A2927" s="4" t="s">
        <v>11</v>
      </c>
      <c r="B2927" s="4">
        <f>SUM(B2920:B2926)</f>
        <v>64712144</v>
      </c>
      <c r="C2927" s="3"/>
      <c r="D2927" s="4">
        <f>SUM(D2920:D2926)</f>
        <v>65719241</v>
      </c>
      <c r="E2927" s="3"/>
      <c r="F2927" s="4">
        <f>SUM(F2920:F2926)</f>
        <v>69109185</v>
      </c>
      <c r="H2927" s="25" t="s">
        <v>188</v>
      </c>
      <c r="I2927" s="26">
        <v>2380684</v>
      </c>
      <c r="J2927" s="26">
        <v>2558145</v>
      </c>
      <c r="K2927" s="26">
        <v>2521268</v>
      </c>
      <c r="L2927" s="25">
        <v>11</v>
      </c>
      <c r="M2927" s="25" t="s">
        <v>126</v>
      </c>
    </row>
    <row r="2928" spans="1:13" s="5" customFormat="1" ht="15.75">
      <c r="A2928" s="4"/>
      <c r="B2928" s="4"/>
      <c r="C2928" s="3"/>
      <c r="D2928" s="4"/>
      <c r="E2928" s="3"/>
      <c r="F2928" s="4"/>
      <c r="H2928" s="25" t="s">
        <v>188</v>
      </c>
      <c r="I2928" s="26">
        <v>2174022</v>
      </c>
      <c r="J2928" s="26">
        <v>2446261</v>
      </c>
      <c r="K2928" s="26">
        <v>2589808</v>
      </c>
      <c r="L2928" s="25">
        <v>12</v>
      </c>
      <c r="M2928" s="25" t="s">
        <v>127</v>
      </c>
    </row>
    <row r="2929" spans="1:13" s="5" customFormat="1" ht="15.75">
      <c r="A2929" s="4" t="s">
        <v>12</v>
      </c>
      <c r="B2929" s="3">
        <f>I2925</f>
        <v>44154038</v>
      </c>
      <c r="C2929" s="3"/>
      <c r="D2929" s="3">
        <f>J2925</f>
        <v>57634157</v>
      </c>
      <c r="E2929" s="3"/>
      <c r="F2929" s="3">
        <f>K2925</f>
        <v>63547073</v>
      </c>
      <c r="H2929" s="25" t="s">
        <v>188</v>
      </c>
      <c r="I2929" s="26">
        <v>0</v>
      </c>
      <c r="J2929" s="26">
        <v>0</v>
      </c>
      <c r="K2929" s="26">
        <v>9619782</v>
      </c>
      <c r="L2929" s="25">
        <v>13</v>
      </c>
      <c r="M2929" s="25" t="s">
        <v>128</v>
      </c>
    </row>
    <row r="2930" spans="1:13" s="5" customFormat="1" ht="15.75">
      <c r="A2930" s="4" t="s">
        <v>13</v>
      </c>
      <c r="B2930" s="12">
        <f>I2926</f>
        <v>2320601</v>
      </c>
      <c r="C2930" s="3"/>
      <c r="D2930" s="12">
        <f>J2926</f>
        <v>3023235</v>
      </c>
      <c r="E2930" s="3"/>
      <c r="F2930" s="12">
        <f>K2926</f>
        <v>3122583</v>
      </c>
      <c r="H2930" s="25" t="s">
        <v>188</v>
      </c>
      <c r="I2930" s="26">
        <v>4033214</v>
      </c>
      <c r="J2930" s="26">
        <v>4011159</v>
      </c>
      <c r="K2930" s="26">
        <v>3281003</v>
      </c>
      <c r="L2930" s="25">
        <v>14</v>
      </c>
      <c r="M2930" s="25" t="s">
        <v>129</v>
      </c>
    </row>
    <row r="2931" spans="1:13" s="5" customFormat="1" ht="15.75">
      <c r="A2931" s="4"/>
      <c r="B2931" s="3"/>
      <c r="C2931" s="3"/>
      <c r="D2931" s="3"/>
      <c r="E2931" s="3"/>
      <c r="F2931" s="3"/>
      <c r="H2931" s="25" t="s">
        <v>188</v>
      </c>
      <c r="I2931" s="26">
        <v>210840</v>
      </c>
      <c r="J2931" s="26">
        <v>240999</v>
      </c>
      <c r="K2931" s="26">
        <v>242677</v>
      </c>
      <c r="L2931" s="25">
        <v>15</v>
      </c>
      <c r="M2931" s="25" t="s">
        <v>130</v>
      </c>
    </row>
    <row r="2932" spans="1:13" s="5" customFormat="1" ht="15.75">
      <c r="A2932" s="4" t="s">
        <v>14</v>
      </c>
      <c r="B2932" s="4">
        <f>SUM(B2929:B2931)</f>
        <v>46474639</v>
      </c>
      <c r="C2932" s="3"/>
      <c r="D2932" s="4">
        <f>SUM(D2929:D2931)</f>
        <v>60657392</v>
      </c>
      <c r="E2932" s="3"/>
      <c r="F2932" s="4">
        <f>SUM(F2929:F2931)</f>
        <v>66669656</v>
      </c>
      <c r="H2932" s="25" t="s">
        <v>188</v>
      </c>
      <c r="I2932" s="26">
        <v>5026055</v>
      </c>
      <c r="J2932" s="26">
        <v>5083186</v>
      </c>
      <c r="K2932" s="26">
        <v>5274603</v>
      </c>
      <c r="L2932" s="25">
        <v>16</v>
      </c>
      <c r="M2932" s="25" t="s">
        <v>131</v>
      </c>
    </row>
    <row r="2933" spans="1:13" s="5" customFormat="1" ht="15.75">
      <c r="A2933" s="4"/>
      <c r="B2933" s="4"/>
      <c r="C2933" s="4"/>
      <c r="D2933" s="4"/>
      <c r="E2933" s="4"/>
      <c r="F2933" s="4"/>
      <c r="H2933" s="25" t="s">
        <v>188</v>
      </c>
      <c r="I2933" s="26">
        <v>924822</v>
      </c>
      <c r="J2933" s="26">
        <v>1451128</v>
      </c>
      <c r="K2933" s="26">
        <v>1428764</v>
      </c>
      <c r="L2933" s="25">
        <v>17</v>
      </c>
      <c r="M2933" s="25" t="s">
        <v>132</v>
      </c>
    </row>
    <row r="2934" spans="1:13" s="5" customFormat="1" ht="15.75">
      <c r="A2934" s="4" t="s">
        <v>15</v>
      </c>
      <c r="B2934" s="4">
        <f aca="true" t="shared" si="435" ref="B2934:B2940">I2927</f>
        <v>2380684</v>
      </c>
      <c r="C2934" s="3"/>
      <c r="D2934" s="4">
        <f aca="true" t="shared" si="436" ref="D2934:D2940">J2927</f>
        <v>2558145</v>
      </c>
      <c r="E2934" s="3"/>
      <c r="F2934" s="4">
        <f aca="true" t="shared" si="437" ref="F2934:F2940">K2927</f>
        <v>2521268</v>
      </c>
      <c r="H2934" s="25" t="s">
        <v>188</v>
      </c>
      <c r="I2934" s="27">
        <v>25889284</v>
      </c>
      <c r="J2934" s="27">
        <v>31492541</v>
      </c>
      <c r="K2934" s="27">
        <v>36034694</v>
      </c>
      <c r="L2934" s="25">
        <v>18</v>
      </c>
      <c r="M2934" s="25" t="s">
        <v>133</v>
      </c>
    </row>
    <row r="2935" spans="1:13" s="5" customFormat="1" ht="15.75">
      <c r="A2935" s="4" t="s">
        <v>16</v>
      </c>
      <c r="B2935" s="4">
        <f t="shared" si="435"/>
        <v>2174022</v>
      </c>
      <c r="C2935" s="3"/>
      <c r="D2935" s="4">
        <f t="shared" si="436"/>
        <v>2446261</v>
      </c>
      <c r="E2935" s="3"/>
      <c r="F2935" s="4">
        <f t="shared" si="437"/>
        <v>2589808</v>
      </c>
      <c r="H2935" s="25" t="s">
        <v>188</v>
      </c>
      <c r="I2935" s="26">
        <v>3032410</v>
      </c>
      <c r="J2935" s="26">
        <v>3135213</v>
      </c>
      <c r="K2935" s="26">
        <v>3135213</v>
      </c>
      <c r="L2935" s="25">
        <v>19</v>
      </c>
      <c r="M2935" s="25" t="s">
        <v>134</v>
      </c>
    </row>
    <row r="2936" spans="1:13" s="5" customFormat="1" ht="15.75">
      <c r="A2936" s="4" t="s">
        <v>17</v>
      </c>
      <c r="B2936" s="4">
        <f t="shared" si="435"/>
        <v>0</v>
      </c>
      <c r="C2936" s="3"/>
      <c r="D2936" s="4">
        <f t="shared" si="436"/>
        <v>0</v>
      </c>
      <c r="E2936" s="3"/>
      <c r="F2936" s="4">
        <f t="shared" si="437"/>
        <v>9619782</v>
      </c>
      <c r="H2936" s="25" t="s">
        <v>188</v>
      </c>
      <c r="I2936" s="26">
        <v>2022495</v>
      </c>
      <c r="J2936" s="26">
        <v>2283988</v>
      </c>
      <c r="K2936" s="26">
        <v>2415047</v>
      </c>
      <c r="L2936" s="25">
        <v>20</v>
      </c>
      <c r="M2936" s="25" t="s">
        <v>135</v>
      </c>
    </row>
    <row r="2937" spans="1:13" s="5" customFormat="1" ht="15.75">
      <c r="A2937" s="4" t="s">
        <v>18</v>
      </c>
      <c r="B2937" s="4">
        <f t="shared" si="435"/>
        <v>4033214</v>
      </c>
      <c r="C2937" s="3"/>
      <c r="D2937" s="4">
        <f t="shared" si="436"/>
        <v>4011159</v>
      </c>
      <c r="E2937" s="3"/>
      <c r="F2937" s="4">
        <f t="shared" si="437"/>
        <v>3281003</v>
      </c>
      <c r="H2937" s="25" t="s">
        <v>188</v>
      </c>
      <c r="I2937" s="26">
        <v>17378035</v>
      </c>
      <c r="J2937" s="26">
        <v>17938039</v>
      </c>
      <c r="K2937" s="26">
        <v>18407087</v>
      </c>
      <c r="L2937" s="25">
        <v>21</v>
      </c>
      <c r="M2937" s="25" t="s">
        <v>136</v>
      </c>
    </row>
    <row r="2938" spans="1:13" s="5" customFormat="1" ht="15.75">
      <c r="A2938" s="4" t="s">
        <v>19</v>
      </c>
      <c r="B2938" s="4">
        <f t="shared" si="435"/>
        <v>210840</v>
      </c>
      <c r="C2938" s="3"/>
      <c r="D2938" s="4">
        <f t="shared" si="436"/>
        <v>240999</v>
      </c>
      <c r="E2938" s="3"/>
      <c r="F2938" s="4">
        <f t="shared" si="437"/>
        <v>242677</v>
      </c>
      <c r="H2938" s="25" t="s">
        <v>188</v>
      </c>
      <c r="I2938" s="26">
        <v>105906</v>
      </c>
      <c r="J2938" s="26">
        <v>108848</v>
      </c>
      <c r="K2938" s="26">
        <v>111025</v>
      </c>
      <c r="L2938" s="25">
        <v>22</v>
      </c>
      <c r="M2938" s="25" t="s">
        <v>137</v>
      </c>
    </row>
    <row r="2939" spans="1:13" s="5" customFormat="1" ht="15.75">
      <c r="A2939" s="4" t="s">
        <v>20</v>
      </c>
      <c r="B2939" s="4">
        <f t="shared" si="435"/>
        <v>5026055</v>
      </c>
      <c r="C2939" s="3"/>
      <c r="D2939" s="4">
        <f t="shared" si="436"/>
        <v>5083186</v>
      </c>
      <c r="E2939" s="3"/>
      <c r="F2939" s="4">
        <f t="shared" si="437"/>
        <v>5274603</v>
      </c>
      <c r="H2939" s="25" t="s">
        <v>188</v>
      </c>
      <c r="I2939" s="26">
        <v>102800</v>
      </c>
      <c r="J2939" s="26">
        <v>105884</v>
      </c>
      <c r="K2939" s="26">
        <v>116578</v>
      </c>
      <c r="L2939" s="25">
        <v>23</v>
      </c>
      <c r="M2939" s="25" t="s">
        <v>138</v>
      </c>
    </row>
    <row r="2940" spans="1:13" s="5" customFormat="1" ht="15.75">
      <c r="A2940" s="4" t="s">
        <v>21</v>
      </c>
      <c r="B2940" s="4">
        <f t="shared" si="435"/>
        <v>924822</v>
      </c>
      <c r="C2940" s="3"/>
      <c r="D2940" s="4">
        <f t="shared" si="436"/>
        <v>1451128</v>
      </c>
      <c r="E2940" s="3"/>
      <c r="F2940" s="4">
        <f t="shared" si="437"/>
        <v>1428764</v>
      </c>
      <c r="H2940" s="25" t="s">
        <v>188</v>
      </c>
      <c r="I2940" s="26">
        <v>300000</v>
      </c>
      <c r="J2940" s="26">
        <v>300000</v>
      </c>
      <c r="K2940" s="26">
        <v>300000</v>
      </c>
      <c r="L2940" s="25">
        <v>24</v>
      </c>
      <c r="M2940" s="25" t="s">
        <v>139</v>
      </c>
    </row>
    <row r="2941" spans="1:13" s="5" customFormat="1" ht="15.75">
      <c r="A2941" s="4"/>
      <c r="B2941" s="4"/>
      <c r="C2941" s="3"/>
      <c r="D2941" s="4"/>
      <c r="E2941" s="3"/>
      <c r="F2941" s="4"/>
      <c r="H2941" s="25" t="s">
        <v>188</v>
      </c>
      <c r="I2941" s="26">
        <v>291746</v>
      </c>
      <c r="J2941" s="26">
        <v>291746</v>
      </c>
      <c r="K2941" s="26">
        <v>297581</v>
      </c>
      <c r="L2941" s="25">
        <v>25</v>
      </c>
      <c r="M2941" s="25" t="s">
        <v>140</v>
      </c>
    </row>
    <row r="2942" spans="1:13" s="5" customFormat="1" ht="15.75">
      <c r="A2942" s="4" t="s">
        <v>22</v>
      </c>
      <c r="B2942" s="4">
        <f>I2934</f>
        <v>25889284</v>
      </c>
      <c r="C2942" s="3"/>
      <c r="D2942" s="4">
        <f>J2934</f>
        <v>31492541</v>
      </c>
      <c r="E2942" s="3"/>
      <c r="F2942" s="4">
        <f>K2934</f>
        <v>36034694</v>
      </c>
      <c r="H2942" s="25" t="s">
        <v>188</v>
      </c>
      <c r="I2942" s="26">
        <v>0</v>
      </c>
      <c r="J2942" s="26">
        <v>0</v>
      </c>
      <c r="K2942" s="26">
        <v>50000</v>
      </c>
      <c r="L2942" s="25">
        <v>26</v>
      </c>
      <c r="M2942" s="25" t="s">
        <v>141</v>
      </c>
    </row>
    <row r="2943" spans="1:13" s="5" customFormat="1" ht="15.75">
      <c r="A2943" s="4" t="s">
        <v>23</v>
      </c>
      <c r="B2943" s="4">
        <f>I2935</f>
        <v>3032410</v>
      </c>
      <c r="C2943" s="3"/>
      <c r="D2943" s="4">
        <f>J2935</f>
        <v>3135213</v>
      </c>
      <c r="E2943" s="3"/>
      <c r="F2943" s="4">
        <f>K2935</f>
        <v>3135213</v>
      </c>
      <c r="H2943" s="25" t="s">
        <v>188</v>
      </c>
      <c r="I2943" s="26">
        <v>7948079</v>
      </c>
      <c r="J2943" s="26">
        <v>8017422</v>
      </c>
      <c r="K2943" s="26">
        <v>8078981</v>
      </c>
      <c r="L2943" s="25">
        <v>27</v>
      </c>
      <c r="M2943" s="25" t="s">
        <v>142</v>
      </c>
    </row>
    <row r="2944" spans="1:13" s="5" customFormat="1" ht="15.75">
      <c r="A2944" s="4" t="s">
        <v>24</v>
      </c>
      <c r="B2944" s="12">
        <f>I2936</f>
        <v>2022495</v>
      </c>
      <c r="C2944" s="3"/>
      <c r="D2944" s="12">
        <f>J2936</f>
        <v>2283988</v>
      </c>
      <c r="E2944" s="3"/>
      <c r="F2944" s="12">
        <f>K2936</f>
        <v>2415047</v>
      </c>
      <c r="H2944" s="25" t="s">
        <v>188</v>
      </c>
      <c r="I2944" s="26">
        <v>807019</v>
      </c>
      <c r="J2944" s="26">
        <v>834472</v>
      </c>
      <c r="K2944" s="26">
        <v>861329</v>
      </c>
      <c r="L2944" s="25">
        <v>28</v>
      </c>
      <c r="M2944" s="25" t="s">
        <v>143</v>
      </c>
    </row>
    <row r="2945" spans="1:13" s="5" customFormat="1" ht="15.75">
      <c r="A2945" s="4"/>
      <c r="B2945" s="4"/>
      <c r="C2945" s="3"/>
      <c r="D2945" s="4"/>
      <c r="E2945" s="3"/>
      <c r="F2945" s="4"/>
      <c r="H2945" s="25" t="s">
        <v>188</v>
      </c>
      <c r="I2945" s="26">
        <v>2159813</v>
      </c>
      <c r="J2945" s="26">
        <v>2189047</v>
      </c>
      <c r="K2945" s="26">
        <v>2262061</v>
      </c>
      <c r="L2945" s="25">
        <v>29</v>
      </c>
      <c r="M2945" s="25" t="s">
        <v>144</v>
      </c>
    </row>
    <row r="2946" spans="1:13" s="5" customFormat="1" ht="15.75">
      <c r="A2946" s="4" t="s">
        <v>25</v>
      </c>
      <c r="B2946" s="4">
        <f>SUM(B2942:B2945)</f>
        <v>30944189</v>
      </c>
      <c r="C2946" s="3"/>
      <c r="D2946" s="4">
        <f>SUM(D2942:D2945)</f>
        <v>36911742</v>
      </c>
      <c r="E2946" s="3"/>
      <c r="F2946" s="4">
        <f>SUM(F2942:F2945)</f>
        <v>41584954</v>
      </c>
      <c r="H2946" s="25" t="s">
        <v>188</v>
      </c>
      <c r="I2946" s="26">
        <v>0</v>
      </c>
      <c r="J2946" s="26">
        <v>31630</v>
      </c>
      <c r="K2946" s="26">
        <v>34757</v>
      </c>
      <c r="L2946" s="25">
        <v>30</v>
      </c>
      <c r="M2946" s="25" t="s">
        <v>145</v>
      </c>
    </row>
    <row r="2947" spans="1:13" s="5" customFormat="1" ht="15.75">
      <c r="A2947" s="4"/>
      <c r="B2947" s="4"/>
      <c r="C2947" s="3"/>
      <c r="D2947" s="4"/>
      <c r="E2947" s="3"/>
      <c r="F2947" s="4"/>
      <c r="H2947" s="25" t="s">
        <v>188</v>
      </c>
      <c r="I2947" s="26">
        <v>52157443</v>
      </c>
      <c r="J2947" s="26">
        <v>61875479</v>
      </c>
      <c r="K2947" s="26">
        <v>61300000</v>
      </c>
      <c r="L2947" s="25">
        <v>31</v>
      </c>
      <c r="M2947" s="25" t="s">
        <v>146</v>
      </c>
    </row>
    <row r="2948" spans="1:13" s="5" customFormat="1" ht="15.75">
      <c r="A2948" s="4" t="s">
        <v>26</v>
      </c>
      <c r="B2948" s="4">
        <f aca="true" t="shared" si="438" ref="B2948:B2953">I2937</f>
        <v>17378035</v>
      </c>
      <c r="C2948" s="3"/>
      <c r="D2948" s="4">
        <f aca="true" t="shared" si="439" ref="D2948:D2953">J2937</f>
        <v>17938039</v>
      </c>
      <c r="E2948" s="3"/>
      <c r="F2948" s="4">
        <f aca="true" t="shared" si="440" ref="F2948:F2953">K2937</f>
        <v>18407087</v>
      </c>
      <c r="H2948" s="25" t="s">
        <v>188</v>
      </c>
      <c r="I2948" s="26">
        <v>3409650</v>
      </c>
      <c r="J2948" s="26">
        <v>3546709</v>
      </c>
      <c r="K2948" s="26">
        <v>3494651</v>
      </c>
      <c r="L2948" s="25">
        <v>32</v>
      </c>
      <c r="M2948" s="25" t="s">
        <v>147</v>
      </c>
    </row>
    <row r="2949" spans="1:13" s="5" customFormat="1" ht="15.75">
      <c r="A2949" s="4" t="s">
        <v>27</v>
      </c>
      <c r="B2949" s="4">
        <f t="shared" si="438"/>
        <v>105906</v>
      </c>
      <c r="C2949" s="3"/>
      <c r="D2949" s="4">
        <f t="shared" si="439"/>
        <v>108848</v>
      </c>
      <c r="E2949" s="3"/>
      <c r="F2949" s="4">
        <f t="shared" si="440"/>
        <v>111025</v>
      </c>
      <c r="H2949" s="25" t="s">
        <v>188</v>
      </c>
      <c r="I2949" s="26">
        <v>6110282</v>
      </c>
      <c r="J2949" s="26">
        <v>6179525</v>
      </c>
      <c r="K2949" s="26">
        <v>6370503</v>
      </c>
      <c r="L2949" s="25">
        <v>33</v>
      </c>
      <c r="M2949" s="25" t="s">
        <v>148</v>
      </c>
    </row>
    <row r="2950" spans="1:13" s="5" customFormat="1" ht="15.75">
      <c r="A2950" s="4" t="s">
        <v>28</v>
      </c>
      <c r="B2950" s="4">
        <f t="shared" si="438"/>
        <v>102800</v>
      </c>
      <c r="C2950" s="3"/>
      <c r="D2950" s="4">
        <f t="shared" si="439"/>
        <v>105884</v>
      </c>
      <c r="E2950" s="3"/>
      <c r="F2950" s="4">
        <f t="shared" si="440"/>
        <v>116578</v>
      </c>
      <c r="H2950" s="25" t="s">
        <v>188</v>
      </c>
      <c r="I2950" s="26">
        <v>854602</v>
      </c>
      <c r="J2950" s="26">
        <v>717967</v>
      </c>
      <c r="K2950" s="26">
        <v>526016</v>
      </c>
      <c r="L2950" s="25">
        <v>34</v>
      </c>
      <c r="M2950" s="25" t="s">
        <v>149</v>
      </c>
    </row>
    <row r="2951" spans="1:13" s="5" customFormat="1" ht="15.75">
      <c r="A2951" s="4" t="s">
        <v>29</v>
      </c>
      <c r="B2951" s="4">
        <f t="shared" si="438"/>
        <v>300000</v>
      </c>
      <c r="C2951" s="3"/>
      <c r="D2951" s="4">
        <f t="shared" si="439"/>
        <v>300000</v>
      </c>
      <c r="E2951" s="3"/>
      <c r="F2951" s="4">
        <f t="shared" si="440"/>
        <v>300000</v>
      </c>
      <c r="H2951" s="25" t="s">
        <v>188</v>
      </c>
      <c r="I2951" s="26">
        <v>258890</v>
      </c>
      <c r="J2951" s="26">
        <v>129655</v>
      </c>
      <c r="K2951" s="26">
        <v>118936</v>
      </c>
      <c r="L2951" s="25">
        <v>35</v>
      </c>
      <c r="M2951" s="25" t="s">
        <v>150</v>
      </c>
    </row>
    <row r="2952" spans="1:13" s="5" customFormat="1" ht="15.75">
      <c r="A2952" s="4" t="s">
        <v>30</v>
      </c>
      <c r="B2952" s="4">
        <f t="shared" si="438"/>
        <v>291746</v>
      </c>
      <c r="C2952" s="3"/>
      <c r="D2952" s="4">
        <f t="shared" si="439"/>
        <v>291746</v>
      </c>
      <c r="E2952" s="3"/>
      <c r="F2952" s="4">
        <f t="shared" si="440"/>
        <v>297581</v>
      </c>
      <c r="H2952" s="25" t="s">
        <v>188</v>
      </c>
      <c r="I2952" s="26">
        <v>204240</v>
      </c>
      <c r="J2952" s="26">
        <v>277500</v>
      </c>
      <c r="K2952" s="26">
        <v>277500</v>
      </c>
      <c r="L2952" s="25">
        <v>36</v>
      </c>
      <c r="M2952" s="25" t="s">
        <v>151</v>
      </c>
    </row>
    <row r="2953" spans="1:13" s="5" customFormat="1" ht="15.75">
      <c r="A2953" s="4" t="s">
        <v>31</v>
      </c>
      <c r="B2953" s="12">
        <f t="shared" si="438"/>
        <v>0</v>
      </c>
      <c r="C2953" s="3"/>
      <c r="D2953" s="12">
        <f t="shared" si="439"/>
        <v>0</v>
      </c>
      <c r="E2953" s="3"/>
      <c r="F2953" s="12">
        <f t="shared" si="440"/>
        <v>50000</v>
      </c>
      <c r="H2953" s="25" t="s">
        <v>188</v>
      </c>
      <c r="I2953" s="26">
        <v>0</v>
      </c>
      <c r="J2953" s="26">
        <v>176768</v>
      </c>
      <c r="K2953" s="26">
        <v>174666</v>
      </c>
      <c r="L2953" s="25">
        <v>37</v>
      </c>
      <c r="M2953" s="25" t="s">
        <v>152</v>
      </c>
    </row>
    <row r="2954" spans="1:12" s="5" customFormat="1" ht="15.75">
      <c r="A2954" s="4"/>
      <c r="B2954" s="4"/>
      <c r="C2954" s="3"/>
      <c r="D2954" s="4"/>
      <c r="E2954" s="3"/>
      <c r="F2954" s="4"/>
      <c r="L2954" s="25"/>
    </row>
    <row r="2955" spans="1:12" s="5" customFormat="1" ht="15.75">
      <c r="A2955" s="4" t="s">
        <v>32</v>
      </c>
      <c r="B2955" s="4">
        <f>SUM(B2948:B2954)</f>
        <v>18178487</v>
      </c>
      <c r="C2955" s="3"/>
      <c r="D2955" s="4">
        <f>SUM(D2948:D2954)</f>
        <v>18744517</v>
      </c>
      <c r="E2955" s="3"/>
      <c r="F2955" s="4">
        <f>SUM(F2948:F2954)</f>
        <v>19282271</v>
      </c>
      <c r="L2955" s="25"/>
    </row>
    <row r="2956" spans="1:12" s="5" customFormat="1" ht="15.75">
      <c r="A2956" s="4"/>
      <c r="B2956" s="4"/>
      <c r="C2956" s="3"/>
      <c r="D2956" s="4"/>
      <c r="E2956" s="3"/>
      <c r="F2956" s="4"/>
      <c r="L2956" s="25"/>
    </row>
    <row r="2957" spans="1:12" s="5" customFormat="1" ht="15.75">
      <c r="A2957" s="4" t="s">
        <v>33</v>
      </c>
      <c r="B2957" s="4">
        <f>I2943</f>
        <v>7948079</v>
      </c>
      <c r="C2957" s="3"/>
      <c r="D2957" s="4">
        <f>J2943</f>
        <v>8017422</v>
      </c>
      <c r="E2957" s="3"/>
      <c r="F2957" s="4">
        <f>K2943</f>
        <v>8078981</v>
      </c>
      <c r="L2957" s="25"/>
    </row>
    <row r="2958" spans="1:12" s="5" customFormat="1" ht="15.75">
      <c r="A2958" s="4" t="s">
        <v>34</v>
      </c>
      <c r="B2958" s="4">
        <f>I2944</f>
        <v>807019</v>
      </c>
      <c r="C2958" s="3"/>
      <c r="D2958" s="4">
        <f>J2944</f>
        <v>834472</v>
      </c>
      <c r="E2958" s="3"/>
      <c r="F2958" s="4">
        <f>K2944</f>
        <v>861329</v>
      </c>
      <c r="L2958" s="25"/>
    </row>
    <row r="2959" spans="1:12" s="5" customFormat="1" ht="15.75">
      <c r="A2959" s="4" t="s">
        <v>35</v>
      </c>
      <c r="B2959" s="4">
        <f>I2945</f>
        <v>2159813</v>
      </c>
      <c r="C2959" s="3"/>
      <c r="D2959" s="4">
        <f>J2945</f>
        <v>2189047</v>
      </c>
      <c r="E2959" s="3"/>
      <c r="F2959" s="4">
        <f>K2945</f>
        <v>2262061</v>
      </c>
      <c r="L2959" s="25"/>
    </row>
    <row r="2960" spans="1:12" s="5" customFormat="1" ht="15.75">
      <c r="A2960" s="4" t="s">
        <v>36</v>
      </c>
      <c r="B2960" s="12">
        <f>I2946</f>
        <v>0</v>
      </c>
      <c r="C2960" s="3"/>
      <c r="D2960" s="12">
        <f>J2946</f>
        <v>31630</v>
      </c>
      <c r="E2960" s="3"/>
      <c r="F2960" s="12">
        <f>K2946</f>
        <v>34757</v>
      </c>
      <c r="L2960" s="25"/>
    </row>
    <row r="2961" spans="1:12" s="5" customFormat="1" ht="15.75">
      <c r="A2961" s="4"/>
      <c r="B2961" s="4"/>
      <c r="C2961" s="3"/>
      <c r="D2961" s="4"/>
      <c r="E2961" s="3"/>
      <c r="F2961" s="4"/>
      <c r="L2961" s="25"/>
    </row>
    <row r="2962" spans="1:12" s="5" customFormat="1" ht="15.75">
      <c r="A2962" s="4" t="s">
        <v>37</v>
      </c>
      <c r="B2962" s="4">
        <f>SUM(B2957:B2961)</f>
        <v>10914911</v>
      </c>
      <c r="C2962" s="3"/>
      <c r="D2962" s="4">
        <f>SUM(D2957:D2961)</f>
        <v>11072571</v>
      </c>
      <c r="E2962" s="3"/>
      <c r="F2962" s="4">
        <f>SUM(F2957:F2961)</f>
        <v>11237128</v>
      </c>
      <c r="L2962" s="25"/>
    </row>
    <row r="2963" spans="1:12" s="5" customFormat="1" ht="15.75">
      <c r="A2963" s="4"/>
      <c r="B2963" s="4"/>
      <c r="C2963" s="3"/>
      <c r="D2963" s="4"/>
      <c r="E2963" s="3"/>
      <c r="F2963" s="4"/>
      <c r="L2963" s="25"/>
    </row>
    <row r="2964" spans="1:12" s="5" customFormat="1" ht="15.75">
      <c r="A2964" s="4" t="s">
        <v>38</v>
      </c>
      <c r="B2964" s="4">
        <f aca="true" t="shared" si="441" ref="B2964:B2969">I2947</f>
        <v>52157443</v>
      </c>
      <c r="C2964" s="3"/>
      <c r="D2964" s="4">
        <f aca="true" t="shared" si="442" ref="D2964:D2969">J2947</f>
        <v>61875479</v>
      </c>
      <c r="E2964" s="3"/>
      <c r="F2964" s="4">
        <f aca="true" t="shared" si="443" ref="F2964:F2969">K2947</f>
        <v>61300000</v>
      </c>
      <c r="L2964" s="25"/>
    </row>
    <row r="2965" spans="1:12" s="5" customFormat="1" ht="15.75">
      <c r="A2965" s="4" t="s">
        <v>39</v>
      </c>
      <c r="B2965" s="4">
        <f t="shared" si="441"/>
        <v>3409650</v>
      </c>
      <c r="C2965" s="3"/>
      <c r="D2965" s="4">
        <f t="shared" si="442"/>
        <v>3546709</v>
      </c>
      <c r="E2965" s="3"/>
      <c r="F2965" s="4">
        <f t="shared" si="443"/>
        <v>3494651</v>
      </c>
      <c r="L2965" s="25"/>
    </row>
    <row r="2966" spans="1:12" s="5" customFormat="1" ht="15.75">
      <c r="A2966" s="4" t="s">
        <v>40</v>
      </c>
      <c r="B2966" s="4">
        <f t="shared" si="441"/>
        <v>6110282</v>
      </c>
      <c r="C2966" s="3"/>
      <c r="D2966" s="4">
        <f t="shared" si="442"/>
        <v>6179525</v>
      </c>
      <c r="E2966" s="3"/>
      <c r="F2966" s="4">
        <f t="shared" si="443"/>
        <v>6370503</v>
      </c>
      <c r="L2966" s="25"/>
    </row>
    <row r="2967" spans="1:12" s="5" customFormat="1" ht="15.75">
      <c r="A2967" s="4" t="s">
        <v>41</v>
      </c>
      <c r="B2967" s="4">
        <f t="shared" si="441"/>
        <v>854602</v>
      </c>
      <c r="C2967" s="3"/>
      <c r="D2967" s="4">
        <f t="shared" si="442"/>
        <v>717967</v>
      </c>
      <c r="E2967" s="3"/>
      <c r="F2967" s="4">
        <f t="shared" si="443"/>
        <v>526016</v>
      </c>
      <c r="L2967" s="25"/>
    </row>
    <row r="2968" spans="1:12" s="5" customFormat="1" ht="15.75">
      <c r="A2968" s="4" t="s">
        <v>42</v>
      </c>
      <c r="B2968" s="4">
        <f t="shared" si="441"/>
        <v>258890</v>
      </c>
      <c r="C2968" s="3"/>
      <c r="D2968" s="4">
        <f t="shared" si="442"/>
        <v>129655</v>
      </c>
      <c r="E2968" s="3"/>
      <c r="F2968" s="4">
        <f t="shared" si="443"/>
        <v>118936</v>
      </c>
      <c r="L2968" s="25"/>
    </row>
    <row r="2969" spans="1:12" s="5" customFormat="1" ht="15.75">
      <c r="A2969" s="4" t="s">
        <v>43</v>
      </c>
      <c r="B2969" s="4">
        <f t="shared" si="441"/>
        <v>204240</v>
      </c>
      <c r="C2969" s="3"/>
      <c r="D2969" s="4">
        <f t="shared" si="442"/>
        <v>277500</v>
      </c>
      <c r="E2969" s="3"/>
      <c r="F2969" s="4">
        <f t="shared" si="443"/>
        <v>277500</v>
      </c>
      <c r="L2969" s="25"/>
    </row>
    <row r="2970" spans="1:12" s="5" customFormat="1" ht="15.75">
      <c r="A2970" s="4" t="s">
        <v>44</v>
      </c>
      <c r="B2970" s="4"/>
      <c r="C2970" s="4"/>
      <c r="D2970" s="4"/>
      <c r="E2970" s="3"/>
      <c r="F2970" s="4"/>
      <c r="L2970" s="25"/>
    </row>
    <row r="2971" spans="1:12" s="5" customFormat="1" ht="15.75">
      <c r="A2971" s="4" t="s">
        <v>45</v>
      </c>
      <c r="B2971" s="12">
        <f>I2953</f>
        <v>0</v>
      </c>
      <c r="C2971" s="3"/>
      <c r="D2971" s="12">
        <f>J2953</f>
        <v>176768</v>
      </c>
      <c r="E2971" s="3"/>
      <c r="F2971" s="12">
        <f>K2953</f>
        <v>174666</v>
      </c>
      <c r="L2971" s="25"/>
    </row>
    <row r="2972" spans="1:12" s="5" customFormat="1" ht="15.75">
      <c r="A2972" s="4"/>
      <c r="B2972" s="4"/>
      <c r="C2972" s="4"/>
      <c r="D2972" s="4"/>
      <c r="E2972" s="3"/>
      <c r="F2972" s="4"/>
      <c r="L2972" s="25"/>
    </row>
    <row r="2973" spans="1:12" s="5" customFormat="1" ht="15.75">
      <c r="A2973" s="4" t="s">
        <v>46</v>
      </c>
      <c r="B2973" s="4">
        <f>SUM(B2917:B2918)+B2927+SUM(B2931:B2940)+B2946+B2955+SUM(B2961:B2972)</f>
        <v>254324111</v>
      </c>
      <c r="C2973" s="3"/>
      <c r="D2973" s="4">
        <f>SUM(D2917:D2918)+D2927+SUM(D2931:D2940)+D2946+D2955+SUM(D2961:D2972)</f>
        <v>288885357</v>
      </c>
      <c r="E2973" s="3"/>
      <c r="F2973" s="4">
        <f>SUM(F2917:F2918)+F2927+SUM(F2931:F2940)+F2946+F2955+SUM(F2961:F2972)</f>
        <v>312045063</v>
      </c>
      <c r="L2973" s="25"/>
    </row>
    <row r="2974" spans="1:12" s="5" customFormat="1" ht="15.75">
      <c r="A2974" s="4"/>
      <c r="B2974" s="4"/>
      <c r="C2974" s="3"/>
      <c r="D2974" s="4"/>
      <c r="E2974" s="3"/>
      <c r="F2974" s="4"/>
      <c r="L2974" s="25"/>
    </row>
    <row r="2975" spans="1:12" s="5" customFormat="1" ht="15.75">
      <c r="A2975" s="13" t="s">
        <v>47</v>
      </c>
      <c r="B2975" s="4"/>
      <c r="C2975" s="4"/>
      <c r="D2975" s="4"/>
      <c r="E2975" s="4"/>
      <c r="F2975" s="4"/>
      <c r="L2975" s="25"/>
    </row>
    <row r="2976" spans="1:12" s="5" customFormat="1" ht="15.75">
      <c r="A2976" s="14" t="s">
        <v>48</v>
      </c>
      <c r="B2976" s="4"/>
      <c r="C2976" s="3"/>
      <c r="D2976" s="4"/>
      <c r="E2976" s="3"/>
      <c r="F2976" s="4"/>
      <c r="L2976" s="25"/>
    </row>
    <row r="2977" spans="1:12" s="5" customFormat="1" ht="15.75">
      <c r="A2977" s="14" t="s">
        <v>49</v>
      </c>
      <c r="B2977" s="4"/>
      <c r="C2977" s="3"/>
      <c r="D2977" s="4"/>
      <c r="E2977" s="3"/>
      <c r="F2977" s="4"/>
      <c r="L2977" s="25"/>
    </row>
    <row r="2978" spans="1:12" s="5" customFormat="1" ht="15.75">
      <c r="A2978" s="14" t="s">
        <v>50</v>
      </c>
      <c r="B2978" s="3"/>
      <c r="C2978" s="3"/>
      <c r="D2978" s="3"/>
      <c r="E2978" s="3"/>
      <c r="F2978" s="3"/>
      <c r="L2978" s="25"/>
    </row>
    <row r="2979" spans="1:12" s="5" customFormat="1" ht="15.75">
      <c r="A2979" s="14" t="s">
        <v>51</v>
      </c>
      <c r="B2979" s="4"/>
      <c r="C2979" s="3"/>
      <c r="D2979" s="4"/>
      <c r="E2979" s="3"/>
      <c r="F2979" s="4"/>
      <c r="L2979" s="25"/>
    </row>
    <row r="2980" spans="1:12" s="5" customFormat="1" ht="15.75">
      <c r="A2980" s="4"/>
      <c r="B2980" s="4"/>
      <c r="C2980" s="3"/>
      <c r="D2980" s="4"/>
      <c r="E2980" s="3"/>
      <c r="F2980" s="4"/>
      <c r="L2980" s="25"/>
    </row>
    <row r="2981" spans="1:12" s="5" customFormat="1" ht="15.75">
      <c r="A2981" s="4"/>
      <c r="B2981" s="4"/>
      <c r="C2981" s="3"/>
      <c r="D2981" s="4"/>
      <c r="E2981" s="3"/>
      <c r="F2981" s="4"/>
      <c r="L2981" s="25"/>
    </row>
    <row r="2982" spans="1:12" s="5" customFormat="1" ht="15.75">
      <c r="A2982" s="15"/>
      <c r="B2982" s="4"/>
      <c r="C2982" s="3"/>
      <c r="D2982" s="4"/>
      <c r="E2982" s="3"/>
      <c r="F2982" s="4"/>
      <c r="L2982" s="25"/>
    </row>
    <row r="2983" spans="1:12" s="5" customFormat="1" ht="15.75">
      <c r="A2983" s="15"/>
      <c r="B2983" s="4"/>
      <c r="C2983" s="3"/>
      <c r="D2983" s="4"/>
      <c r="E2983" s="3"/>
      <c r="F2983" s="4"/>
      <c r="L2983" s="25"/>
    </row>
    <row r="2984" spans="1:12" s="5" customFormat="1" ht="15.75">
      <c r="A2984" s="16"/>
      <c r="B2984" s="4"/>
      <c r="C2984" s="3"/>
      <c r="D2984" s="4"/>
      <c r="E2984" s="3"/>
      <c r="F2984" s="4"/>
      <c r="L2984" s="25"/>
    </row>
    <row r="2985" spans="1:12" s="5" customFormat="1" ht="15.75">
      <c r="A2985" s="17"/>
      <c r="B2985" s="4"/>
      <c r="C2985" s="3"/>
      <c r="D2985" s="4"/>
      <c r="E2985" s="3"/>
      <c r="F2985" s="4"/>
      <c r="L2985" s="25"/>
    </row>
    <row r="2986" spans="1:12" s="5" customFormat="1" ht="15.75">
      <c r="A2986" s="18" t="s">
        <v>52</v>
      </c>
      <c r="B2986" s="4"/>
      <c r="C2986" s="3"/>
      <c r="D2986" s="4"/>
      <c r="E2986" s="3"/>
      <c r="F2986" s="4"/>
      <c r="L2986" s="25"/>
    </row>
    <row r="2987" spans="1:12" s="5" customFormat="1" ht="15.75">
      <c r="A2987" s="4"/>
      <c r="B2987" s="4"/>
      <c r="C2987" s="3"/>
      <c r="D2987" s="4"/>
      <c r="E2987" s="3"/>
      <c r="F2987" s="4"/>
      <c r="L2987" s="25"/>
    </row>
    <row r="2988" spans="1:12" s="5" customFormat="1" ht="15.75">
      <c r="A2988" s="6" t="s">
        <v>0</v>
      </c>
      <c r="B2988" s="4"/>
      <c r="C2988" s="3"/>
      <c r="D2988" s="4"/>
      <c r="E2988" s="3"/>
      <c r="F2988" s="4"/>
      <c r="L2988" s="25"/>
    </row>
    <row r="2989" spans="1:12" s="5" customFormat="1" ht="15.75">
      <c r="A2989" s="4"/>
      <c r="B2989" s="4"/>
      <c r="C2989" s="3"/>
      <c r="D2989" s="4"/>
      <c r="E2989" s="3"/>
      <c r="F2989" s="4"/>
      <c r="L2989" s="25"/>
    </row>
    <row r="2990" spans="1:12" s="5" customFormat="1" ht="15.75">
      <c r="A2990" s="6" t="s">
        <v>1</v>
      </c>
      <c r="B2990" s="4"/>
      <c r="C2990" s="3"/>
      <c r="D2990" s="4"/>
      <c r="E2990" s="3"/>
      <c r="F2990" s="4"/>
      <c r="L2990" s="25"/>
    </row>
    <row r="2991" spans="1:12" s="5" customFormat="1" ht="15.75">
      <c r="A2991" s="19" t="s">
        <v>89</v>
      </c>
      <c r="B2991" s="4"/>
      <c r="C2991" s="3"/>
      <c r="D2991" s="4"/>
      <c r="E2991" s="3"/>
      <c r="F2991" s="4"/>
      <c r="L2991" s="25"/>
    </row>
    <row r="2992" spans="1:12" s="5" customFormat="1" ht="15.75">
      <c r="A2992" s="4"/>
      <c r="B2992" s="4"/>
      <c r="C2992" s="3"/>
      <c r="D2992" s="8"/>
      <c r="E2992" s="9"/>
      <c r="F2992" s="8"/>
      <c r="L2992" s="25"/>
    </row>
    <row r="2993" spans="1:12" s="5" customFormat="1" ht="15.75">
      <c r="A2993" s="4"/>
      <c r="B2993" s="10"/>
      <c r="C2993" s="11"/>
      <c r="D2993" s="10"/>
      <c r="E2993" s="11"/>
      <c r="F2993" s="10"/>
      <c r="L2993" s="25"/>
    </row>
    <row r="2994" spans="1:12" s="5" customFormat="1" ht="15.75">
      <c r="A2994" s="4"/>
      <c r="B2994" s="2">
        <v>1997</v>
      </c>
      <c r="C2994" s="1"/>
      <c r="D2994" s="2">
        <v>1998</v>
      </c>
      <c r="E2994" s="1"/>
      <c r="F2994" s="2">
        <v>1999</v>
      </c>
      <c r="L2994" s="25"/>
    </row>
    <row r="2995" spans="1:12" s="5" customFormat="1" ht="15.75">
      <c r="A2995" s="4"/>
      <c r="B2995" s="4"/>
      <c r="C2995" s="3"/>
      <c r="D2995" s="4"/>
      <c r="E2995" s="3"/>
      <c r="F2995" s="4"/>
      <c r="L2995" s="25"/>
    </row>
    <row r="2996" spans="1:13" s="5" customFormat="1" ht="15.75">
      <c r="A2996" s="4" t="s">
        <v>3</v>
      </c>
      <c r="B2996" s="4">
        <f>I2996</f>
        <v>17313404</v>
      </c>
      <c r="C2996" s="3"/>
      <c r="D2996" s="4">
        <f>J2996</f>
        <v>37787909</v>
      </c>
      <c r="E2996" s="3"/>
      <c r="F2996" s="4">
        <f>K2996</f>
        <v>37580311</v>
      </c>
      <c r="H2996" s="25" t="s">
        <v>189</v>
      </c>
      <c r="I2996" s="26">
        <v>17313404</v>
      </c>
      <c r="J2996" s="26">
        <f>37787905+4</f>
        <v>37787909</v>
      </c>
      <c r="K2996" s="26">
        <v>37580311</v>
      </c>
      <c r="L2996" s="25">
        <v>1</v>
      </c>
      <c r="M2996" s="25" t="s">
        <v>116</v>
      </c>
    </row>
    <row r="2997" spans="1:13" s="5" customFormat="1" ht="15.75">
      <c r="A2997" s="4" t="s">
        <v>4</v>
      </c>
      <c r="B2997" s="4">
        <f>I2997</f>
        <v>35354141</v>
      </c>
      <c r="C2997" s="3"/>
      <c r="D2997" s="4">
        <f>J2997</f>
        <v>35185477</v>
      </c>
      <c r="E2997" s="3"/>
      <c r="F2997" s="4">
        <f>K2997</f>
        <v>34832789</v>
      </c>
      <c r="H2997" s="25" t="s">
        <v>189</v>
      </c>
      <c r="I2997" s="26">
        <v>35354141</v>
      </c>
      <c r="J2997" s="26">
        <v>35185477</v>
      </c>
      <c r="K2997" s="26">
        <v>34832789</v>
      </c>
      <c r="L2997" s="25">
        <v>2</v>
      </c>
      <c r="M2997" s="25" t="s">
        <v>117</v>
      </c>
    </row>
    <row r="2998" spans="1:13" s="5" customFormat="1" ht="15.75">
      <c r="A2998" s="4"/>
      <c r="B2998" s="4"/>
      <c r="C2998" s="3"/>
      <c r="D2998" s="4"/>
      <c r="E2998" s="3"/>
      <c r="F2998" s="4"/>
      <c r="H2998" s="25" t="s">
        <v>189</v>
      </c>
      <c r="I2998" s="26">
        <v>665779453</v>
      </c>
      <c r="J2998" s="26">
        <v>678247361</v>
      </c>
      <c r="K2998" s="26">
        <v>725737516</v>
      </c>
      <c r="L2998" s="25">
        <v>3</v>
      </c>
      <c r="M2998" s="25" t="s">
        <v>118</v>
      </c>
    </row>
    <row r="2999" spans="1:13" s="5" customFormat="1" ht="15.75">
      <c r="A2999" s="4" t="s">
        <v>5</v>
      </c>
      <c r="B2999" s="4">
        <f aca="true" t="shared" si="444" ref="B2999:B3004">I2998</f>
        <v>665779453</v>
      </c>
      <c r="C2999" s="3"/>
      <c r="D2999" s="4">
        <f aca="true" t="shared" si="445" ref="D2999:D3004">J2998</f>
        <v>678247361</v>
      </c>
      <c r="E2999" s="3"/>
      <c r="F2999" s="4">
        <f aca="true" t="shared" si="446" ref="F2999:F3004">K2998</f>
        <v>725737516</v>
      </c>
      <c r="H2999" s="25" t="s">
        <v>189</v>
      </c>
      <c r="I2999" s="26">
        <v>7053238</v>
      </c>
      <c r="J2999" s="26">
        <v>7053238</v>
      </c>
      <c r="K2999" s="26">
        <v>3966226</v>
      </c>
      <c r="L2999" s="25">
        <v>4</v>
      </c>
      <c r="M2999" s="25" t="s">
        <v>119</v>
      </c>
    </row>
    <row r="3000" spans="1:13" s="5" customFormat="1" ht="15.75">
      <c r="A3000" s="4" t="s">
        <v>6</v>
      </c>
      <c r="B3000" s="4">
        <f t="shared" si="444"/>
        <v>7053238</v>
      </c>
      <c r="C3000" s="3"/>
      <c r="D3000" s="4">
        <f t="shared" si="445"/>
        <v>7053238</v>
      </c>
      <c r="E3000" s="3"/>
      <c r="F3000" s="4">
        <f t="shared" si="446"/>
        <v>3966226</v>
      </c>
      <c r="H3000" s="25" t="s">
        <v>189</v>
      </c>
      <c r="I3000" s="26">
        <v>8631181</v>
      </c>
      <c r="J3000" s="26">
        <v>10160665</v>
      </c>
      <c r="K3000" s="26">
        <v>11544488</v>
      </c>
      <c r="L3000" s="25">
        <v>5</v>
      </c>
      <c r="M3000" s="25" t="s">
        <v>120</v>
      </c>
    </row>
    <row r="3001" spans="1:13" s="5" customFormat="1" ht="15.75">
      <c r="A3001" s="4" t="s">
        <v>7</v>
      </c>
      <c r="B3001" s="4">
        <f t="shared" si="444"/>
        <v>8631181</v>
      </c>
      <c r="C3001" s="3"/>
      <c r="D3001" s="4">
        <f t="shared" si="445"/>
        <v>10160665</v>
      </c>
      <c r="E3001" s="3"/>
      <c r="F3001" s="4">
        <f t="shared" si="446"/>
        <v>11544488</v>
      </c>
      <c r="H3001" s="25" t="s">
        <v>189</v>
      </c>
      <c r="I3001" s="26">
        <v>7093659</v>
      </c>
      <c r="J3001" s="26">
        <v>6829594</v>
      </c>
      <c r="K3001" s="26">
        <v>7986814</v>
      </c>
      <c r="L3001" s="25">
        <v>6</v>
      </c>
      <c r="M3001" s="25" t="s">
        <v>121</v>
      </c>
    </row>
    <row r="3002" spans="1:13" s="5" customFormat="1" ht="15.75">
      <c r="A3002" s="4" t="s">
        <v>8</v>
      </c>
      <c r="B3002" s="4">
        <f t="shared" si="444"/>
        <v>7093659</v>
      </c>
      <c r="C3002" s="3"/>
      <c r="D3002" s="4">
        <f t="shared" si="445"/>
        <v>6829594</v>
      </c>
      <c r="E3002" s="3"/>
      <c r="F3002" s="4">
        <f t="shared" si="446"/>
        <v>7986814</v>
      </c>
      <c r="H3002" s="25" t="s">
        <v>189</v>
      </c>
      <c r="I3002" s="26">
        <v>2785655</v>
      </c>
      <c r="J3002" s="26">
        <v>2721016</v>
      </c>
      <c r="K3002" s="26">
        <v>2696294</v>
      </c>
      <c r="L3002" s="25">
        <v>7</v>
      </c>
      <c r="M3002" s="25" t="s">
        <v>122</v>
      </c>
    </row>
    <row r="3003" spans="1:13" s="5" customFormat="1" ht="15.75">
      <c r="A3003" s="4" t="s">
        <v>9</v>
      </c>
      <c r="B3003" s="4">
        <f t="shared" si="444"/>
        <v>2785655</v>
      </c>
      <c r="C3003" s="3"/>
      <c r="D3003" s="4">
        <f t="shared" si="445"/>
        <v>2721016</v>
      </c>
      <c r="E3003" s="3"/>
      <c r="F3003" s="4">
        <f t="shared" si="446"/>
        <v>2696294</v>
      </c>
      <c r="H3003" s="25" t="s">
        <v>189</v>
      </c>
      <c r="I3003" s="26">
        <v>0</v>
      </c>
      <c r="J3003" s="26">
        <v>10916521</v>
      </c>
      <c r="K3003" s="26">
        <v>10777377</v>
      </c>
      <c r="L3003" s="25">
        <v>8</v>
      </c>
      <c r="M3003" s="25" t="s">
        <v>123</v>
      </c>
    </row>
    <row r="3004" spans="1:13" s="5" customFormat="1" ht="15.75">
      <c r="A3004" s="4" t="s">
        <v>10</v>
      </c>
      <c r="B3004" s="12">
        <f t="shared" si="444"/>
        <v>0</v>
      </c>
      <c r="C3004" s="3"/>
      <c r="D3004" s="12">
        <f t="shared" si="445"/>
        <v>10916521</v>
      </c>
      <c r="E3004" s="3"/>
      <c r="F3004" s="12">
        <f t="shared" si="446"/>
        <v>10777377</v>
      </c>
      <c r="H3004" s="25" t="s">
        <v>189</v>
      </c>
      <c r="I3004" s="26">
        <v>9210208</v>
      </c>
      <c r="J3004" s="26">
        <v>9891350</v>
      </c>
      <c r="K3004" s="26">
        <v>9798045</v>
      </c>
      <c r="L3004" s="25">
        <v>9</v>
      </c>
      <c r="M3004" s="25" t="s">
        <v>124</v>
      </c>
    </row>
    <row r="3005" spans="1:13" s="5" customFormat="1" ht="15.75">
      <c r="A3005" s="4"/>
      <c r="B3005" s="3"/>
      <c r="C3005" s="3"/>
      <c r="D3005" s="3"/>
      <c r="E3005" s="3"/>
      <c r="F3005" s="3"/>
      <c r="H3005" s="25" t="s">
        <v>189</v>
      </c>
      <c r="I3005" s="26">
        <v>245347</v>
      </c>
      <c r="J3005" s="26">
        <v>288000</v>
      </c>
      <c r="K3005" s="26">
        <v>223687</v>
      </c>
      <c r="L3005" s="25">
        <v>10</v>
      </c>
      <c r="M3005" s="25" t="s">
        <v>125</v>
      </c>
    </row>
    <row r="3006" spans="1:13" s="5" customFormat="1" ht="15.75">
      <c r="A3006" s="4" t="s">
        <v>11</v>
      </c>
      <c r="B3006" s="4">
        <f>SUM(B2999:B3005)</f>
        <v>691343186</v>
      </c>
      <c r="C3006" s="3"/>
      <c r="D3006" s="4">
        <f>SUM(D2999:D3005)</f>
        <v>715928395</v>
      </c>
      <c r="E3006" s="3"/>
      <c r="F3006" s="4">
        <f>SUM(F2999:F3005)</f>
        <v>762708715</v>
      </c>
      <c r="H3006" s="25" t="s">
        <v>189</v>
      </c>
      <c r="I3006" s="26">
        <v>22964984</v>
      </c>
      <c r="J3006" s="26">
        <v>25242712</v>
      </c>
      <c r="K3006" s="26">
        <v>25120233</v>
      </c>
      <c r="L3006" s="25">
        <v>11</v>
      </c>
      <c r="M3006" s="25" t="s">
        <v>126</v>
      </c>
    </row>
    <row r="3007" spans="1:13" s="5" customFormat="1" ht="15.75">
      <c r="A3007" s="4"/>
      <c r="B3007" s="4"/>
      <c r="C3007" s="3"/>
      <c r="D3007" s="4"/>
      <c r="E3007" s="3"/>
      <c r="F3007" s="4"/>
      <c r="H3007" s="25" t="s">
        <v>189</v>
      </c>
      <c r="I3007" s="26">
        <v>19091457</v>
      </c>
      <c r="J3007" s="26">
        <v>21549266</v>
      </c>
      <c r="K3007" s="26">
        <v>23003719</v>
      </c>
      <c r="L3007" s="25">
        <v>12</v>
      </c>
      <c r="M3007" s="25" t="s">
        <v>127</v>
      </c>
    </row>
    <row r="3008" spans="1:13" s="5" customFormat="1" ht="15.75">
      <c r="A3008" s="4" t="s">
        <v>12</v>
      </c>
      <c r="B3008" s="3">
        <f>I3004</f>
        <v>9210208</v>
      </c>
      <c r="C3008" s="3"/>
      <c r="D3008" s="3">
        <f>J3004</f>
        <v>9891350</v>
      </c>
      <c r="E3008" s="3"/>
      <c r="F3008" s="3">
        <f>K3004</f>
        <v>9798045</v>
      </c>
      <c r="H3008" s="25" t="s">
        <v>189</v>
      </c>
      <c r="I3008" s="26">
        <v>0</v>
      </c>
      <c r="J3008" s="26">
        <v>0</v>
      </c>
      <c r="K3008" s="26">
        <v>104517491</v>
      </c>
      <c r="L3008" s="25">
        <v>13</v>
      </c>
      <c r="M3008" s="25" t="s">
        <v>128</v>
      </c>
    </row>
    <row r="3009" spans="1:13" s="5" customFormat="1" ht="15.75">
      <c r="A3009" s="4" t="s">
        <v>13</v>
      </c>
      <c r="B3009" s="12">
        <f>I3005</f>
        <v>245347</v>
      </c>
      <c r="C3009" s="3"/>
      <c r="D3009" s="12">
        <f>J3005</f>
        <v>288000</v>
      </c>
      <c r="E3009" s="3"/>
      <c r="F3009" s="12">
        <f>K3005</f>
        <v>223687</v>
      </c>
      <c r="H3009" s="25" t="s">
        <v>189</v>
      </c>
      <c r="I3009" s="26">
        <v>38905914</v>
      </c>
      <c r="J3009" s="26">
        <v>39580446</v>
      </c>
      <c r="K3009" s="26">
        <v>32689730</v>
      </c>
      <c r="L3009" s="25">
        <v>14</v>
      </c>
      <c r="M3009" s="25" t="s">
        <v>129</v>
      </c>
    </row>
    <row r="3010" spans="1:13" s="5" customFormat="1" ht="15.75">
      <c r="A3010" s="4"/>
      <c r="B3010" s="3"/>
      <c r="C3010" s="3"/>
      <c r="D3010" s="3"/>
      <c r="E3010" s="3"/>
      <c r="F3010" s="3"/>
      <c r="H3010" s="25" t="s">
        <v>189</v>
      </c>
      <c r="I3010" s="26">
        <v>2265596</v>
      </c>
      <c r="J3010" s="26">
        <v>2618413</v>
      </c>
      <c r="K3010" s="26">
        <v>2686794</v>
      </c>
      <c r="L3010" s="25">
        <v>15</v>
      </c>
      <c r="M3010" s="25" t="s">
        <v>130</v>
      </c>
    </row>
    <row r="3011" spans="1:13" s="5" customFormat="1" ht="15.75">
      <c r="A3011" s="4" t="s">
        <v>14</v>
      </c>
      <c r="B3011" s="4">
        <f>SUM(B3008:B3010)</f>
        <v>9455555</v>
      </c>
      <c r="C3011" s="3"/>
      <c r="D3011" s="4">
        <f>SUM(D3008:D3010)</f>
        <v>10179350</v>
      </c>
      <c r="E3011" s="3"/>
      <c r="F3011" s="4">
        <f>SUM(F3008:F3010)</f>
        <v>10021732</v>
      </c>
      <c r="H3011" s="25" t="s">
        <v>189</v>
      </c>
      <c r="I3011" s="26">
        <v>1080972</v>
      </c>
      <c r="J3011" s="26">
        <v>1066984</v>
      </c>
      <c r="K3011" s="26">
        <v>1107163</v>
      </c>
      <c r="L3011" s="25">
        <v>16</v>
      </c>
      <c r="M3011" s="25" t="s">
        <v>131</v>
      </c>
    </row>
    <row r="3012" spans="1:13" s="5" customFormat="1" ht="15.75">
      <c r="A3012" s="4"/>
      <c r="B3012" s="4"/>
      <c r="C3012" s="4"/>
      <c r="D3012" s="4"/>
      <c r="E3012" s="4"/>
      <c r="F3012" s="4"/>
      <c r="H3012" s="25" t="s">
        <v>189</v>
      </c>
      <c r="I3012" s="26">
        <v>17458546</v>
      </c>
      <c r="J3012" s="26">
        <v>23956028</v>
      </c>
      <c r="K3012" s="26">
        <v>22336221</v>
      </c>
      <c r="L3012" s="25">
        <v>17</v>
      </c>
      <c r="M3012" s="25" t="s">
        <v>132</v>
      </c>
    </row>
    <row r="3013" spans="1:13" s="5" customFormat="1" ht="15.75">
      <c r="A3013" s="4" t="s">
        <v>15</v>
      </c>
      <c r="B3013" s="4">
        <f aca="true" t="shared" si="447" ref="B3013:B3019">I3006</f>
        <v>22964984</v>
      </c>
      <c r="C3013" s="3"/>
      <c r="D3013" s="4">
        <f aca="true" t="shared" si="448" ref="D3013:D3019">J3006</f>
        <v>25242712</v>
      </c>
      <c r="E3013" s="3"/>
      <c r="F3013" s="4">
        <f aca="true" t="shared" si="449" ref="F3013:F3019">K3006</f>
        <v>25120233</v>
      </c>
      <c r="H3013" s="25" t="s">
        <v>189</v>
      </c>
      <c r="I3013" s="27">
        <v>217531327</v>
      </c>
      <c r="J3013" s="27">
        <v>264648309</v>
      </c>
      <c r="K3013" s="27">
        <v>298798306</v>
      </c>
      <c r="L3013" s="25">
        <v>18</v>
      </c>
      <c r="M3013" s="25" t="s">
        <v>133</v>
      </c>
    </row>
    <row r="3014" spans="1:13" s="5" customFormat="1" ht="15.75">
      <c r="A3014" s="4" t="s">
        <v>16</v>
      </c>
      <c r="B3014" s="4">
        <f t="shared" si="447"/>
        <v>19091457</v>
      </c>
      <c r="C3014" s="3"/>
      <c r="D3014" s="4">
        <f t="shared" si="448"/>
        <v>21549266</v>
      </c>
      <c r="E3014" s="3"/>
      <c r="F3014" s="4">
        <f t="shared" si="449"/>
        <v>23003719</v>
      </c>
      <c r="H3014" s="25" t="s">
        <v>189</v>
      </c>
      <c r="I3014" s="26">
        <v>32104446</v>
      </c>
      <c r="J3014" s="26">
        <v>33194656</v>
      </c>
      <c r="K3014" s="26">
        <v>33194656</v>
      </c>
      <c r="L3014" s="25">
        <v>19</v>
      </c>
      <c r="M3014" s="25" t="s">
        <v>134</v>
      </c>
    </row>
    <row r="3015" spans="1:13" s="5" customFormat="1" ht="15.75">
      <c r="A3015" s="4" t="s">
        <v>17</v>
      </c>
      <c r="B3015" s="4">
        <f t="shared" si="447"/>
        <v>0</v>
      </c>
      <c r="C3015" s="3"/>
      <c r="D3015" s="4">
        <f t="shared" si="448"/>
        <v>0</v>
      </c>
      <c r="E3015" s="3"/>
      <c r="F3015" s="4">
        <f t="shared" si="449"/>
        <v>104517491</v>
      </c>
      <c r="H3015" s="25" t="s">
        <v>189</v>
      </c>
      <c r="I3015" s="26">
        <v>19656530</v>
      </c>
      <c r="J3015" s="26">
        <v>22197971</v>
      </c>
      <c r="K3015" s="26">
        <v>22590621</v>
      </c>
      <c r="L3015" s="25">
        <v>20</v>
      </c>
      <c r="M3015" s="25" t="s">
        <v>135</v>
      </c>
    </row>
    <row r="3016" spans="1:13" s="5" customFormat="1" ht="15.75">
      <c r="A3016" s="4" t="s">
        <v>18</v>
      </c>
      <c r="B3016" s="4">
        <f t="shared" si="447"/>
        <v>38905914</v>
      </c>
      <c r="C3016" s="3"/>
      <c r="D3016" s="4">
        <f t="shared" si="448"/>
        <v>39580446</v>
      </c>
      <c r="E3016" s="3"/>
      <c r="F3016" s="4">
        <f t="shared" si="449"/>
        <v>32689730</v>
      </c>
      <c r="H3016" s="25" t="s">
        <v>189</v>
      </c>
      <c r="I3016" s="26">
        <v>115730731</v>
      </c>
      <c r="J3016" s="26">
        <v>119637867</v>
      </c>
      <c r="K3016" s="26">
        <v>121456223</v>
      </c>
      <c r="L3016" s="25">
        <v>21</v>
      </c>
      <c r="M3016" s="25" t="s">
        <v>136</v>
      </c>
    </row>
    <row r="3017" spans="1:13" s="5" customFormat="1" ht="15.75">
      <c r="A3017" s="4" t="s">
        <v>19</v>
      </c>
      <c r="B3017" s="4">
        <f t="shared" si="447"/>
        <v>2265596</v>
      </c>
      <c r="C3017" s="3"/>
      <c r="D3017" s="4">
        <f t="shared" si="448"/>
        <v>2618413</v>
      </c>
      <c r="E3017" s="3"/>
      <c r="F3017" s="4">
        <f t="shared" si="449"/>
        <v>2686794</v>
      </c>
      <c r="H3017" s="25" t="s">
        <v>189</v>
      </c>
      <c r="I3017" s="26">
        <v>604870</v>
      </c>
      <c r="J3017" s="26">
        <v>618037</v>
      </c>
      <c r="K3017" s="26">
        <v>623997</v>
      </c>
      <c r="L3017" s="25">
        <v>22</v>
      </c>
      <c r="M3017" s="25" t="s">
        <v>137</v>
      </c>
    </row>
    <row r="3018" spans="1:13" s="5" customFormat="1" ht="15.75">
      <c r="A3018" s="4" t="s">
        <v>20</v>
      </c>
      <c r="B3018" s="4">
        <f t="shared" si="447"/>
        <v>1080972</v>
      </c>
      <c r="C3018" s="3"/>
      <c r="D3018" s="4">
        <f t="shared" si="448"/>
        <v>1066984</v>
      </c>
      <c r="E3018" s="3"/>
      <c r="F3018" s="4">
        <f t="shared" si="449"/>
        <v>1107163</v>
      </c>
      <c r="H3018" s="25" t="s">
        <v>189</v>
      </c>
      <c r="I3018" s="26">
        <v>366024</v>
      </c>
      <c r="J3018" s="26">
        <v>544816</v>
      </c>
      <c r="K3018" s="26">
        <v>588892</v>
      </c>
      <c r="L3018" s="25">
        <v>23</v>
      </c>
      <c r="M3018" s="25" t="s">
        <v>138</v>
      </c>
    </row>
    <row r="3019" spans="1:13" s="5" customFormat="1" ht="15.75">
      <c r="A3019" s="4" t="s">
        <v>21</v>
      </c>
      <c r="B3019" s="4">
        <f t="shared" si="447"/>
        <v>17458546</v>
      </c>
      <c r="C3019" s="3"/>
      <c r="D3019" s="4">
        <f t="shared" si="448"/>
        <v>23956028</v>
      </c>
      <c r="E3019" s="3"/>
      <c r="F3019" s="4">
        <f t="shared" si="449"/>
        <v>22336221</v>
      </c>
      <c r="H3019" s="25" t="s">
        <v>189</v>
      </c>
      <c r="I3019" s="26">
        <v>2361419</v>
      </c>
      <c r="J3019" s="26">
        <v>2346445</v>
      </c>
      <c r="K3019" s="26">
        <v>2347283</v>
      </c>
      <c r="L3019" s="25">
        <v>24</v>
      </c>
      <c r="M3019" s="25" t="s">
        <v>139</v>
      </c>
    </row>
    <row r="3020" spans="1:13" s="5" customFormat="1" ht="15.75">
      <c r="A3020" s="4"/>
      <c r="B3020" s="4"/>
      <c r="C3020" s="3"/>
      <c r="D3020" s="4"/>
      <c r="E3020" s="3"/>
      <c r="F3020" s="4"/>
      <c r="H3020" s="25" t="s">
        <v>189</v>
      </c>
      <c r="I3020" s="26">
        <v>1111583</v>
      </c>
      <c r="J3020" s="26">
        <v>1104644</v>
      </c>
      <c r="K3020" s="26">
        <v>1113965</v>
      </c>
      <c r="L3020" s="25">
        <v>25</v>
      </c>
      <c r="M3020" s="25" t="s">
        <v>140</v>
      </c>
    </row>
    <row r="3021" spans="1:13" s="5" customFormat="1" ht="15.75">
      <c r="A3021" s="4" t="s">
        <v>22</v>
      </c>
      <c r="B3021" s="4">
        <f>I3013</f>
        <v>217531327</v>
      </c>
      <c r="C3021" s="3"/>
      <c r="D3021" s="4">
        <f>J3013</f>
        <v>264648309</v>
      </c>
      <c r="E3021" s="3"/>
      <c r="F3021" s="4">
        <f>K3013</f>
        <v>298798306</v>
      </c>
      <c r="H3021" s="25" t="s">
        <v>189</v>
      </c>
      <c r="I3021" s="26">
        <v>0</v>
      </c>
      <c r="J3021" s="26">
        <v>0</v>
      </c>
      <c r="K3021" s="26">
        <v>50000</v>
      </c>
      <c r="L3021" s="25">
        <v>26</v>
      </c>
      <c r="M3021" s="25" t="s">
        <v>141</v>
      </c>
    </row>
    <row r="3022" spans="1:13" s="5" customFormat="1" ht="15.75">
      <c r="A3022" s="4" t="s">
        <v>23</v>
      </c>
      <c r="B3022" s="4">
        <f>I3014</f>
        <v>32104446</v>
      </c>
      <c r="C3022" s="3"/>
      <c r="D3022" s="4">
        <f>J3014</f>
        <v>33194656</v>
      </c>
      <c r="E3022" s="3"/>
      <c r="F3022" s="4">
        <f>K3014</f>
        <v>33194656</v>
      </c>
      <c r="H3022" s="25" t="s">
        <v>189</v>
      </c>
      <c r="I3022" s="26">
        <v>51361536</v>
      </c>
      <c r="J3022" s="26">
        <v>51361536</v>
      </c>
      <c r="K3022" s="26">
        <v>51361536</v>
      </c>
      <c r="L3022" s="25">
        <v>27</v>
      </c>
      <c r="M3022" s="25" t="s">
        <v>142</v>
      </c>
    </row>
    <row r="3023" spans="1:13" s="5" customFormat="1" ht="15.75">
      <c r="A3023" s="4" t="s">
        <v>24</v>
      </c>
      <c r="B3023" s="12">
        <f>I3015</f>
        <v>19656530</v>
      </c>
      <c r="C3023" s="3"/>
      <c r="D3023" s="12">
        <f>J3015</f>
        <v>22197971</v>
      </c>
      <c r="E3023" s="3"/>
      <c r="F3023" s="12">
        <f>K3015</f>
        <v>22590621</v>
      </c>
      <c r="H3023" s="25" t="s">
        <v>189</v>
      </c>
      <c r="I3023" s="26">
        <v>5150725</v>
      </c>
      <c r="J3023" s="26">
        <v>5246770</v>
      </c>
      <c r="K3023" s="26">
        <v>5246770</v>
      </c>
      <c r="L3023" s="25">
        <v>28</v>
      </c>
      <c r="M3023" s="25" t="s">
        <v>143</v>
      </c>
    </row>
    <row r="3024" spans="1:13" s="5" customFormat="1" ht="15.75">
      <c r="A3024" s="4"/>
      <c r="B3024" s="4"/>
      <c r="C3024" s="3"/>
      <c r="D3024" s="4"/>
      <c r="E3024" s="3"/>
      <c r="F3024" s="4"/>
      <c r="H3024" s="25" t="s">
        <v>189</v>
      </c>
      <c r="I3024" s="26">
        <v>23672122</v>
      </c>
      <c r="J3024" s="26">
        <v>24030656</v>
      </c>
      <c r="K3024" s="26">
        <v>25790122</v>
      </c>
      <c r="L3024" s="25">
        <v>29</v>
      </c>
      <c r="M3024" s="25" t="s">
        <v>144</v>
      </c>
    </row>
    <row r="3025" spans="1:13" s="5" customFormat="1" ht="15.75">
      <c r="A3025" s="4" t="s">
        <v>25</v>
      </c>
      <c r="B3025" s="4">
        <f>SUM(B3021:B3024)</f>
        <v>269292303</v>
      </c>
      <c r="C3025" s="3"/>
      <c r="D3025" s="4">
        <f>SUM(D3021:D3024)</f>
        <v>320040936</v>
      </c>
      <c r="E3025" s="3"/>
      <c r="F3025" s="4">
        <f>SUM(F3021:F3024)</f>
        <v>354583583</v>
      </c>
      <c r="H3025" s="25" t="s">
        <v>189</v>
      </c>
      <c r="I3025" s="26">
        <v>0</v>
      </c>
      <c r="J3025" s="26">
        <v>1053465</v>
      </c>
      <c r="K3025" s="26">
        <v>871616</v>
      </c>
      <c r="L3025" s="25">
        <v>30</v>
      </c>
      <c r="M3025" s="25" t="s">
        <v>145</v>
      </c>
    </row>
    <row r="3026" spans="1:13" s="5" customFormat="1" ht="15.75">
      <c r="A3026" s="4"/>
      <c r="B3026" s="4"/>
      <c r="C3026" s="3"/>
      <c r="D3026" s="4"/>
      <c r="E3026" s="3"/>
      <c r="F3026" s="4"/>
      <c r="H3026" s="25" t="s">
        <v>189</v>
      </c>
      <c r="I3026" s="26">
        <v>604588504</v>
      </c>
      <c r="J3026" s="26">
        <v>673229570</v>
      </c>
      <c r="K3026" s="26">
        <v>663600000</v>
      </c>
      <c r="L3026" s="25">
        <v>31</v>
      </c>
      <c r="M3026" s="25" t="s">
        <v>146</v>
      </c>
    </row>
    <row r="3027" spans="1:13" s="5" customFormat="1" ht="15.75">
      <c r="A3027" s="4" t="s">
        <v>26</v>
      </c>
      <c r="B3027" s="4">
        <f aca="true" t="shared" si="450" ref="B3027:B3032">I3016</f>
        <v>115730731</v>
      </c>
      <c r="C3027" s="3"/>
      <c r="D3027" s="4">
        <f aca="true" t="shared" si="451" ref="D3027:D3032">J3016</f>
        <v>119637867</v>
      </c>
      <c r="E3027" s="3"/>
      <c r="F3027" s="4">
        <f aca="true" t="shared" si="452" ref="F3027:F3032">K3016</f>
        <v>121456223</v>
      </c>
      <c r="H3027" s="25" t="s">
        <v>189</v>
      </c>
      <c r="I3027" s="26">
        <v>55746800</v>
      </c>
      <c r="J3027" s="26">
        <v>58966733</v>
      </c>
      <c r="K3027" s="26">
        <v>59171550</v>
      </c>
      <c r="L3027" s="25">
        <v>32</v>
      </c>
      <c r="M3027" s="25" t="s">
        <v>147</v>
      </c>
    </row>
    <row r="3028" spans="1:13" s="5" customFormat="1" ht="15.75">
      <c r="A3028" s="4" t="s">
        <v>27</v>
      </c>
      <c r="B3028" s="4">
        <f t="shared" si="450"/>
        <v>604870</v>
      </c>
      <c r="C3028" s="3"/>
      <c r="D3028" s="4">
        <f t="shared" si="451"/>
        <v>618037</v>
      </c>
      <c r="E3028" s="3"/>
      <c r="F3028" s="4">
        <f t="shared" si="452"/>
        <v>623997</v>
      </c>
      <c r="H3028" s="25" t="s">
        <v>189</v>
      </c>
      <c r="I3028" s="26">
        <v>80309368</v>
      </c>
      <c r="J3028" s="26">
        <v>79308682</v>
      </c>
      <c r="K3028" s="26">
        <v>83489098</v>
      </c>
      <c r="L3028" s="25">
        <v>33</v>
      </c>
      <c r="M3028" s="25" t="s">
        <v>148</v>
      </c>
    </row>
    <row r="3029" spans="1:13" s="5" customFormat="1" ht="15.75">
      <c r="A3029" s="4" t="s">
        <v>28</v>
      </c>
      <c r="B3029" s="4">
        <f t="shared" si="450"/>
        <v>366024</v>
      </c>
      <c r="C3029" s="3"/>
      <c r="D3029" s="4">
        <f t="shared" si="451"/>
        <v>544816</v>
      </c>
      <c r="E3029" s="3"/>
      <c r="F3029" s="4">
        <f t="shared" si="452"/>
        <v>588892</v>
      </c>
      <c r="H3029" s="25" t="s">
        <v>189</v>
      </c>
      <c r="I3029" s="29">
        <v>14381338</v>
      </c>
      <c r="J3029" s="29">
        <v>12013813</v>
      </c>
      <c r="K3029" s="29">
        <v>9082838</v>
      </c>
      <c r="L3029" s="25">
        <v>34</v>
      </c>
      <c r="M3029" s="25" t="s">
        <v>149</v>
      </c>
    </row>
    <row r="3030" spans="1:13" s="5" customFormat="1" ht="15.75">
      <c r="A3030" s="4" t="s">
        <v>29</v>
      </c>
      <c r="B3030" s="4">
        <f t="shared" si="450"/>
        <v>2361419</v>
      </c>
      <c r="C3030" s="3"/>
      <c r="D3030" s="4">
        <f t="shared" si="451"/>
        <v>2346445</v>
      </c>
      <c r="E3030" s="3"/>
      <c r="F3030" s="4">
        <f t="shared" si="452"/>
        <v>2347283</v>
      </c>
      <c r="H3030" s="25" t="s">
        <v>189</v>
      </c>
      <c r="I3030" s="26">
        <v>4310805</v>
      </c>
      <c r="J3030" s="26">
        <v>2158907</v>
      </c>
      <c r="K3030" s="26">
        <v>2158913</v>
      </c>
      <c r="L3030" s="25">
        <v>35</v>
      </c>
      <c r="M3030" s="25" t="s">
        <v>150</v>
      </c>
    </row>
    <row r="3031" spans="1:13" s="5" customFormat="1" ht="15.75">
      <c r="A3031" s="4" t="s">
        <v>30</v>
      </c>
      <c r="B3031" s="4">
        <f t="shared" si="450"/>
        <v>1111583</v>
      </c>
      <c r="C3031" s="3"/>
      <c r="D3031" s="4">
        <f t="shared" si="451"/>
        <v>1104644</v>
      </c>
      <c r="E3031" s="3"/>
      <c r="F3031" s="4">
        <f t="shared" si="452"/>
        <v>1113965</v>
      </c>
      <c r="H3031" s="25" t="s">
        <v>189</v>
      </c>
      <c r="I3031" s="26">
        <v>1840380</v>
      </c>
      <c r="J3031" s="26">
        <v>2490000</v>
      </c>
      <c r="K3031" s="26">
        <v>2481000</v>
      </c>
      <c r="L3031" s="25">
        <v>36</v>
      </c>
      <c r="M3031" s="25" t="s">
        <v>151</v>
      </c>
    </row>
    <row r="3032" spans="1:13" s="5" customFormat="1" ht="15.75">
      <c r="A3032" s="4" t="s">
        <v>31</v>
      </c>
      <c r="B3032" s="12">
        <f t="shared" si="450"/>
        <v>0</v>
      </c>
      <c r="C3032" s="3"/>
      <c r="D3032" s="12">
        <f t="shared" si="451"/>
        <v>0</v>
      </c>
      <c r="E3032" s="3"/>
      <c r="F3032" s="12">
        <f t="shared" si="452"/>
        <v>50000</v>
      </c>
      <c r="H3032" s="25" t="s">
        <v>189</v>
      </c>
      <c r="I3032" s="26">
        <v>0</v>
      </c>
      <c r="J3032" s="26">
        <v>1557164</v>
      </c>
      <c r="K3032" s="26">
        <v>1551451</v>
      </c>
      <c r="L3032" s="25">
        <v>37</v>
      </c>
      <c r="M3032" s="25" t="s">
        <v>152</v>
      </c>
    </row>
    <row r="3033" spans="1:12" s="5" customFormat="1" ht="15.75">
      <c r="A3033" s="4"/>
      <c r="B3033" s="4"/>
      <c r="C3033" s="3"/>
      <c r="D3033" s="4"/>
      <c r="E3033" s="3"/>
      <c r="F3033" s="4"/>
      <c r="L3033" s="25"/>
    </row>
    <row r="3034" spans="1:12" s="5" customFormat="1" ht="15.75">
      <c r="A3034" s="4" t="s">
        <v>32</v>
      </c>
      <c r="B3034" s="4">
        <f>SUM(B3027:B3033)</f>
        <v>120174627</v>
      </c>
      <c r="C3034" s="3"/>
      <c r="D3034" s="4">
        <f>SUM(D3027:D3033)</f>
        <v>124251809</v>
      </c>
      <c r="E3034" s="3"/>
      <c r="F3034" s="4">
        <f>SUM(F3027:F3033)</f>
        <v>126180360</v>
      </c>
      <c r="L3034" s="25"/>
    </row>
    <row r="3035" spans="1:12" s="5" customFormat="1" ht="15.75">
      <c r="A3035" s="4"/>
      <c r="B3035" s="4"/>
      <c r="C3035" s="3"/>
      <c r="D3035" s="4"/>
      <c r="E3035" s="3"/>
      <c r="F3035" s="4"/>
      <c r="L3035" s="25"/>
    </row>
    <row r="3036" spans="1:12" s="5" customFormat="1" ht="15.75">
      <c r="A3036" s="4" t="s">
        <v>33</v>
      </c>
      <c r="B3036" s="4">
        <f>I3022</f>
        <v>51361536</v>
      </c>
      <c r="C3036" s="3"/>
      <c r="D3036" s="4">
        <f>J3022</f>
        <v>51361536</v>
      </c>
      <c r="E3036" s="3"/>
      <c r="F3036" s="4">
        <f>K3022</f>
        <v>51361536</v>
      </c>
      <c r="L3036" s="25"/>
    </row>
    <row r="3037" spans="1:12" s="5" customFormat="1" ht="15.75">
      <c r="A3037" s="4" t="s">
        <v>34</v>
      </c>
      <c r="B3037" s="4">
        <f>I3023</f>
        <v>5150725</v>
      </c>
      <c r="C3037" s="3"/>
      <c r="D3037" s="4">
        <f>J3023</f>
        <v>5246770</v>
      </c>
      <c r="E3037" s="3"/>
      <c r="F3037" s="4">
        <f>K3023</f>
        <v>5246770</v>
      </c>
      <c r="L3037" s="25"/>
    </row>
    <row r="3038" spans="1:12" s="5" customFormat="1" ht="15.75">
      <c r="A3038" s="4" t="s">
        <v>35</v>
      </c>
      <c r="B3038" s="4">
        <f>I3024</f>
        <v>23672122</v>
      </c>
      <c r="C3038" s="3"/>
      <c r="D3038" s="4">
        <f>J3024</f>
        <v>24030656</v>
      </c>
      <c r="E3038" s="3"/>
      <c r="F3038" s="4">
        <f>K3024</f>
        <v>25790122</v>
      </c>
      <c r="L3038" s="25"/>
    </row>
    <row r="3039" spans="1:12" s="5" customFormat="1" ht="15.75">
      <c r="A3039" s="4" t="s">
        <v>36</v>
      </c>
      <c r="B3039" s="12">
        <f>I3025</f>
        <v>0</v>
      </c>
      <c r="C3039" s="3"/>
      <c r="D3039" s="12">
        <f>J3025</f>
        <v>1053465</v>
      </c>
      <c r="E3039" s="3"/>
      <c r="F3039" s="12">
        <f>K3025</f>
        <v>871616</v>
      </c>
      <c r="L3039" s="25"/>
    </row>
    <row r="3040" spans="1:12" s="5" customFormat="1" ht="15.75">
      <c r="A3040" s="4"/>
      <c r="B3040" s="4"/>
      <c r="C3040" s="3"/>
      <c r="D3040" s="4"/>
      <c r="E3040" s="3"/>
      <c r="F3040" s="4"/>
      <c r="L3040" s="25"/>
    </row>
    <row r="3041" spans="1:12" s="5" customFormat="1" ht="15.75">
      <c r="A3041" s="4" t="s">
        <v>37</v>
      </c>
      <c r="B3041" s="4">
        <f>SUM(B3036:B3040)</f>
        <v>80184383</v>
      </c>
      <c r="C3041" s="3"/>
      <c r="D3041" s="4">
        <f>SUM(D3036:D3040)</f>
        <v>81692427</v>
      </c>
      <c r="E3041" s="3"/>
      <c r="F3041" s="4">
        <f>SUM(F3036:F3040)</f>
        <v>83270044</v>
      </c>
      <c r="L3041" s="25"/>
    </row>
    <row r="3042" spans="1:12" s="5" customFormat="1" ht="15.75">
      <c r="A3042" s="4"/>
      <c r="B3042" s="4"/>
      <c r="C3042" s="3"/>
      <c r="D3042" s="4"/>
      <c r="E3042" s="3"/>
      <c r="F3042" s="4"/>
      <c r="L3042" s="25"/>
    </row>
    <row r="3043" spans="1:12" s="5" customFormat="1" ht="15.75">
      <c r="A3043" s="4" t="s">
        <v>38</v>
      </c>
      <c r="B3043" s="4">
        <f aca="true" t="shared" si="453" ref="B3043:B3048">I3026</f>
        <v>604588504</v>
      </c>
      <c r="C3043" s="3"/>
      <c r="D3043" s="4">
        <f aca="true" t="shared" si="454" ref="D3043:D3048">J3026</f>
        <v>673229570</v>
      </c>
      <c r="E3043" s="3"/>
      <c r="F3043" s="4">
        <f aca="true" t="shared" si="455" ref="F3043:F3048">K3026</f>
        <v>663600000</v>
      </c>
      <c r="L3043" s="25"/>
    </row>
    <row r="3044" spans="1:12" s="5" customFormat="1" ht="15.75">
      <c r="A3044" s="4" t="s">
        <v>39</v>
      </c>
      <c r="B3044" s="4">
        <f t="shared" si="453"/>
        <v>55746800</v>
      </c>
      <c r="C3044" s="3"/>
      <c r="D3044" s="4">
        <f t="shared" si="454"/>
        <v>58966733</v>
      </c>
      <c r="E3044" s="3"/>
      <c r="F3044" s="4">
        <f t="shared" si="455"/>
        <v>59171550</v>
      </c>
      <c r="L3044" s="25"/>
    </row>
    <row r="3045" spans="1:12" s="5" customFormat="1" ht="15.75">
      <c r="A3045" s="4" t="s">
        <v>40</v>
      </c>
      <c r="B3045" s="4">
        <f t="shared" si="453"/>
        <v>80309368</v>
      </c>
      <c r="C3045" s="3"/>
      <c r="D3045" s="4">
        <f t="shared" si="454"/>
        <v>79308682</v>
      </c>
      <c r="E3045" s="3"/>
      <c r="F3045" s="4">
        <f t="shared" si="455"/>
        <v>83489098</v>
      </c>
      <c r="L3045" s="25"/>
    </row>
    <row r="3046" spans="1:12" s="5" customFormat="1" ht="15.75">
      <c r="A3046" s="4" t="s">
        <v>41</v>
      </c>
      <c r="B3046" s="4">
        <f t="shared" si="453"/>
        <v>14381338</v>
      </c>
      <c r="C3046" s="3"/>
      <c r="D3046" s="4">
        <f t="shared" si="454"/>
        <v>12013813</v>
      </c>
      <c r="E3046" s="3"/>
      <c r="F3046" s="4">
        <f t="shared" si="455"/>
        <v>9082838</v>
      </c>
      <c r="L3046" s="25"/>
    </row>
    <row r="3047" spans="1:12" s="5" customFormat="1" ht="15.75">
      <c r="A3047" s="4" t="s">
        <v>42</v>
      </c>
      <c r="B3047" s="4">
        <f t="shared" si="453"/>
        <v>4310805</v>
      </c>
      <c r="C3047" s="3"/>
      <c r="D3047" s="4">
        <f t="shared" si="454"/>
        <v>2158907</v>
      </c>
      <c r="E3047" s="3"/>
      <c r="F3047" s="4">
        <f t="shared" si="455"/>
        <v>2158913</v>
      </c>
      <c r="L3047" s="25"/>
    </row>
    <row r="3048" spans="1:12" s="5" customFormat="1" ht="15.75">
      <c r="A3048" s="4" t="s">
        <v>43</v>
      </c>
      <c r="B3048" s="4">
        <f t="shared" si="453"/>
        <v>1840380</v>
      </c>
      <c r="C3048" s="3"/>
      <c r="D3048" s="4">
        <f t="shared" si="454"/>
        <v>2490000</v>
      </c>
      <c r="E3048" s="3"/>
      <c r="F3048" s="4">
        <f t="shared" si="455"/>
        <v>2481000</v>
      </c>
      <c r="L3048" s="25"/>
    </row>
    <row r="3049" spans="1:12" s="5" customFormat="1" ht="15.75">
      <c r="A3049" s="4" t="s">
        <v>44</v>
      </c>
      <c r="B3049" s="4"/>
      <c r="C3049" s="4"/>
      <c r="D3049" s="4"/>
      <c r="E3049" s="3"/>
      <c r="F3049" s="4"/>
      <c r="L3049" s="25"/>
    </row>
    <row r="3050" spans="1:12" s="5" customFormat="1" ht="15.75">
      <c r="A3050" s="4" t="s">
        <v>45</v>
      </c>
      <c r="B3050" s="12">
        <f>I3032</f>
        <v>0</v>
      </c>
      <c r="C3050" s="3"/>
      <c r="D3050" s="12">
        <f>J3032</f>
        <v>1557164</v>
      </c>
      <c r="E3050" s="3"/>
      <c r="F3050" s="12">
        <f>K3032</f>
        <v>1551451</v>
      </c>
      <c r="L3050" s="25"/>
    </row>
    <row r="3051" spans="1:12" s="5" customFormat="1" ht="15.75">
      <c r="A3051" s="4"/>
      <c r="B3051" s="4"/>
      <c r="C3051" s="4"/>
      <c r="D3051" s="4"/>
      <c r="E3051" s="3"/>
      <c r="F3051" s="4"/>
      <c r="L3051" s="25"/>
    </row>
    <row r="3052" spans="1:12" s="5" customFormat="1" ht="15.75">
      <c r="A3052" s="4" t="s">
        <v>46</v>
      </c>
      <c r="B3052" s="4">
        <f>SUM(B2996:B2997)+B3006+SUM(B3010:B3019)+B3025+B3034+SUM(B3040:B3051)</f>
        <v>2086062263</v>
      </c>
      <c r="C3052" s="3"/>
      <c r="D3052" s="4">
        <f>SUM(D2996:D2997)+D3006+SUM(D3010:D3019)+D3025+D3034+SUM(D3040:D3051)</f>
        <v>2268805021</v>
      </c>
      <c r="E3052" s="3"/>
      <c r="F3052" s="4">
        <f>SUM(F2996:F2997)+F3006+SUM(F3010:F3019)+F3025+F3034+SUM(F3040:F3051)</f>
        <v>2442173735</v>
      </c>
      <c r="L3052" s="25"/>
    </row>
    <row r="3053" spans="1:12" s="5" customFormat="1" ht="15.75">
      <c r="A3053" s="4"/>
      <c r="B3053" s="4"/>
      <c r="C3053" s="3"/>
      <c r="D3053" s="4"/>
      <c r="E3053" s="3"/>
      <c r="F3053" s="4"/>
      <c r="L3053" s="25"/>
    </row>
    <row r="3054" spans="1:12" s="5" customFormat="1" ht="15.75">
      <c r="A3054" s="13" t="s">
        <v>47</v>
      </c>
      <c r="B3054" s="4"/>
      <c r="C3054" s="4"/>
      <c r="D3054" s="4"/>
      <c r="E3054" s="4"/>
      <c r="F3054" s="4"/>
      <c r="L3054" s="25"/>
    </row>
    <row r="3055" spans="1:12" s="5" customFormat="1" ht="15.75">
      <c r="A3055" s="14" t="s">
        <v>48</v>
      </c>
      <c r="B3055" s="4"/>
      <c r="C3055" s="3"/>
      <c r="D3055" s="4"/>
      <c r="E3055" s="3"/>
      <c r="F3055" s="4"/>
      <c r="L3055" s="25"/>
    </row>
    <row r="3056" spans="1:12" s="5" customFormat="1" ht="15.75">
      <c r="A3056" s="14" t="s">
        <v>49</v>
      </c>
      <c r="B3056" s="4"/>
      <c r="C3056" s="3"/>
      <c r="D3056" s="4"/>
      <c r="E3056" s="3"/>
      <c r="F3056" s="4"/>
      <c r="L3056" s="25"/>
    </row>
    <row r="3057" spans="1:12" s="5" customFormat="1" ht="15.75">
      <c r="A3057" s="14" t="s">
        <v>50</v>
      </c>
      <c r="B3057" s="3"/>
      <c r="C3057" s="3"/>
      <c r="D3057" s="3"/>
      <c r="E3057" s="3"/>
      <c r="F3057" s="3"/>
      <c r="L3057" s="25"/>
    </row>
    <row r="3058" spans="1:12" s="5" customFormat="1" ht="15.75">
      <c r="A3058" s="14" t="s">
        <v>51</v>
      </c>
      <c r="B3058" s="4"/>
      <c r="C3058" s="3"/>
      <c r="D3058" s="4"/>
      <c r="E3058" s="3"/>
      <c r="F3058" s="4"/>
      <c r="L3058" s="25"/>
    </row>
    <row r="3059" spans="1:12" s="5" customFormat="1" ht="15.75">
      <c r="A3059" s="4"/>
      <c r="B3059" s="4"/>
      <c r="C3059" s="3"/>
      <c r="D3059" s="4"/>
      <c r="E3059" s="3"/>
      <c r="F3059" s="4"/>
      <c r="L3059" s="25"/>
    </row>
    <row r="3060" spans="1:12" s="5" customFormat="1" ht="15.75">
      <c r="A3060" s="4"/>
      <c r="B3060" s="4"/>
      <c r="C3060" s="3"/>
      <c r="D3060" s="4"/>
      <c r="E3060" s="3"/>
      <c r="F3060" s="4"/>
      <c r="L3060" s="25"/>
    </row>
    <row r="3061" spans="1:12" s="5" customFormat="1" ht="15.75">
      <c r="A3061" s="15"/>
      <c r="B3061" s="4"/>
      <c r="C3061" s="3"/>
      <c r="D3061" s="4"/>
      <c r="E3061" s="3"/>
      <c r="F3061" s="4"/>
      <c r="L3061" s="25"/>
    </row>
    <row r="3062" spans="1:12" s="5" customFormat="1" ht="15.75">
      <c r="A3062" s="15"/>
      <c r="B3062" s="4"/>
      <c r="C3062" s="3"/>
      <c r="D3062" s="4"/>
      <c r="E3062" s="3"/>
      <c r="F3062" s="4"/>
      <c r="L3062" s="25"/>
    </row>
    <row r="3063" spans="1:12" s="5" customFormat="1" ht="15.75">
      <c r="A3063" s="16"/>
      <c r="B3063" s="4"/>
      <c r="C3063" s="3"/>
      <c r="D3063" s="4"/>
      <c r="E3063" s="3"/>
      <c r="F3063" s="4"/>
      <c r="L3063" s="25"/>
    </row>
    <row r="3064" spans="1:12" s="5" customFormat="1" ht="15.75">
      <c r="A3064" s="17"/>
      <c r="B3064" s="4"/>
      <c r="C3064" s="3"/>
      <c r="D3064" s="4"/>
      <c r="E3064" s="3"/>
      <c r="F3064" s="4"/>
      <c r="L3064" s="25"/>
    </row>
    <row r="3065" spans="1:12" s="5" customFormat="1" ht="15.75">
      <c r="A3065" s="18" t="s">
        <v>52</v>
      </c>
      <c r="B3065" s="4"/>
      <c r="C3065" s="3"/>
      <c r="D3065" s="4"/>
      <c r="E3065" s="3"/>
      <c r="F3065" s="4"/>
      <c r="L3065" s="25"/>
    </row>
    <row r="3066" spans="1:12" s="5" customFormat="1" ht="15.75">
      <c r="A3066" s="4"/>
      <c r="B3066" s="4"/>
      <c r="C3066" s="3"/>
      <c r="D3066" s="4"/>
      <c r="E3066" s="3"/>
      <c r="F3066" s="4"/>
      <c r="L3066" s="25"/>
    </row>
    <row r="3067" spans="1:12" s="5" customFormat="1" ht="15.75">
      <c r="A3067" s="6" t="s">
        <v>0</v>
      </c>
      <c r="B3067" s="4"/>
      <c r="C3067" s="3"/>
      <c r="D3067" s="4"/>
      <c r="E3067" s="3"/>
      <c r="F3067" s="4"/>
      <c r="L3067" s="25"/>
    </row>
    <row r="3068" spans="1:12" s="5" customFormat="1" ht="15.75">
      <c r="A3068" s="4"/>
      <c r="B3068" s="4"/>
      <c r="C3068" s="3"/>
      <c r="D3068" s="4"/>
      <c r="E3068" s="3"/>
      <c r="F3068" s="4"/>
      <c r="L3068" s="25"/>
    </row>
    <row r="3069" spans="1:12" s="5" customFormat="1" ht="15.75">
      <c r="A3069" s="6" t="s">
        <v>1</v>
      </c>
      <c r="B3069" s="4"/>
      <c r="C3069" s="3"/>
      <c r="D3069" s="4"/>
      <c r="E3069" s="3"/>
      <c r="F3069" s="4"/>
      <c r="L3069" s="25"/>
    </row>
    <row r="3070" spans="1:12" s="5" customFormat="1" ht="15.75">
      <c r="A3070" s="19" t="s">
        <v>90</v>
      </c>
      <c r="B3070" s="4"/>
      <c r="C3070" s="3"/>
      <c r="D3070" s="4"/>
      <c r="E3070" s="3"/>
      <c r="F3070" s="4"/>
      <c r="L3070" s="25"/>
    </row>
    <row r="3071" spans="1:12" s="5" customFormat="1" ht="15.75">
      <c r="A3071" s="4"/>
      <c r="B3071" s="4"/>
      <c r="C3071" s="3"/>
      <c r="D3071" s="8"/>
      <c r="E3071" s="9"/>
      <c r="F3071" s="8"/>
      <c r="L3071" s="25"/>
    </row>
    <row r="3072" spans="1:12" s="5" customFormat="1" ht="15.75">
      <c r="A3072" s="4"/>
      <c r="B3072" s="10"/>
      <c r="C3072" s="11"/>
      <c r="D3072" s="10"/>
      <c r="E3072" s="11"/>
      <c r="F3072" s="10"/>
      <c r="L3072" s="25"/>
    </row>
    <row r="3073" spans="1:12" s="5" customFormat="1" ht="15.75">
      <c r="A3073" s="4"/>
      <c r="B3073" s="2">
        <v>1997</v>
      </c>
      <c r="C3073" s="1"/>
      <c r="D3073" s="2">
        <v>1998</v>
      </c>
      <c r="E3073" s="1"/>
      <c r="F3073" s="2">
        <v>1999</v>
      </c>
      <c r="L3073" s="25"/>
    </row>
    <row r="3074" spans="1:12" s="5" customFormat="1" ht="15.75">
      <c r="A3074" s="4"/>
      <c r="B3074" s="4"/>
      <c r="C3074" s="3"/>
      <c r="D3074" s="4"/>
      <c r="E3074" s="3"/>
      <c r="F3074" s="4"/>
      <c r="L3074" s="25"/>
    </row>
    <row r="3075" spans="1:13" s="5" customFormat="1" ht="15.75">
      <c r="A3075" s="4" t="s">
        <v>3</v>
      </c>
      <c r="B3075" s="4">
        <f>I3075</f>
        <v>3693671</v>
      </c>
      <c r="C3075" s="3"/>
      <c r="D3075" s="4">
        <f>J3075</f>
        <v>7698245</v>
      </c>
      <c r="E3075" s="3"/>
      <c r="F3075" s="4">
        <f>K3075</f>
        <v>7700987</v>
      </c>
      <c r="H3075" s="25" t="s">
        <v>190</v>
      </c>
      <c r="I3075" s="26">
        <v>3693671</v>
      </c>
      <c r="J3075" s="26">
        <v>7698245</v>
      </c>
      <c r="K3075" s="26">
        <v>7700987</v>
      </c>
      <c r="L3075" s="25">
        <v>1</v>
      </c>
      <c r="M3075" s="25" t="s">
        <v>116</v>
      </c>
    </row>
    <row r="3076" spans="1:13" s="5" customFormat="1" ht="15.75">
      <c r="A3076" s="4" t="s">
        <v>4</v>
      </c>
      <c r="B3076" s="4">
        <f>I3076</f>
        <v>10303810</v>
      </c>
      <c r="C3076" s="3"/>
      <c r="D3076" s="4">
        <f>J3076</f>
        <v>10096333</v>
      </c>
      <c r="E3076" s="3"/>
      <c r="F3076" s="4">
        <f>K3076</f>
        <v>10057994</v>
      </c>
      <c r="H3076" s="25" t="s">
        <v>190</v>
      </c>
      <c r="I3076" s="26">
        <v>10303810</v>
      </c>
      <c r="J3076" s="26">
        <v>10096333</v>
      </c>
      <c r="K3076" s="26">
        <v>10057994</v>
      </c>
      <c r="L3076" s="25">
        <v>2</v>
      </c>
      <c r="M3076" s="25" t="s">
        <v>117</v>
      </c>
    </row>
    <row r="3077" spans="1:13" s="5" customFormat="1" ht="15.75">
      <c r="A3077" s="4"/>
      <c r="B3077" s="4"/>
      <c r="C3077" s="3"/>
      <c r="D3077" s="4"/>
      <c r="E3077" s="3"/>
      <c r="F3077" s="4"/>
      <c r="H3077" s="25" t="s">
        <v>190</v>
      </c>
      <c r="I3077" s="26">
        <v>137011292</v>
      </c>
      <c r="J3077" s="26">
        <v>139316356</v>
      </c>
      <c r="K3077" s="26">
        <v>146132809</v>
      </c>
      <c r="L3077" s="25">
        <v>3</v>
      </c>
      <c r="M3077" s="25" t="s">
        <v>118</v>
      </c>
    </row>
    <row r="3078" spans="1:13" s="5" customFormat="1" ht="15.75">
      <c r="A3078" s="4" t="s">
        <v>5</v>
      </c>
      <c r="B3078" s="4">
        <f aca="true" t="shared" si="456" ref="B3078:B3083">I3077</f>
        <v>137011292</v>
      </c>
      <c r="C3078" s="3"/>
      <c r="D3078" s="4">
        <f aca="true" t="shared" si="457" ref="D3078:D3083">J3077</f>
        <v>139316356</v>
      </c>
      <c r="E3078" s="3"/>
      <c r="F3078" s="4">
        <f aca="true" t="shared" si="458" ref="F3078:F3083">K3077</f>
        <v>146132809</v>
      </c>
      <c r="H3078" s="25" t="s">
        <v>190</v>
      </c>
      <c r="I3078" s="26">
        <v>61328</v>
      </c>
      <c r="J3078" s="26">
        <v>61328</v>
      </c>
      <c r="K3078" s="26">
        <v>85190</v>
      </c>
      <c r="L3078" s="25">
        <v>4</v>
      </c>
      <c r="M3078" s="25" t="s">
        <v>119</v>
      </c>
    </row>
    <row r="3079" spans="1:13" s="5" customFormat="1" ht="15.75">
      <c r="A3079" s="4" t="s">
        <v>6</v>
      </c>
      <c r="B3079" s="4">
        <f t="shared" si="456"/>
        <v>61328</v>
      </c>
      <c r="C3079" s="3"/>
      <c r="D3079" s="4">
        <f t="shared" si="457"/>
        <v>61328</v>
      </c>
      <c r="E3079" s="3"/>
      <c r="F3079" s="4">
        <f t="shared" si="458"/>
        <v>85190</v>
      </c>
      <c r="H3079" s="25" t="s">
        <v>190</v>
      </c>
      <c r="I3079" s="26">
        <v>1758365</v>
      </c>
      <c r="J3079" s="26">
        <v>2087065</v>
      </c>
      <c r="K3079" s="26">
        <v>2318473</v>
      </c>
      <c r="L3079" s="25">
        <v>5</v>
      </c>
      <c r="M3079" s="25" t="s">
        <v>120</v>
      </c>
    </row>
    <row r="3080" spans="1:13" s="5" customFormat="1" ht="15.75">
      <c r="A3080" s="4" t="s">
        <v>7</v>
      </c>
      <c r="B3080" s="4">
        <f t="shared" si="456"/>
        <v>1758365</v>
      </c>
      <c r="C3080" s="3"/>
      <c r="D3080" s="4">
        <f t="shared" si="457"/>
        <v>2087065</v>
      </c>
      <c r="E3080" s="3"/>
      <c r="F3080" s="4">
        <f t="shared" si="458"/>
        <v>2318473</v>
      </c>
      <c r="H3080" s="25" t="s">
        <v>190</v>
      </c>
      <c r="I3080" s="26">
        <v>4636432</v>
      </c>
      <c r="J3080" s="26">
        <v>4552023</v>
      </c>
      <c r="K3080" s="26">
        <v>5890589</v>
      </c>
      <c r="L3080" s="25">
        <v>6</v>
      </c>
      <c r="M3080" s="25" t="s">
        <v>121</v>
      </c>
    </row>
    <row r="3081" spans="1:13" s="5" customFormat="1" ht="15.75">
      <c r="A3081" s="4" t="s">
        <v>8</v>
      </c>
      <c r="B3081" s="4">
        <f t="shared" si="456"/>
        <v>4636432</v>
      </c>
      <c r="C3081" s="3"/>
      <c r="D3081" s="4">
        <f t="shared" si="457"/>
        <v>4552023</v>
      </c>
      <c r="E3081" s="3"/>
      <c r="F3081" s="4">
        <f t="shared" si="458"/>
        <v>5890589</v>
      </c>
      <c r="H3081" s="25" t="s">
        <v>190</v>
      </c>
      <c r="I3081" s="26">
        <v>1001108</v>
      </c>
      <c r="J3081" s="26">
        <v>802954</v>
      </c>
      <c r="K3081" s="26">
        <v>883852</v>
      </c>
      <c r="L3081" s="25">
        <v>7</v>
      </c>
      <c r="M3081" s="25" t="s">
        <v>122</v>
      </c>
    </row>
    <row r="3082" spans="1:13" s="5" customFormat="1" ht="15.75">
      <c r="A3082" s="4" t="s">
        <v>9</v>
      </c>
      <c r="B3082" s="4">
        <f t="shared" si="456"/>
        <v>1001108</v>
      </c>
      <c r="C3082" s="3"/>
      <c r="D3082" s="4">
        <f t="shared" si="457"/>
        <v>802954</v>
      </c>
      <c r="E3082" s="3"/>
      <c r="F3082" s="4">
        <f t="shared" si="458"/>
        <v>883852</v>
      </c>
      <c r="H3082" s="25" t="s">
        <v>190</v>
      </c>
      <c r="I3082" s="26">
        <v>0</v>
      </c>
      <c r="J3082" s="26">
        <v>2280341</v>
      </c>
      <c r="K3082" s="26">
        <v>2272609</v>
      </c>
      <c r="L3082" s="25">
        <v>8</v>
      </c>
      <c r="M3082" s="25" t="s">
        <v>123</v>
      </c>
    </row>
    <row r="3083" spans="1:13" s="5" customFormat="1" ht="15.75">
      <c r="A3083" s="4" t="s">
        <v>10</v>
      </c>
      <c r="B3083" s="12">
        <f t="shared" si="456"/>
        <v>0</v>
      </c>
      <c r="C3083" s="3"/>
      <c r="D3083" s="12">
        <f t="shared" si="457"/>
        <v>2280341</v>
      </c>
      <c r="E3083" s="3"/>
      <c r="F3083" s="12">
        <f t="shared" si="458"/>
        <v>2272609</v>
      </c>
      <c r="H3083" s="25" t="s">
        <v>190</v>
      </c>
      <c r="I3083" s="26">
        <v>5009847</v>
      </c>
      <c r="J3083" s="26">
        <v>6503595</v>
      </c>
      <c r="K3083" s="26">
        <v>6911840</v>
      </c>
      <c r="L3083" s="25">
        <v>9</v>
      </c>
      <c r="M3083" s="25" t="s">
        <v>124</v>
      </c>
    </row>
    <row r="3084" spans="1:13" s="5" customFormat="1" ht="15.75">
      <c r="A3084" s="4"/>
      <c r="B3084" s="3"/>
      <c r="C3084" s="3"/>
      <c r="D3084" s="3"/>
      <c r="E3084" s="3"/>
      <c r="F3084" s="3"/>
      <c r="H3084" s="25" t="s">
        <v>190</v>
      </c>
      <c r="I3084" s="26">
        <v>903411</v>
      </c>
      <c r="J3084" s="26">
        <v>1118145</v>
      </c>
      <c r="K3084" s="26">
        <v>1172977</v>
      </c>
      <c r="L3084" s="25">
        <v>10</v>
      </c>
      <c r="M3084" s="25" t="s">
        <v>125</v>
      </c>
    </row>
    <row r="3085" spans="1:13" s="5" customFormat="1" ht="15.75">
      <c r="A3085" s="4" t="s">
        <v>11</v>
      </c>
      <c r="B3085" s="4">
        <f>SUM(B3078:B3084)</f>
        <v>144468525</v>
      </c>
      <c r="C3085" s="3"/>
      <c r="D3085" s="4">
        <f>SUM(D3078:D3084)</f>
        <v>149100067</v>
      </c>
      <c r="E3085" s="3"/>
      <c r="F3085" s="4">
        <f>SUM(F3078:F3084)</f>
        <v>157583522</v>
      </c>
      <c r="H3085" s="25" t="s">
        <v>190</v>
      </c>
      <c r="I3085" s="26">
        <v>6706159</v>
      </c>
      <c r="J3085" s="26">
        <v>7253871</v>
      </c>
      <c r="K3085" s="26">
        <v>7317294</v>
      </c>
      <c r="L3085" s="25">
        <v>11</v>
      </c>
      <c r="M3085" s="25" t="s">
        <v>126</v>
      </c>
    </row>
    <row r="3086" spans="1:13" s="5" customFormat="1" ht="15.75">
      <c r="A3086" s="4"/>
      <c r="B3086" s="4"/>
      <c r="C3086" s="3"/>
      <c r="D3086" s="4"/>
      <c r="E3086" s="3"/>
      <c r="F3086" s="4"/>
      <c r="H3086" s="25" t="s">
        <v>190</v>
      </c>
      <c r="I3086" s="26">
        <v>7722918</v>
      </c>
      <c r="J3086" s="26">
        <v>8843256</v>
      </c>
      <c r="K3086" s="26">
        <v>9598322</v>
      </c>
      <c r="L3086" s="25">
        <v>12</v>
      </c>
      <c r="M3086" s="25" t="s">
        <v>127</v>
      </c>
    </row>
    <row r="3087" spans="1:13" s="5" customFormat="1" ht="15.75">
      <c r="A3087" s="4" t="s">
        <v>12</v>
      </c>
      <c r="B3087" s="3">
        <f>I3083</f>
        <v>5009847</v>
      </c>
      <c r="C3087" s="3"/>
      <c r="D3087" s="3">
        <f>J3083</f>
        <v>6503595</v>
      </c>
      <c r="E3087" s="3"/>
      <c r="F3087" s="3">
        <f>K3083</f>
        <v>6911840</v>
      </c>
      <c r="H3087" s="25" t="s">
        <v>190</v>
      </c>
      <c r="I3087" s="26">
        <v>0</v>
      </c>
      <c r="J3087" s="26">
        <v>0</v>
      </c>
      <c r="K3087" s="26">
        <v>24678787</v>
      </c>
      <c r="L3087" s="25">
        <v>13</v>
      </c>
      <c r="M3087" s="25" t="s">
        <v>128</v>
      </c>
    </row>
    <row r="3088" spans="1:13" s="5" customFormat="1" ht="15.75">
      <c r="A3088" s="4" t="s">
        <v>13</v>
      </c>
      <c r="B3088" s="12">
        <f>I3084</f>
        <v>903411</v>
      </c>
      <c r="C3088" s="3"/>
      <c r="D3088" s="12">
        <f>J3084</f>
        <v>1118145</v>
      </c>
      <c r="E3088" s="3"/>
      <c r="F3088" s="12">
        <f>K3084</f>
        <v>1172977</v>
      </c>
      <c r="H3088" s="25" t="s">
        <v>190</v>
      </c>
      <c r="I3088" s="26">
        <v>11361176</v>
      </c>
      <c r="J3088" s="26">
        <v>11374033</v>
      </c>
      <c r="K3088" s="26">
        <v>9522219</v>
      </c>
      <c r="L3088" s="25">
        <v>14</v>
      </c>
      <c r="M3088" s="25" t="s">
        <v>129</v>
      </c>
    </row>
    <row r="3089" spans="1:13" s="5" customFormat="1" ht="15.75">
      <c r="A3089" s="4"/>
      <c r="B3089" s="3"/>
      <c r="C3089" s="3"/>
      <c r="D3089" s="3"/>
      <c r="E3089" s="3"/>
      <c r="F3089" s="3"/>
      <c r="H3089" s="25" t="s">
        <v>190</v>
      </c>
      <c r="I3089" s="26">
        <v>461553</v>
      </c>
      <c r="J3089" s="26">
        <v>537839</v>
      </c>
      <c r="K3089" s="26">
        <v>539587</v>
      </c>
      <c r="L3089" s="25">
        <v>15</v>
      </c>
      <c r="M3089" s="25" t="s">
        <v>130</v>
      </c>
    </row>
    <row r="3090" spans="1:13" s="5" customFormat="1" ht="15.75">
      <c r="A3090" s="4" t="s">
        <v>14</v>
      </c>
      <c r="B3090" s="4">
        <f>SUM(B3087:B3089)</f>
        <v>5913258</v>
      </c>
      <c r="C3090" s="3"/>
      <c r="D3090" s="4">
        <f>SUM(D3087:D3089)</f>
        <v>7621740</v>
      </c>
      <c r="E3090" s="3"/>
      <c r="F3090" s="4">
        <f>SUM(F3087:F3089)</f>
        <v>8084817</v>
      </c>
      <c r="H3090" s="25" t="s">
        <v>190</v>
      </c>
      <c r="I3090" s="26">
        <v>2091358</v>
      </c>
      <c r="J3090" s="26">
        <v>2047281</v>
      </c>
      <c r="K3090" s="26">
        <v>2124375</v>
      </c>
      <c r="L3090" s="25">
        <v>16</v>
      </c>
      <c r="M3090" s="25" t="s">
        <v>131</v>
      </c>
    </row>
    <row r="3091" spans="1:13" s="5" customFormat="1" ht="15.75">
      <c r="A3091" s="4"/>
      <c r="B3091" s="4"/>
      <c r="C3091" s="4"/>
      <c r="D3091" s="4"/>
      <c r="E3091" s="4"/>
      <c r="F3091" s="4"/>
      <c r="H3091" s="25" t="s">
        <v>190</v>
      </c>
      <c r="I3091" s="26">
        <v>618917</v>
      </c>
      <c r="J3091" s="26">
        <v>1093185</v>
      </c>
      <c r="K3091" s="26">
        <v>1752370</v>
      </c>
      <c r="L3091" s="25">
        <v>17</v>
      </c>
      <c r="M3091" s="25" t="s">
        <v>132</v>
      </c>
    </row>
    <row r="3092" spans="1:13" s="5" customFormat="1" ht="15.75">
      <c r="A3092" s="4" t="s">
        <v>15</v>
      </c>
      <c r="B3092" s="4">
        <f aca="true" t="shared" si="459" ref="B3092:B3098">I3085</f>
        <v>6706159</v>
      </c>
      <c r="C3092" s="3"/>
      <c r="D3092" s="4">
        <f aca="true" t="shared" si="460" ref="D3092:D3098">J3085</f>
        <v>7253871</v>
      </c>
      <c r="E3092" s="3"/>
      <c r="F3092" s="4">
        <f aca="true" t="shared" si="461" ref="F3092:F3098">K3085</f>
        <v>7317294</v>
      </c>
      <c r="H3092" s="25" t="s">
        <v>190</v>
      </c>
      <c r="I3092" s="27">
        <v>80968571</v>
      </c>
      <c r="J3092" s="27">
        <v>99943670</v>
      </c>
      <c r="K3092" s="27">
        <v>114312121</v>
      </c>
      <c r="L3092" s="25">
        <v>18</v>
      </c>
      <c r="M3092" s="25" t="s">
        <v>133</v>
      </c>
    </row>
    <row r="3093" spans="1:13" s="5" customFormat="1" ht="15.75">
      <c r="A3093" s="4" t="s">
        <v>16</v>
      </c>
      <c r="B3093" s="4">
        <f t="shared" si="459"/>
        <v>7722918</v>
      </c>
      <c r="C3093" s="3"/>
      <c r="D3093" s="4">
        <f t="shared" si="460"/>
        <v>8843256</v>
      </c>
      <c r="E3093" s="3"/>
      <c r="F3093" s="4">
        <f t="shared" si="461"/>
        <v>9598322</v>
      </c>
      <c r="H3093" s="25" t="s">
        <v>190</v>
      </c>
      <c r="I3093" s="26">
        <v>10761043</v>
      </c>
      <c r="J3093" s="26">
        <v>11125858</v>
      </c>
      <c r="K3093" s="26">
        <v>11125858</v>
      </c>
      <c r="L3093" s="25">
        <v>19</v>
      </c>
      <c r="M3093" s="25" t="s">
        <v>134</v>
      </c>
    </row>
    <row r="3094" spans="1:13" s="5" customFormat="1" ht="15.75">
      <c r="A3094" s="4" t="s">
        <v>17</v>
      </c>
      <c r="B3094" s="4">
        <f t="shared" si="459"/>
        <v>0</v>
      </c>
      <c r="C3094" s="3"/>
      <c r="D3094" s="4">
        <f t="shared" si="460"/>
        <v>0</v>
      </c>
      <c r="E3094" s="3"/>
      <c r="F3094" s="4">
        <f t="shared" si="461"/>
        <v>24678787</v>
      </c>
      <c r="H3094" s="25" t="s">
        <v>190</v>
      </c>
      <c r="I3094" s="26">
        <v>7655537</v>
      </c>
      <c r="J3094" s="26">
        <v>8645341</v>
      </c>
      <c r="K3094" s="26">
        <v>9652685</v>
      </c>
      <c r="L3094" s="25">
        <v>20</v>
      </c>
      <c r="M3094" s="25" t="s">
        <v>135</v>
      </c>
    </row>
    <row r="3095" spans="1:13" s="5" customFormat="1" ht="15.75">
      <c r="A3095" s="4" t="s">
        <v>18</v>
      </c>
      <c r="B3095" s="4">
        <f t="shared" si="459"/>
        <v>11361176</v>
      </c>
      <c r="C3095" s="3"/>
      <c r="D3095" s="4">
        <f t="shared" si="460"/>
        <v>11374033</v>
      </c>
      <c r="E3095" s="3"/>
      <c r="F3095" s="4">
        <f t="shared" si="461"/>
        <v>9522219</v>
      </c>
      <c r="H3095" s="25" t="s">
        <v>190</v>
      </c>
      <c r="I3095" s="26">
        <v>67400353</v>
      </c>
      <c r="J3095" s="26">
        <v>69529201</v>
      </c>
      <c r="K3095" s="26">
        <v>71435970</v>
      </c>
      <c r="L3095" s="25">
        <v>21</v>
      </c>
      <c r="M3095" s="25" t="s">
        <v>136</v>
      </c>
    </row>
    <row r="3096" spans="1:13" s="5" customFormat="1" ht="15.75">
      <c r="A3096" s="4" t="s">
        <v>19</v>
      </c>
      <c r="B3096" s="4">
        <f t="shared" si="459"/>
        <v>461553</v>
      </c>
      <c r="C3096" s="3"/>
      <c r="D3096" s="4">
        <f t="shared" si="460"/>
        <v>537839</v>
      </c>
      <c r="E3096" s="3"/>
      <c r="F3096" s="4">
        <f t="shared" si="461"/>
        <v>539587</v>
      </c>
      <c r="H3096" s="25" t="s">
        <v>190</v>
      </c>
      <c r="I3096" s="26">
        <v>238993</v>
      </c>
      <c r="J3096" s="26">
        <v>248881</v>
      </c>
      <c r="K3096" s="26">
        <v>255454</v>
      </c>
      <c r="L3096" s="25">
        <v>22</v>
      </c>
      <c r="M3096" s="25" t="s">
        <v>137</v>
      </c>
    </row>
    <row r="3097" spans="1:13" s="5" customFormat="1" ht="15.75">
      <c r="A3097" s="4" t="s">
        <v>20</v>
      </c>
      <c r="B3097" s="4">
        <f t="shared" si="459"/>
        <v>2091358</v>
      </c>
      <c r="C3097" s="3"/>
      <c r="D3097" s="4">
        <f t="shared" si="460"/>
        <v>2047281</v>
      </c>
      <c r="E3097" s="3"/>
      <c r="F3097" s="4">
        <f t="shared" si="461"/>
        <v>2124375</v>
      </c>
      <c r="H3097" s="25" t="s">
        <v>190</v>
      </c>
      <c r="I3097" s="26">
        <v>145211</v>
      </c>
      <c r="J3097" s="26">
        <v>219394</v>
      </c>
      <c r="K3097" s="26">
        <v>241083</v>
      </c>
      <c r="L3097" s="25">
        <v>23</v>
      </c>
      <c r="M3097" s="25" t="s">
        <v>138</v>
      </c>
    </row>
    <row r="3098" spans="1:13" s="5" customFormat="1" ht="15.75">
      <c r="A3098" s="4" t="s">
        <v>21</v>
      </c>
      <c r="B3098" s="4">
        <f t="shared" si="459"/>
        <v>618917</v>
      </c>
      <c r="C3098" s="3"/>
      <c r="D3098" s="4">
        <f t="shared" si="460"/>
        <v>1093185</v>
      </c>
      <c r="E3098" s="3"/>
      <c r="F3098" s="4">
        <f t="shared" si="461"/>
        <v>1752370</v>
      </c>
      <c r="H3098" s="25" t="s">
        <v>190</v>
      </c>
      <c r="I3098" s="26">
        <v>936833</v>
      </c>
      <c r="J3098" s="26">
        <v>944900</v>
      </c>
      <c r="K3098" s="26">
        <v>960941</v>
      </c>
      <c r="L3098" s="25">
        <v>24</v>
      </c>
      <c r="M3098" s="25" t="s">
        <v>139</v>
      </c>
    </row>
    <row r="3099" spans="1:13" s="5" customFormat="1" ht="15.75">
      <c r="A3099" s="4"/>
      <c r="B3099" s="4"/>
      <c r="C3099" s="3"/>
      <c r="D3099" s="4"/>
      <c r="E3099" s="3"/>
      <c r="F3099" s="4"/>
      <c r="H3099" s="25" t="s">
        <v>190</v>
      </c>
      <c r="I3099" s="26">
        <v>440992</v>
      </c>
      <c r="J3099" s="26">
        <v>444835</v>
      </c>
      <c r="K3099" s="26">
        <v>456040</v>
      </c>
      <c r="L3099" s="25">
        <v>25</v>
      </c>
      <c r="M3099" s="25" t="s">
        <v>140</v>
      </c>
    </row>
    <row r="3100" spans="1:13" s="5" customFormat="1" ht="15.75">
      <c r="A3100" s="4" t="s">
        <v>22</v>
      </c>
      <c r="B3100" s="4">
        <f>I3092</f>
        <v>80968571</v>
      </c>
      <c r="C3100" s="3"/>
      <c r="D3100" s="4">
        <f>J3092</f>
        <v>99943670</v>
      </c>
      <c r="E3100" s="3"/>
      <c r="F3100" s="4">
        <f>K3092</f>
        <v>114312121</v>
      </c>
      <c r="H3100" s="25" t="s">
        <v>190</v>
      </c>
      <c r="I3100" s="26">
        <v>0</v>
      </c>
      <c r="J3100" s="26">
        <v>0</v>
      </c>
      <c r="K3100" s="26">
        <v>50000</v>
      </c>
      <c r="L3100" s="25">
        <v>26</v>
      </c>
      <c r="M3100" s="25" t="s">
        <v>141</v>
      </c>
    </row>
    <row r="3101" spans="1:13" s="5" customFormat="1" ht="15.75">
      <c r="A3101" s="4" t="s">
        <v>23</v>
      </c>
      <c r="B3101" s="4">
        <f>I3093</f>
        <v>10761043</v>
      </c>
      <c r="C3101" s="3"/>
      <c r="D3101" s="4">
        <f>J3093</f>
        <v>11125858</v>
      </c>
      <c r="E3101" s="3"/>
      <c r="F3101" s="4">
        <f>K3093</f>
        <v>11125858</v>
      </c>
      <c r="H3101" s="25" t="s">
        <v>190</v>
      </c>
      <c r="I3101" s="26">
        <v>28786268</v>
      </c>
      <c r="J3101" s="26">
        <v>28780974</v>
      </c>
      <c r="K3101" s="26">
        <v>28780974</v>
      </c>
      <c r="L3101" s="25">
        <v>27</v>
      </c>
      <c r="M3101" s="25" t="s">
        <v>142</v>
      </c>
    </row>
    <row r="3102" spans="1:13" s="5" customFormat="1" ht="15.75">
      <c r="A3102" s="4" t="s">
        <v>24</v>
      </c>
      <c r="B3102" s="12">
        <f>I3094</f>
        <v>7655537</v>
      </c>
      <c r="C3102" s="3"/>
      <c r="D3102" s="12">
        <f>J3094</f>
        <v>8645341</v>
      </c>
      <c r="E3102" s="3"/>
      <c r="F3102" s="12">
        <f>K3094</f>
        <v>9652685</v>
      </c>
      <c r="H3102" s="25" t="s">
        <v>190</v>
      </c>
      <c r="I3102" s="26">
        <v>2922862</v>
      </c>
      <c r="J3102" s="26">
        <v>2995591</v>
      </c>
      <c r="K3102" s="26">
        <v>3015054</v>
      </c>
      <c r="L3102" s="25">
        <v>28</v>
      </c>
      <c r="M3102" s="25" t="s">
        <v>143</v>
      </c>
    </row>
    <row r="3103" spans="1:13" s="5" customFormat="1" ht="15.75">
      <c r="A3103" s="4"/>
      <c r="B3103" s="4"/>
      <c r="C3103" s="3"/>
      <c r="D3103" s="4"/>
      <c r="E3103" s="3"/>
      <c r="F3103" s="4"/>
      <c r="H3103" s="25" t="s">
        <v>190</v>
      </c>
      <c r="I3103" s="26">
        <v>10218968</v>
      </c>
      <c r="J3103" s="26">
        <v>10371567</v>
      </c>
      <c r="K3103" s="26">
        <v>11211914</v>
      </c>
      <c r="L3103" s="25">
        <v>29</v>
      </c>
      <c r="M3103" s="25" t="s">
        <v>144</v>
      </c>
    </row>
    <row r="3104" spans="1:13" s="5" customFormat="1" ht="15.75">
      <c r="A3104" s="4" t="s">
        <v>25</v>
      </c>
      <c r="B3104" s="4">
        <f>SUM(B3100:B3103)</f>
        <v>99385151</v>
      </c>
      <c r="C3104" s="3"/>
      <c r="D3104" s="4">
        <f>SUM(D3100:D3103)</f>
        <v>119714869</v>
      </c>
      <c r="E3104" s="3"/>
      <c r="F3104" s="4">
        <f>SUM(F3100:F3103)</f>
        <v>135090664</v>
      </c>
      <c r="H3104" s="25" t="s">
        <v>190</v>
      </c>
      <c r="I3104" s="26">
        <v>0</v>
      </c>
      <c r="J3104" s="26">
        <v>593311</v>
      </c>
      <c r="K3104" s="26">
        <v>490706</v>
      </c>
      <c r="L3104" s="25">
        <v>30</v>
      </c>
      <c r="M3104" s="25" t="s">
        <v>145</v>
      </c>
    </row>
    <row r="3105" spans="1:13" s="5" customFormat="1" ht="15.75">
      <c r="A3105" s="4"/>
      <c r="B3105" s="4"/>
      <c r="C3105" s="3"/>
      <c r="D3105" s="4"/>
      <c r="E3105" s="3"/>
      <c r="F3105" s="4"/>
      <c r="H3105" s="25" t="s">
        <v>190</v>
      </c>
      <c r="I3105" s="26">
        <v>138106684</v>
      </c>
      <c r="J3105" s="26">
        <v>164596592</v>
      </c>
      <c r="K3105" s="26">
        <v>163100000</v>
      </c>
      <c r="L3105" s="25">
        <v>31</v>
      </c>
      <c r="M3105" s="25" t="s">
        <v>146</v>
      </c>
    </row>
    <row r="3106" spans="1:13" s="5" customFormat="1" ht="15.75">
      <c r="A3106" s="4" t="s">
        <v>26</v>
      </c>
      <c r="B3106" s="4">
        <f aca="true" t="shared" si="462" ref="B3106:B3111">I3095</f>
        <v>67400353</v>
      </c>
      <c r="C3106" s="3"/>
      <c r="D3106" s="4">
        <f aca="true" t="shared" si="463" ref="D3106:D3111">J3095</f>
        <v>69529201</v>
      </c>
      <c r="E3106" s="3"/>
      <c r="F3106" s="4">
        <f aca="true" t="shared" si="464" ref="F3106:F3111">K3095</f>
        <v>71435970</v>
      </c>
      <c r="H3106" s="25" t="s">
        <v>190</v>
      </c>
      <c r="I3106" s="26">
        <v>12907516</v>
      </c>
      <c r="J3106" s="26">
        <v>13415057</v>
      </c>
      <c r="K3106" s="26">
        <v>13302344</v>
      </c>
      <c r="L3106" s="25">
        <v>32</v>
      </c>
      <c r="M3106" s="25" t="s">
        <v>147</v>
      </c>
    </row>
    <row r="3107" spans="1:13" s="5" customFormat="1" ht="15.75">
      <c r="A3107" s="4" t="s">
        <v>27</v>
      </c>
      <c r="B3107" s="4">
        <f t="shared" si="462"/>
        <v>238993</v>
      </c>
      <c r="C3107" s="3"/>
      <c r="D3107" s="4">
        <f t="shared" si="463"/>
        <v>248881</v>
      </c>
      <c r="E3107" s="3"/>
      <c r="F3107" s="4">
        <f t="shared" si="464"/>
        <v>255454</v>
      </c>
      <c r="H3107" s="25" t="s">
        <v>190</v>
      </c>
      <c r="I3107" s="26">
        <v>19022427</v>
      </c>
      <c r="J3107" s="26">
        <v>19133928</v>
      </c>
      <c r="K3107" s="26">
        <v>20150069</v>
      </c>
      <c r="L3107" s="25">
        <v>33</v>
      </c>
      <c r="M3107" s="25" t="s">
        <v>148</v>
      </c>
    </row>
    <row r="3108" spans="1:13" s="5" customFormat="1" ht="15.75">
      <c r="A3108" s="4" t="s">
        <v>28</v>
      </c>
      <c r="B3108" s="4">
        <f t="shared" si="462"/>
        <v>145211</v>
      </c>
      <c r="C3108" s="3"/>
      <c r="D3108" s="4">
        <f t="shared" si="463"/>
        <v>219394</v>
      </c>
      <c r="E3108" s="3"/>
      <c r="F3108" s="4">
        <f t="shared" si="464"/>
        <v>241083</v>
      </c>
      <c r="H3108" s="25" t="s">
        <v>190</v>
      </c>
      <c r="I3108" s="26">
        <v>4063551</v>
      </c>
      <c r="J3108" s="26">
        <v>3165940</v>
      </c>
      <c r="K3108" s="26">
        <v>2527015</v>
      </c>
      <c r="L3108" s="25">
        <v>34</v>
      </c>
      <c r="M3108" s="25" t="s">
        <v>149</v>
      </c>
    </row>
    <row r="3109" spans="1:13" s="5" customFormat="1" ht="15.75">
      <c r="A3109" s="4" t="s">
        <v>29</v>
      </c>
      <c r="B3109" s="4">
        <f t="shared" si="462"/>
        <v>936833</v>
      </c>
      <c r="C3109" s="3"/>
      <c r="D3109" s="4">
        <f t="shared" si="463"/>
        <v>944900</v>
      </c>
      <c r="E3109" s="3"/>
      <c r="F3109" s="4">
        <f t="shared" si="464"/>
        <v>960941</v>
      </c>
      <c r="H3109" s="25" t="s">
        <v>190</v>
      </c>
      <c r="I3109" s="26">
        <v>1107532</v>
      </c>
      <c r="J3109" s="26">
        <v>554666</v>
      </c>
      <c r="K3109" s="26">
        <v>554668</v>
      </c>
      <c r="L3109" s="25">
        <v>35</v>
      </c>
      <c r="M3109" s="25" t="s">
        <v>150</v>
      </c>
    </row>
    <row r="3110" spans="1:13" s="5" customFormat="1" ht="15.75">
      <c r="A3110" s="4" t="s">
        <v>30</v>
      </c>
      <c r="B3110" s="4">
        <f t="shared" si="462"/>
        <v>440992</v>
      </c>
      <c r="C3110" s="3"/>
      <c r="D3110" s="4">
        <f t="shared" si="463"/>
        <v>444835</v>
      </c>
      <c r="E3110" s="3"/>
      <c r="F3110" s="4">
        <f t="shared" si="464"/>
        <v>456040</v>
      </c>
      <c r="H3110" s="25" t="s">
        <v>190</v>
      </c>
      <c r="I3110" s="26">
        <v>707070</v>
      </c>
      <c r="J3110" s="26">
        <v>973500</v>
      </c>
      <c r="K3110" s="26">
        <v>990000</v>
      </c>
      <c r="L3110" s="25">
        <v>36</v>
      </c>
      <c r="M3110" s="25" t="s">
        <v>151</v>
      </c>
    </row>
    <row r="3111" spans="1:13" s="5" customFormat="1" ht="15.75">
      <c r="A3111" s="4" t="s">
        <v>31</v>
      </c>
      <c r="B3111" s="12">
        <f t="shared" si="462"/>
        <v>0</v>
      </c>
      <c r="C3111" s="3"/>
      <c r="D3111" s="12">
        <f t="shared" si="463"/>
        <v>0</v>
      </c>
      <c r="E3111" s="3"/>
      <c r="F3111" s="12">
        <f t="shared" si="464"/>
        <v>50000</v>
      </c>
      <c r="H3111" s="25" t="s">
        <v>190</v>
      </c>
      <c r="I3111" s="26">
        <v>0</v>
      </c>
      <c r="J3111" s="26">
        <v>639019</v>
      </c>
      <c r="K3111" s="26">
        <v>647344</v>
      </c>
      <c r="L3111" s="25">
        <v>37</v>
      </c>
      <c r="M3111" s="25" t="s">
        <v>152</v>
      </c>
    </row>
    <row r="3112" spans="1:12" s="5" customFormat="1" ht="15.75">
      <c r="A3112" s="4"/>
      <c r="B3112" s="4"/>
      <c r="C3112" s="3"/>
      <c r="D3112" s="4"/>
      <c r="E3112" s="3"/>
      <c r="F3112" s="4"/>
      <c r="L3112" s="25"/>
    </row>
    <row r="3113" spans="1:12" s="5" customFormat="1" ht="15.75">
      <c r="A3113" s="4" t="s">
        <v>32</v>
      </c>
      <c r="B3113" s="4">
        <f>SUM(B3106:B3112)</f>
        <v>69162382</v>
      </c>
      <c r="C3113" s="3"/>
      <c r="D3113" s="4">
        <f>SUM(D3106:D3112)</f>
        <v>71387211</v>
      </c>
      <c r="E3113" s="3"/>
      <c r="F3113" s="4">
        <f>SUM(F3106:F3112)</f>
        <v>73399488</v>
      </c>
      <c r="L3113" s="25"/>
    </row>
    <row r="3114" spans="1:12" s="5" customFormat="1" ht="15.75">
      <c r="A3114" s="4"/>
      <c r="B3114" s="4"/>
      <c r="C3114" s="3"/>
      <c r="D3114" s="4"/>
      <c r="E3114" s="3"/>
      <c r="F3114" s="4"/>
      <c r="L3114" s="25"/>
    </row>
    <row r="3115" spans="1:12" s="5" customFormat="1" ht="15.75">
      <c r="A3115" s="4" t="s">
        <v>33</v>
      </c>
      <c r="B3115" s="4">
        <f>I3101</f>
        <v>28786268</v>
      </c>
      <c r="C3115" s="3"/>
      <c r="D3115" s="4">
        <f>J3101</f>
        <v>28780974</v>
      </c>
      <c r="E3115" s="3"/>
      <c r="F3115" s="4">
        <f>K3101</f>
        <v>28780974</v>
      </c>
      <c r="L3115" s="25"/>
    </row>
    <row r="3116" spans="1:12" s="5" customFormat="1" ht="15.75">
      <c r="A3116" s="4" t="s">
        <v>34</v>
      </c>
      <c r="B3116" s="4">
        <f>I3102</f>
        <v>2922862</v>
      </c>
      <c r="C3116" s="3"/>
      <c r="D3116" s="4">
        <f>J3102</f>
        <v>2995591</v>
      </c>
      <c r="E3116" s="3"/>
      <c r="F3116" s="4">
        <f>K3102</f>
        <v>3015054</v>
      </c>
      <c r="L3116" s="25"/>
    </row>
    <row r="3117" spans="1:12" s="5" customFormat="1" ht="15.75">
      <c r="A3117" s="4" t="s">
        <v>35</v>
      </c>
      <c r="B3117" s="4">
        <f>I3103</f>
        <v>10218968</v>
      </c>
      <c r="C3117" s="3"/>
      <c r="D3117" s="4">
        <f>J3103</f>
        <v>10371567</v>
      </c>
      <c r="E3117" s="3"/>
      <c r="F3117" s="4">
        <f>K3103</f>
        <v>11211914</v>
      </c>
      <c r="L3117" s="25"/>
    </row>
    <row r="3118" spans="1:12" s="5" customFormat="1" ht="15.75">
      <c r="A3118" s="4" t="s">
        <v>36</v>
      </c>
      <c r="B3118" s="12">
        <f>I3104</f>
        <v>0</v>
      </c>
      <c r="C3118" s="3"/>
      <c r="D3118" s="12">
        <f>J3104</f>
        <v>593311</v>
      </c>
      <c r="E3118" s="3"/>
      <c r="F3118" s="12">
        <f>K3104</f>
        <v>490706</v>
      </c>
      <c r="L3118" s="25"/>
    </row>
    <row r="3119" spans="1:12" s="5" customFormat="1" ht="15.75">
      <c r="A3119" s="4"/>
      <c r="B3119" s="4"/>
      <c r="C3119" s="3"/>
      <c r="D3119" s="4"/>
      <c r="E3119" s="3"/>
      <c r="F3119" s="4"/>
      <c r="L3119" s="25"/>
    </row>
    <row r="3120" spans="1:12" s="5" customFormat="1" ht="15.75">
      <c r="A3120" s="4" t="s">
        <v>37</v>
      </c>
      <c r="B3120" s="4">
        <f>SUM(B3115:B3119)</f>
        <v>41928098</v>
      </c>
      <c r="C3120" s="3"/>
      <c r="D3120" s="4">
        <f>SUM(D3115:D3119)</f>
        <v>42741443</v>
      </c>
      <c r="E3120" s="3"/>
      <c r="F3120" s="4">
        <f>SUM(F3115:F3119)</f>
        <v>43498648</v>
      </c>
      <c r="L3120" s="25"/>
    </row>
    <row r="3121" spans="1:12" s="5" customFormat="1" ht="15.75">
      <c r="A3121" s="4"/>
      <c r="B3121" s="4"/>
      <c r="C3121" s="3"/>
      <c r="D3121" s="4"/>
      <c r="E3121" s="3"/>
      <c r="F3121" s="4"/>
      <c r="L3121" s="25"/>
    </row>
    <row r="3122" spans="1:12" s="5" customFormat="1" ht="15.75">
      <c r="A3122" s="4" t="s">
        <v>38</v>
      </c>
      <c r="B3122" s="4">
        <f aca="true" t="shared" si="465" ref="B3122:B3127">I3105</f>
        <v>138106684</v>
      </c>
      <c r="C3122" s="3"/>
      <c r="D3122" s="4">
        <f aca="true" t="shared" si="466" ref="D3122:D3127">J3105</f>
        <v>164596592</v>
      </c>
      <c r="E3122" s="3"/>
      <c r="F3122" s="4">
        <f aca="true" t="shared" si="467" ref="F3122:F3127">K3105</f>
        <v>163100000</v>
      </c>
      <c r="L3122" s="25"/>
    </row>
    <row r="3123" spans="1:12" s="5" customFormat="1" ht="15.75">
      <c r="A3123" s="4" t="s">
        <v>39</v>
      </c>
      <c r="B3123" s="4">
        <f t="shared" si="465"/>
        <v>12907516</v>
      </c>
      <c r="C3123" s="3"/>
      <c r="D3123" s="4">
        <f t="shared" si="466"/>
        <v>13415057</v>
      </c>
      <c r="E3123" s="3"/>
      <c r="F3123" s="4">
        <f t="shared" si="467"/>
        <v>13302344</v>
      </c>
      <c r="L3123" s="25"/>
    </row>
    <row r="3124" spans="1:12" s="5" customFormat="1" ht="15.75">
      <c r="A3124" s="4" t="s">
        <v>40</v>
      </c>
      <c r="B3124" s="4">
        <f t="shared" si="465"/>
        <v>19022427</v>
      </c>
      <c r="C3124" s="3"/>
      <c r="D3124" s="4">
        <f t="shared" si="466"/>
        <v>19133928</v>
      </c>
      <c r="E3124" s="3"/>
      <c r="F3124" s="4">
        <f t="shared" si="467"/>
        <v>20150069</v>
      </c>
      <c r="L3124" s="25"/>
    </row>
    <row r="3125" spans="1:12" s="5" customFormat="1" ht="15.75">
      <c r="A3125" s="4" t="s">
        <v>41</v>
      </c>
      <c r="B3125" s="4">
        <f t="shared" si="465"/>
        <v>4063551</v>
      </c>
      <c r="C3125" s="3"/>
      <c r="D3125" s="4">
        <f t="shared" si="466"/>
        <v>3165940</v>
      </c>
      <c r="E3125" s="3"/>
      <c r="F3125" s="4">
        <f t="shared" si="467"/>
        <v>2527015</v>
      </c>
      <c r="L3125" s="25"/>
    </row>
    <row r="3126" spans="1:12" s="5" customFormat="1" ht="15.75">
      <c r="A3126" s="4" t="s">
        <v>42</v>
      </c>
      <c r="B3126" s="4">
        <f t="shared" si="465"/>
        <v>1107532</v>
      </c>
      <c r="C3126" s="3"/>
      <c r="D3126" s="4">
        <f t="shared" si="466"/>
        <v>554666</v>
      </c>
      <c r="E3126" s="3"/>
      <c r="F3126" s="4">
        <f t="shared" si="467"/>
        <v>554668</v>
      </c>
      <c r="L3126" s="25"/>
    </row>
    <row r="3127" spans="1:12" s="5" customFormat="1" ht="15.75">
      <c r="A3127" s="4" t="s">
        <v>43</v>
      </c>
      <c r="B3127" s="4">
        <f t="shared" si="465"/>
        <v>707070</v>
      </c>
      <c r="C3127" s="3"/>
      <c r="D3127" s="4">
        <f t="shared" si="466"/>
        <v>973500</v>
      </c>
      <c r="E3127" s="3"/>
      <c r="F3127" s="4">
        <f t="shared" si="467"/>
        <v>990000</v>
      </c>
      <c r="L3127" s="25"/>
    </row>
    <row r="3128" spans="1:12" s="5" customFormat="1" ht="15.75">
      <c r="A3128" s="4" t="s">
        <v>44</v>
      </c>
      <c r="B3128" s="4"/>
      <c r="C3128" s="4"/>
      <c r="D3128" s="4"/>
      <c r="E3128" s="3"/>
      <c r="F3128" s="4"/>
      <c r="L3128" s="25"/>
    </row>
    <row r="3129" spans="1:12" s="5" customFormat="1" ht="15.75">
      <c r="A3129" s="4" t="s">
        <v>45</v>
      </c>
      <c r="B3129" s="12">
        <f>I3111</f>
        <v>0</v>
      </c>
      <c r="C3129" s="3"/>
      <c r="D3129" s="12">
        <f>J3111</f>
        <v>639019</v>
      </c>
      <c r="E3129" s="3"/>
      <c r="F3129" s="12">
        <f>K3111</f>
        <v>647344</v>
      </c>
      <c r="L3129" s="25"/>
    </row>
    <row r="3130" spans="1:12" s="5" customFormat="1" ht="15.75">
      <c r="A3130" s="4"/>
      <c r="B3130" s="4"/>
      <c r="C3130" s="4"/>
      <c r="D3130" s="4"/>
      <c r="E3130" s="3"/>
      <c r="F3130" s="4"/>
      <c r="L3130" s="25"/>
    </row>
    <row r="3131" spans="1:12" s="5" customFormat="1" ht="15.75">
      <c r="A3131" s="4" t="s">
        <v>46</v>
      </c>
      <c r="B3131" s="4">
        <f>SUM(B3075:B3076)+B3085+SUM(B3089:B3098)+B3104+B3113+SUM(B3119:B3130)</f>
        <v>579731756</v>
      </c>
      <c r="C3131" s="3"/>
      <c r="D3131" s="4">
        <f>SUM(D3075:D3076)+D3085+SUM(D3089:D3098)+D3104+D3113+SUM(D3119:D3130)</f>
        <v>641988075</v>
      </c>
      <c r="E3131" s="3"/>
      <c r="F3131" s="4">
        <f>SUM(F3075:F3076)+F3085+SUM(F3089:F3098)+F3104+F3113+SUM(F3119:F3130)</f>
        <v>692220514</v>
      </c>
      <c r="L3131" s="25"/>
    </row>
    <row r="3132" spans="1:12" s="5" customFormat="1" ht="15.75">
      <c r="A3132" s="4"/>
      <c r="B3132" s="4"/>
      <c r="C3132" s="3"/>
      <c r="D3132" s="4"/>
      <c r="E3132" s="3"/>
      <c r="F3132" s="4"/>
      <c r="L3132" s="25"/>
    </row>
    <row r="3133" spans="1:12" s="5" customFormat="1" ht="15.75">
      <c r="A3133" s="13" t="s">
        <v>47</v>
      </c>
      <c r="B3133" s="4"/>
      <c r="C3133" s="4"/>
      <c r="D3133" s="4"/>
      <c r="E3133" s="4"/>
      <c r="F3133" s="4"/>
      <c r="L3133" s="25"/>
    </row>
    <row r="3134" spans="1:12" s="5" customFormat="1" ht="15.75">
      <c r="A3134" s="14" t="s">
        <v>48</v>
      </c>
      <c r="B3134" s="4"/>
      <c r="C3134" s="3"/>
      <c r="D3134" s="4"/>
      <c r="E3134" s="3"/>
      <c r="F3134" s="4"/>
      <c r="L3134" s="25"/>
    </row>
    <row r="3135" spans="1:12" s="5" customFormat="1" ht="15.75">
      <c r="A3135" s="14" t="s">
        <v>49</v>
      </c>
      <c r="B3135" s="4"/>
      <c r="C3135" s="3"/>
      <c r="D3135" s="4"/>
      <c r="E3135" s="3"/>
      <c r="F3135" s="4"/>
      <c r="L3135" s="25"/>
    </row>
    <row r="3136" spans="1:12" s="5" customFormat="1" ht="15.75">
      <c r="A3136" s="14" t="s">
        <v>50</v>
      </c>
      <c r="B3136" s="3"/>
      <c r="C3136" s="3"/>
      <c r="D3136" s="3"/>
      <c r="E3136" s="3"/>
      <c r="F3136" s="3"/>
      <c r="L3136" s="25"/>
    </row>
    <row r="3137" spans="1:12" s="5" customFormat="1" ht="15.75">
      <c r="A3137" s="14" t="s">
        <v>51</v>
      </c>
      <c r="B3137" s="4"/>
      <c r="C3137" s="3"/>
      <c r="D3137" s="4"/>
      <c r="E3137" s="3"/>
      <c r="F3137" s="4"/>
      <c r="L3137" s="25"/>
    </row>
    <row r="3138" spans="1:12" s="5" customFormat="1" ht="15.75">
      <c r="A3138" s="4"/>
      <c r="B3138" s="4"/>
      <c r="C3138" s="3"/>
      <c r="D3138" s="4"/>
      <c r="E3138" s="3"/>
      <c r="F3138" s="4"/>
      <c r="L3138" s="25"/>
    </row>
    <row r="3139" spans="1:12" s="5" customFormat="1" ht="15.75">
      <c r="A3139" s="4"/>
      <c r="B3139" s="4"/>
      <c r="C3139" s="3"/>
      <c r="D3139" s="4"/>
      <c r="E3139" s="3"/>
      <c r="F3139" s="4"/>
      <c r="L3139" s="25"/>
    </row>
    <row r="3140" spans="1:12" s="5" customFormat="1" ht="15.75">
      <c r="A3140" s="15"/>
      <c r="B3140" s="4"/>
      <c r="C3140" s="3"/>
      <c r="D3140" s="4"/>
      <c r="E3140" s="3"/>
      <c r="F3140" s="4"/>
      <c r="L3140" s="25"/>
    </row>
    <row r="3141" spans="1:12" s="5" customFormat="1" ht="15.75">
      <c r="A3141" s="15"/>
      <c r="B3141" s="4"/>
      <c r="C3141" s="3"/>
      <c r="D3141" s="4"/>
      <c r="E3141" s="3"/>
      <c r="F3141" s="4"/>
      <c r="L3141" s="25"/>
    </row>
    <row r="3142" spans="1:12" s="5" customFormat="1" ht="15.75">
      <c r="A3142" s="16"/>
      <c r="B3142" s="4"/>
      <c r="C3142" s="3"/>
      <c r="D3142" s="4"/>
      <c r="E3142" s="3"/>
      <c r="F3142" s="4"/>
      <c r="L3142" s="25"/>
    </row>
    <row r="3143" spans="1:12" s="5" customFormat="1" ht="15.75">
      <c r="A3143" s="17"/>
      <c r="B3143" s="4"/>
      <c r="C3143" s="3"/>
      <c r="D3143" s="4"/>
      <c r="E3143" s="3"/>
      <c r="F3143" s="4"/>
      <c r="L3143" s="25"/>
    </row>
    <row r="3144" spans="1:12" s="5" customFormat="1" ht="15.75">
      <c r="A3144" s="18" t="s">
        <v>52</v>
      </c>
      <c r="B3144" s="4"/>
      <c r="C3144" s="3"/>
      <c r="D3144" s="4"/>
      <c r="E3144" s="3"/>
      <c r="F3144" s="4"/>
      <c r="L3144" s="25"/>
    </row>
    <row r="3145" spans="1:12" s="5" customFormat="1" ht="15.75">
      <c r="A3145" s="4"/>
      <c r="B3145" s="4"/>
      <c r="C3145" s="3"/>
      <c r="D3145" s="4"/>
      <c r="E3145" s="3"/>
      <c r="F3145" s="4"/>
      <c r="L3145" s="25"/>
    </row>
    <row r="3146" spans="1:12" s="5" customFormat="1" ht="15.75">
      <c r="A3146" s="6" t="s">
        <v>0</v>
      </c>
      <c r="B3146" s="4"/>
      <c r="C3146" s="3"/>
      <c r="D3146" s="4"/>
      <c r="E3146" s="3"/>
      <c r="F3146" s="4"/>
      <c r="L3146" s="25"/>
    </row>
    <row r="3147" spans="1:12" s="5" customFormat="1" ht="15.75">
      <c r="A3147" s="4"/>
      <c r="B3147" s="4"/>
      <c r="C3147" s="3"/>
      <c r="D3147" s="4"/>
      <c r="E3147" s="3"/>
      <c r="F3147" s="4"/>
      <c r="L3147" s="25"/>
    </row>
    <row r="3148" spans="1:12" s="5" customFormat="1" ht="15.75">
      <c r="A3148" s="6" t="s">
        <v>1</v>
      </c>
      <c r="B3148" s="4"/>
      <c r="C3148" s="3"/>
      <c r="D3148" s="4"/>
      <c r="E3148" s="3"/>
      <c r="F3148" s="4"/>
      <c r="L3148" s="25"/>
    </row>
    <row r="3149" spans="1:12" s="5" customFormat="1" ht="15.75">
      <c r="A3149" s="19" t="s">
        <v>91</v>
      </c>
      <c r="B3149" s="4"/>
      <c r="C3149" s="3"/>
      <c r="D3149" s="4"/>
      <c r="E3149" s="3"/>
      <c r="F3149" s="4"/>
      <c r="L3149" s="25"/>
    </row>
    <row r="3150" spans="1:12" s="5" customFormat="1" ht="15.75">
      <c r="A3150" s="4"/>
      <c r="B3150" s="4"/>
      <c r="C3150" s="3"/>
      <c r="D3150" s="8"/>
      <c r="E3150" s="9"/>
      <c r="F3150" s="8"/>
      <c r="L3150" s="25"/>
    </row>
    <row r="3151" spans="1:12" s="5" customFormat="1" ht="15.75">
      <c r="A3151" s="4"/>
      <c r="B3151" s="10"/>
      <c r="C3151" s="11"/>
      <c r="D3151" s="10"/>
      <c r="E3151" s="11"/>
      <c r="F3151" s="10"/>
      <c r="L3151" s="25"/>
    </row>
    <row r="3152" spans="1:12" s="5" customFormat="1" ht="15.75">
      <c r="A3152" s="4"/>
      <c r="B3152" s="2">
        <v>1997</v>
      </c>
      <c r="C3152" s="1"/>
      <c r="D3152" s="2">
        <v>1998</v>
      </c>
      <c r="E3152" s="1"/>
      <c r="F3152" s="2">
        <v>1999</v>
      </c>
      <c r="L3152" s="25"/>
    </row>
    <row r="3153" spans="1:12" s="5" customFormat="1" ht="15.75">
      <c r="A3153" s="4"/>
      <c r="B3153" s="4"/>
      <c r="C3153" s="3"/>
      <c r="D3153" s="4"/>
      <c r="E3153" s="3"/>
      <c r="F3153" s="4"/>
      <c r="L3153" s="25"/>
    </row>
    <row r="3154" spans="1:13" s="5" customFormat="1" ht="15.75">
      <c r="A3154" s="4" t="s">
        <v>3</v>
      </c>
      <c r="B3154" s="4">
        <f>I3154</f>
        <v>1000000</v>
      </c>
      <c r="C3154" s="3"/>
      <c r="D3154" s="4">
        <f>J3154</f>
        <v>2125000</v>
      </c>
      <c r="E3154" s="3"/>
      <c r="F3154" s="4">
        <f>K3154</f>
        <v>2125000</v>
      </c>
      <c r="H3154" s="25" t="s">
        <v>191</v>
      </c>
      <c r="I3154" s="26">
        <v>1000000</v>
      </c>
      <c r="J3154" s="26">
        <v>2125000</v>
      </c>
      <c r="K3154" s="26">
        <v>2125000</v>
      </c>
      <c r="L3154" s="25">
        <v>1</v>
      </c>
      <c r="M3154" s="25" t="s">
        <v>116</v>
      </c>
    </row>
    <row r="3155" spans="1:13" s="5" customFormat="1" ht="15.75">
      <c r="A3155" s="4" t="s">
        <v>4</v>
      </c>
      <c r="B3155" s="4">
        <f>I3155</f>
        <v>1763429</v>
      </c>
      <c r="C3155" s="3"/>
      <c r="D3155" s="4">
        <f>J3155</f>
        <v>1716209</v>
      </c>
      <c r="E3155" s="3"/>
      <c r="F3155" s="4">
        <f>K3155</f>
        <v>1689020</v>
      </c>
      <c r="H3155" s="25" t="s">
        <v>191</v>
      </c>
      <c r="I3155" s="26">
        <v>1763429</v>
      </c>
      <c r="J3155" s="26">
        <v>1716209</v>
      </c>
      <c r="K3155" s="26">
        <v>1689020</v>
      </c>
      <c r="L3155" s="25">
        <v>2</v>
      </c>
      <c r="M3155" s="25" t="s">
        <v>117</v>
      </c>
    </row>
    <row r="3156" spans="1:13" s="5" customFormat="1" ht="15.75">
      <c r="A3156" s="4"/>
      <c r="B3156" s="4"/>
      <c r="C3156" s="3"/>
      <c r="D3156" s="4"/>
      <c r="E3156" s="3"/>
      <c r="F3156" s="4"/>
      <c r="H3156" s="25" t="s">
        <v>191</v>
      </c>
      <c r="I3156" s="26">
        <v>17674739</v>
      </c>
      <c r="J3156" s="26">
        <v>17799604</v>
      </c>
      <c r="K3156" s="26">
        <v>19639414</v>
      </c>
      <c r="L3156" s="25">
        <v>3</v>
      </c>
      <c r="M3156" s="25" t="s">
        <v>118</v>
      </c>
    </row>
    <row r="3157" spans="1:13" s="5" customFormat="1" ht="15.75">
      <c r="A3157" s="4" t="s">
        <v>5</v>
      </c>
      <c r="B3157" s="4">
        <f aca="true" t="shared" si="468" ref="B3157:B3162">I3156</f>
        <v>17674739</v>
      </c>
      <c r="C3157" s="3"/>
      <c r="D3157" s="4">
        <f aca="true" t="shared" si="469" ref="D3157:D3162">J3156</f>
        <v>17799604</v>
      </c>
      <c r="E3157" s="3"/>
      <c r="F3157" s="4">
        <f aca="true" t="shared" si="470" ref="F3157:F3162">K3156</f>
        <v>19639414</v>
      </c>
      <c r="H3157" s="25" t="s">
        <v>191</v>
      </c>
      <c r="I3157" s="26">
        <v>96509</v>
      </c>
      <c r="J3157" s="26">
        <v>96509</v>
      </c>
      <c r="K3157" s="26">
        <v>73573</v>
      </c>
      <c r="L3157" s="25">
        <v>4</v>
      </c>
      <c r="M3157" s="25" t="s">
        <v>119</v>
      </c>
    </row>
    <row r="3158" spans="1:13" s="5" customFormat="1" ht="15.75">
      <c r="A3158" s="4" t="s">
        <v>6</v>
      </c>
      <c r="B3158" s="4">
        <f t="shared" si="468"/>
        <v>96509</v>
      </c>
      <c r="C3158" s="3"/>
      <c r="D3158" s="4">
        <f t="shared" si="469"/>
        <v>96509</v>
      </c>
      <c r="E3158" s="3"/>
      <c r="F3158" s="4">
        <f t="shared" si="470"/>
        <v>73573</v>
      </c>
      <c r="H3158" s="25" t="s">
        <v>191</v>
      </c>
      <c r="I3158" s="26">
        <v>477615</v>
      </c>
      <c r="J3158" s="26">
        <v>565400</v>
      </c>
      <c r="K3158" s="26">
        <v>626250</v>
      </c>
      <c r="L3158" s="25">
        <v>5</v>
      </c>
      <c r="M3158" s="25" t="s">
        <v>120</v>
      </c>
    </row>
    <row r="3159" spans="1:13" s="5" customFormat="1" ht="15.75">
      <c r="A3159" s="4" t="s">
        <v>7</v>
      </c>
      <c r="B3159" s="4">
        <f t="shared" si="468"/>
        <v>477615</v>
      </c>
      <c r="C3159" s="3"/>
      <c r="D3159" s="4">
        <f t="shared" si="469"/>
        <v>565400</v>
      </c>
      <c r="E3159" s="3"/>
      <c r="F3159" s="4">
        <f t="shared" si="470"/>
        <v>626250</v>
      </c>
      <c r="H3159" s="25" t="s">
        <v>191</v>
      </c>
      <c r="I3159" s="26">
        <v>571290</v>
      </c>
      <c r="J3159" s="26">
        <v>435741</v>
      </c>
      <c r="K3159" s="26">
        <v>356049</v>
      </c>
      <c r="L3159" s="25">
        <v>6</v>
      </c>
      <c r="M3159" s="25" t="s">
        <v>121</v>
      </c>
    </row>
    <row r="3160" spans="1:13" s="5" customFormat="1" ht="15.75">
      <c r="A3160" s="4" t="s">
        <v>8</v>
      </c>
      <c r="B3160" s="4">
        <f t="shared" si="468"/>
        <v>571290</v>
      </c>
      <c r="C3160" s="3"/>
      <c r="D3160" s="4">
        <f t="shared" si="469"/>
        <v>435741</v>
      </c>
      <c r="E3160" s="3"/>
      <c r="F3160" s="4">
        <f t="shared" si="470"/>
        <v>356049</v>
      </c>
      <c r="H3160" s="25" t="s">
        <v>191</v>
      </c>
      <c r="I3160" s="26">
        <v>46202</v>
      </c>
      <c r="J3160" s="26">
        <v>42592</v>
      </c>
      <c r="K3160" s="26">
        <v>40238</v>
      </c>
      <c r="L3160" s="25">
        <v>7</v>
      </c>
      <c r="M3160" s="25" t="s">
        <v>122</v>
      </c>
    </row>
    <row r="3161" spans="1:13" s="5" customFormat="1" ht="15.75">
      <c r="A3161" s="4" t="s">
        <v>9</v>
      </c>
      <c r="B3161" s="4">
        <f t="shared" si="468"/>
        <v>46202</v>
      </c>
      <c r="C3161" s="3"/>
      <c r="D3161" s="4">
        <f t="shared" si="469"/>
        <v>42592</v>
      </c>
      <c r="E3161" s="3"/>
      <c r="F3161" s="4">
        <f t="shared" si="470"/>
        <v>40238</v>
      </c>
      <c r="H3161" s="25" t="s">
        <v>191</v>
      </c>
      <c r="I3161" s="26">
        <v>0</v>
      </c>
      <c r="J3161" s="26">
        <v>294000</v>
      </c>
      <c r="K3161" s="26">
        <v>294000</v>
      </c>
      <c r="L3161" s="25">
        <v>8</v>
      </c>
      <c r="M3161" s="25" t="s">
        <v>123</v>
      </c>
    </row>
    <row r="3162" spans="1:13" s="5" customFormat="1" ht="15.75">
      <c r="A3162" s="4" t="s">
        <v>10</v>
      </c>
      <c r="B3162" s="12">
        <f t="shared" si="468"/>
        <v>0</v>
      </c>
      <c r="C3162" s="3"/>
      <c r="D3162" s="12">
        <f t="shared" si="469"/>
        <v>294000</v>
      </c>
      <c r="E3162" s="3"/>
      <c r="F3162" s="12">
        <f t="shared" si="470"/>
        <v>294000</v>
      </c>
      <c r="H3162" s="25" t="s">
        <v>191</v>
      </c>
      <c r="I3162" s="26">
        <v>11961355</v>
      </c>
      <c r="J3162" s="26">
        <v>15413816</v>
      </c>
      <c r="K3162" s="26">
        <v>16934339</v>
      </c>
      <c r="L3162" s="25">
        <v>9</v>
      </c>
      <c r="M3162" s="25" t="s">
        <v>124</v>
      </c>
    </row>
    <row r="3163" spans="1:13" s="5" customFormat="1" ht="15.75">
      <c r="A3163" s="4"/>
      <c r="B3163" s="3"/>
      <c r="C3163" s="3"/>
      <c r="D3163" s="3"/>
      <c r="E3163" s="3"/>
      <c r="F3163" s="3"/>
      <c r="H3163" s="25" t="s">
        <v>191</v>
      </c>
      <c r="I3163" s="26">
        <v>742277</v>
      </c>
      <c r="J3163" s="26">
        <v>930431</v>
      </c>
      <c r="K3163" s="26">
        <v>1067212</v>
      </c>
      <c r="L3163" s="25">
        <v>10</v>
      </c>
      <c r="M3163" s="25" t="s">
        <v>125</v>
      </c>
    </row>
    <row r="3164" spans="1:13" s="5" customFormat="1" ht="15.75">
      <c r="A3164" s="4" t="s">
        <v>11</v>
      </c>
      <c r="B3164" s="4">
        <f>SUM(B3157:B3163)</f>
        <v>18866355</v>
      </c>
      <c r="C3164" s="3"/>
      <c r="D3164" s="4">
        <f>SUM(D3157:D3163)</f>
        <v>19233846</v>
      </c>
      <c r="E3164" s="3"/>
      <c r="F3164" s="4">
        <f>SUM(F3157:F3163)</f>
        <v>21029524</v>
      </c>
      <c r="H3164" s="25" t="s">
        <v>191</v>
      </c>
      <c r="I3164" s="26">
        <v>1529674</v>
      </c>
      <c r="J3164" s="26">
        <v>1652805</v>
      </c>
      <c r="K3164" s="26">
        <v>1653300</v>
      </c>
      <c r="L3164" s="25">
        <v>11</v>
      </c>
      <c r="M3164" s="25" t="s">
        <v>126</v>
      </c>
    </row>
    <row r="3165" spans="1:13" s="5" customFormat="1" ht="15.75">
      <c r="A3165" s="4"/>
      <c r="B3165" s="4"/>
      <c r="C3165" s="3"/>
      <c r="D3165" s="4"/>
      <c r="E3165" s="3"/>
      <c r="F3165" s="4"/>
      <c r="H3165" s="25" t="s">
        <v>191</v>
      </c>
      <c r="I3165" s="26">
        <v>1539150</v>
      </c>
      <c r="J3165" s="26">
        <v>1736831</v>
      </c>
      <c r="K3165" s="26">
        <v>1861875</v>
      </c>
      <c r="L3165" s="25">
        <v>12</v>
      </c>
      <c r="M3165" s="25" t="s">
        <v>127</v>
      </c>
    </row>
    <row r="3166" spans="1:13" s="5" customFormat="1" ht="15.75">
      <c r="A3166" s="4" t="s">
        <v>12</v>
      </c>
      <c r="B3166" s="3">
        <f>I3162</f>
        <v>11961355</v>
      </c>
      <c r="C3166" s="3"/>
      <c r="D3166" s="3">
        <f>J3162</f>
        <v>15413816</v>
      </c>
      <c r="E3166" s="3"/>
      <c r="F3166" s="3">
        <f>K3162</f>
        <v>16934339</v>
      </c>
      <c r="H3166" s="25" t="s">
        <v>191</v>
      </c>
      <c r="I3166" s="26">
        <v>0</v>
      </c>
      <c r="J3166" s="26">
        <v>0</v>
      </c>
      <c r="K3166" s="26">
        <v>5623097</v>
      </c>
      <c r="L3166" s="25">
        <v>13</v>
      </c>
      <c r="M3166" s="25" t="s">
        <v>128</v>
      </c>
    </row>
    <row r="3167" spans="1:13" s="5" customFormat="1" ht="15.75">
      <c r="A3167" s="4" t="s">
        <v>13</v>
      </c>
      <c r="B3167" s="12">
        <f>I3163</f>
        <v>742277</v>
      </c>
      <c r="C3167" s="3"/>
      <c r="D3167" s="12">
        <f>J3163</f>
        <v>930431</v>
      </c>
      <c r="E3167" s="3"/>
      <c r="F3167" s="12">
        <f>K3163</f>
        <v>1067212</v>
      </c>
      <c r="H3167" s="25" t="s">
        <v>191</v>
      </c>
      <c r="I3167" s="26">
        <v>2591482</v>
      </c>
      <c r="J3167" s="26">
        <v>2591590</v>
      </c>
      <c r="K3167" s="26">
        <v>2151490</v>
      </c>
      <c r="L3167" s="25">
        <v>14</v>
      </c>
      <c r="M3167" s="25" t="s">
        <v>129</v>
      </c>
    </row>
    <row r="3168" spans="1:13" s="5" customFormat="1" ht="15.75">
      <c r="A3168" s="4"/>
      <c r="B3168" s="3"/>
      <c r="C3168" s="3"/>
      <c r="D3168" s="3"/>
      <c r="E3168" s="3"/>
      <c r="F3168" s="3"/>
      <c r="H3168" s="25" t="s">
        <v>191</v>
      </c>
      <c r="I3168" s="26">
        <v>100000</v>
      </c>
      <c r="J3168" s="26">
        <v>100000</v>
      </c>
      <c r="K3168" s="26">
        <v>100000</v>
      </c>
      <c r="L3168" s="25">
        <v>15</v>
      </c>
      <c r="M3168" s="25" t="s">
        <v>130</v>
      </c>
    </row>
    <row r="3169" spans="1:13" s="5" customFormat="1" ht="15.75">
      <c r="A3169" s="4" t="s">
        <v>14</v>
      </c>
      <c r="B3169" s="4">
        <f>SUM(B3166:B3168)</f>
        <v>12703632</v>
      </c>
      <c r="C3169" s="3"/>
      <c r="D3169" s="4">
        <f>SUM(D3166:D3168)</f>
        <v>16344247</v>
      </c>
      <c r="E3169" s="3"/>
      <c r="F3169" s="4">
        <f>SUM(F3166:F3168)</f>
        <v>18001551</v>
      </c>
      <c r="H3169" s="25" t="s">
        <v>191</v>
      </c>
      <c r="I3169" s="26">
        <v>1001589</v>
      </c>
      <c r="J3169" s="26">
        <v>1042293</v>
      </c>
      <c r="K3169" s="26">
        <v>1081543</v>
      </c>
      <c r="L3169" s="25">
        <v>16</v>
      </c>
      <c r="M3169" s="25" t="s">
        <v>131</v>
      </c>
    </row>
    <row r="3170" spans="1:13" s="5" customFormat="1" ht="15.75">
      <c r="A3170" s="4"/>
      <c r="B3170" s="4"/>
      <c r="C3170" s="4"/>
      <c r="D3170" s="4"/>
      <c r="E3170" s="4"/>
      <c r="F3170" s="4"/>
      <c r="H3170" s="25" t="s">
        <v>191</v>
      </c>
      <c r="I3170" s="26">
        <v>50213</v>
      </c>
      <c r="J3170" s="26">
        <v>88938</v>
      </c>
      <c r="K3170" s="26">
        <v>98529</v>
      </c>
      <c r="L3170" s="25">
        <v>17</v>
      </c>
      <c r="M3170" s="25" t="s">
        <v>132</v>
      </c>
    </row>
    <row r="3171" spans="1:13" s="5" customFormat="1" ht="15.75">
      <c r="A3171" s="4" t="s">
        <v>15</v>
      </c>
      <c r="B3171" s="4">
        <f aca="true" t="shared" si="471" ref="B3171:B3177">I3164</f>
        <v>1529674</v>
      </c>
      <c r="C3171" s="3"/>
      <c r="D3171" s="4">
        <f aca="true" t="shared" si="472" ref="D3171:D3177">J3164</f>
        <v>1652805</v>
      </c>
      <c r="E3171" s="3"/>
      <c r="F3171" s="4">
        <f aca="true" t="shared" si="473" ref="F3171:F3177">K3164</f>
        <v>1653300</v>
      </c>
      <c r="H3171" s="25" t="s">
        <v>191</v>
      </c>
      <c r="I3171" s="27">
        <v>6698412</v>
      </c>
      <c r="J3171" s="27">
        <v>8079153</v>
      </c>
      <c r="K3171" s="27">
        <v>9114296</v>
      </c>
      <c r="L3171" s="25">
        <v>18</v>
      </c>
      <c r="M3171" s="25" t="s">
        <v>133</v>
      </c>
    </row>
    <row r="3172" spans="1:13" s="5" customFormat="1" ht="15.75">
      <c r="A3172" s="4" t="s">
        <v>16</v>
      </c>
      <c r="B3172" s="4">
        <f t="shared" si="471"/>
        <v>1539150</v>
      </c>
      <c r="C3172" s="3"/>
      <c r="D3172" s="4">
        <f t="shared" si="472"/>
        <v>1736831</v>
      </c>
      <c r="E3172" s="3"/>
      <c r="F3172" s="4">
        <f t="shared" si="473"/>
        <v>1861875</v>
      </c>
      <c r="H3172" s="25" t="s">
        <v>191</v>
      </c>
      <c r="I3172" s="26">
        <v>748392</v>
      </c>
      <c r="J3172" s="26">
        <v>787809</v>
      </c>
      <c r="K3172" s="26">
        <v>793645</v>
      </c>
      <c r="L3172" s="25">
        <v>19</v>
      </c>
      <c r="M3172" s="25" t="s">
        <v>134</v>
      </c>
    </row>
    <row r="3173" spans="1:13" s="5" customFormat="1" ht="15.75">
      <c r="A3173" s="4" t="s">
        <v>17</v>
      </c>
      <c r="B3173" s="4">
        <f t="shared" si="471"/>
        <v>0</v>
      </c>
      <c r="C3173" s="3"/>
      <c r="D3173" s="4">
        <f t="shared" si="472"/>
        <v>0</v>
      </c>
      <c r="E3173" s="3"/>
      <c r="F3173" s="4">
        <f t="shared" si="473"/>
        <v>5623097</v>
      </c>
      <c r="H3173" s="25" t="s">
        <v>191</v>
      </c>
      <c r="I3173" s="26">
        <v>1545710</v>
      </c>
      <c r="J3173" s="26">
        <v>1713659</v>
      </c>
      <c r="K3173" s="26">
        <v>1812075</v>
      </c>
      <c r="L3173" s="25">
        <v>20</v>
      </c>
      <c r="M3173" s="25" t="s">
        <v>135</v>
      </c>
    </row>
    <row r="3174" spans="1:13" s="5" customFormat="1" ht="15.75">
      <c r="A3174" s="4" t="s">
        <v>18</v>
      </c>
      <c r="B3174" s="4">
        <f t="shared" si="471"/>
        <v>2591482</v>
      </c>
      <c r="C3174" s="3"/>
      <c r="D3174" s="4">
        <f t="shared" si="472"/>
        <v>2591590</v>
      </c>
      <c r="E3174" s="3"/>
      <c r="F3174" s="4">
        <f t="shared" si="473"/>
        <v>2151490</v>
      </c>
      <c r="H3174" s="25" t="s">
        <v>191</v>
      </c>
      <c r="I3174" s="29">
        <v>7213460</v>
      </c>
      <c r="J3174" s="29">
        <v>7438427</v>
      </c>
      <c r="K3174" s="29">
        <v>7623760</v>
      </c>
      <c r="L3174" s="25">
        <v>21</v>
      </c>
      <c r="M3174" s="25" t="s">
        <v>136</v>
      </c>
    </row>
    <row r="3175" spans="1:13" s="5" customFormat="1" ht="15.75">
      <c r="A3175" s="4" t="s">
        <v>19</v>
      </c>
      <c r="B3175" s="4">
        <f t="shared" si="471"/>
        <v>100000</v>
      </c>
      <c r="C3175" s="3"/>
      <c r="D3175" s="4">
        <f t="shared" si="472"/>
        <v>100000</v>
      </c>
      <c r="E3175" s="3"/>
      <c r="F3175" s="4">
        <f t="shared" si="473"/>
        <v>100000</v>
      </c>
      <c r="H3175" s="25" t="s">
        <v>191</v>
      </c>
      <c r="I3175" s="26">
        <v>105678</v>
      </c>
      <c r="J3175" s="26">
        <v>108848</v>
      </c>
      <c r="K3175" s="26">
        <v>111025</v>
      </c>
      <c r="L3175" s="25">
        <v>22</v>
      </c>
      <c r="M3175" s="25" t="s">
        <v>137</v>
      </c>
    </row>
    <row r="3176" spans="1:13" s="5" customFormat="1" ht="15.75">
      <c r="A3176" s="4" t="s">
        <v>20</v>
      </c>
      <c r="B3176" s="4">
        <f t="shared" si="471"/>
        <v>1001589</v>
      </c>
      <c r="C3176" s="3"/>
      <c r="D3176" s="4">
        <f t="shared" si="472"/>
        <v>1042293</v>
      </c>
      <c r="E3176" s="3"/>
      <c r="F3176" s="4">
        <f t="shared" si="473"/>
        <v>1081543</v>
      </c>
      <c r="H3176" s="25" t="s">
        <v>191</v>
      </c>
      <c r="I3176" s="26">
        <v>102800</v>
      </c>
      <c r="J3176" s="26">
        <v>105884</v>
      </c>
      <c r="K3176" s="26">
        <v>116578</v>
      </c>
      <c r="L3176" s="25">
        <v>23</v>
      </c>
      <c r="M3176" s="25" t="s">
        <v>138</v>
      </c>
    </row>
    <row r="3177" spans="1:13" s="5" customFormat="1" ht="15.75">
      <c r="A3177" s="4" t="s">
        <v>21</v>
      </c>
      <c r="B3177" s="4">
        <f t="shared" si="471"/>
        <v>50213</v>
      </c>
      <c r="C3177" s="3"/>
      <c r="D3177" s="4">
        <f t="shared" si="472"/>
        <v>88938</v>
      </c>
      <c r="E3177" s="3"/>
      <c r="F3177" s="4">
        <f t="shared" si="473"/>
        <v>98529</v>
      </c>
      <c r="H3177" s="25" t="s">
        <v>191</v>
      </c>
      <c r="I3177" s="26">
        <v>300000</v>
      </c>
      <c r="J3177" s="26">
        <v>300000</v>
      </c>
      <c r="K3177" s="26">
        <v>300000</v>
      </c>
      <c r="L3177" s="25">
        <v>24</v>
      </c>
      <c r="M3177" s="25" t="s">
        <v>139</v>
      </c>
    </row>
    <row r="3178" spans="1:13" s="5" customFormat="1" ht="15.75">
      <c r="A3178" s="4"/>
      <c r="B3178" s="4"/>
      <c r="C3178" s="3"/>
      <c r="D3178" s="4"/>
      <c r="E3178" s="3"/>
      <c r="F3178" s="4"/>
      <c r="H3178" s="25" t="s">
        <v>191</v>
      </c>
      <c r="I3178" s="26">
        <v>291746</v>
      </c>
      <c r="J3178" s="26">
        <v>291746</v>
      </c>
      <c r="K3178" s="26">
        <v>297581</v>
      </c>
      <c r="L3178" s="25">
        <v>25</v>
      </c>
      <c r="M3178" s="25" t="s">
        <v>140</v>
      </c>
    </row>
    <row r="3179" spans="1:13" s="5" customFormat="1" ht="15.75">
      <c r="A3179" s="4" t="s">
        <v>22</v>
      </c>
      <c r="B3179" s="4">
        <f>I3171</f>
        <v>6698412</v>
      </c>
      <c r="C3179" s="3"/>
      <c r="D3179" s="4">
        <f>J3171</f>
        <v>8079153</v>
      </c>
      <c r="E3179" s="3"/>
      <c r="F3179" s="4">
        <f>K3171</f>
        <v>9114296</v>
      </c>
      <c r="H3179" s="25" t="s">
        <v>191</v>
      </c>
      <c r="I3179" s="26">
        <v>0</v>
      </c>
      <c r="J3179" s="26">
        <v>0</v>
      </c>
      <c r="K3179" s="26">
        <v>50000</v>
      </c>
      <c r="L3179" s="25">
        <v>26</v>
      </c>
      <c r="M3179" s="25" t="s">
        <v>141</v>
      </c>
    </row>
    <row r="3180" spans="1:13" s="5" customFormat="1" ht="15.75">
      <c r="A3180" s="4" t="s">
        <v>23</v>
      </c>
      <c r="B3180" s="4">
        <f>I3172</f>
        <v>748392</v>
      </c>
      <c r="C3180" s="3"/>
      <c r="D3180" s="4">
        <f>J3172</f>
        <v>787809</v>
      </c>
      <c r="E3180" s="3"/>
      <c r="F3180" s="4">
        <f>K3172</f>
        <v>793645</v>
      </c>
      <c r="H3180" s="25" t="s">
        <v>191</v>
      </c>
      <c r="I3180" s="26">
        <v>4214921</v>
      </c>
      <c r="J3180" s="26">
        <v>4214921</v>
      </c>
      <c r="K3180" s="26">
        <v>4214921</v>
      </c>
      <c r="L3180" s="25">
        <v>27</v>
      </c>
      <c r="M3180" s="25" t="s">
        <v>142</v>
      </c>
    </row>
    <row r="3181" spans="1:13" s="5" customFormat="1" ht="15.75">
      <c r="A3181" s="4" t="s">
        <v>24</v>
      </c>
      <c r="B3181" s="12">
        <f>I3173</f>
        <v>1545710</v>
      </c>
      <c r="C3181" s="3"/>
      <c r="D3181" s="12">
        <f>J3173</f>
        <v>1713659</v>
      </c>
      <c r="E3181" s="3"/>
      <c r="F3181" s="12">
        <f>K3173</f>
        <v>1812075</v>
      </c>
      <c r="H3181" s="25" t="s">
        <v>191</v>
      </c>
      <c r="I3181" s="26">
        <v>304714</v>
      </c>
      <c r="J3181" s="26">
        <v>313385</v>
      </c>
      <c r="K3181" s="26">
        <v>372827</v>
      </c>
      <c r="L3181" s="25">
        <v>28</v>
      </c>
      <c r="M3181" s="25" t="s">
        <v>143</v>
      </c>
    </row>
    <row r="3182" spans="1:13" s="5" customFormat="1" ht="15.75">
      <c r="A3182" s="4"/>
      <c r="B3182" s="4"/>
      <c r="C3182" s="3"/>
      <c r="D3182" s="4"/>
      <c r="E3182" s="3"/>
      <c r="F3182" s="4"/>
      <c r="H3182" s="25" t="s">
        <v>191</v>
      </c>
      <c r="I3182" s="26">
        <v>980407</v>
      </c>
      <c r="J3182" s="26">
        <v>991588</v>
      </c>
      <c r="K3182" s="26">
        <v>1000568</v>
      </c>
      <c r="L3182" s="25">
        <v>29</v>
      </c>
      <c r="M3182" s="25" t="s">
        <v>144</v>
      </c>
    </row>
    <row r="3183" spans="1:13" s="5" customFormat="1" ht="15.75">
      <c r="A3183" s="4" t="s">
        <v>25</v>
      </c>
      <c r="B3183" s="4">
        <f>SUM(B3179:B3182)</f>
        <v>8992514</v>
      </c>
      <c r="C3183" s="3"/>
      <c r="D3183" s="4">
        <f>SUM(D3179:D3182)</f>
        <v>10580621</v>
      </c>
      <c r="E3183" s="3"/>
      <c r="F3183" s="4">
        <f>SUM(F3179:F3182)</f>
        <v>11720016</v>
      </c>
      <c r="H3183" s="25" t="s">
        <v>191</v>
      </c>
      <c r="I3183" s="26">
        <v>0</v>
      </c>
      <c r="J3183" s="26">
        <v>18197</v>
      </c>
      <c r="K3183" s="26">
        <v>17989</v>
      </c>
      <c r="L3183" s="25">
        <v>30</v>
      </c>
      <c r="M3183" s="25" t="s">
        <v>145</v>
      </c>
    </row>
    <row r="3184" spans="1:13" s="5" customFormat="1" ht="15.75">
      <c r="A3184" s="4"/>
      <c r="B3184" s="4"/>
      <c r="C3184" s="3"/>
      <c r="D3184" s="4"/>
      <c r="E3184" s="3"/>
      <c r="F3184" s="4"/>
      <c r="H3184" s="25" t="s">
        <v>191</v>
      </c>
      <c r="I3184" s="26">
        <v>21801188</v>
      </c>
      <c r="J3184" s="26">
        <v>24938709</v>
      </c>
      <c r="K3184" s="26">
        <v>24700000</v>
      </c>
      <c r="L3184" s="25">
        <v>31</v>
      </c>
      <c r="M3184" s="25" t="s">
        <v>146</v>
      </c>
    </row>
    <row r="3185" spans="1:13" s="5" customFormat="1" ht="15.75">
      <c r="A3185" s="4" t="s">
        <v>26</v>
      </c>
      <c r="B3185" s="4">
        <f aca="true" t="shared" si="474" ref="B3185:B3190">I3174</f>
        <v>7213460</v>
      </c>
      <c r="C3185" s="3"/>
      <c r="D3185" s="4">
        <f aca="true" t="shared" si="475" ref="D3185:D3190">J3174</f>
        <v>7438427</v>
      </c>
      <c r="E3185" s="3"/>
      <c r="F3185" s="4">
        <f aca="true" t="shared" si="476" ref="F3185:F3190">K3174</f>
        <v>7623760</v>
      </c>
      <c r="H3185" s="25" t="s">
        <v>191</v>
      </c>
      <c r="I3185" s="26">
        <v>2708516</v>
      </c>
      <c r="J3185" s="26">
        <v>2725169</v>
      </c>
      <c r="K3185" s="26">
        <v>2709200</v>
      </c>
      <c r="L3185" s="25">
        <v>32</v>
      </c>
      <c r="M3185" s="25" t="s">
        <v>147</v>
      </c>
    </row>
    <row r="3186" spans="1:13" s="5" customFormat="1" ht="15.75">
      <c r="A3186" s="4" t="s">
        <v>27</v>
      </c>
      <c r="B3186" s="4">
        <f t="shared" si="474"/>
        <v>105678</v>
      </c>
      <c r="C3186" s="3"/>
      <c r="D3186" s="4">
        <f t="shared" si="475"/>
        <v>108848</v>
      </c>
      <c r="E3186" s="3"/>
      <c r="F3186" s="4">
        <f t="shared" si="476"/>
        <v>111025</v>
      </c>
      <c r="H3186" s="25" t="s">
        <v>191</v>
      </c>
      <c r="I3186" s="26">
        <v>3041797</v>
      </c>
      <c r="J3186" s="26">
        <v>2971345</v>
      </c>
      <c r="K3186" s="26">
        <v>3026946</v>
      </c>
      <c r="L3186" s="25">
        <v>33</v>
      </c>
      <c r="M3186" s="25" t="s">
        <v>148</v>
      </c>
    </row>
    <row r="3187" spans="1:13" s="5" customFormat="1" ht="15.75">
      <c r="A3187" s="4" t="s">
        <v>28</v>
      </c>
      <c r="B3187" s="4">
        <f t="shared" si="474"/>
        <v>102800</v>
      </c>
      <c r="C3187" s="3"/>
      <c r="D3187" s="4">
        <f t="shared" si="475"/>
        <v>105884</v>
      </c>
      <c r="E3187" s="3"/>
      <c r="F3187" s="4">
        <f t="shared" si="476"/>
        <v>116578</v>
      </c>
      <c r="H3187" s="25" t="s">
        <v>191</v>
      </c>
      <c r="I3187" s="26">
        <v>755085</v>
      </c>
      <c r="J3187" s="26">
        <v>618287</v>
      </c>
      <c r="K3187" s="26">
        <v>452530</v>
      </c>
      <c r="L3187" s="25">
        <v>34</v>
      </c>
      <c r="M3187" s="25" t="s">
        <v>149</v>
      </c>
    </row>
    <row r="3188" spans="1:13" s="5" customFormat="1" ht="15.75">
      <c r="A3188" s="4" t="s">
        <v>29</v>
      </c>
      <c r="B3188" s="4">
        <f t="shared" si="474"/>
        <v>300000</v>
      </c>
      <c r="C3188" s="3"/>
      <c r="D3188" s="4">
        <f t="shared" si="475"/>
        <v>300000</v>
      </c>
      <c r="E3188" s="3"/>
      <c r="F3188" s="4">
        <f t="shared" si="476"/>
        <v>300000</v>
      </c>
      <c r="H3188" s="25" t="s">
        <v>191</v>
      </c>
      <c r="I3188" s="26">
        <v>136621</v>
      </c>
      <c r="J3188" s="26">
        <v>68421</v>
      </c>
      <c r="K3188" s="26">
        <v>68422</v>
      </c>
      <c r="L3188" s="25">
        <v>35</v>
      </c>
      <c r="M3188" s="25" t="s">
        <v>150</v>
      </c>
    </row>
    <row r="3189" spans="1:13" s="5" customFormat="1" ht="15.75">
      <c r="A3189" s="4" t="s">
        <v>30</v>
      </c>
      <c r="B3189" s="4">
        <f t="shared" si="474"/>
        <v>291746</v>
      </c>
      <c r="C3189" s="3"/>
      <c r="D3189" s="4">
        <f t="shared" si="475"/>
        <v>291746</v>
      </c>
      <c r="E3189" s="3"/>
      <c r="F3189" s="4">
        <f t="shared" si="476"/>
        <v>297581</v>
      </c>
      <c r="H3189" s="25" t="s">
        <v>191</v>
      </c>
      <c r="I3189" s="26">
        <v>78810</v>
      </c>
      <c r="J3189" s="26">
        <v>105000</v>
      </c>
      <c r="K3189" s="26">
        <v>102000</v>
      </c>
      <c r="L3189" s="25">
        <v>36</v>
      </c>
      <c r="M3189" s="25" t="s">
        <v>151</v>
      </c>
    </row>
    <row r="3190" spans="1:13" s="5" customFormat="1" ht="15.75">
      <c r="A3190" s="4" t="s">
        <v>31</v>
      </c>
      <c r="B3190" s="12">
        <f t="shared" si="474"/>
        <v>0</v>
      </c>
      <c r="C3190" s="3"/>
      <c r="D3190" s="12">
        <f t="shared" si="475"/>
        <v>0</v>
      </c>
      <c r="E3190" s="3"/>
      <c r="F3190" s="12">
        <f t="shared" si="476"/>
        <v>50000</v>
      </c>
      <c r="H3190" s="25" t="s">
        <v>191</v>
      </c>
      <c r="I3190" s="26">
        <v>0</v>
      </c>
      <c r="J3190" s="26">
        <v>61529</v>
      </c>
      <c r="K3190" s="26">
        <v>59501</v>
      </c>
      <c r="L3190" s="25">
        <v>37</v>
      </c>
      <c r="M3190" s="25" t="s">
        <v>152</v>
      </c>
    </row>
    <row r="3191" spans="1:12" s="5" customFormat="1" ht="15.75">
      <c r="A3191" s="4"/>
      <c r="B3191" s="4"/>
      <c r="C3191" s="3"/>
      <c r="D3191" s="4"/>
      <c r="E3191" s="3"/>
      <c r="F3191" s="4"/>
      <c r="L3191" s="25"/>
    </row>
    <row r="3192" spans="1:12" s="5" customFormat="1" ht="15.75">
      <c r="A3192" s="4" t="s">
        <v>32</v>
      </c>
      <c r="B3192" s="4">
        <f>SUM(B3185:B3191)</f>
        <v>8013684</v>
      </c>
      <c r="C3192" s="3"/>
      <c r="D3192" s="4">
        <f>SUM(D3185:D3191)</f>
        <v>8244905</v>
      </c>
      <c r="E3192" s="3"/>
      <c r="F3192" s="4">
        <f>SUM(F3185:F3191)</f>
        <v>8498944</v>
      </c>
      <c r="L3192" s="25"/>
    </row>
    <row r="3193" spans="1:12" s="5" customFormat="1" ht="15.75">
      <c r="A3193" s="4"/>
      <c r="B3193" s="4"/>
      <c r="C3193" s="3"/>
      <c r="D3193" s="4"/>
      <c r="E3193" s="3"/>
      <c r="F3193" s="4"/>
      <c r="L3193" s="25"/>
    </row>
    <row r="3194" spans="1:12" s="5" customFormat="1" ht="15.75">
      <c r="A3194" s="4" t="s">
        <v>33</v>
      </c>
      <c r="B3194" s="4">
        <f>I3180</f>
        <v>4214921</v>
      </c>
      <c r="C3194" s="3"/>
      <c r="D3194" s="4">
        <f>J3180</f>
        <v>4214921</v>
      </c>
      <c r="E3194" s="3"/>
      <c r="F3194" s="4">
        <f>K3180</f>
        <v>4214921</v>
      </c>
      <c r="L3194" s="25"/>
    </row>
    <row r="3195" spans="1:12" s="5" customFormat="1" ht="15.75">
      <c r="A3195" s="4" t="s">
        <v>34</v>
      </c>
      <c r="B3195" s="4">
        <f>I3181</f>
        <v>304714</v>
      </c>
      <c r="C3195" s="3"/>
      <c r="D3195" s="4">
        <f>J3181</f>
        <v>313385</v>
      </c>
      <c r="E3195" s="3"/>
      <c r="F3195" s="4">
        <f>K3181</f>
        <v>372827</v>
      </c>
      <c r="L3195" s="25"/>
    </row>
    <row r="3196" spans="1:12" s="5" customFormat="1" ht="15.75">
      <c r="A3196" s="4" t="s">
        <v>35</v>
      </c>
      <c r="B3196" s="4">
        <f>I3182</f>
        <v>980407</v>
      </c>
      <c r="C3196" s="3"/>
      <c r="D3196" s="4">
        <f>J3182</f>
        <v>991588</v>
      </c>
      <c r="E3196" s="3"/>
      <c r="F3196" s="4">
        <f>K3182</f>
        <v>1000568</v>
      </c>
      <c r="L3196" s="25"/>
    </row>
    <row r="3197" spans="1:12" s="5" customFormat="1" ht="15.75">
      <c r="A3197" s="4" t="s">
        <v>36</v>
      </c>
      <c r="B3197" s="12">
        <f>I3183</f>
        <v>0</v>
      </c>
      <c r="C3197" s="3"/>
      <c r="D3197" s="12">
        <f>J3183</f>
        <v>18197</v>
      </c>
      <c r="E3197" s="3"/>
      <c r="F3197" s="12">
        <f>K3183</f>
        <v>17989</v>
      </c>
      <c r="L3197" s="25"/>
    </row>
    <row r="3198" spans="1:12" s="5" customFormat="1" ht="15.75">
      <c r="A3198" s="4"/>
      <c r="B3198" s="4"/>
      <c r="C3198" s="3"/>
      <c r="D3198" s="4"/>
      <c r="E3198" s="3"/>
      <c r="F3198" s="4"/>
      <c r="L3198" s="25"/>
    </row>
    <row r="3199" spans="1:12" s="5" customFormat="1" ht="15.75">
      <c r="A3199" s="4" t="s">
        <v>37</v>
      </c>
      <c r="B3199" s="4">
        <f>SUM(B3194:B3198)</f>
        <v>5500042</v>
      </c>
      <c r="C3199" s="3"/>
      <c r="D3199" s="4">
        <f>SUM(D3194:D3198)</f>
        <v>5538091</v>
      </c>
      <c r="E3199" s="3"/>
      <c r="F3199" s="4">
        <f>SUM(F3194:F3198)</f>
        <v>5606305</v>
      </c>
      <c r="L3199" s="25"/>
    </row>
    <row r="3200" spans="1:12" s="5" customFormat="1" ht="15.75">
      <c r="A3200" s="4"/>
      <c r="B3200" s="4"/>
      <c r="C3200" s="3"/>
      <c r="D3200" s="4"/>
      <c r="E3200" s="3"/>
      <c r="F3200" s="4"/>
      <c r="L3200" s="25"/>
    </row>
    <row r="3201" spans="1:12" s="5" customFormat="1" ht="15.75">
      <c r="A3201" s="4" t="s">
        <v>38</v>
      </c>
      <c r="B3201" s="4">
        <f aca="true" t="shared" si="477" ref="B3201:B3206">I3184</f>
        <v>21801188</v>
      </c>
      <c r="C3201" s="3"/>
      <c r="D3201" s="4">
        <f aca="true" t="shared" si="478" ref="D3201:D3206">J3184</f>
        <v>24938709</v>
      </c>
      <c r="E3201" s="3"/>
      <c r="F3201" s="4">
        <f aca="true" t="shared" si="479" ref="F3201:F3206">K3184</f>
        <v>24700000</v>
      </c>
      <c r="L3201" s="25"/>
    </row>
    <row r="3202" spans="1:12" s="5" customFormat="1" ht="15.75">
      <c r="A3202" s="4" t="s">
        <v>39</v>
      </c>
      <c r="B3202" s="4">
        <f t="shared" si="477"/>
        <v>2708516</v>
      </c>
      <c r="C3202" s="3"/>
      <c r="D3202" s="4">
        <f t="shared" si="478"/>
        <v>2725169</v>
      </c>
      <c r="E3202" s="3"/>
      <c r="F3202" s="4">
        <f t="shared" si="479"/>
        <v>2709200</v>
      </c>
      <c r="L3202" s="25"/>
    </row>
    <row r="3203" spans="1:12" s="5" customFormat="1" ht="15.75">
      <c r="A3203" s="4" t="s">
        <v>40</v>
      </c>
      <c r="B3203" s="4">
        <f t="shared" si="477"/>
        <v>3041797</v>
      </c>
      <c r="C3203" s="3"/>
      <c r="D3203" s="4">
        <f t="shared" si="478"/>
        <v>2971345</v>
      </c>
      <c r="E3203" s="3"/>
      <c r="F3203" s="4">
        <f t="shared" si="479"/>
        <v>3026946</v>
      </c>
      <c r="L3203" s="25"/>
    </row>
    <row r="3204" spans="1:12" s="5" customFormat="1" ht="15.75">
      <c r="A3204" s="4" t="s">
        <v>41</v>
      </c>
      <c r="B3204" s="4">
        <f t="shared" si="477"/>
        <v>755085</v>
      </c>
      <c r="C3204" s="3"/>
      <c r="D3204" s="4">
        <f t="shared" si="478"/>
        <v>618287</v>
      </c>
      <c r="E3204" s="3"/>
      <c r="F3204" s="4">
        <f t="shared" si="479"/>
        <v>452530</v>
      </c>
      <c r="L3204" s="25"/>
    </row>
    <row r="3205" spans="1:12" s="5" customFormat="1" ht="15.75">
      <c r="A3205" s="4" t="s">
        <v>42</v>
      </c>
      <c r="B3205" s="4">
        <f t="shared" si="477"/>
        <v>136621</v>
      </c>
      <c r="C3205" s="3"/>
      <c r="D3205" s="4">
        <f t="shared" si="478"/>
        <v>68421</v>
      </c>
      <c r="E3205" s="3"/>
      <c r="F3205" s="4">
        <f t="shared" si="479"/>
        <v>68422</v>
      </c>
      <c r="L3205" s="25"/>
    </row>
    <row r="3206" spans="1:12" s="5" customFormat="1" ht="15.75">
      <c r="A3206" s="4" t="s">
        <v>43</v>
      </c>
      <c r="B3206" s="4">
        <f t="shared" si="477"/>
        <v>78810</v>
      </c>
      <c r="C3206" s="3"/>
      <c r="D3206" s="4">
        <f t="shared" si="478"/>
        <v>105000</v>
      </c>
      <c r="E3206" s="3"/>
      <c r="F3206" s="4">
        <f t="shared" si="479"/>
        <v>102000</v>
      </c>
      <c r="L3206" s="25"/>
    </row>
    <row r="3207" spans="1:12" s="5" customFormat="1" ht="15.75">
      <c r="A3207" s="4" t="s">
        <v>44</v>
      </c>
      <c r="B3207" s="4"/>
      <c r="C3207" s="4"/>
      <c r="D3207" s="4"/>
      <c r="E3207" s="3"/>
      <c r="F3207" s="4"/>
      <c r="L3207" s="25"/>
    </row>
    <row r="3208" spans="1:12" s="5" customFormat="1" ht="15.75">
      <c r="A3208" s="4" t="s">
        <v>45</v>
      </c>
      <c r="B3208" s="12">
        <f>I3190</f>
        <v>0</v>
      </c>
      <c r="C3208" s="3"/>
      <c r="D3208" s="12">
        <f>J3190</f>
        <v>61529</v>
      </c>
      <c r="E3208" s="3"/>
      <c r="F3208" s="12">
        <f>K3190</f>
        <v>59501</v>
      </c>
      <c r="L3208" s="25"/>
    </row>
    <row r="3209" spans="1:12" s="5" customFormat="1" ht="15.75">
      <c r="A3209" s="4"/>
      <c r="B3209" s="4"/>
      <c r="C3209" s="4"/>
      <c r="D3209" s="4"/>
      <c r="E3209" s="3"/>
      <c r="F3209" s="4"/>
      <c r="L3209" s="25"/>
    </row>
    <row r="3210" spans="1:12" s="5" customFormat="1" ht="15.75">
      <c r="A3210" s="4" t="s">
        <v>46</v>
      </c>
      <c r="B3210" s="4">
        <f>SUM(B3154:B3155)+B3164+SUM(B3168:B3177)+B3183+B3192+SUM(B3198:B3209)</f>
        <v>92173781</v>
      </c>
      <c r="C3210" s="3"/>
      <c r="D3210" s="4">
        <f>SUM(D3154:D3155)+D3164+SUM(D3168:D3177)+D3183+D3192+SUM(D3198:D3209)</f>
        <v>102483836</v>
      </c>
      <c r="E3210" s="3"/>
      <c r="F3210" s="4">
        <f>SUM(F3154:F3155)+F3164+SUM(F3168:F3177)+F3183+F3192+SUM(F3198:F3209)</f>
        <v>112358793</v>
      </c>
      <c r="L3210" s="25"/>
    </row>
    <row r="3211" spans="1:12" s="5" customFormat="1" ht="15.75">
      <c r="A3211" s="4"/>
      <c r="B3211" s="4"/>
      <c r="C3211" s="3"/>
      <c r="D3211" s="4"/>
      <c r="E3211" s="3"/>
      <c r="F3211" s="4"/>
      <c r="L3211" s="25"/>
    </row>
    <row r="3212" spans="1:12" s="5" customFormat="1" ht="15.75">
      <c r="A3212" s="13" t="s">
        <v>47</v>
      </c>
      <c r="B3212" s="4"/>
      <c r="C3212" s="4"/>
      <c r="D3212" s="4"/>
      <c r="E3212" s="4"/>
      <c r="F3212" s="4"/>
      <c r="L3212" s="25"/>
    </row>
    <row r="3213" spans="1:12" s="5" customFormat="1" ht="15.75">
      <c r="A3213" s="14" t="s">
        <v>48</v>
      </c>
      <c r="B3213" s="4"/>
      <c r="C3213" s="3"/>
      <c r="D3213" s="4"/>
      <c r="E3213" s="3"/>
      <c r="F3213" s="4"/>
      <c r="L3213" s="25"/>
    </row>
    <row r="3214" spans="1:12" s="5" customFormat="1" ht="15.75">
      <c r="A3214" s="14" t="s">
        <v>49</v>
      </c>
      <c r="B3214" s="4"/>
      <c r="C3214" s="3"/>
      <c r="D3214" s="4"/>
      <c r="E3214" s="3"/>
      <c r="F3214" s="4"/>
      <c r="L3214" s="25"/>
    </row>
    <row r="3215" spans="1:12" s="5" customFormat="1" ht="15.75">
      <c r="A3215" s="14" t="s">
        <v>50</v>
      </c>
      <c r="B3215" s="3"/>
      <c r="C3215" s="3"/>
      <c r="D3215" s="3"/>
      <c r="E3215" s="3"/>
      <c r="F3215" s="3"/>
      <c r="L3215" s="25"/>
    </row>
    <row r="3216" spans="1:12" s="5" customFormat="1" ht="15.75">
      <c r="A3216" s="14" t="s">
        <v>51</v>
      </c>
      <c r="B3216" s="4"/>
      <c r="C3216" s="3"/>
      <c r="D3216" s="4"/>
      <c r="E3216" s="3"/>
      <c r="F3216" s="4"/>
      <c r="L3216" s="25"/>
    </row>
    <row r="3217" spans="1:12" s="5" customFormat="1" ht="15.75">
      <c r="A3217" s="4"/>
      <c r="B3217" s="4"/>
      <c r="C3217" s="3"/>
      <c r="D3217" s="4"/>
      <c r="E3217" s="3"/>
      <c r="F3217" s="4"/>
      <c r="L3217" s="25"/>
    </row>
    <row r="3218" spans="1:12" s="5" customFormat="1" ht="15.75">
      <c r="A3218" s="4"/>
      <c r="B3218" s="4"/>
      <c r="C3218" s="3"/>
      <c r="D3218" s="4"/>
      <c r="E3218" s="3"/>
      <c r="F3218" s="4"/>
      <c r="L3218" s="25"/>
    </row>
    <row r="3219" spans="1:12" s="5" customFormat="1" ht="15.75">
      <c r="A3219" s="15"/>
      <c r="B3219" s="4"/>
      <c r="C3219" s="3"/>
      <c r="D3219" s="4"/>
      <c r="E3219" s="3"/>
      <c r="F3219" s="4"/>
      <c r="L3219" s="25"/>
    </row>
    <row r="3220" spans="1:12" s="5" customFormat="1" ht="15.75">
      <c r="A3220" s="15"/>
      <c r="B3220" s="4"/>
      <c r="C3220" s="3"/>
      <c r="D3220" s="4"/>
      <c r="E3220" s="3"/>
      <c r="F3220" s="4"/>
      <c r="L3220" s="25"/>
    </row>
    <row r="3221" spans="1:12" s="5" customFormat="1" ht="15.75">
      <c r="A3221" s="16"/>
      <c r="B3221" s="4"/>
      <c r="C3221" s="3"/>
      <c r="D3221" s="4"/>
      <c r="E3221" s="3"/>
      <c r="F3221" s="4"/>
      <c r="L3221" s="25"/>
    </row>
    <row r="3222" spans="1:12" s="5" customFormat="1" ht="15.75">
      <c r="A3222" s="17"/>
      <c r="B3222" s="4"/>
      <c r="C3222" s="3"/>
      <c r="D3222" s="4"/>
      <c r="E3222" s="3"/>
      <c r="F3222" s="4"/>
      <c r="L3222" s="25"/>
    </row>
    <row r="3223" spans="1:12" s="5" customFormat="1" ht="15.75">
      <c r="A3223" s="18" t="s">
        <v>52</v>
      </c>
      <c r="B3223" s="4"/>
      <c r="C3223" s="3"/>
      <c r="D3223" s="4"/>
      <c r="E3223" s="3"/>
      <c r="F3223" s="4"/>
      <c r="L3223" s="25"/>
    </row>
    <row r="3224" spans="1:12" s="5" customFormat="1" ht="15.75">
      <c r="A3224" s="4"/>
      <c r="B3224" s="4"/>
      <c r="C3224" s="3"/>
      <c r="D3224" s="4"/>
      <c r="E3224" s="3"/>
      <c r="F3224" s="4"/>
      <c r="L3224" s="25"/>
    </row>
    <row r="3225" spans="1:12" s="5" customFormat="1" ht="15.75">
      <c r="A3225" s="6" t="s">
        <v>0</v>
      </c>
      <c r="B3225" s="4"/>
      <c r="C3225" s="3"/>
      <c r="D3225" s="4"/>
      <c r="E3225" s="3"/>
      <c r="F3225" s="4"/>
      <c r="L3225" s="25"/>
    </row>
    <row r="3226" spans="1:12" s="5" customFormat="1" ht="15.75">
      <c r="A3226" s="4"/>
      <c r="B3226" s="4"/>
      <c r="C3226" s="3"/>
      <c r="D3226" s="4"/>
      <c r="E3226" s="3"/>
      <c r="F3226" s="4"/>
      <c r="L3226" s="25"/>
    </row>
    <row r="3227" spans="1:12" s="5" customFormat="1" ht="15.75">
      <c r="A3227" s="6" t="s">
        <v>1</v>
      </c>
      <c r="B3227" s="4"/>
      <c r="C3227" s="3"/>
      <c r="D3227" s="4"/>
      <c r="E3227" s="3"/>
      <c r="F3227" s="4"/>
      <c r="L3227" s="25"/>
    </row>
    <row r="3228" spans="1:12" s="5" customFormat="1" ht="15.75">
      <c r="A3228" s="19" t="s">
        <v>92</v>
      </c>
      <c r="B3228" s="4"/>
      <c r="C3228" s="3"/>
      <c r="D3228" s="4"/>
      <c r="E3228" s="3"/>
      <c r="F3228" s="4"/>
      <c r="L3228" s="25"/>
    </row>
    <row r="3229" spans="1:12" s="5" customFormat="1" ht="15.75">
      <c r="A3229" s="4"/>
      <c r="B3229" s="4"/>
      <c r="C3229" s="3"/>
      <c r="D3229" s="8"/>
      <c r="E3229" s="9"/>
      <c r="F3229" s="8"/>
      <c r="L3229" s="25"/>
    </row>
    <row r="3230" spans="1:12" s="5" customFormat="1" ht="15.75">
      <c r="A3230" s="4"/>
      <c r="B3230" s="10"/>
      <c r="C3230" s="11"/>
      <c r="D3230" s="10"/>
      <c r="E3230" s="11"/>
      <c r="F3230" s="10"/>
      <c r="L3230" s="25"/>
    </row>
    <row r="3231" spans="1:12" s="5" customFormat="1" ht="15.75">
      <c r="A3231" s="4"/>
      <c r="B3231" s="2">
        <v>1997</v>
      </c>
      <c r="C3231" s="1"/>
      <c r="D3231" s="2">
        <v>1998</v>
      </c>
      <c r="E3231" s="1"/>
      <c r="F3231" s="2">
        <v>1999</v>
      </c>
      <c r="L3231" s="25"/>
    </row>
    <row r="3232" spans="1:12" s="5" customFormat="1" ht="15.75">
      <c r="A3232" s="4"/>
      <c r="B3232" s="4"/>
      <c r="C3232" s="3"/>
      <c r="D3232" s="4"/>
      <c r="E3232" s="3"/>
      <c r="F3232" s="4"/>
      <c r="L3232" s="25"/>
    </row>
    <row r="3233" spans="1:13" s="5" customFormat="1" ht="15.75">
      <c r="A3233" s="4" t="s">
        <v>3</v>
      </c>
      <c r="B3233" s="4">
        <f>I3233</f>
        <v>114340</v>
      </c>
      <c r="C3233" s="3"/>
      <c r="D3233" s="4">
        <f>J3233</f>
        <v>270923</v>
      </c>
      <c r="E3233" s="3"/>
      <c r="F3233" s="4">
        <f>K3233</f>
        <v>267794</v>
      </c>
      <c r="H3233" s="25" t="s">
        <v>192</v>
      </c>
      <c r="I3233" s="26">
        <v>114340</v>
      </c>
      <c r="J3233" s="26">
        <v>270923</v>
      </c>
      <c r="K3233" s="26">
        <v>267794</v>
      </c>
      <c r="L3233" s="25">
        <v>1</v>
      </c>
      <c r="M3233" s="25" t="s">
        <v>116</v>
      </c>
    </row>
    <row r="3234" spans="1:13" s="5" customFormat="1" ht="15.75">
      <c r="A3234" s="4" t="s">
        <v>4</v>
      </c>
      <c r="B3234" s="4">
        <f>I3234</f>
        <v>137787</v>
      </c>
      <c r="C3234" s="3"/>
      <c r="D3234" s="4">
        <f>J3234</f>
        <v>135610</v>
      </c>
      <c r="E3234" s="3"/>
      <c r="F3234" s="4">
        <f>K3234</f>
        <v>134911</v>
      </c>
      <c r="H3234" s="25" t="s">
        <v>192</v>
      </c>
      <c r="I3234" s="26">
        <v>137787</v>
      </c>
      <c r="J3234" s="26">
        <v>135610</v>
      </c>
      <c r="K3234" s="26">
        <v>134911</v>
      </c>
      <c r="L3234" s="25">
        <v>2</v>
      </c>
      <c r="M3234" s="25" t="s">
        <v>117</v>
      </c>
    </row>
    <row r="3235" spans="1:13" s="5" customFormat="1" ht="15.75">
      <c r="A3235" s="4"/>
      <c r="B3235" s="4"/>
      <c r="C3235" s="3"/>
      <c r="D3235" s="4"/>
      <c r="E3235" s="3"/>
      <c r="F3235" s="4"/>
      <c r="H3235" s="25" t="s">
        <v>192</v>
      </c>
      <c r="I3235" s="26">
        <v>2734430</v>
      </c>
      <c r="J3235" s="26">
        <v>2734430</v>
      </c>
      <c r="K3235" s="26">
        <v>2848339</v>
      </c>
      <c r="L3235" s="25">
        <v>3</v>
      </c>
      <c r="M3235" s="25" t="s">
        <v>118</v>
      </c>
    </row>
    <row r="3236" spans="1:13" s="5" customFormat="1" ht="15.75">
      <c r="A3236" s="4" t="s">
        <v>5</v>
      </c>
      <c r="B3236" s="4">
        <f aca="true" t="shared" si="480" ref="B3236:B3241">I3235</f>
        <v>2734430</v>
      </c>
      <c r="C3236" s="3"/>
      <c r="D3236" s="4">
        <f aca="true" t="shared" si="481" ref="D3236:D3241">J3235</f>
        <v>2734430</v>
      </c>
      <c r="E3236" s="3"/>
      <c r="F3236" s="4">
        <f aca="true" t="shared" si="482" ref="F3236:F3241">K3235</f>
        <v>2848339</v>
      </c>
      <c r="H3236" s="25" t="s">
        <v>192</v>
      </c>
      <c r="I3236" s="26">
        <v>0</v>
      </c>
      <c r="J3236" s="26">
        <v>0</v>
      </c>
      <c r="K3236" s="26">
        <v>0</v>
      </c>
      <c r="L3236" s="25">
        <v>4</v>
      </c>
      <c r="M3236" s="25" t="s">
        <v>119</v>
      </c>
    </row>
    <row r="3237" spans="1:13" s="5" customFormat="1" ht="15.75">
      <c r="A3237" s="4" t="s">
        <v>6</v>
      </c>
      <c r="B3237" s="4">
        <f t="shared" si="480"/>
        <v>0</v>
      </c>
      <c r="C3237" s="3"/>
      <c r="D3237" s="4">
        <f t="shared" si="481"/>
        <v>0</v>
      </c>
      <c r="E3237" s="3"/>
      <c r="F3237" s="4">
        <f t="shared" si="482"/>
        <v>0</v>
      </c>
      <c r="H3237" s="25" t="s">
        <v>192</v>
      </c>
      <c r="I3237" s="26">
        <v>0</v>
      </c>
      <c r="J3237" s="26">
        <v>0</v>
      </c>
      <c r="K3237" s="26">
        <v>0</v>
      </c>
      <c r="L3237" s="25">
        <v>5</v>
      </c>
      <c r="M3237" s="25" t="s">
        <v>120</v>
      </c>
    </row>
    <row r="3238" spans="1:13" s="5" customFormat="1" ht="15.75">
      <c r="A3238" s="4" t="s">
        <v>7</v>
      </c>
      <c r="B3238" s="4">
        <f t="shared" si="480"/>
        <v>0</v>
      </c>
      <c r="C3238" s="3"/>
      <c r="D3238" s="4">
        <f t="shared" si="481"/>
        <v>0</v>
      </c>
      <c r="E3238" s="3"/>
      <c r="F3238" s="4">
        <f t="shared" si="482"/>
        <v>0</v>
      </c>
      <c r="H3238" s="25" t="s">
        <v>192</v>
      </c>
      <c r="I3238" s="26">
        <v>0</v>
      </c>
      <c r="J3238" s="26">
        <v>0</v>
      </c>
      <c r="K3238" s="26">
        <v>0</v>
      </c>
      <c r="L3238" s="25">
        <v>6</v>
      </c>
      <c r="M3238" s="25" t="s">
        <v>121</v>
      </c>
    </row>
    <row r="3239" spans="1:13" s="5" customFormat="1" ht="15.75">
      <c r="A3239" s="4" t="s">
        <v>8</v>
      </c>
      <c r="B3239" s="4">
        <f t="shared" si="480"/>
        <v>0</v>
      </c>
      <c r="C3239" s="3"/>
      <c r="D3239" s="4">
        <f t="shared" si="481"/>
        <v>0</v>
      </c>
      <c r="E3239" s="3"/>
      <c r="F3239" s="4">
        <f t="shared" si="482"/>
        <v>0</v>
      </c>
      <c r="H3239" s="25" t="s">
        <v>192</v>
      </c>
      <c r="I3239" s="26">
        <v>0</v>
      </c>
      <c r="J3239" s="26">
        <v>0</v>
      </c>
      <c r="K3239" s="26">
        <v>0</v>
      </c>
      <c r="L3239" s="25">
        <v>7</v>
      </c>
      <c r="M3239" s="25" t="s">
        <v>122</v>
      </c>
    </row>
    <row r="3240" spans="1:13" s="5" customFormat="1" ht="15.75">
      <c r="A3240" s="4" t="s">
        <v>9</v>
      </c>
      <c r="B3240" s="4">
        <f t="shared" si="480"/>
        <v>0</v>
      </c>
      <c r="C3240" s="3"/>
      <c r="D3240" s="4">
        <f t="shared" si="481"/>
        <v>0</v>
      </c>
      <c r="E3240" s="3"/>
      <c r="F3240" s="4">
        <f t="shared" si="482"/>
        <v>0</v>
      </c>
      <c r="H3240" s="25" t="s">
        <v>192</v>
      </c>
      <c r="I3240" s="26">
        <v>0</v>
      </c>
      <c r="J3240" s="26">
        <v>49044</v>
      </c>
      <c r="K3240" s="26">
        <v>47751</v>
      </c>
      <c r="L3240" s="25">
        <v>8</v>
      </c>
      <c r="M3240" s="25" t="s">
        <v>123</v>
      </c>
    </row>
    <row r="3241" spans="1:13" s="5" customFormat="1" ht="15.75">
      <c r="A3241" s="4" t="s">
        <v>10</v>
      </c>
      <c r="B3241" s="12">
        <f t="shared" si="480"/>
        <v>0</v>
      </c>
      <c r="C3241" s="3"/>
      <c r="D3241" s="12">
        <f t="shared" si="481"/>
        <v>49044</v>
      </c>
      <c r="E3241" s="3"/>
      <c r="F3241" s="12">
        <f t="shared" si="482"/>
        <v>47751</v>
      </c>
      <c r="H3241" s="25" t="s">
        <v>192</v>
      </c>
      <c r="I3241" s="26">
        <v>0</v>
      </c>
      <c r="J3241" s="26">
        <v>0</v>
      </c>
      <c r="K3241" s="26">
        <v>0</v>
      </c>
      <c r="L3241" s="25">
        <v>9</v>
      </c>
      <c r="M3241" s="25" t="s">
        <v>124</v>
      </c>
    </row>
    <row r="3242" spans="1:13" s="5" customFormat="1" ht="15.75">
      <c r="A3242" s="4"/>
      <c r="B3242" s="3"/>
      <c r="C3242" s="3"/>
      <c r="D3242" s="3"/>
      <c r="E3242" s="3"/>
      <c r="F3242" s="3"/>
      <c r="H3242" s="25" t="s">
        <v>192</v>
      </c>
      <c r="I3242" s="26">
        <v>0</v>
      </c>
      <c r="J3242" s="26">
        <v>0</v>
      </c>
      <c r="K3242" s="26">
        <v>0</v>
      </c>
      <c r="L3242" s="25">
        <v>10</v>
      </c>
      <c r="M3242" s="25" t="s">
        <v>125</v>
      </c>
    </row>
    <row r="3243" spans="1:13" s="5" customFormat="1" ht="15.75">
      <c r="A3243" s="4" t="s">
        <v>11</v>
      </c>
      <c r="B3243" s="4">
        <f>SUM(B3236:B3242)</f>
        <v>2734430</v>
      </c>
      <c r="C3243" s="3"/>
      <c r="D3243" s="4">
        <f>SUM(D3236:D3242)</f>
        <v>2783474</v>
      </c>
      <c r="E3243" s="3"/>
      <c r="F3243" s="4">
        <f>SUM(F3236:F3242)</f>
        <v>2896090</v>
      </c>
      <c r="H3243" s="25" t="s">
        <v>192</v>
      </c>
      <c r="I3243" s="26">
        <v>151147</v>
      </c>
      <c r="J3243" s="26">
        <v>163314</v>
      </c>
      <c r="K3243" s="26">
        <v>163363</v>
      </c>
      <c r="L3243" s="25">
        <v>11</v>
      </c>
      <c r="M3243" s="25" t="s">
        <v>126</v>
      </c>
    </row>
    <row r="3244" spans="1:13" s="5" customFormat="1" ht="15.75">
      <c r="A3244" s="4"/>
      <c r="B3244" s="4"/>
      <c r="C3244" s="3"/>
      <c r="D3244" s="4"/>
      <c r="E3244" s="3"/>
      <c r="F3244" s="4"/>
      <c r="H3244" s="25" t="s">
        <v>192</v>
      </c>
      <c r="I3244" s="26">
        <v>212274</v>
      </c>
      <c r="J3244" s="26">
        <v>239538</v>
      </c>
      <c r="K3244" s="26">
        <v>256783</v>
      </c>
      <c r="L3244" s="25">
        <v>12</v>
      </c>
      <c r="M3244" s="25" t="s">
        <v>127</v>
      </c>
    </row>
    <row r="3245" spans="1:13" s="5" customFormat="1" ht="15.75">
      <c r="A3245" s="4" t="s">
        <v>12</v>
      </c>
      <c r="B3245" s="3">
        <f>I3241</f>
        <v>0</v>
      </c>
      <c r="C3245" s="3"/>
      <c r="D3245" s="3">
        <f>J3241</f>
        <v>0</v>
      </c>
      <c r="E3245" s="3"/>
      <c r="F3245" s="3">
        <f>K3241</f>
        <v>0</v>
      </c>
      <c r="H3245" s="25" t="s">
        <v>192</v>
      </c>
      <c r="I3245" s="26">
        <v>0</v>
      </c>
      <c r="J3245" s="26">
        <v>0</v>
      </c>
      <c r="K3245" s="30">
        <v>247810</v>
      </c>
      <c r="L3245" s="25">
        <v>13</v>
      </c>
      <c r="M3245" s="25" t="s">
        <v>128</v>
      </c>
    </row>
    <row r="3246" spans="1:13" s="5" customFormat="1" ht="15.75">
      <c r="A3246" s="4" t="s">
        <v>13</v>
      </c>
      <c r="B3246" s="12">
        <f>I3242</f>
        <v>0</v>
      </c>
      <c r="C3246" s="3"/>
      <c r="D3246" s="12">
        <f>J3242</f>
        <v>0</v>
      </c>
      <c r="E3246" s="3"/>
      <c r="F3246" s="12">
        <f>K3242</f>
        <v>0</v>
      </c>
      <c r="H3246" s="25" t="s">
        <v>192</v>
      </c>
      <c r="I3246" s="26">
        <v>519414</v>
      </c>
      <c r="J3246" s="26">
        <v>519435</v>
      </c>
      <c r="K3246" s="26">
        <v>431396</v>
      </c>
      <c r="L3246" s="25">
        <v>14</v>
      </c>
      <c r="M3246" s="25" t="s">
        <v>129</v>
      </c>
    </row>
    <row r="3247" spans="1:13" s="5" customFormat="1" ht="15.75">
      <c r="A3247" s="4"/>
      <c r="B3247" s="3"/>
      <c r="C3247" s="3"/>
      <c r="D3247" s="3"/>
      <c r="E3247" s="3"/>
      <c r="F3247" s="3"/>
      <c r="H3247" s="25" t="s">
        <v>192</v>
      </c>
      <c r="I3247" s="26">
        <v>3055</v>
      </c>
      <c r="J3247" s="26">
        <v>3564</v>
      </c>
      <c r="K3247" s="26">
        <v>3671</v>
      </c>
      <c r="L3247" s="25">
        <v>15</v>
      </c>
      <c r="M3247" s="25" t="s">
        <v>130</v>
      </c>
    </row>
    <row r="3248" spans="1:13" s="5" customFormat="1" ht="15.75">
      <c r="A3248" s="4" t="s">
        <v>14</v>
      </c>
      <c r="B3248" s="4">
        <f>SUM(B3245:B3247)</f>
        <v>0</v>
      </c>
      <c r="C3248" s="3"/>
      <c r="D3248" s="4">
        <f>SUM(D3245:D3247)</f>
        <v>0</v>
      </c>
      <c r="E3248" s="3"/>
      <c r="F3248" s="4">
        <f>SUM(F3245:F3247)</f>
        <v>0</v>
      </c>
      <c r="H3248" s="25" t="s">
        <v>192</v>
      </c>
      <c r="I3248" s="26">
        <v>0</v>
      </c>
      <c r="J3248" s="26">
        <v>0</v>
      </c>
      <c r="K3248" s="26">
        <v>0</v>
      </c>
      <c r="L3248" s="25">
        <v>16</v>
      </c>
      <c r="M3248" s="25" t="s">
        <v>131</v>
      </c>
    </row>
    <row r="3249" spans="1:13" s="5" customFormat="1" ht="15.75">
      <c r="A3249" s="4"/>
      <c r="B3249" s="4"/>
      <c r="C3249" s="4"/>
      <c r="D3249" s="4"/>
      <c r="E3249" s="4"/>
      <c r="F3249" s="4"/>
      <c r="H3249" s="25" t="s">
        <v>192</v>
      </c>
      <c r="I3249" s="26">
        <v>218680</v>
      </c>
      <c r="J3249" s="26">
        <v>389719</v>
      </c>
      <c r="K3249" s="26">
        <v>317483</v>
      </c>
      <c r="L3249" s="25">
        <v>17</v>
      </c>
      <c r="M3249" s="25" t="s">
        <v>132</v>
      </c>
    </row>
    <row r="3250" spans="1:13" s="5" customFormat="1" ht="15.75">
      <c r="A3250" s="4" t="s">
        <v>15</v>
      </c>
      <c r="B3250" s="4">
        <f aca="true" t="shared" si="483" ref="B3250:B3256">I3243</f>
        <v>151147</v>
      </c>
      <c r="C3250" s="3"/>
      <c r="D3250" s="4">
        <f aca="true" t="shared" si="484" ref="D3250:D3256">J3243</f>
        <v>163314</v>
      </c>
      <c r="E3250" s="3"/>
      <c r="F3250" s="4">
        <f aca="true" t="shared" si="485" ref="F3250:F3256">K3243</f>
        <v>163363</v>
      </c>
      <c r="H3250" s="25" t="s">
        <v>192</v>
      </c>
      <c r="I3250" s="27">
        <v>2153536</v>
      </c>
      <c r="J3250" s="27">
        <v>2633775</v>
      </c>
      <c r="K3250" s="27">
        <v>2980233</v>
      </c>
      <c r="L3250" s="25">
        <v>18</v>
      </c>
      <c r="M3250" s="25" t="s">
        <v>133</v>
      </c>
    </row>
    <row r="3251" spans="1:13" s="5" customFormat="1" ht="15.75">
      <c r="A3251" s="4" t="s">
        <v>16</v>
      </c>
      <c r="B3251" s="4">
        <f t="shared" si="483"/>
        <v>212274</v>
      </c>
      <c r="C3251" s="3"/>
      <c r="D3251" s="4">
        <f t="shared" si="484"/>
        <v>239538</v>
      </c>
      <c r="E3251" s="3"/>
      <c r="F3251" s="4">
        <f t="shared" si="485"/>
        <v>256783</v>
      </c>
      <c r="H3251" s="25" t="s">
        <v>192</v>
      </c>
      <c r="I3251" s="26">
        <v>29780</v>
      </c>
      <c r="J3251" s="26">
        <v>0</v>
      </c>
      <c r="K3251" s="26">
        <v>0</v>
      </c>
      <c r="L3251" s="25">
        <v>19</v>
      </c>
      <c r="M3251" s="25" t="s">
        <v>134</v>
      </c>
    </row>
    <row r="3252" spans="1:13" s="5" customFormat="1" ht="15.75">
      <c r="A3252" s="4" t="s">
        <v>17</v>
      </c>
      <c r="B3252" s="4">
        <f t="shared" si="483"/>
        <v>0</v>
      </c>
      <c r="C3252" s="3"/>
      <c r="D3252" s="4">
        <f t="shared" si="484"/>
        <v>0</v>
      </c>
      <c r="E3252" s="3"/>
      <c r="F3252" s="4">
        <f t="shared" si="485"/>
        <v>247810</v>
      </c>
      <c r="H3252" s="25" t="s">
        <v>192</v>
      </c>
      <c r="I3252" s="26">
        <v>342733</v>
      </c>
      <c r="J3252" s="26">
        <v>379748</v>
      </c>
      <c r="K3252" s="26">
        <v>387343</v>
      </c>
      <c r="L3252" s="25">
        <v>20</v>
      </c>
      <c r="M3252" s="25" t="s">
        <v>135</v>
      </c>
    </row>
    <row r="3253" spans="1:13" s="5" customFormat="1" ht="15.75">
      <c r="A3253" s="4" t="s">
        <v>18</v>
      </c>
      <c r="B3253" s="4">
        <f t="shared" si="483"/>
        <v>519414</v>
      </c>
      <c r="C3253" s="3"/>
      <c r="D3253" s="4">
        <f t="shared" si="484"/>
        <v>519435</v>
      </c>
      <c r="E3253" s="3"/>
      <c r="F3253" s="4">
        <f t="shared" si="485"/>
        <v>431396</v>
      </c>
      <c r="H3253" s="25" t="s">
        <v>192</v>
      </c>
      <c r="I3253" s="26">
        <v>546510</v>
      </c>
      <c r="J3253" s="26">
        <v>651704</v>
      </c>
      <c r="K3253" s="26">
        <v>788661</v>
      </c>
      <c r="L3253" s="25">
        <v>21</v>
      </c>
      <c r="M3253" s="25" t="s">
        <v>136</v>
      </c>
    </row>
    <row r="3254" spans="1:13" s="5" customFormat="1" ht="15.75">
      <c r="A3254" s="4" t="s">
        <v>19</v>
      </c>
      <c r="B3254" s="4">
        <f t="shared" si="483"/>
        <v>3055</v>
      </c>
      <c r="C3254" s="3"/>
      <c r="D3254" s="4">
        <f t="shared" si="484"/>
        <v>3564</v>
      </c>
      <c r="E3254" s="3"/>
      <c r="F3254" s="4">
        <f t="shared" si="485"/>
        <v>3671</v>
      </c>
      <c r="H3254" s="25" t="s">
        <v>192</v>
      </c>
      <c r="I3254" s="26">
        <v>47555</v>
      </c>
      <c r="J3254" s="26">
        <v>48982</v>
      </c>
      <c r="K3254" s="26">
        <v>49962</v>
      </c>
      <c r="L3254" s="25">
        <v>22</v>
      </c>
      <c r="M3254" s="25" t="s">
        <v>137</v>
      </c>
    </row>
    <row r="3255" spans="1:13" s="5" customFormat="1" ht="15.75">
      <c r="A3255" s="4" t="s">
        <v>20</v>
      </c>
      <c r="B3255" s="4">
        <f t="shared" si="483"/>
        <v>0</v>
      </c>
      <c r="C3255" s="3"/>
      <c r="D3255" s="4">
        <f t="shared" si="484"/>
        <v>0</v>
      </c>
      <c r="E3255" s="3"/>
      <c r="F3255" s="4">
        <f t="shared" si="485"/>
        <v>0</v>
      </c>
      <c r="H3255" s="25" t="s">
        <v>192</v>
      </c>
      <c r="I3255" s="26">
        <v>51400</v>
      </c>
      <c r="J3255" s="26">
        <v>52942</v>
      </c>
      <c r="K3255" s="26">
        <v>58289</v>
      </c>
      <c r="L3255" s="25">
        <v>23</v>
      </c>
      <c r="M3255" s="25" t="s">
        <v>138</v>
      </c>
    </row>
    <row r="3256" spans="1:13" s="5" customFormat="1" ht="15.75">
      <c r="A3256" s="4" t="s">
        <v>21</v>
      </c>
      <c r="B3256" s="4">
        <f t="shared" si="483"/>
        <v>218680</v>
      </c>
      <c r="C3256" s="3"/>
      <c r="D3256" s="4">
        <f t="shared" si="484"/>
        <v>389719</v>
      </c>
      <c r="E3256" s="3"/>
      <c r="F3256" s="4">
        <f t="shared" si="485"/>
        <v>317483</v>
      </c>
      <c r="H3256" s="25" t="s">
        <v>192</v>
      </c>
      <c r="I3256" s="26">
        <v>47690</v>
      </c>
      <c r="J3256" s="26">
        <v>47690</v>
      </c>
      <c r="K3256" s="26">
        <v>47690</v>
      </c>
      <c r="L3256" s="25">
        <v>24</v>
      </c>
      <c r="M3256" s="25" t="s">
        <v>139</v>
      </c>
    </row>
    <row r="3257" spans="1:13" s="5" customFormat="1" ht="15.75">
      <c r="A3257" s="4"/>
      <c r="B3257" s="4"/>
      <c r="C3257" s="3"/>
      <c r="D3257" s="4"/>
      <c r="E3257" s="3"/>
      <c r="F3257" s="4"/>
      <c r="H3257" s="25" t="s">
        <v>192</v>
      </c>
      <c r="I3257" s="26">
        <v>27051</v>
      </c>
      <c r="J3257" s="26">
        <v>27051</v>
      </c>
      <c r="K3257" s="26">
        <v>27591</v>
      </c>
      <c r="L3257" s="25">
        <v>25</v>
      </c>
      <c r="M3257" s="25" t="s">
        <v>140</v>
      </c>
    </row>
    <row r="3258" spans="1:13" s="5" customFormat="1" ht="15.75">
      <c r="A3258" s="4" t="s">
        <v>22</v>
      </c>
      <c r="B3258" s="4">
        <f>I3250</f>
        <v>2153536</v>
      </c>
      <c r="C3258" s="3"/>
      <c r="D3258" s="4">
        <f>J3250</f>
        <v>2633775</v>
      </c>
      <c r="E3258" s="3"/>
      <c r="F3258" s="4">
        <f>K3250</f>
        <v>2980233</v>
      </c>
      <c r="H3258" s="25" t="s">
        <v>192</v>
      </c>
      <c r="I3258" s="26">
        <v>0</v>
      </c>
      <c r="J3258" s="26">
        <v>0</v>
      </c>
      <c r="K3258" s="26">
        <v>20000</v>
      </c>
      <c r="L3258" s="25">
        <v>26</v>
      </c>
      <c r="M3258" s="25" t="s">
        <v>141</v>
      </c>
    </row>
    <row r="3259" spans="1:13" s="5" customFormat="1" ht="15.75">
      <c r="A3259" s="4" t="s">
        <v>23</v>
      </c>
      <c r="B3259" s="4">
        <f>I3251</f>
        <v>29780</v>
      </c>
      <c r="C3259" s="3"/>
      <c r="D3259" s="4">
        <f>J3251</f>
        <v>0</v>
      </c>
      <c r="E3259" s="3"/>
      <c r="F3259" s="4">
        <f>K3251</f>
        <v>0</v>
      </c>
      <c r="H3259" s="25" t="s">
        <v>192</v>
      </c>
      <c r="I3259" s="26">
        <v>191320</v>
      </c>
      <c r="J3259" s="26">
        <v>190000</v>
      </c>
      <c r="K3259" s="26">
        <v>190000</v>
      </c>
      <c r="L3259" s="25">
        <v>27</v>
      </c>
      <c r="M3259" s="25" t="s">
        <v>142</v>
      </c>
    </row>
    <row r="3260" spans="1:13" s="5" customFormat="1" ht="15.75">
      <c r="A3260" s="4" t="s">
        <v>24</v>
      </c>
      <c r="B3260" s="12">
        <f>I3252</f>
        <v>342733</v>
      </c>
      <c r="C3260" s="3"/>
      <c r="D3260" s="12">
        <f>J3252</f>
        <v>379748</v>
      </c>
      <c r="E3260" s="3"/>
      <c r="F3260" s="12">
        <f>K3252</f>
        <v>387343</v>
      </c>
      <c r="H3260" s="25" t="s">
        <v>192</v>
      </c>
      <c r="I3260" s="26">
        <v>0</v>
      </c>
      <c r="J3260" s="26">
        <v>0</v>
      </c>
      <c r="K3260" s="26">
        <v>0</v>
      </c>
      <c r="L3260" s="25">
        <v>28</v>
      </c>
      <c r="M3260" s="25" t="s">
        <v>143</v>
      </c>
    </row>
    <row r="3261" spans="1:13" s="5" customFormat="1" ht="15.75">
      <c r="A3261" s="4"/>
      <c r="B3261" s="4"/>
      <c r="C3261" s="3"/>
      <c r="D3261" s="4"/>
      <c r="E3261" s="3"/>
      <c r="F3261" s="4"/>
      <c r="H3261" s="25" t="s">
        <v>192</v>
      </c>
      <c r="I3261" s="26">
        <v>173959</v>
      </c>
      <c r="J3261" s="26">
        <v>175091</v>
      </c>
      <c r="K3261" s="26">
        <v>316295</v>
      </c>
      <c r="L3261" s="25">
        <v>29</v>
      </c>
      <c r="M3261" s="25" t="s">
        <v>144</v>
      </c>
    </row>
    <row r="3262" spans="1:13" s="5" customFormat="1" ht="15.75">
      <c r="A3262" s="4" t="s">
        <v>25</v>
      </c>
      <c r="B3262" s="4">
        <f>SUM(B3258:B3261)</f>
        <v>2526049</v>
      </c>
      <c r="C3262" s="3"/>
      <c r="D3262" s="4">
        <f>SUM(D3258:D3261)</f>
        <v>3013523</v>
      </c>
      <c r="E3262" s="3"/>
      <c r="F3262" s="4">
        <f>SUM(F3258:F3261)</f>
        <v>3367576</v>
      </c>
      <c r="H3262" s="25" t="s">
        <v>192</v>
      </c>
      <c r="I3262" s="26">
        <v>0</v>
      </c>
      <c r="J3262" s="26">
        <v>0</v>
      </c>
      <c r="K3262" s="26">
        <v>0</v>
      </c>
      <c r="L3262" s="25">
        <v>30</v>
      </c>
      <c r="M3262" s="25" t="s">
        <v>145</v>
      </c>
    </row>
    <row r="3263" spans="1:13" s="5" customFormat="1" ht="15.75">
      <c r="A3263" s="4"/>
      <c r="B3263" s="4"/>
      <c r="C3263" s="3"/>
      <c r="D3263" s="4"/>
      <c r="E3263" s="3"/>
      <c r="F3263" s="4"/>
      <c r="H3263" s="25" t="s">
        <v>192</v>
      </c>
      <c r="I3263" s="26">
        <v>727430</v>
      </c>
      <c r="J3263" s="26">
        <v>1456578</v>
      </c>
      <c r="K3263" s="26">
        <v>1400000</v>
      </c>
      <c r="L3263" s="25">
        <v>31</v>
      </c>
      <c r="M3263" s="25" t="s">
        <v>146</v>
      </c>
    </row>
    <row r="3264" spans="1:13" s="5" customFormat="1" ht="15.75">
      <c r="A3264" s="4" t="s">
        <v>26</v>
      </c>
      <c r="B3264" s="4">
        <f aca="true" t="shared" si="486" ref="B3264:B3269">I3253</f>
        <v>546510</v>
      </c>
      <c r="C3264" s="3"/>
      <c r="D3264" s="4">
        <f aca="true" t="shared" si="487" ref="D3264:D3269">J3253</f>
        <v>651704</v>
      </c>
      <c r="E3264" s="3"/>
      <c r="F3264" s="4">
        <f aca="true" t="shared" si="488" ref="F3264:F3269">K3253</f>
        <v>788661</v>
      </c>
      <c r="H3264" s="25" t="s">
        <v>192</v>
      </c>
      <c r="I3264" s="26">
        <v>0</v>
      </c>
      <c r="J3264" s="26">
        <v>0</v>
      </c>
      <c r="K3264" s="26">
        <v>0</v>
      </c>
      <c r="L3264" s="25">
        <v>32</v>
      </c>
      <c r="M3264" s="25" t="s">
        <v>147</v>
      </c>
    </row>
    <row r="3265" spans="1:13" s="5" customFormat="1" ht="15.75">
      <c r="A3265" s="4" t="s">
        <v>27</v>
      </c>
      <c r="B3265" s="4">
        <f t="shared" si="486"/>
        <v>47555</v>
      </c>
      <c r="C3265" s="3"/>
      <c r="D3265" s="4">
        <f t="shared" si="487"/>
        <v>48982</v>
      </c>
      <c r="E3265" s="3"/>
      <c r="F3265" s="4">
        <f t="shared" si="488"/>
        <v>49962</v>
      </c>
      <c r="H3265" s="25" t="s">
        <v>192</v>
      </c>
      <c r="I3265" s="26">
        <v>0</v>
      </c>
      <c r="J3265" s="26">
        <v>0</v>
      </c>
      <c r="K3265" s="26">
        <v>0</v>
      </c>
      <c r="L3265" s="25">
        <v>33</v>
      </c>
      <c r="M3265" s="25" t="s">
        <v>148</v>
      </c>
    </row>
    <row r="3266" spans="1:13" s="5" customFormat="1" ht="15.75">
      <c r="A3266" s="4" t="s">
        <v>28</v>
      </c>
      <c r="B3266" s="4">
        <f t="shared" si="486"/>
        <v>51400</v>
      </c>
      <c r="C3266" s="3"/>
      <c r="D3266" s="4">
        <f t="shared" si="487"/>
        <v>52942</v>
      </c>
      <c r="E3266" s="3"/>
      <c r="F3266" s="4">
        <f t="shared" si="488"/>
        <v>58289</v>
      </c>
      <c r="H3266" s="25" t="s">
        <v>192</v>
      </c>
      <c r="I3266" s="26">
        <v>0</v>
      </c>
      <c r="J3266" s="26">
        <v>0</v>
      </c>
      <c r="K3266" s="26">
        <v>0</v>
      </c>
      <c r="L3266" s="25">
        <v>34</v>
      </c>
      <c r="M3266" s="25" t="s">
        <v>149</v>
      </c>
    </row>
    <row r="3267" spans="1:13" s="5" customFormat="1" ht="15.75">
      <c r="A3267" s="4" t="s">
        <v>29</v>
      </c>
      <c r="B3267" s="4">
        <f t="shared" si="486"/>
        <v>47690</v>
      </c>
      <c r="C3267" s="3"/>
      <c r="D3267" s="4">
        <f t="shared" si="487"/>
        <v>47690</v>
      </c>
      <c r="E3267" s="3"/>
      <c r="F3267" s="4">
        <f t="shared" si="488"/>
        <v>47690</v>
      </c>
      <c r="H3267" s="25" t="s">
        <v>192</v>
      </c>
      <c r="I3267" s="26">
        <v>0</v>
      </c>
      <c r="J3267" s="26">
        <v>0</v>
      </c>
      <c r="K3267" s="26">
        <v>0</v>
      </c>
      <c r="L3267" s="25">
        <v>35</v>
      </c>
      <c r="M3267" s="25" t="s">
        <v>150</v>
      </c>
    </row>
    <row r="3268" spans="1:13" s="5" customFormat="1" ht="15.75">
      <c r="A3268" s="4" t="s">
        <v>30</v>
      </c>
      <c r="B3268" s="4">
        <f t="shared" si="486"/>
        <v>27051</v>
      </c>
      <c r="C3268" s="3"/>
      <c r="D3268" s="4">
        <f t="shared" si="487"/>
        <v>27051</v>
      </c>
      <c r="E3268" s="3"/>
      <c r="F3268" s="4">
        <f t="shared" si="488"/>
        <v>27591</v>
      </c>
      <c r="H3268" s="25" t="s">
        <v>192</v>
      </c>
      <c r="I3268" s="26">
        <v>44400</v>
      </c>
      <c r="J3268" s="26">
        <v>60000</v>
      </c>
      <c r="K3268" s="26">
        <v>60000</v>
      </c>
      <c r="L3268" s="25">
        <v>36</v>
      </c>
      <c r="M3268" s="25" t="s">
        <v>151</v>
      </c>
    </row>
    <row r="3269" spans="1:13" s="5" customFormat="1" ht="15.75">
      <c r="A3269" s="4" t="s">
        <v>31</v>
      </c>
      <c r="B3269" s="12">
        <f t="shared" si="486"/>
        <v>0</v>
      </c>
      <c r="C3269" s="3"/>
      <c r="D3269" s="12">
        <f t="shared" si="487"/>
        <v>0</v>
      </c>
      <c r="E3269" s="3"/>
      <c r="F3269" s="12">
        <f t="shared" si="488"/>
        <v>20000</v>
      </c>
      <c r="H3269" s="25" t="s">
        <v>192</v>
      </c>
      <c r="I3269" s="26">
        <v>0</v>
      </c>
      <c r="J3269" s="26">
        <v>16524</v>
      </c>
      <c r="K3269" s="26">
        <v>16524</v>
      </c>
      <c r="L3269" s="25">
        <v>37</v>
      </c>
      <c r="M3269" s="25" t="s">
        <v>152</v>
      </c>
    </row>
    <row r="3270" spans="1:12" s="5" customFormat="1" ht="15.75">
      <c r="A3270" s="4"/>
      <c r="B3270" s="4"/>
      <c r="C3270" s="3"/>
      <c r="D3270" s="4"/>
      <c r="E3270" s="3"/>
      <c r="F3270" s="4"/>
      <c r="L3270" s="25"/>
    </row>
    <row r="3271" spans="1:12" s="5" customFormat="1" ht="15.75">
      <c r="A3271" s="4" t="s">
        <v>32</v>
      </c>
      <c r="B3271" s="4">
        <f>SUM(B3264:B3270)</f>
        <v>720206</v>
      </c>
      <c r="C3271" s="3"/>
      <c r="D3271" s="4">
        <f>SUM(D3264:D3270)</f>
        <v>828369</v>
      </c>
      <c r="E3271" s="3"/>
      <c r="F3271" s="4">
        <f>SUM(F3264:F3270)</f>
        <v>992193</v>
      </c>
      <c r="L3271" s="25"/>
    </row>
    <row r="3272" spans="1:12" s="5" customFormat="1" ht="15.75">
      <c r="A3272" s="4"/>
      <c r="B3272" s="4"/>
      <c r="C3272" s="3"/>
      <c r="D3272" s="4"/>
      <c r="E3272" s="3"/>
      <c r="F3272" s="4"/>
      <c r="L3272" s="25"/>
    </row>
    <row r="3273" spans="1:12" s="5" customFormat="1" ht="15.75">
      <c r="A3273" s="4" t="s">
        <v>33</v>
      </c>
      <c r="B3273" s="4">
        <f>I3259</f>
        <v>191320</v>
      </c>
      <c r="C3273" s="3"/>
      <c r="D3273" s="4">
        <f>J3259</f>
        <v>190000</v>
      </c>
      <c r="E3273" s="3"/>
      <c r="F3273" s="4">
        <f>K3259</f>
        <v>190000</v>
      </c>
      <c r="L3273" s="25"/>
    </row>
    <row r="3274" spans="1:12" s="5" customFormat="1" ht="15.75">
      <c r="A3274" s="4" t="s">
        <v>34</v>
      </c>
      <c r="B3274" s="4">
        <f>I3260</f>
        <v>0</v>
      </c>
      <c r="C3274" s="3"/>
      <c r="D3274" s="4">
        <f>J3260</f>
        <v>0</v>
      </c>
      <c r="E3274" s="3"/>
      <c r="F3274" s="4">
        <f>K3260</f>
        <v>0</v>
      </c>
      <c r="L3274" s="25"/>
    </row>
    <row r="3275" spans="1:12" s="5" customFormat="1" ht="15.75">
      <c r="A3275" s="4" t="s">
        <v>35</v>
      </c>
      <c r="B3275" s="4">
        <f>I3261</f>
        <v>173959</v>
      </c>
      <c r="C3275" s="3"/>
      <c r="D3275" s="4">
        <f>J3261</f>
        <v>175091</v>
      </c>
      <c r="E3275" s="3"/>
      <c r="F3275" s="4">
        <f>K3261</f>
        <v>316295</v>
      </c>
      <c r="L3275" s="25"/>
    </row>
    <row r="3276" spans="1:12" s="5" customFormat="1" ht="15.75">
      <c r="A3276" s="4" t="s">
        <v>36</v>
      </c>
      <c r="B3276" s="12">
        <f>I3262</f>
        <v>0</v>
      </c>
      <c r="C3276" s="3"/>
      <c r="D3276" s="12">
        <f>J3262</f>
        <v>0</v>
      </c>
      <c r="E3276" s="3"/>
      <c r="F3276" s="12">
        <f>K3262</f>
        <v>0</v>
      </c>
      <c r="L3276" s="25"/>
    </row>
    <row r="3277" spans="1:12" s="5" customFormat="1" ht="15.75">
      <c r="A3277" s="4"/>
      <c r="B3277" s="4"/>
      <c r="C3277" s="3"/>
      <c r="D3277" s="4"/>
      <c r="E3277" s="3"/>
      <c r="F3277" s="4"/>
      <c r="L3277" s="25"/>
    </row>
    <row r="3278" spans="1:12" s="5" customFormat="1" ht="15.75">
      <c r="A3278" s="4" t="s">
        <v>37</v>
      </c>
      <c r="B3278" s="4">
        <f>SUM(B3273:B3277)</f>
        <v>365279</v>
      </c>
      <c r="C3278" s="3"/>
      <c r="D3278" s="4">
        <f>SUM(D3273:D3277)</f>
        <v>365091</v>
      </c>
      <c r="E3278" s="3"/>
      <c r="F3278" s="4">
        <f>SUM(F3273:F3277)</f>
        <v>506295</v>
      </c>
      <c r="L3278" s="25"/>
    </row>
    <row r="3279" spans="1:12" s="5" customFormat="1" ht="15.75">
      <c r="A3279" s="4"/>
      <c r="B3279" s="4"/>
      <c r="C3279" s="3"/>
      <c r="D3279" s="4"/>
      <c r="E3279" s="3"/>
      <c r="F3279" s="4"/>
      <c r="L3279" s="25"/>
    </row>
    <row r="3280" spans="1:12" s="5" customFormat="1" ht="15.75">
      <c r="A3280" s="4" t="s">
        <v>38</v>
      </c>
      <c r="B3280" s="4">
        <f aca="true" t="shared" si="489" ref="B3280:B3285">I3263</f>
        <v>727430</v>
      </c>
      <c r="C3280" s="3"/>
      <c r="D3280" s="4">
        <f aca="true" t="shared" si="490" ref="D3280:D3285">J3263</f>
        <v>1456578</v>
      </c>
      <c r="E3280" s="3"/>
      <c r="F3280" s="4">
        <f aca="true" t="shared" si="491" ref="F3280:F3285">K3263</f>
        <v>1400000</v>
      </c>
      <c r="L3280" s="25"/>
    </row>
    <row r="3281" spans="1:12" s="5" customFormat="1" ht="15.75">
      <c r="A3281" s="4" t="s">
        <v>39</v>
      </c>
      <c r="B3281" s="4">
        <f t="shared" si="489"/>
        <v>0</v>
      </c>
      <c r="C3281" s="3"/>
      <c r="D3281" s="4">
        <f t="shared" si="490"/>
        <v>0</v>
      </c>
      <c r="E3281" s="3"/>
      <c r="F3281" s="4">
        <f t="shared" si="491"/>
        <v>0</v>
      </c>
      <c r="L3281" s="25"/>
    </row>
    <row r="3282" spans="1:12" s="5" customFormat="1" ht="15.75">
      <c r="A3282" s="4" t="s">
        <v>40</v>
      </c>
      <c r="B3282" s="4">
        <f t="shared" si="489"/>
        <v>0</v>
      </c>
      <c r="C3282" s="3"/>
      <c r="D3282" s="4">
        <f t="shared" si="490"/>
        <v>0</v>
      </c>
      <c r="E3282" s="3"/>
      <c r="F3282" s="4">
        <f t="shared" si="491"/>
        <v>0</v>
      </c>
      <c r="L3282" s="25"/>
    </row>
    <row r="3283" spans="1:12" s="5" customFormat="1" ht="15.75">
      <c r="A3283" s="4" t="s">
        <v>41</v>
      </c>
      <c r="B3283" s="4">
        <f t="shared" si="489"/>
        <v>0</v>
      </c>
      <c r="C3283" s="3"/>
      <c r="D3283" s="4">
        <f t="shared" si="490"/>
        <v>0</v>
      </c>
      <c r="E3283" s="3"/>
      <c r="F3283" s="4">
        <f t="shared" si="491"/>
        <v>0</v>
      </c>
      <c r="L3283" s="25"/>
    </row>
    <row r="3284" spans="1:12" s="5" customFormat="1" ht="15.75">
      <c r="A3284" s="4" t="s">
        <v>42</v>
      </c>
      <c r="B3284" s="4">
        <f t="shared" si="489"/>
        <v>0</v>
      </c>
      <c r="C3284" s="3"/>
      <c r="D3284" s="4">
        <f t="shared" si="490"/>
        <v>0</v>
      </c>
      <c r="E3284" s="3"/>
      <c r="F3284" s="4">
        <f t="shared" si="491"/>
        <v>0</v>
      </c>
      <c r="L3284" s="25"/>
    </row>
    <row r="3285" spans="1:12" s="5" customFormat="1" ht="15.75">
      <c r="A3285" s="4" t="s">
        <v>43</v>
      </c>
      <c r="B3285" s="4">
        <f t="shared" si="489"/>
        <v>44400</v>
      </c>
      <c r="C3285" s="3"/>
      <c r="D3285" s="4">
        <f t="shared" si="490"/>
        <v>60000</v>
      </c>
      <c r="E3285" s="3"/>
      <c r="F3285" s="4">
        <f t="shared" si="491"/>
        <v>60000</v>
      </c>
      <c r="L3285" s="25"/>
    </row>
    <row r="3286" spans="1:12" s="5" customFormat="1" ht="15.75">
      <c r="A3286" s="4" t="s">
        <v>44</v>
      </c>
      <c r="B3286" s="4"/>
      <c r="C3286" s="4"/>
      <c r="D3286" s="4"/>
      <c r="E3286" s="3"/>
      <c r="F3286" s="4"/>
      <c r="L3286" s="25"/>
    </row>
    <row r="3287" spans="1:12" s="5" customFormat="1" ht="15.75">
      <c r="A3287" s="4" t="s">
        <v>45</v>
      </c>
      <c r="B3287" s="12">
        <f>I3269</f>
        <v>0</v>
      </c>
      <c r="C3287" s="3"/>
      <c r="D3287" s="12">
        <f>J3269</f>
        <v>16524</v>
      </c>
      <c r="E3287" s="3"/>
      <c r="F3287" s="12">
        <f>K3269</f>
        <v>16524</v>
      </c>
      <c r="L3287" s="25"/>
    </row>
    <row r="3288" spans="1:12" s="5" customFormat="1" ht="15.75">
      <c r="A3288" s="4"/>
      <c r="B3288" s="4"/>
      <c r="C3288" s="4"/>
      <c r="D3288" s="4"/>
      <c r="E3288" s="3"/>
      <c r="F3288" s="4"/>
      <c r="L3288" s="25"/>
    </row>
    <row r="3289" spans="1:12" s="5" customFormat="1" ht="15.75">
      <c r="A3289" s="4" t="s">
        <v>46</v>
      </c>
      <c r="B3289" s="4">
        <f>SUM(B3233:B3234)+B3243+SUM(B3247:B3256)+B3262+B3271+SUM(B3277:B3288)</f>
        <v>8474491</v>
      </c>
      <c r="C3289" s="3"/>
      <c r="D3289" s="4">
        <f>SUM(D3233:D3234)+D3243+SUM(D3247:D3256)+D3262+D3271+SUM(D3277:D3288)</f>
        <v>10245662</v>
      </c>
      <c r="E3289" s="3"/>
      <c r="F3289" s="4">
        <f>SUM(F3233:F3234)+F3243+SUM(F3247:F3256)+F3262+F3271+SUM(F3277:F3288)</f>
        <v>11061889</v>
      </c>
      <c r="L3289" s="25"/>
    </row>
    <row r="3290" spans="1:12" s="5" customFormat="1" ht="15.75">
      <c r="A3290" s="4"/>
      <c r="B3290" s="4"/>
      <c r="C3290" s="3"/>
      <c r="D3290" s="4"/>
      <c r="E3290" s="3"/>
      <c r="F3290" s="4"/>
      <c r="L3290" s="25"/>
    </row>
    <row r="3291" spans="1:12" s="5" customFormat="1" ht="15.75">
      <c r="A3291" s="13" t="s">
        <v>47</v>
      </c>
      <c r="B3291" s="4"/>
      <c r="C3291" s="4"/>
      <c r="D3291" s="4"/>
      <c r="E3291" s="4"/>
      <c r="F3291" s="4"/>
      <c r="L3291" s="25"/>
    </row>
    <row r="3292" spans="1:12" s="5" customFormat="1" ht="15.75">
      <c r="A3292" s="14" t="s">
        <v>48</v>
      </c>
      <c r="B3292" s="4"/>
      <c r="C3292" s="3"/>
      <c r="D3292" s="4"/>
      <c r="E3292" s="3"/>
      <c r="F3292" s="4"/>
      <c r="L3292" s="25"/>
    </row>
    <row r="3293" spans="1:12" s="5" customFormat="1" ht="15.75">
      <c r="A3293" s="14" t="s">
        <v>49</v>
      </c>
      <c r="B3293" s="4"/>
      <c r="C3293" s="3"/>
      <c r="D3293" s="4"/>
      <c r="E3293" s="3"/>
      <c r="F3293" s="4"/>
      <c r="L3293" s="25"/>
    </row>
    <row r="3294" spans="1:12" s="5" customFormat="1" ht="15.75">
      <c r="A3294" s="14" t="s">
        <v>50</v>
      </c>
      <c r="B3294" s="3"/>
      <c r="C3294" s="3"/>
      <c r="D3294" s="3"/>
      <c r="E3294" s="3"/>
      <c r="F3294" s="3"/>
      <c r="L3294" s="25"/>
    </row>
    <row r="3295" spans="1:12" s="5" customFormat="1" ht="15.75">
      <c r="A3295" s="14" t="s">
        <v>51</v>
      </c>
      <c r="B3295" s="4"/>
      <c r="C3295" s="3"/>
      <c r="D3295" s="4"/>
      <c r="E3295" s="3"/>
      <c r="F3295" s="4"/>
      <c r="L3295" s="25"/>
    </row>
    <row r="3296" spans="1:12" s="5" customFormat="1" ht="15.75">
      <c r="A3296" s="4"/>
      <c r="B3296" s="4"/>
      <c r="C3296" s="3"/>
      <c r="D3296" s="4"/>
      <c r="E3296" s="3"/>
      <c r="F3296" s="4"/>
      <c r="L3296" s="25"/>
    </row>
    <row r="3297" spans="1:12" s="5" customFormat="1" ht="15.75">
      <c r="A3297" s="4"/>
      <c r="B3297" s="4"/>
      <c r="C3297" s="3"/>
      <c r="D3297" s="4"/>
      <c r="E3297" s="3"/>
      <c r="F3297" s="4"/>
      <c r="L3297" s="25"/>
    </row>
    <row r="3298" spans="1:12" s="5" customFormat="1" ht="15.75">
      <c r="A3298" s="15"/>
      <c r="B3298" s="4"/>
      <c r="C3298" s="3"/>
      <c r="D3298" s="4"/>
      <c r="E3298" s="3"/>
      <c r="F3298" s="4"/>
      <c r="L3298" s="25"/>
    </row>
    <row r="3299" spans="1:12" s="5" customFormat="1" ht="15.75">
      <c r="A3299" s="15"/>
      <c r="B3299" s="4"/>
      <c r="C3299" s="3"/>
      <c r="D3299" s="4"/>
      <c r="E3299" s="3"/>
      <c r="F3299" s="4"/>
      <c r="L3299" s="25"/>
    </row>
    <row r="3300" spans="1:12" s="5" customFormat="1" ht="15.75">
      <c r="A3300" s="16"/>
      <c r="B3300" s="4"/>
      <c r="C3300" s="3"/>
      <c r="D3300" s="4"/>
      <c r="E3300" s="3"/>
      <c r="F3300" s="4"/>
      <c r="L3300" s="25"/>
    </row>
    <row r="3301" spans="1:12" s="5" customFormat="1" ht="15.75">
      <c r="A3301" s="17"/>
      <c r="B3301" s="4"/>
      <c r="C3301" s="3"/>
      <c r="D3301" s="4"/>
      <c r="E3301" s="3"/>
      <c r="F3301" s="4"/>
      <c r="L3301" s="25"/>
    </row>
    <row r="3302" spans="1:12" s="5" customFormat="1" ht="15.75">
      <c r="A3302" s="18" t="s">
        <v>52</v>
      </c>
      <c r="B3302" s="4"/>
      <c r="C3302" s="3"/>
      <c r="D3302" s="4"/>
      <c r="E3302" s="3"/>
      <c r="F3302" s="4"/>
      <c r="L3302" s="25"/>
    </row>
    <row r="3303" spans="1:12" s="5" customFormat="1" ht="15.75">
      <c r="A3303" s="4"/>
      <c r="B3303" s="4"/>
      <c r="C3303" s="3"/>
      <c r="D3303" s="4"/>
      <c r="E3303" s="3"/>
      <c r="F3303" s="4"/>
      <c r="L3303" s="25"/>
    </row>
    <row r="3304" spans="1:12" s="5" customFormat="1" ht="15.75">
      <c r="A3304" s="6" t="s">
        <v>0</v>
      </c>
      <c r="B3304" s="4"/>
      <c r="C3304" s="3"/>
      <c r="D3304" s="4"/>
      <c r="E3304" s="3"/>
      <c r="F3304" s="4"/>
      <c r="L3304" s="25"/>
    </row>
    <row r="3305" spans="1:12" s="5" customFormat="1" ht="15.75">
      <c r="A3305" s="4"/>
      <c r="B3305" s="4"/>
      <c r="C3305" s="3"/>
      <c r="D3305" s="4"/>
      <c r="E3305" s="3"/>
      <c r="F3305" s="4"/>
      <c r="L3305" s="25"/>
    </row>
    <row r="3306" spans="1:12" s="5" customFormat="1" ht="15.75">
      <c r="A3306" s="6" t="s">
        <v>1</v>
      </c>
      <c r="B3306" s="4"/>
      <c r="C3306" s="3"/>
      <c r="D3306" s="4"/>
      <c r="E3306" s="3"/>
      <c r="F3306" s="4"/>
      <c r="L3306" s="25"/>
    </row>
    <row r="3307" spans="1:12" s="5" customFormat="1" ht="15.75">
      <c r="A3307" s="19" t="s">
        <v>93</v>
      </c>
      <c r="B3307" s="4"/>
      <c r="C3307" s="3"/>
      <c r="D3307" s="4"/>
      <c r="E3307" s="3"/>
      <c r="F3307" s="4"/>
      <c r="L3307" s="25"/>
    </row>
    <row r="3308" spans="1:12" s="5" customFormat="1" ht="15.75">
      <c r="A3308" s="4"/>
      <c r="B3308" s="4"/>
      <c r="C3308" s="3"/>
      <c r="D3308" s="8"/>
      <c r="E3308" s="9"/>
      <c r="F3308" s="8"/>
      <c r="L3308" s="25"/>
    </row>
    <row r="3309" spans="1:12" s="5" customFormat="1" ht="15.75">
      <c r="A3309" s="4"/>
      <c r="B3309" s="10"/>
      <c r="C3309" s="11"/>
      <c r="D3309" s="10"/>
      <c r="E3309" s="11"/>
      <c r="F3309" s="10"/>
      <c r="L3309" s="25"/>
    </row>
    <row r="3310" spans="1:12" s="5" customFormat="1" ht="15.75">
      <c r="A3310" s="4"/>
      <c r="B3310" s="2">
        <v>1997</v>
      </c>
      <c r="C3310" s="1"/>
      <c r="D3310" s="2">
        <v>1998</v>
      </c>
      <c r="E3310" s="1"/>
      <c r="F3310" s="2">
        <v>1999</v>
      </c>
      <c r="L3310" s="25"/>
    </row>
    <row r="3311" spans="1:12" s="5" customFormat="1" ht="15.75">
      <c r="A3311" s="4"/>
      <c r="B3311" s="4"/>
      <c r="C3311" s="3"/>
      <c r="D3311" s="4"/>
      <c r="E3311" s="3"/>
      <c r="F3311" s="4"/>
      <c r="L3311" s="25"/>
    </row>
    <row r="3312" spans="1:13" s="5" customFormat="1" ht="15.75">
      <c r="A3312" s="4" t="s">
        <v>3</v>
      </c>
      <c r="B3312" s="4">
        <f>I3312</f>
        <v>8504025</v>
      </c>
      <c r="C3312" s="3"/>
      <c r="D3312" s="4">
        <f>J3312</f>
        <v>16650418</v>
      </c>
      <c r="E3312" s="3"/>
      <c r="F3312" s="4">
        <f>K3312</f>
        <v>16576794</v>
      </c>
      <c r="H3312" s="25" t="s">
        <v>193</v>
      </c>
      <c r="I3312" s="26">
        <v>8504025</v>
      </c>
      <c r="J3312" s="26">
        <v>16650418</v>
      </c>
      <c r="K3312" s="26">
        <v>16576794</v>
      </c>
      <c r="L3312" s="25">
        <v>1</v>
      </c>
      <c r="M3312" s="25" t="s">
        <v>116</v>
      </c>
    </row>
    <row r="3313" spans="1:13" s="5" customFormat="1" ht="15.75">
      <c r="A3313" s="4" t="s">
        <v>4</v>
      </c>
      <c r="B3313" s="4">
        <f>I3313</f>
        <v>19789214</v>
      </c>
      <c r="C3313" s="3"/>
      <c r="D3313" s="4">
        <f>J3313</f>
        <v>18526668</v>
      </c>
      <c r="E3313" s="3"/>
      <c r="F3313" s="4">
        <f>K3313</f>
        <v>18154815</v>
      </c>
      <c r="H3313" s="25" t="s">
        <v>193</v>
      </c>
      <c r="I3313" s="26">
        <v>19789214</v>
      </c>
      <c r="J3313" s="26">
        <v>18526668</v>
      </c>
      <c r="K3313" s="26">
        <v>18154815</v>
      </c>
      <c r="L3313" s="25">
        <v>2</v>
      </c>
      <c r="M3313" s="25" t="s">
        <v>117</v>
      </c>
    </row>
    <row r="3314" spans="1:13" s="5" customFormat="1" ht="15.75">
      <c r="A3314" s="4"/>
      <c r="B3314" s="4"/>
      <c r="C3314" s="3"/>
      <c r="D3314" s="4"/>
      <c r="E3314" s="3"/>
      <c r="F3314" s="4"/>
      <c r="H3314" s="25" t="s">
        <v>193</v>
      </c>
      <c r="I3314" s="26">
        <v>298121958</v>
      </c>
      <c r="J3314" s="26">
        <v>299413919</v>
      </c>
      <c r="K3314" s="26">
        <v>302179405</v>
      </c>
      <c r="L3314" s="25">
        <v>3</v>
      </c>
      <c r="M3314" s="25" t="s">
        <v>118</v>
      </c>
    </row>
    <row r="3315" spans="1:13" s="5" customFormat="1" ht="15.75">
      <c r="A3315" s="4" t="s">
        <v>5</v>
      </c>
      <c r="B3315" s="4">
        <f aca="true" t="shared" si="492" ref="B3315:B3320">I3314</f>
        <v>298121958</v>
      </c>
      <c r="C3315" s="3"/>
      <c r="D3315" s="4">
        <f aca="true" t="shared" si="493" ref="D3315:D3320">J3314</f>
        <v>299413919</v>
      </c>
      <c r="E3315" s="3"/>
      <c r="F3315" s="4">
        <f aca="true" t="shared" si="494" ref="F3315:F3320">K3314</f>
        <v>302179405</v>
      </c>
      <c r="H3315" s="25" t="s">
        <v>193</v>
      </c>
      <c r="I3315" s="26">
        <v>2078984</v>
      </c>
      <c r="J3315" s="26">
        <v>2078984</v>
      </c>
      <c r="K3315" s="26">
        <v>1007798</v>
      </c>
      <c r="L3315" s="25">
        <v>4</v>
      </c>
      <c r="M3315" s="25" t="s">
        <v>119</v>
      </c>
    </row>
    <row r="3316" spans="1:13" s="5" customFormat="1" ht="15.75">
      <c r="A3316" s="4" t="s">
        <v>6</v>
      </c>
      <c r="B3316" s="4">
        <f t="shared" si="492"/>
        <v>2078984</v>
      </c>
      <c r="C3316" s="3"/>
      <c r="D3316" s="4">
        <f t="shared" si="493"/>
        <v>2078984</v>
      </c>
      <c r="E3316" s="3"/>
      <c r="F3316" s="4">
        <f t="shared" si="494"/>
        <v>1007798</v>
      </c>
      <c r="H3316" s="25" t="s">
        <v>193</v>
      </c>
      <c r="I3316" s="26">
        <v>3803142</v>
      </c>
      <c r="J3316" s="26">
        <v>4485449</v>
      </c>
      <c r="K3316" s="26">
        <v>4769115</v>
      </c>
      <c r="L3316" s="25">
        <v>5</v>
      </c>
      <c r="M3316" s="25" t="s">
        <v>120</v>
      </c>
    </row>
    <row r="3317" spans="1:13" s="5" customFormat="1" ht="15.75">
      <c r="A3317" s="4" t="s">
        <v>7</v>
      </c>
      <c r="B3317" s="4">
        <f t="shared" si="492"/>
        <v>3803142</v>
      </c>
      <c r="C3317" s="3"/>
      <c r="D3317" s="4">
        <f t="shared" si="493"/>
        <v>4485449</v>
      </c>
      <c r="E3317" s="3"/>
      <c r="F3317" s="4">
        <f t="shared" si="494"/>
        <v>4769115</v>
      </c>
      <c r="H3317" s="25" t="s">
        <v>193</v>
      </c>
      <c r="I3317" s="26">
        <v>1598378</v>
      </c>
      <c r="J3317" s="26">
        <v>1679305</v>
      </c>
      <c r="K3317" s="26">
        <v>2057159</v>
      </c>
      <c r="L3317" s="25">
        <v>6</v>
      </c>
      <c r="M3317" s="25" t="s">
        <v>121</v>
      </c>
    </row>
    <row r="3318" spans="1:13" s="5" customFormat="1" ht="15.75">
      <c r="A3318" s="4" t="s">
        <v>8</v>
      </c>
      <c r="B3318" s="4">
        <f t="shared" si="492"/>
        <v>1598378</v>
      </c>
      <c r="C3318" s="3"/>
      <c r="D3318" s="4">
        <f t="shared" si="493"/>
        <v>1679305</v>
      </c>
      <c r="E3318" s="3"/>
      <c r="F3318" s="4">
        <f t="shared" si="494"/>
        <v>2057159</v>
      </c>
      <c r="H3318" s="25" t="s">
        <v>193</v>
      </c>
      <c r="I3318" s="26">
        <v>2118453</v>
      </c>
      <c r="J3318" s="26">
        <v>1892431</v>
      </c>
      <c r="K3318" s="26">
        <v>2291420</v>
      </c>
      <c r="L3318" s="25">
        <v>7</v>
      </c>
      <c r="M3318" s="25" t="s">
        <v>122</v>
      </c>
    </row>
    <row r="3319" spans="1:13" s="5" customFormat="1" ht="15.75">
      <c r="A3319" s="4" t="s">
        <v>9</v>
      </c>
      <c r="B3319" s="4">
        <f t="shared" si="492"/>
        <v>2118453</v>
      </c>
      <c r="C3319" s="3"/>
      <c r="D3319" s="4">
        <f t="shared" si="493"/>
        <v>1892431</v>
      </c>
      <c r="E3319" s="3"/>
      <c r="F3319" s="4">
        <f t="shared" si="494"/>
        <v>2291420</v>
      </c>
      <c r="H3319" s="25" t="s">
        <v>193</v>
      </c>
      <c r="I3319" s="29">
        <v>0</v>
      </c>
      <c r="J3319" s="29">
        <v>4873216</v>
      </c>
      <c r="K3319" s="29">
        <v>4880121</v>
      </c>
      <c r="L3319" s="25">
        <v>8</v>
      </c>
      <c r="M3319" s="25" t="s">
        <v>123</v>
      </c>
    </row>
    <row r="3320" spans="1:13" s="5" customFormat="1" ht="15.75">
      <c r="A3320" s="4" t="s">
        <v>10</v>
      </c>
      <c r="B3320" s="12">
        <f t="shared" si="492"/>
        <v>0</v>
      </c>
      <c r="C3320" s="3"/>
      <c r="D3320" s="12">
        <f t="shared" si="493"/>
        <v>4873216</v>
      </c>
      <c r="E3320" s="3"/>
      <c r="F3320" s="12">
        <f t="shared" si="494"/>
        <v>4880121</v>
      </c>
      <c r="H3320" s="25" t="s">
        <v>193</v>
      </c>
      <c r="I3320" s="26">
        <v>2396354</v>
      </c>
      <c r="J3320" s="26">
        <v>2514826</v>
      </c>
      <c r="K3320" s="26">
        <v>2520020</v>
      </c>
      <c r="L3320" s="25">
        <v>9</v>
      </c>
      <c r="M3320" s="25" t="s">
        <v>124</v>
      </c>
    </row>
    <row r="3321" spans="1:13" s="5" customFormat="1" ht="15.75">
      <c r="A3321" s="4"/>
      <c r="B3321" s="3"/>
      <c r="C3321" s="3"/>
      <c r="D3321" s="3"/>
      <c r="E3321" s="3"/>
      <c r="F3321" s="3"/>
      <c r="H3321" s="25" t="s">
        <v>193</v>
      </c>
      <c r="I3321" s="26">
        <v>203852</v>
      </c>
      <c r="J3321" s="26">
        <v>217839</v>
      </c>
      <c r="K3321" s="26">
        <v>219984</v>
      </c>
      <c r="L3321" s="25">
        <v>10</v>
      </c>
      <c r="M3321" s="25" t="s">
        <v>125</v>
      </c>
    </row>
    <row r="3322" spans="1:13" s="5" customFormat="1" ht="15.75">
      <c r="A3322" s="4" t="s">
        <v>11</v>
      </c>
      <c r="B3322" s="4">
        <f>SUM(B3315:B3321)</f>
        <v>307720915</v>
      </c>
      <c r="C3322" s="3"/>
      <c r="D3322" s="4">
        <f>SUM(D3315:D3321)</f>
        <v>314423304</v>
      </c>
      <c r="E3322" s="3"/>
      <c r="F3322" s="4">
        <f>SUM(F3315:F3321)</f>
        <v>317185018</v>
      </c>
      <c r="H3322" s="25" t="s">
        <v>193</v>
      </c>
      <c r="I3322" s="26">
        <v>12845937</v>
      </c>
      <c r="J3322" s="26">
        <v>13250483</v>
      </c>
      <c r="K3322" s="26">
        <v>13150030</v>
      </c>
      <c r="L3322" s="25">
        <v>11</v>
      </c>
      <c r="M3322" s="25" t="s">
        <v>126</v>
      </c>
    </row>
    <row r="3323" spans="1:13" s="5" customFormat="1" ht="15.75">
      <c r="A3323" s="4"/>
      <c r="B3323" s="4"/>
      <c r="C3323" s="3"/>
      <c r="D3323" s="4"/>
      <c r="E3323" s="3"/>
      <c r="F3323" s="4"/>
      <c r="H3323" s="25" t="s">
        <v>193</v>
      </c>
      <c r="I3323" s="26">
        <v>12540816</v>
      </c>
      <c r="J3323" s="26">
        <v>13983137</v>
      </c>
      <c r="K3323" s="26">
        <v>14809620</v>
      </c>
      <c r="L3323" s="25">
        <v>12</v>
      </c>
      <c r="M3323" s="25" t="s">
        <v>127</v>
      </c>
    </row>
    <row r="3324" spans="1:13" s="5" customFormat="1" ht="15.75">
      <c r="A3324" s="4" t="s">
        <v>12</v>
      </c>
      <c r="B3324" s="3">
        <f>I3320</f>
        <v>2396354</v>
      </c>
      <c r="C3324" s="3"/>
      <c r="D3324" s="3">
        <f>J3320</f>
        <v>2514826</v>
      </c>
      <c r="E3324" s="3"/>
      <c r="F3324" s="3">
        <f>K3320</f>
        <v>2520020</v>
      </c>
      <c r="H3324" s="25" t="s">
        <v>193</v>
      </c>
      <c r="I3324" s="26">
        <v>0</v>
      </c>
      <c r="J3324" s="26">
        <v>0</v>
      </c>
      <c r="K3324" s="26">
        <v>46139496</v>
      </c>
      <c r="L3324" s="25">
        <v>13</v>
      </c>
      <c r="M3324" s="25" t="s">
        <v>128</v>
      </c>
    </row>
    <row r="3325" spans="1:13" s="5" customFormat="1" ht="15.75">
      <c r="A3325" s="4" t="s">
        <v>13</v>
      </c>
      <c r="B3325" s="12">
        <f>I3321</f>
        <v>203852</v>
      </c>
      <c r="C3325" s="3"/>
      <c r="D3325" s="12">
        <f>J3321</f>
        <v>217839</v>
      </c>
      <c r="E3325" s="3"/>
      <c r="F3325" s="12">
        <f>K3321</f>
        <v>219984</v>
      </c>
      <c r="H3325" s="25" t="s">
        <v>193</v>
      </c>
      <c r="I3325" s="26">
        <v>21762824</v>
      </c>
      <c r="J3325" s="26">
        <v>20776691</v>
      </c>
      <c r="K3325" s="26">
        <v>17112538</v>
      </c>
      <c r="L3325" s="25">
        <v>14</v>
      </c>
      <c r="M3325" s="25" t="s">
        <v>129</v>
      </c>
    </row>
    <row r="3326" spans="1:13" s="5" customFormat="1" ht="15.75">
      <c r="A3326" s="4"/>
      <c r="B3326" s="3"/>
      <c r="C3326" s="3"/>
      <c r="D3326" s="3"/>
      <c r="E3326" s="3"/>
      <c r="F3326" s="3"/>
      <c r="H3326" s="25" t="s">
        <v>193</v>
      </c>
      <c r="I3326" s="26">
        <v>998285</v>
      </c>
      <c r="J3326" s="26">
        <v>1155904</v>
      </c>
      <c r="K3326" s="26">
        <v>1109934</v>
      </c>
      <c r="L3326" s="25">
        <v>15</v>
      </c>
      <c r="M3326" s="25" t="s">
        <v>130</v>
      </c>
    </row>
    <row r="3327" spans="1:13" s="5" customFormat="1" ht="15.75">
      <c r="A3327" s="4" t="s">
        <v>14</v>
      </c>
      <c r="B3327" s="4">
        <f>SUM(B3324:B3326)</f>
        <v>2600206</v>
      </c>
      <c r="C3327" s="3"/>
      <c r="D3327" s="4">
        <f>SUM(D3324:D3326)</f>
        <v>2732665</v>
      </c>
      <c r="E3327" s="3"/>
      <c r="F3327" s="4">
        <f>SUM(F3324:F3326)</f>
        <v>2740004</v>
      </c>
      <c r="H3327" s="25" t="s">
        <v>193</v>
      </c>
      <c r="I3327" s="26">
        <v>7121</v>
      </c>
      <c r="J3327" s="26">
        <v>7095</v>
      </c>
      <c r="K3327" s="26">
        <v>7362</v>
      </c>
      <c r="L3327" s="25">
        <v>16</v>
      </c>
      <c r="M3327" s="25" t="s">
        <v>131</v>
      </c>
    </row>
    <row r="3328" spans="1:13" s="5" customFormat="1" ht="15.75">
      <c r="A3328" s="4"/>
      <c r="B3328" s="4"/>
      <c r="C3328" s="4"/>
      <c r="D3328" s="4"/>
      <c r="E3328" s="4"/>
      <c r="F3328" s="4"/>
      <c r="H3328" s="25" t="s">
        <v>193</v>
      </c>
      <c r="I3328" s="26">
        <v>206042</v>
      </c>
      <c r="J3328" s="26">
        <v>429531</v>
      </c>
      <c r="K3328" s="26">
        <v>450339</v>
      </c>
      <c r="L3328" s="25">
        <v>17</v>
      </c>
      <c r="M3328" s="25" t="s">
        <v>132</v>
      </c>
    </row>
    <row r="3329" spans="1:13" s="5" customFormat="1" ht="15.75">
      <c r="A3329" s="4" t="s">
        <v>15</v>
      </c>
      <c r="B3329" s="4">
        <f aca="true" t="shared" si="495" ref="B3329:B3335">I3322</f>
        <v>12845937</v>
      </c>
      <c r="C3329" s="3"/>
      <c r="D3329" s="4">
        <f aca="true" t="shared" si="496" ref="D3329:D3335">J3322</f>
        <v>13250483</v>
      </c>
      <c r="E3329" s="3"/>
      <c r="F3329" s="4">
        <f aca="true" t="shared" si="497" ref="F3329:F3335">K3322</f>
        <v>13150030</v>
      </c>
      <c r="H3329" s="25" t="s">
        <v>193</v>
      </c>
      <c r="I3329" s="27">
        <v>119083642</v>
      </c>
      <c r="J3329" s="27">
        <v>142534245</v>
      </c>
      <c r="K3329" s="27">
        <v>159145801</v>
      </c>
      <c r="L3329" s="25">
        <v>18</v>
      </c>
      <c r="M3329" s="25" t="s">
        <v>133</v>
      </c>
    </row>
    <row r="3330" spans="1:13" s="5" customFormat="1" ht="15.75">
      <c r="A3330" s="4" t="s">
        <v>16</v>
      </c>
      <c r="B3330" s="4">
        <f t="shared" si="495"/>
        <v>12540816</v>
      </c>
      <c r="C3330" s="3"/>
      <c r="D3330" s="4">
        <f t="shared" si="496"/>
        <v>13983137</v>
      </c>
      <c r="E3330" s="3"/>
      <c r="F3330" s="4">
        <f t="shared" si="497"/>
        <v>14809620</v>
      </c>
      <c r="H3330" s="25" t="s">
        <v>193</v>
      </c>
      <c r="I3330" s="26">
        <v>11833780</v>
      </c>
      <c r="J3330" s="26">
        <v>12325761</v>
      </c>
      <c r="K3330" s="26">
        <v>12325761</v>
      </c>
      <c r="L3330" s="25">
        <v>19</v>
      </c>
      <c r="M3330" s="25" t="s">
        <v>134</v>
      </c>
    </row>
    <row r="3331" spans="1:13" s="5" customFormat="1" ht="15.75">
      <c r="A3331" s="4" t="s">
        <v>17</v>
      </c>
      <c r="B3331" s="4">
        <f t="shared" si="495"/>
        <v>0</v>
      </c>
      <c r="C3331" s="3"/>
      <c r="D3331" s="4">
        <f t="shared" si="496"/>
        <v>0</v>
      </c>
      <c r="E3331" s="3"/>
      <c r="F3331" s="4">
        <f t="shared" si="497"/>
        <v>46139496</v>
      </c>
      <c r="H3331" s="25" t="s">
        <v>193</v>
      </c>
      <c r="I3331" s="26">
        <v>11364015</v>
      </c>
      <c r="J3331" s="26">
        <v>12833297</v>
      </c>
      <c r="K3331" s="26">
        <v>13495119</v>
      </c>
      <c r="L3331" s="25">
        <v>20</v>
      </c>
      <c r="M3331" s="25" t="s">
        <v>135</v>
      </c>
    </row>
    <row r="3332" spans="1:13" s="5" customFormat="1" ht="15.75">
      <c r="A3332" s="4" t="s">
        <v>18</v>
      </c>
      <c r="B3332" s="4">
        <f t="shared" si="495"/>
        <v>21762824</v>
      </c>
      <c r="C3332" s="3"/>
      <c r="D3332" s="4">
        <f t="shared" si="496"/>
        <v>20776691</v>
      </c>
      <c r="E3332" s="3"/>
      <c r="F3332" s="4">
        <f t="shared" si="497"/>
        <v>17112538</v>
      </c>
      <c r="H3332" s="25" t="s">
        <v>193</v>
      </c>
      <c r="I3332" s="26">
        <v>98156160</v>
      </c>
      <c r="J3332" s="26">
        <v>100017972</v>
      </c>
      <c r="K3332" s="26">
        <v>101867152</v>
      </c>
      <c r="L3332" s="25">
        <v>21</v>
      </c>
      <c r="M3332" s="25" t="s">
        <v>136</v>
      </c>
    </row>
    <row r="3333" spans="1:13" s="5" customFormat="1" ht="15.75">
      <c r="A3333" s="4" t="s">
        <v>19</v>
      </c>
      <c r="B3333" s="4">
        <f t="shared" si="495"/>
        <v>998285</v>
      </c>
      <c r="C3333" s="3"/>
      <c r="D3333" s="4">
        <f t="shared" si="496"/>
        <v>1155904</v>
      </c>
      <c r="E3333" s="3"/>
      <c r="F3333" s="4">
        <f t="shared" si="497"/>
        <v>1109934</v>
      </c>
      <c r="H3333" s="25" t="s">
        <v>193</v>
      </c>
      <c r="I3333" s="26">
        <v>371907</v>
      </c>
      <c r="J3333" s="26">
        <v>379726</v>
      </c>
      <c r="K3333" s="26">
        <v>384850</v>
      </c>
      <c r="L3333" s="25">
        <v>22</v>
      </c>
      <c r="M3333" s="25" t="s">
        <v>137</v>
      </c>
    </row>
    <row r="3334" spans="1:13" s="5" customFormat="1" ht="15.75">
      <c r="A3334" s="4" t="s">
        <v>20</v>
      </c>
      <c r="B3334" s="4">
        <f t="shared" si="495"/>
        <v>7121</v>
      </c>
      <c r="C3334" s="3"/>
      <c r="D3334" s="4">
        <f t="shared" si="496"/>
        <v>7095</v>
      </c>
      <c r="E3334" s="3"/>
      <c r="F3334" s="4">
        <f t="shared" si="497"/>
        <v>7362</v>
      </c>
      <c r="H3334" s="25" t="s">
        <v>193</v>
      </c>
      <c r="I3334" s="26">
        <v>225050</v>
      </c>
      <c r="J3334" s="26">
        <v>334739</v>
      </c>
      <c r="K3334" s="26">
        <v>363199</v>
      </c>
      <c r="L3334" s="25">
        <v>23</v>
      </c>
      <c r="M3334" s="25" t="s">
        <v>138</v>
      </c>
    </row>
    <row r="3335" spans="1:13" s="5" customFormat="1" ht="15.75">
      <c r="A3335" s="4" t="s">
        <v>21</v>
      </c>
      <c r="B3335" s="4">
        <f t="shared" si="495"/>
        <v>206042</v>
      </c>
      <c r="C3335" s="3"/>
      <c r="D3335" s="4">
        <f t="shared" si="496"/>
        <v>429531</v>
      </c>
      <c r="E3335" s="3"/>
      <c r="F3335" s="4">
        <f t="shared" si="497"/>
        <v>450339</v>
      </c>
      <c r="H3335" s="25" t="s">
        <v>193</v>
      </c>
      <c r="I3335" s="26">
        <v>1451930</v>
      </c>
      <c r="J3335" s="26">
        <v>1441674</v>
      </c>
      <c r="K3335" s="26">
        <v>1447688</v>
      </c>
      <c r="L3335" s="25">
        <v>24</v>
      </c>
      <c r="M3335" s="25" t="s">
        <v>139</v>
      </c>
    </row>
    <row r="3336" spans="1:13" s="5" customFormat="1" ht="15.75">
      <c r="A3336" s="4"/>
      <c r="B3336" s="4"/>
      <c r="C3336" s="3"/>
      <c r="D3336" s="4"/>
      <c r="E3336" s="3"/>
      <c r="F3336" s="4"/>
      <c r="H3336" s="25" t="s">
        <v>193</v>
      </c>
      <c r="I3336" s="26">
        <v>683461</v>
      </c>
      <c r="J3336" s="26">
        <v>678702</v>
      </c>
      <c r="K3336" s="26">
        <v>687038</v>
      </c>
      <c r="L3336" s="25">
        <v>25</v>
      </c>
      <c r="M3336" s="25" t="s">
        <v>140</v>
      </c>
    </row>
    <row r="3337" spans="1:13" s="5" customFormat="1" ht="15.75">
      <c r="A3337" s="4" t="s">
        <v>22</v>
      </c>
      <c r="B3337" s="4">
        <f>I3329</f>
        <v>119083642</v>
      </c>
      <c r="C3337" s="3"/>
      <c r="D3337" s="4">
        <f>J3329</f>
        <v>142534245</v>
      </c>
      <c r="E3337" s="3"/>
      <c r="F3337" s="4">
        <f>K3329</f>
        <v>159145801</v>
      </c>
      <c r="H3337" s="25" t="s">
        <v>193</v>
      </c>
      <c r="I3337" s="26">
        <v>0</v>
      </c>
      <c r="J3337" s="26">
        <v>0</v>
      </c>
      <c r="K3337" s="26">
        <v>50000</v>
      </c>
      <c r="L3337" s="25">
        <v>26</v>
      </c>
      <c r="M3337" s="25" t="s">
        <v>141</v>
      </c>
    </row>
    <row r="3338" spans="1:13" s="5" customFormat="1" ht="15.75">
      <c r="A3338" s="4" t="s">
        <v>23</v>
      </c>
      <c r="B3338" s="4">
        <f>I3330</f>
        <v>11833780</v>
      </c>
      <c r="C3338" s="3"/>
      <c r="D3338" s="4">
        <f>J3330</f>
        <v>12325761</v>
      </c>
      <c r="E3338" s="3"/>
      <c r="F3338" s="4">
        <f>K3330</f>
        <v>12325761</v>
      </c>
      <c r="H3338" s="25" t="s">
        <v>193</v>
      </c>
      <c r="I3338" s="26">
        <v>42684980</v>
      </c>
      <c r="J3338" s="26">
        <v>42750001</v>
      </c>
      <c r="K3338" s="26">
        <v>42750001</v>
      </c>
      <c r="L3338" s="25">
        <v>27</v>
      </c>
      <c r="M3338" s="25" t="s">
        <v>142</v>
      </c>
    </row>
    <row r="3339" spans="1:13" s="5" customFormat="1" ht="15.75">
      <c r="A3339" s="4" t="s">
        <v>24</v>
      </c>
      <c r="B3339" s="12">
        <f>I3331</f>
        <v>11364015</v>
      </c>
      <c r="C3339" s="3"/>
      <c r="D3339" s="12">
        <f>J3331</f>
        <v>12833297</v>
      </c>
      <c r="E3339" s="3"/>
      <c r="F3339" s="12">
        <f>K3331</f>
        <v>13495119</v>
      </c>
      <c r="H3339" s="25" t="s">
        <v>193</v>
      </c>
      <c r="I3339" s="26">
        <v>4334092</v>
      </c>
      <c r="J3339" s="26">
        <v>4449520</v>
      </c>
      <c r="K3339" s="26">
        <v>4496548</v>
      </c>
      <c r="L3339" s="25">
        <v>28</v>
      </c>
      <c r="M3339" s="25" t="s">
        <v>143</v>
      </c>
    </row>
    <row r="3340" spans="1:13" s="5" customFormat="1" ht="15.75">
      <c r="A3340" s="4"/>
      <c r="B3340" s="4"/>
      <c r="C3340" s="3"/>
      <c r="D3340" s="4"/>
      <c r="E3340" s="3"/>
      <c r="F3340" s="4"/>
      <c r="H3340" s="25" t="s">
        <v>193</v>
      </c>
      <c r="I3340" s="26">
        <v>13895098</v>
      </c>
      <c r="J3340" s="26">
        <v>14103969</v>
      </c>
      <c r="K3340" s="26">
        <v>14574961</v>
      </c>
      <c r="L3340" s="25">
        <v>29</v>
      </c>
      <c r="M3340" s="25" t="s">
        <v>144</v>
      </c>
    </row>
    <row r="3341" spans="1:13" s="5" customFormat="1" ht="15.75">
      <c r="A3341" s="4" t="s">
        <v>25</v>
      </c>
      <c r="B3341" s="4">
        <f>SUM(B3337:B3340)</f>
        <v>142281437</v>
      </c>
      <c r="C3341" s="3"/>
      <c r="D3341" s="4">
        <f>SUM(D3337:D3340)</f>
        <v>167693303</v>
      </c>
      <c r="E3341" s="3"/>
      <c r="F3341" s="4">
        <f>SUM(F3337:F3340)</f>
        <v>184966681</v>
      </c>
      <c r="H3341" s="25" t="s">
        <v>193</v>
      </c>
      <c r="I3341" s="26">
        <v>0</v>
      </c>
      <c r="J3341" s="26">
        <v>761846</v>
      </c>
      <c r="K3341" s="26">
        <v>625107</v>
      </c>
      <c r="L3341" s="25">
        <v>30</v>
      </c>
      <c r="M3341" s="25" t="s">
        <v>145</v>
      </c>
    </row>
    <row r="3342" spans="1:13" s="5" customFormat="1" ht="15.75">
      <c r="A3342" s="4"/>
      <c r="B3342" s="4"/>
      <c r="C3342" s="3"/>
      <c r="D3342" s="4"/>
      <c r="E3342" s="3"/>
      <c r="F3342" s="4"/>
      <c r="H3342" s="25" t="s">
        <v>193</v>
      </c>
      <c r="I3342" s="26">
        <v>216774138</v>
      </c>
      <c r="J3342" s="26">
        <v>240034169</v>
      </c>
      <c r="K3342" s="26">
        <v>231300000</v>
      </c>
      <c r="L3342" s="25">
        <v>31</v>
      </c>
      <c r="M3342" s="25" t="s">
        <v>146</v>
      </c>
    </row>
    <row r="3343" spans="1:13" s="5" customFormat="1" ht="15.75">
      <c r="A3343" s="4" t="s">
        <v>26</v>
      </c>
      <c r="B3343" s="4">
        <f aca="true" t="shared" si="498" ref="B3343:B3348">I3332</f>
        <v>98156160</v>
      </c>
      <c r="C3343" s="3"/>
      <c r="D3343" s="4">
        <f aca="true" t="shared" si="499" ref="D3343:D3348">J3332</f>
        <v>100017972</v>
      </c>
      <c r="E3343" s="3"/>
      <c r="F3343" s="4">
        <f aca="true" t="shared" si="500" ref="F3343:F3348">K3332</f>
        <v>101867152</v>
      </c>
      <c r="H3343" s="25" t="s">
        <v>193</v>
      </c>
      <c r="I3343" s="26">
        <v>23839939</v>
      </c>
      <c r="J3343" s="26">
        <v>24674365</v>
      </c>
      <c r="K3343" s="26">
        <v>24567364</v>
      </c>
      <c r="L3343" s="25">
        <v>32</v>
      </c>
      <c r="M3343" s="25" t="s">
        <v>147</v>
      </c>
    </row>
    <row r="3344" spans="1:13" s="5" customFormat="1" ht="15.75">
      <c r="A3344" s="4" t="s">
        <v>27</v>
      </c>
      <c r="B3344" s="4">
        <f t="shared" si="498"/>
        <v>371907</v>
      </c>
      <c r="C3344" s="3"/>
      <c r="D3344" s="4">
        <f t="shared" si="499"/>
        <v>379726</v>
      </c>
      <c r="E3344" s="3"/>
      <c r="F3344" s="4">
        <f t="shared" si="500"/>
        <v>384850</v>
      </c>
      <c r="H3344" s="25" t="s">
        <v>193</v>
      </c>
      <c r="I3344" s="26">
        <v>33437325</v>
      </c>
      <c r="J3344" s="26">
        <v>32994655</v>
      </c>
      <c r="K3344" s="26">
        <v>34192207</v>
      </c>
      <c r="L3344" s="25">
        <v>33</v>
      </c>
      <c r="M3344" s="25" t="s">
        <v>148</v>
      </c>
    </row>
    <row r="3345" spans="1:13" s="5" customFormat="1" ht="15.75">
      <c r="A3345" s="4" t="s">
        <v>28</v>
      </c>
      <c r="B3345" s="4">
        <f t="shared" si="498"/>
        <v>225050</v>
      </c>
      <c r="C3345" s="3"/>
      <c r="D3345" s="4">
        <f t="shared" si="499"/>
        <v>334739</v>
      </c>
      <c r="E3345" s="3"/>
      <c r="F3345" s="4">
        <f t="shared" si="500"/>
        <v>363199</v>
      </c>
      <c r="H3345" s="25" t="s">
        <v>193</v>
      </c>
      <c r="I3345" s="26">
        <v>6468258</v>
      </c>
      <c r="J3345" s="26">
        <v>5858324</v>
      </c>
      <c r="K3345" s="26">
        <v>3819738</v>
      </c>
      <c r="L3345" s="25">
        <v>34</v>
      </c>
      <c r="M3345" s="25" t="s">
        <v>149</v>
      </c>
    </row>
    <row r="3346" spans="1:13" s="5" customFormat="1" ht="15.75">
      <c r="A3346" s="4" t="s">
        <v>29</v>
      </c>
      <c r="B3346" s="4">
        <f t="shared" si="498"/>
        <v>1451930</v>
      </c>
      <c r="C3346" s="3"/>
      <c r="D3346" s="4">
        <f t="shared" si="499"/>
        <v>1441674</v>
      </c>
      <c r="E3346" s="3"/>
      <c r="F3346" s="4">
        <f t="shared" si="500"/>
        <v>1447688</v>
      </c>
      <c r="H3346" s="25" t="s">
        <v>193</v>
      </c>
      <c r="I3346" s="26">
        <v>2021925</v>
      </c>
      <c r="J3346" s="26">
        <v>1012606</v>
      </c>
      <c r="K3346" s="26">
        <v>1012609</v>
      </c>
      <c r="L3346" s="25">
        <v>35</v>
      </c>
      <c r="M3346" s="25" t="s">
        <v>150</v>
      </c>
    </row>
    <row r="3347" spans="1:13" s="5" customFormat="1" ht="15.75">
      <c r="A3347" s="4" t="s">
        <v>30</v>
      </c>
      <c r="B3347" s="4">
        <f t="shared" si="498"/>
        <v>683461</v>
      </c>
      <c r="C3347" s="3"/>
      <c r="D3347" s="4">
        <f t="shared" si="499"/>
        <v>678702</v>
      </c>
      <c r="E3347" s="3"/>
      <c r="F3347" s="4">
        <f t="shared" si="500"/>
        <v>687038</v>
      </c>
      <c r="H3347" s="25" t="s">
        <v>193</v>
      </c>
      <c r="I3347" s="26">
        <v>1221000</v>
      </c>
      <c r="J3347" s="26">
        <v>1647000</v>
      </c>
      <c r="K3347" s="26">
        <v>1627500</v>
      </c>
      <c r="L3347" s="25">
        <v>36</v>
      </c>
      <c r="M3347" s="25" t="s">
        <v>151</v>
      </c>
    </row>
    <row r="3348" spans="1:13" s="5" customFormat="1" ht="15.75">
      <c r="A3348" s="4" t="s">
        <v>31</v>
      </c>
      <c r="B3348" s="12">
        <f t="shared" si="498"/>
        <v>0</v>
      </c>
      <c r="C3348" s="3"/>
      <c r="D3348" s="12">
        <f t="shared" si="499"/>
        <v>0</v>
      </c>
      <c r="E3348" s="3"/>
      <c r="F3348" s="12">
        <f t="shared" si="500"/>
        <v>50000</v>
      </c>
      <c r="H3348" s="25" t="s">
        <v>193</v>
      </c>
      <c r="I3348" s="26">
        <v>0</v>
      </c>
      <c r="J3348" s="26">
        <v>1010430</v>
      </c>
      <c r="K3348" s="26">
        <v>998813</v>
      </c>
      <c r="L3348" s="25">
        <v>37</v>
      </c>
      <c r="M3348" s="25" t="s">
        <v>152</v>
      </c>
    </row>
    <row r="3349" spans="1:12" s="5" customFormat="1" ht="15.75">
      <c r="A3349" s="4"/>
      <c r="B3349" s="4"/>
      <c r="C3349" s="3"/>
      <c r="D3349" s="4"/>
      <c r="E3349" s="3"/>
      <c r="F3349" s="4"/>
      <c r="L3349" s="25"/>
    </row>
    <row r="3350" spans="1:12" s="5" customFormat="1" ht="15.75">
      <c r="A3350" s="4" t="s">
        <v>32</v>
      </c>
      <c r="B3350" s="4">
        <f>SUM(B3343:B3349)</f>
        <v>100888508</v>
      </c>
      <c r="C3350" s="3"/>
      <c r="D3350" s="4">
        <f>SUM(D3343:D3349)</f>
        <v>102852813</v>
      </c>
      <c r="E3350" s="3"/>
      <c r="F3350" s="4">
        <f>SUM(F3343:F3349)</f>
        <v>104799927</v>
      </c>
      <c r="L3350" s="25"/>
    </row>
    <row r="3351" spans="1:12" s="5" customFormat="1" ht="15.75">
      <c r="A3351" s="4"/>
      <c r="B3351" s="4"/>
      <c r="C3351" s="3"/>
      <c r="D3351" s="4"/>
      <c r="E3351" s="3"/>
      <c r="F3351" s="4"/>
      <c r="L3351" s="25"/>
    </row>
    <row r="3352" spans="1:12" s="5" customFormat="1" ht="15.75">
      <c r="A3352" s="4" t="s">
        <v>33</v>
      </c>
      <c r="B3352" s="4">
        <f>I3338</f>
        <v>42684980</v>
      </c>
      <c r="C3352" s="3"/>
      <c r="D3352" s="4">
        <f>J3338</f>
        <v>42750001</v>
      </c>
      <c r="E3352" s="3"/>
      <c r="F3352" s="4">
        <f>K3338</f>
        <v>42750001</v>
      </c>
      <c r="L3352" s="25"/>
    </row>
    <row r="3353" spans="1:12" s="5" customFormat="1" ht="15.75">
      <c r="A3353" s="4" t="s">
        <v>34</v>
      </c>
      <c r="B3353" s="4">
        <f>I3339</f>
        <v>4334092</v>
      </c>
      <c r="C3353" s="3"/>
      <c r="D3353" s="4">
        <f>J3339</f>
        <v>4449520</v>
      </c>
      <c r="E3353" s="3"/>
      <c r="F3353" s="4">
        <f>K3339</f>
        <v>4496548</v>
      </c>
      <c r="L3353" s="25"/>
    </row>
    <row r="3354" spans="1:12" s="5" customFormat="1" ht="15.75">
      <c r="A3354" s="4" t="s">
        <v>35</v>
      </c>
      <c r="B3354" s="4">
        <f>I3340</f>
        <v>13895098</v>
      </c>
      <c r="C3354" s="3"/>
      <c r="D3354" s="4">
        <f>J3340</f>
        <v>14103969</v>
      </c>
      <c r="E3354" s="3"/>
      <c r="F3354" s="4">
        <f>K3340</f>
        <v>14574961</v>
      </c>
      <c r="L3354" s="25"/>
    </row>
    <row r="3355" spans="1:12" s="5" customFormat="1" ht="15.75">
      <c r="A3355" s="4" t="s">
        <v>36</v>
      </c>
      <c r="B3355" s="12">
        <f>I3341</f>
        <v>0</v>
      </c>
      <c r="C3355" s="3"/>
      <c r="D3355" s="12">
        <f>J3341</f>
        <v>761846</v>
      </c>
      <c r="E3355" s="3"/>
      <c r="F3355" s="12">
        <f>K3341</f>
        <v>625107</v>
      </c>
      <c r="L3355" s="25"/>
    </row>
    <row r="3356" spans="1:12" s="5" customFormat="1" ht="15.75">
      <c r="A3356" s="4"/>
      <c r="B3356" s="4"/>
      <c r="C3356" s="3"/>
      <c r="D3356" s="4"/>
      <c r="E3356" s="3"/>
      <c r="F3356" s="4"/>
      <c r="L3356" s="25"/>
    </row>
    <row r="3357" spans="1:12" s="5" customFormat="1" ht="15.75">
      <c r="A3357" s="4" t="s">
        <v>37</v>
      </c>
      <c r="B3357" s="4">
        <f>SUM(B3352:B3356)</f>
        <v>60914170</v>
      </c>
      <c r="C3357" s="3"/>
      <c r="D3357" s="4">
        <f>SUM(D3352:D3356)</f>
        <v>62065336</v>
      </c>
      <c r="E3357" s="3"/>
      <c r="F3357" s="4">
        <f>SUM(F3352:F3356)</f>
        <v>62446617</v>
      </c>
      <c r="L3357" s="25"/>
    </row>
    <row r="3358" spans="1:12" s="5" customFormat="1" ht="15.75">
      <c r="A3358" s="4"/>
      <c r="B3358" s="4"/>
      <c r="C3358" s="3"/>
      <c r="D3358" s="4"/>
      <c r="E3358" s="3"/>
      <c r="F3358" s="4"/>
      <c r="L3358" s="25"/>
    </row>
    <row r="3359" spans="1:12" s="5" customFormat="1" ht="15.75">
      <c r="A3359" s="4" t="s">
        <v>38</v>
      </c>
      <c r="B3359" s="4">
        <f aca="true" t="shared" si="501" ref="B3359:B3364">I3342</f>
        <v>216774138</v>
      </c>
      <c r="C3359" s="3"/>
      <c r="D3359" s="4">
        <f aca="true" t="shared" si="502" ref="D3359:D3364">J3342</f>
        <v>240034169</v>
      </c>
      <c r="E3359" s="3"/>
      <c r="F3359" s="4">
        <f aca="true" t="shared" si="503" ref="F3359:F3364">K3342</f>
        <v>231300000</v>
      </c>
      <c r="L3359" s="25"/>
    </row>
    <row r="3360" spans="1:12" s="5" customFormat="1" ht="15.75">
      <c r="A3360" s="4" t="s">
        <v>39</v>
      </c>
      <c r="B3360" s="4">
        <f t="shared" si="501"/>
        <v>23839939</v>
      </c>
      <c r="C3360" s="3"/>
      <c r="D3360" s="4">
        <f t="shared" si="502"/>
        <v>24674365</v>
      </c>
      <c r="E3360" s="3"/>
      <c r="F3360" s="4">
        <f t="shared" si="503"/>
        <v>24567364</v>
      </c>
      <c r="L3360" s="25"/>
    </row>
    <row r="3361" spans="1:12" s="5" customFormat="1" ht="15.75">
      <c r="A3361" s="4" t="s">
        <v>40</v>
      </c>
      <c r="B3361" s="4">
        <f t="shared" si="501"/>
        <v>33437325</v>
      </c>
      <c r="C3361" s="3"/>
      <c r="D3361" s="4">
        <f t="shared" si="502"/>
        <v>32994655</v>
      </c>
      <c r="E3361" s="3"/>
      <c r="F3361" s="4">
        <f t="shared" si="503"/>
        <v>34192207</v>
      </c>
      <c r="L3361" s="25"/>
    </row>
    <row r="3362" spans="1:12" s="5" customFormat="1" ht="15.75">
      <c r="A3362" s="4" t="s">
        <v>41</v>
      </c>
      <c r="B3362" s="4">
        <f t="shared" si="501"/>
        <v>6468258</v>
      </c>
      <c r="C3362" s="3"/>
      <c r="D3362" s="4">
        <f t="shared" si="502"/>
        <v>5858324</v>
      </c>
      <c r="E3362" s="3"/>
      <c r="F3362" s="4">
        <f t="shared" si="503"/>
        <v>3819738</v>
      </c>
      <c r="L3362" s="25"/>
    </row>
    <row r="3363" spans="1:12" s="5" customFormat="1" ht="15.75">
      <c r="A3363" s="4" t="s">
        <v>42</v>
      </c>
      <c r="B3363" s="4">
        <f t="shared" si="501"/>
        <v>2021925</v>
      </c>
      <c r="C3363" s="3"/>
      <c r="D3363" s="4">
        <f t="shared" si="502"/>
        <v>1012606</v>
      </c>
      <c r="E3363" s="3"/>
      <c r="F3363" s="4">
        <f t="shared" si="503"/>
        <v>1012609</v>
      </c>
      <c r="L3363" s="25"/>
    </row>
    <row r="3364" spans="1:12" s="5" customFormat="1" ht="15.75">
      <c r="A3364" s="4" t="s">
        <v>43</v>
      </c>
      <c r="B3364" s="4">
        <f t="shared" si="501"/>
        <v>1221000</v>
      </c>
      <c r="C3364" s="3"/>
      <c r="D3364" s="4">
        <f t="shared" si="502"/>
        <v>1647000</v>
      </c>
      <c r="E3364" s="3"/>
      <c r="F3364" s="4">
        <f t="shared" si="503"/>
        <v>1627500</v>
      </c>
      <c r="L3364" s="25"/>
    </row>
    <row r="3365" spans="1:12" s="5" customFormat="1" ht="15.75">
      <c r="A3365" s="4" t="s">
        <v>44</v>
      </c>
      <c r="B3365" s="4"/>
      <c r="C3365" s="4"/>
      <c r="D3365" s="4"/>
      <c r="E3365" s="3"/>
      <c r="F3365" s="4"/>
      <c r="L3365" s="25"/>
    </row>
    <row r="3366" spans="1:12" s="5" customFormat="1" ht="15.75">
      <c r="A3366" s="4" t="s">
        <v>45</v>
      </c>
      <c r="B3366" s="12">
        <f>I3348</f>
        <v>0</v>
      </c>
      <c r="C3366" s="3"/>
      <c r="D3366" s="12">
        <f>J3348</f>
        <v>1010430</v>
      </c>
      <c r="E3366" s="3"/>
      <c r="F3366" s="12">
        <f>K3348</f>
        <v>998813</v>
      </c>
      <c r="L3366" s="25"/>
    </row>
    <row r="3367" spans="1:12" s="5" customFormat="1" ht="15.75">
      <c r="A3367" s="4"/>
      <c r="B3367" s="4"/>
      <c r="C3367" s="4"/>
      <c r="D3367" s="4"/>
      <c r="E3367" s="3"/>
      <c r="F3367" s="4"/>
      <c r="L3367" s="25"/>
    </row>
    <row r="3368" spans="1:12" s="5" customFormat="1" ht="15.75">
      <c r="A3368" s="4" t="s">
        <v>46</v>
      </c>
      <c r="B3368" s="4">
        <f>SUM(B3312:B3313)+B3322+SUM(B3326:B3335)+B3341+B3350+SUM(B3356:B3367)</f>
        <v>974822085</v>
      </c>
      <c r="C3368" s="3"/>
      <c r="D3368" s="4">
        <f>SUM(D3312:D3313)+D3322+SUM(D3326:D3335)+D3341+D3350+SUM(D3356:D3367)</f>
        <v>1041778897</v>
      </c>
      <c r="E3368" s="3"/>
      <c r="F3368" s="4">
        <f>SUM(F3312:F3313)+F3322+SUM(F3326:F3335)+F3341+F3350+SUM(F3356:F3367)</f>
        <v>1097167406</v>
      </c>
      <c r="L3368" s="25"/>
    </row>
    <row r="3369" spans="1:12" s="5" customFormat="1" ht="15.75">
      <c r="A3369" s="4"/>
      <c r="B3369" s="4"/>
      <c r="C3369" s="3"/>
      <c r="D3369" s="4"/>
      <c r="E3369" s="3"/>
      <c r="F3369" s="4"/>
      <c r="L3369" s="25"/>
    </row>
    <row r="3370" spans="1:12" s="5" customFormat="1" ht="15.75">
      <c r="A3370" s="13" t="s">
        <v>47</v>
      </c>
      <c r="B3370" s="4"/>
      <c r="C3370" s="4"/>
      <c r="D3370" s="4"/>
      <c r="E3370" s="4"/>
      <c r="F3370" s="4"/>
      <c r="L3370" s="25"/>
    </row>
    <row r="3371" spans="1:12" s="5" customFormat="1" ht="15.75">
      <c r="A3371" s="14" t="s">
        <v>48</v>
      </c>
      <c r="B3371" s="4"/>
      <c r="C3371" s="3"/>
      <c r="D3371" s="4"/>
      <c r="E3371" s="3"/>
      <c r="F3371" s="4"/>
      <c r="L3371" s="25"/>
    </row>
    <row r="3372" spans="1:12" s="5" customFormat="1" ht="15.75">
      <c r="A3372" s="14" t="s">
        <v>49</v>
      </c>
      <c r="B3372" s="4"/>
      <c r="C3372" s="3"/>
      <c r="D3372" s="4"/>
      <c r="E3372" s="3"/>
      <c r="F3372" s="4"/>
      <c r="L3372" s="25"/>
    </row>
    <row r="3373" spans="1:12" s="5" customFormat="1" ht="15.75">
      <c r="A3373" s="14" t="s">
        <v>50</v>
      </c>
      <c r="B3373" s="3"/>
      <c r="C3373" s="3"/>
      <c r="D3373" s="3"/>
      <c r="E3373" s="3"/>
      <c r="F3373" s="3"/>
      <c r="L3373" s="25"/>
    </row>
    <row r="3374" spans="1:12" s="5" customFormat="1" ht="15.75">
      <c r="A3374" s="14" t="s">
        <v>51</v>
      </c>
      <c r="B3374" s="4"/>
      <c r="C3374" s="3"/>
      <c r="D3374" s="4"/>
      <c r="E3374" s="3"/>
      <c r="F3374" s="4"/>
      <c r="L3374" s="25"/>
    </row>
    <row r="3375" spans="1:12" s="5" customFormat="1" ht="15.75">
      <c r="A3375" s="4"/>
      <c r="B3375" s="4"/>
      <c r="C3375" s="3"/>
      <c r="D3375" s="4"/>
      <c r="E3375" s="3"/>
      <c r="F3375" s="4"/>
      <c r="L3375" s="25"/>
    </row>
    <row r="3376" spans="1:12" s="5" customFormat="1" ht="15.75">
      <c r="A3376" s="4"/>
      <c r="B3376" s="4"/>
      <c r="C3376" s="3"/>
      <c r="D3376" s="4"/>
      <c r="E3376" s="3"/>
      <c r="F3376" s="4"/>
      <c r="L3376" s="25"/>
    </row>
    <row r="3377" spans="1:12" s="5" customFormat="1" ht="15.75">
      <c r="A3377" s="15"/>
      <c r="B3377" s="4"/>
      <c r="C3377" s="3"/>
      <c r="D3377" s="4"/>
      <c r="E3377" s="3"/>
      <c r="F3377" s="4"/>
      <c r="L3377" s="25"/>
    </row>
    <row r="3378" spans="1:12" s="5" customFormat="1" ht="15.75">
      <c r="A3378" s="15"/>
      <c r="B3378" s="4"/>
      <c r="C3378" s="3"/>
      <c r="D3378" s="4"/>
      <c r="E3378" s="3"/>
      <c r="F3378" s="4"/>
      <c r="L3378" s="25"/>
    </row>
    <row r="3379" spans="1:12" s="5" customFormat="1" ht="15.75">
      <c r="A3379" s="16"/>
      <c r="B3379" s="4"/>
      <c r="C3379" s="3"/>
      <c r="D3379" s="4"/>
      <c r="E3379" s="3"/>
      <c r="F3379" s="4"/>
      <c r="L3379" s="25"/>
    </row>
    <row r="3380" spans="1:12" s="5" customFormat="1" ht="15.75">
      <c r="A3380" s="17"/>
      <c r="B3380" s="4"/>
      <c r="C3380" s="3"/>
      <c r="D3380" s="4"/>
      <c r="E3380" s="3"/>
      <c r="F3380" s="4"/>
      <c r="L3380" s="25"/>
    </row>
    <row r="3381" spans="1:12" s="5" customFormat="1" ht="15.75">
      <c r="A3381" s="18" t="s">
        <v>52</v>
      </c>
      <c r="B3381" s="4"/>
      <c r="C3381" s="3"/>
      <c r="D3381" s="4"/>
      <c r="E3381" s="3"/>
      <c r="F3381" s="4"/>
      <c r="L3381" s="25"/>
    </row>
    <row r="3382" spans="1:12" s="5" customFormat="1" ht="15.75">
      <c r="A3382" s="4"/>
      <c r="B3382" s="4"/>
      <c r="C3382" s="3"/>
      <c r="D3382" s="4"/>
      <c r="E3382" s="3"/>
      <c r="F3382" s="4"/>
      <c r="L3382" s="25"/>
    </row>
    <row r="3383" spans="1:12" s="5" customFormat="1" ht="15.75">
      <c r="A3383" s="6" t="s">
        <v>0</v>
      </c>
      <c r="B3383" s="4"/>
      <c r="C3383" s="3"/>
      <c r="D3383" s="4"/>
      <c r="E3383" s="3"/>
      <c r="F3383" s="4"/>
      <c r="L3383" s="25"/>
    </row>
    <row r="3384" spans="1:12" s="5" customFormat="1" ht="15.75">
      <c r="A3384" s="4"/>
      <c r="B3384" s="4"/>
      <c r="C3384" s="3"/>
      <c r="D3384" s="4"/>
      <c r="E3384" s="3"/>
      <c r="F3384" s="4"/>
      <c r="L3384" s="25"/>
    </row>
    <row r="3385" spans="1:12" s="5" customFormat="1" ht="15.75">
      <c r="A3385" s="6" t="s">
        <v>1</v>
      </c>
      <c r="B3385" s="4"/>
      <c r="C3385" s="3"/>
      <c r="D3385" s="4"/>
      <c r="E3385" s="3"/>
      <c r="F3385" s="4"/>
      <c r="L3385" s="25"/>
    </row>
    <row r="3386" spans="1:12" s="5" customFormat="1" ht="15.75">
      <c r="A3386" s="19" t="s">
        <v>94</v>
      </c>
      <c r="B3386" s="4"/>
      <c r="C3386" s="3"/>
      <c r="D3386" s="4"/>
      <c r="E3386" s="3"/>
      <c r="F3386" s="4"/>
      <c r="L3386" s="25"/>
    </row>
    <row r="3387" spans="1:12" s="5" customFormat="1" ht="15.75">
      <c r="A3387" s="4"/>
      <c r="B3387" s="4"/>
      <c r="C3387" s="3"/>
      <c r="D3387" s="8"/>
      <c r="E3387" s="9"/>
      <c r="F3387" s="8"/>
      <c r="L3387" s="25"/>
    </row>
    <row r="3388" spans="1:12" s="5" customFormat="1" ht="15.75">
      <c r="A3388" s="4"/>
      <c r="B3388" s="10"/>
      <c r="C3388" s="11"/>
      <c r="D3388" s="10"/>
      <c r="E3388" s="11"/>
      <c r="F3388" s="10"/>
      <c r="L3388" s="25"/>
    </row>
    <row r="3389" spans="1:12" s="5" customFormat="1" ht="15.75">
      <c r="A3389" s="4"/>
      <c r="B3389" s="2">
        <v>1997</v>
      </c>
      <c r="C3389" s="1"/>
      <c r="D3389" s="2">
        <v>1998</v>
      </c>
      <c r="E3389" s="1"/>
      <c r="F3389" s="2">
        <v>1999</v>
      </c>
      <c r="L3389" s="25"/>
    </row>
    <row r="3390" spans="1:12" s="5" customFormat="1" ht="15.75">
      <c r="A3390" s="4"/>
      <c r="B3390" s="4"/>
      <c r="C3390" s="3"/>
      <c r="D3390" s="4"/>
      <c r="E3390" s="3"/>
      <c r="F3390" s="4"/>
      <c r="L3390" s="25"/>
    </row>
    <row r="3391" spans="1:13" s="5" customFormat="1" ht="15.75">
      <c r="A3391" s="4" t="s">
        <v>3</v>
      </c>
      <c r="B3391" s="4">
        <f>I3391</f>
        <v>2357624</v>
      </c>
      <c r="C3391" s="3"/>
      <c r="D3391" s="4">
        <f>J3391</f>
        <v>4787553</v>
      </c>
      <c r="E3391" s="3"/>
      <c r="F3391" s="4">
        <f>K3391</f>
        <v>4806262</v>
      </c>
      <c r="H3391" s="25" t="s">
        <v>194</v>
      </c>
      <c r="I3391" s="26">
        <v>2357624</v>
      </c>
      <c r="J3391" s="26">
        <v>4787553</v>
      </c>
      <c r="K3391" s="26">
        <v>4806262</v>
      </c>
      <c r="L3391" s="25">
        <v>1</v>
      </c>
      <c r="M3391" s="25" t="s">
        <v>116</v>
      </c>
    </row>
    <row r="3392" spans="1:13" s="5" customFormat="1" ht="15.75">
      <c r="A3392" s="4" t="s">
        <v>4</v>
      </c>
      <c r="B3392" s="4">
        <f>I3392</f>
        <v>5808148</v>
      </c>
      <c r="C3392" s="3"/>
      <c r="D3392" s="4">
        <f>J3392</f>
        <v>5552724</v>
      </c>
      <c r="E3392" s="3"/>
      <c r="F3392" s="4">
        <f>K3392</f>
        <v>5484790</v>
      </c>
      <c r="H3392" s="25" t="s">
        <v>194</v>
      </c>
      <c r="I3392" s="26">
        <v>5808148</v>
      </c>
      <c r="J3392" s="26">
        <v>5552724</v>
      </c>
      <c r="K3392" s="26">
        <v>5484790</v>
      </c>
      <c r="L3392" s="25">
        <v>2</v>
      </c>
      <c r="M3392" s="25" t="s">
        <v>117</v>
      </c>
    </row>
    <row r="3393" spans="1:13" s="5" customFormat="1" ht="15.75">
      <c r="A3393" s="4"/>
      <c r="B3393" s="4"/>
      <c r="C3393" s="3"/>
      <c r="D3393" s="4"/>
      <c r="E3393" s="3"/>
      <c r="F3393" s="4"/>
      <c r="H3393" s="25" t="s">
        <v>194</v>
      </c>
      <c r="I3393" s="26">
        <v>86345877</v>
      </c>
      <c r="J3393" s="26">
        <v>86775506</v>
      </c>
      <c r="K3393" s="26">
        <v>95179222</v>
      </c>
      <c r="L3393" s="25">
        <v>3</v>
      </c>
      <c r="M3393" s="25" t="s">
        <v>118</v>
      </c>
    </row>
    <row r="3394" spans="1:13" s="5" customFormat="1" ht="15.75">
      <c r="A3394" s="4" t="s">
        <v>5</v>
      </c>
      <c r="B3394" s="4">
        <f aca="true" t="shared" si="504" ref="B3394:B3399">I3393</f>
        <v>86345877</v>
      </c>
      <c r="C3394" s="3"/>
      <c r="D3394" s="4">
        <f aca="true" t="shared" si="505" ref="D3394:D3399">J3393</f>
        <v>86775506</v>
      </c>
      <c r="E3394" s="3"/>
      <c r="F3394" s="4">
        <f aca="true" t="shared" si="506" ref="F3394:F3399">K3393</f>
        <v>95179222</v>
      </c>
      <c r="H3394" s="25" t="s">
        <v>194</v>
      </c>
      <c r="I3394" s="26">
        <v>76542</v>
      </c>
      <c r="J3394" s="26">
        <v>76542</v>
      </c>
      <c r="K3394" s="26">
        <v>35281</v>
      </c>
      <c r="L3394" s="25">
        <v>4</v>
      </c>
      <c r="M3394" s="25" t="s">
        <v>119</v>
      </c>
    </row>
    <row r="3395" spans="1:13" s="5" customFormat="1" ht="15.75">
      <c r="A3395" s="4" t="s">
        <v>6</v>
      </c>
      <c r="B3395" s="4">
        <f t="shared" si="504"/>
        <v>76542</v>
      </c>
      <c r="C3395" s="3"/>
      <c r="D3395" s="4">
        <f t="shared" si="505"/>
        <v>76542</v>
      </c>
      <c r="E3395" s="3"/>
      <c r="F3395" s="4">
        <f t="shared" si="506"/>
        <v>35281</v>
      </c>
      <c r="H3395" s="25" t="s">
        <v>194</v>
      </c>
      <c r="I3395" s="26">
        <v>1093531</v>
      </c>
      <c r="J3395" s="26">
        <v>1299963</v>
      </c>
      <c r="K3395" s="26">
        <v>1502240</v>
      </c>
      <c r="L3395" s="25">
        <v>5</v>
      </c>
      <c r="M3395" s="25" t="s">
        <v>120</v>
      </c>
    </row>
    <row r="3396" spans="1:13" s="5" customFormat="1" ht="15.75">
      <c r="A3396" s="4" t="s">
        <v>7</v>
      </c>
      <c r="B3396" s="4">
        <f t="shared" si="504"/>
        <v>1093531</v>
      </c>
      <c r="C3396" s="3"/>
      <c r="D3396" s="4">
        <f t="shared" si="505"/>
        <v>1299963</v>
      </c>
      <c r="E3396" s="3"/>
      <c r="F3396" s="4">
        <f t="shared" si="506"/>
        <v>1502240</v>
      </c>
      <c r="H3396" s="25" t="s">
        <v>194</v>
      </c>
      <c r="I3396" s="26">
        <v>1607562</v>
      </c>
      <c r="J3396" s="26">
        <v>1809742</v>
      </c>
      <c r="K3396" s="26">
        <v>2079142</v>
      </c>
      <c r="L3396" s="25">
        <v>6</v>
      </c>
      <c r="M3396" s="25" t="s">
        <v>121</v>
      </c>
    </row>
    <row r="3397" spans="1:13" s="5" customFormat="1" ht="15.75">
      <c r="A3397" s="4" t="s">
        <v>8</v>
      </c>
      <c r="B3397" s="4">
        <f t="shared" si="504"/>
        <v>1607562</v>
      </c>
      <c r="C3397" s="3"/>
      <c r="D3397" s="4">
        <f t="shared" si="505"/>
        <v>1809742</v>
      </c>
      <c r="E3397" s="3"/>
      <c r="F3397" s="4">
        <f t="shared" si="506"/>
        <v>2079142</v>
      </c>
      <c r="H3397" s="25" t="s">
        <v>194</v>
      </c>
      <c r="I3397" s="26">
        <v>358787</v>
      </c>
      <c r="J3397" s="26">
        <v>211156</v>
      </c>
      <c r="K3397" s="26">
        <v>209407</v>
      </c>
      <c r="L3397" s="25">
        <v>7</v>
      </c>
      <c r="M3397" s="25" t="s">
        <v>122</v>
      </c>
    </row>
    <row r="3398" spans="1:13" s="5" customFormat="1" ht="15.75">
      <c r="A3398" s="4" t="s">
        <v>9</v>
      </c>
      <c r="B3398" s="4">
        <f t="shared" si="504"/>
        <v>358787</v>
      </c>
      <c r="C3398" s="3"/>
      <c r="D3398" s="4">
        <f t="shared" si="505"/>
        <v>211156</v>
      </c>
      <c r="E3398" s="3"/>
      <c r="F3398" s="4">
        <f t="shared" si="506"/>
        <v>209407</v>
      </c>
      <c r="H3398" s="25" t="s">
        <v>194</v>
      </c>
      <c r="I3398" s="26">
        <v>0</v>
      </c>
      <c r="J3398" s="26">
        <v>1386762</v>
      </c>
      <c r="K3398" s="26">
        <v>1398722</v>
      </c>
      <c r="L3398" s="25">
        <v>8</v>
      </c>
      <c r="M3398" s="25" t="s">
        <v>123</v>
      </c>
    </row>
    <row r="3399" spans="1:13" s="5" customFormat="1" ht="15.75">
      <c r="A3399" s="4" t="s">
        <v>10</v>
      </c>
      <c r="B3399" s="12">
        <f t="shared" si="504"/>
        <v>0</v>
      </c>
      <c r="C3399" s="3"/>
      <c r="D3399" s="12">
        <f t="shared" si="505"/>
        <v>1386762</v>
      </c>
      <c r="E3399" s="3"/>
      <c r="F3399" s="12">
        <f t="shared" si="506"/>
        <v>1398722</v>
      </c>
      <c r="H3399" s="25" t="s">
        <v>194</v>
      </c>
      <c r="I3399" s="26">
        <v>14297855</v>
      </c>
      <c r="J3399" s="26">
        <v>18733497</v>
      </c>
      <c r="K3399" s="26">
        <v>20120565</v>
      </c>
      <c r="L3399" s="25">
        <v>9</v>
      </c>
      <c r="M3399" s="25" t="s">
        <v>124</v>
      </c>
    </row>
    <row r="3400" spans="1:13" s="5" customFormat="1" ht="15.75">
      <c r="A3400" s="4"/>
      <c r="B3400" s="3"/>
      <c r="C3400" s="3"/>
      <c r="D3400" s="3"/>
      <c r="E3400" s="3"/>
      <c r="F3400" s="3"/>
      <c r="H3400" s="25" t="s">
        <v>194</v>
      </c>
      <c r="I3400" s="26">
        <v>1840617</v>
      </c>
      <c r="J3400" s="26">
        <v>2306664</v>
      </c>
      <c r="K3400" s="26">
        <v>2635397</v>
      </c>
      <c r="L3400" s="25">
        <v>10</v>
      </c>
      <c r="M3400" s="25" t="s">
        <v>125</v>
      </c>
    </row>
    <row r="3401" spans="1:13" s="5" customFormat="1" ht="15.75">
      <c r="A3401" s="4" t="s">
        <v>11</v>
      </c>
      <c r="B3401" s="4">
        <f>SUM(B3394:B3400)</f>
        <v>89482299</v>
      </c>
      <c r="C3401" s="3"/>
      <c r="D3401" s="4">
        <f>SUM(D3394:D3400)</f>
        <v>91559671</v>
      </c>
      <c r="E3401" s="3"/>
      <c r="F3401" s="4">
        <f>SUM(F3394:F3400)</f>
        <v>100404014</v>
      </c>
      <c r="H3401" s="25" t="s">
        <v>194</v>
      </c>
      <c r="I3401" s="26">
        <v>3766843</v>
      </c>
      <c r="J3401" s="26">
        <v>3976839</v>
      </c>
      <c r="K3401" s="26">
        <v>3956985</v>
      </c>
      <c r="L3401" s="25">
        <v>11</v>
      </c>
      <c r="M3401" s="25" t="s">
        <v>126</v>
      </c>
    </row>
    <row r="3402" spans="1:13" s="5" customFormat="1" ht="15.75">
      <c r="A3402" s="4"/>
      <c r="B3402" s="4"/>
      <c r="C3402" s="3"/>
      <c r="D3402" s="4"/>
      <c r="E3402" s="3"/>
      <c r="F3402" s="4"/>
      <c r="H3402" s="25" t="s">
        <v>194</v>
      </c>
      <c r="I3402" s="26">
        <v>3891873</v>
      </c>
      <c r="J3402" s="26">
        <v>4372599</v>
      </c>
      <c r="K3402" s="26">
        <v>4621585</v>
      </c>
      <c r="L3402" s="25">
        <v>12</v>
      </c>
      <c r="M3402" s="25" t="s">
        <v>127</v>
      </c>
    </row>
    <row r="3403" spans="1:13" s="5" customFormat="1" ht="15.75">
      <c r="A3403" s="4" t="s">
        <v>12</v>
      </c>
      <c r="B3403" s="3">
        <f>I3399</f>
        <v>14297855</v>
      </c>
      <c r="C3403" s="3"/>
      <c r="D3403" s="3">
        <f>J3399</f>
        <v>18733497</v>
      </c>
      <c r="E3403" s="3"/>
      <c r="F3403" s="3">
        <f>K3399</f>
        <v>20120565</v>
      </c>
      <c r="H3403" s="25" t="s">
        <v>194</v>
      </c>
      <c r="I3403" s="26">
        <v>0</v>
      </c>
      <c r="J3403" s="26">
        <v>0</v>
      </c>
      <c r="K3403" s="26">
        <v>13529819</v>
      </c>
      <c r="L3403" s="25">
        <v>13</v>
      </c>
      <c r="M3403" s="25" t="s">
        <v>128</v>
      </c>
    </row>
    <row r="3404" spans="1:13" s="5" customFormat="1" ht="15.75">
      <c r="A3404" s="4" t="s">
        <v>13</v>
      </c>
      <c r="B3404" s="12">
        <f>I3400</f>
        <v>1840617</v>
      </c>
      <c r="C3404" s="3"/>
      <c r="D3404" s="12">
        <f>J3400</f>
        <v>2306664</v>
      </c>
      <c r="E3404" s="3"/>
      <c r="F3404" s="12">
        <f>K3400</f>
        <v>2635397</v>
      </c>
      <c r="H3404" s="25" t="s">
        <v>194</v>
      </c>
      <c r="I3404" s="26">
        <v>6381562</v>
      </c>
      <c r="J3404" s="26">
        <v>6235664</v>
      </c>
      <c r="K3404" s="26">
        <v>5149345</v>
      </c>
      <c r="L3404" s="25">
        <v>14</v>
      </c>
      <c r="M3404" s="25" t="s">
        <v>129</v>
      </c>
    </row>
    <row r="3405" spans="1:13" s="5" customFormat="1" ht="15.75">
      <c r="A3405" s="4"/>
      <c r="B3405" s="3"/>
      <c r="C3405" s="3"/>
      <c r="D3405" s="3"/>
      <c r="E3405" s="3"/>
      <c r="F3405" s="3"/>
      <c r="H3405" s="25" t="s">
        <v>194</v>
      </c>
      <c r="I3405" s="26">
        <v>287040</v>
      </c>
      <c r="J3405" s="26">
        <v>335002</v>
      </c>
      <c r="K3405" s="26">
        <v>349622</v>
      </c>
      <c r="L3405" s="25">
        <v>15</v>
      </c>
      <c r="M3405" s="25" t="s">
        <v>130</v>
      </c>
    </row>
    <row r="3406" spans="1:13" s="5" customFormat="1" ht="15.75">
      <c r="A3406" s="4" t="s">
        <v>14</v>
      </c>
      <c r="B3406" s="4">
        <f>SUM(B3403:B3405)</f>
        <v>16138472</v>
      </c>
      <c r="C3406" s="3"/>
      <c r="D3406" s="4">
        <f>SUM(D3403:D3405)</f>
        <v>21040161</v>
      </c>
      <c r="E3406" s="3"/>
      <c r="F3406" s="4">
        <f>SUM(F3403:F3405)</f>
        <v>22755962</v>
      </c>
      <c r="H3406" s="25" t="s">
        <v>194</v>
      </c>
      <c r="I3406" s="26">
        <v>11128752</v>
      </c>
      <c r="J3406" s="26">
        <v>11941804</v>
      </c>
      <c r="K3406" s="26">
        <v>12391495</v>
      </c>
      <c r="L3406" s="25">
        <v>16</v>
      </c>
      <c r="M3406" s="25" t="s">
        <v>131</v>
      </c>
    </row>
    <row r="3407" spans="1:13" s="5" customFormat="1" ht="15.75">
      <c r="A3407" s="4"/>
      <c r="B3407" s="4"/>
      <c r="C3407" s="4"/>
      <c r="D3407" s="4"/>
      <c r="E3407" s="4"/>
      <c r="F3407" s="4"/>
      <c r="H3407" s="25" t="s">
        <v>194</v>
      </c>
      <c r="I3407" s="26">
        <v>235945</v>
      </c>
      <c r="J3407" s="26">
        <v>390632</v>
      </c>
      <c r="K3407" s="26">
        <v>449411</v>
      </c>
      <c r="L3407" s="25">
        <v>17</v>
      </c>
      <c r="M3407" s="25" t="s">
        <v>132</v>
      </c>
    </row>
    <row r="3408" spans="1:13" s="5" customFormat="1" ht="15.75">
      <c r="A3408" s="4" t="s">
        <v>15</v>
      </c>
      <c r="B3408" s="4">
        <f aca="true" t="shared" si="507" ref="B3408:B3414">I3401</f>
        <v>3766843</v>
      </c>
      <c r="C3408" s="3"/>
      <c r="D3408" s="4">
        <f aca="true" t="shared" si="508" ref="D3408:D3414">J3401</f>
        <v>3976839</v>
      </c>
      <c r="E3408" s="3"/>
      <c r="F3408" s="4">
        <f aca="true" t="shared" si="509" ref="F3408:F3414">K3401</f>
        <v>3956985</v>
      </c>
      <c r="H3408" s="25" t="s">
        <v>194</v>
      </c>
      <c r="I3408" s="27">
        <v>38883465</v>
      </c>
      <c r="J3408" s="27">
        <v>48454881</v>
      </c>
      <c r="K3408" s="27">
        <v>55517617</v>
      </c>
      <c r="L3408" s="25">
        <v>18</v>
      </c>
      <c r="M3408" s="25" t="s">
        <v>133</v>
      </c>
    </row>
    <row r="3409" spans="1:13" s="5" customFormat="1" ht="15.75">
      <c r="A3409" s="4" t="s">
        <v>16</v>
      </c>
      <c r="B3409" s="4">
        <f t="shared" si="507"/>
        <v>3891873</v>
      </c>
      <c r="C3409" s="3"/>
      <c r="D3409" s="4">
        <f t="shared" si="508"/>
        <v>4372599</v>
      </c>
      <c r="E3409" s="3"/>
      <c r="F3409" s="4">
        <f t="shared" si="509"/>
        <v>4621585</v>
      </c>
      <c r="H3409" s="25" t="s">
        <v>194</v>
      </c>
      <c r="I3409" s="26">
        <v>3422144</v>
      </c>
      <c r="J3409" s="26">
        <v>3577925</v>
      </c>
      <c r="K3409" s="26">
        <v>3577925</v>
      </c>
      <c r="L3409" s="25">
        <v>19</v>
      </c>
      <c r="M3409" s="25" t="s">
        <v>134</v>
      </c>
    </row>
    <row r="3410" spans="1:13" s="5" customFormat="1" ht="15.75">
      <c r="A3410" s="4" t="s">
        <v>17</v>
      </c>
      <c r="B3410" s="4">
        <f t="shared" si="507"/>
        <v>0</v>
      </c>
      <c r="C3410" s="3"/>
      <c r="D3410" s="4">
        <f t="shared" si="508"/>
        <v>0</v>
      </c>
      <c r="E3410" s="3"/>
      <c r="F3410" s="4">
        <f t="shared" si="509"/>
        <v>13529819</v>
      </c>
      <c r="H3410" s="25" t="s">
        <v>194</v>
      </c>
      <c r="I3410" s="26">
        <v>3394025</v>
      </c>
      <c r="J3410" s="26">
        <v>3832847</v>
      </c>
      <c r="K3410" s="26">
        <v>4236413</v>
      </c>
      <c r="L3410" s="25">
        <v>20</v>
      </c>
      <c r="M3410" s="25" t="s">
        <v>135</v>
      </c>
    </row>
    <row r="3411" spans="1:13" s="5" customFormat="1" ht="15.75">
      <c r="A3411" s="4" t="s">
        <v>18</v>
      </c>
      <c r="B3411" s="4">
        <f t="shared" si="507"/>
        <v>6381562</v>
      </c>
      <c r="C3411" s="3"/>
      <c r="D3411" s="4">
        <f t="shared" si="508"/>
        <v>6235664</v>
      </c>
      <c r="E3411" s="3"/>
      <c r="F3411" s="4">
        <f t="shared" si="509"/>
        <v>5149345</v>
      </c>
      <c r="H3411" s="25" t="s">
        <v>194</v>
      </c>
      <c r="I3411" s="26">
        <v>33094515</v>
      </c>
      <c r="J3411" s="26">
        <v>34317523</v>
      </c>
      <c r="K3411" s="26">
        <v>35072640</v>
      </c>
      <c r="L3411" s="25">
        <v>21</v>
      </c>
      <c r="M3411" s="25" t="s">
        <v>136</v>
      </c>
    </row>
    <row r="3412" spans="1:13" s="5" customFormat="1" ht="15.75">
      <c r="A3412" s="4" t="s">
        <v>19</v>
      </c>
      <c r="B3412" s="4">
        <f t="shared" si="507"/>
        <v>287040</v>
      </c>
      <c r="C3412" s="3"/>
      <c r="D3412" s="4">
        <f t="shared" si="508"/>
        <v>335002</v>
      </c>
      <c r="E3412" s="3"/>
      <c r="F3412" s="4">
        <f t="shared" si="509"/>
        <v>349622</v>
      </c>
      <c r="H3412" s="25" t="s">
        <v>194</v>
      </c>
      <c r="I3412" s="26">
        <v>108883</v>
      </c>
      <c r="J3412" s="26">
        <v>112189</v>
      </c>
      <c r="K3412" s="26">
        <v>114120</v>
      </c>
      <c r="L3412" s="25">
        <v>22</v>
      </c>
      <c r="M3412" s="25" t="s">
        <v>137</v>
      </c>
    </row>
    <row r="3413" spans="1:13" s="5" customFormat="1" ht="15.75">
      <c r="A3413" s="4" t="s">
        <v>20</v>
      </c>
      <c r="B3413" s="4">
        <f t="shared" si="507"/>
        <v>11128752</v>
      </c>
      <c r="C3413" s="3"/>
      <c r="D3413" s="4">
        <f t="shared" si="508"/>
        <v>11941804</v>
      </c>
      <c r="E3413" s="3"/>
      <c r="F3413" s="4">
        <f t="shared" si="509"/>
        <v>12391495</v>
      </c>
      <c r="H3413" s="25" t="s">
        <v>194</v>
      </c>
      <c r="I3413" s="26">
        <v>102800</v>
      </c>
      <c r="J3413" s="26">
        <v>105884</v>
      </c>
      <c r="K3413" s="26">
        <v>116578</v>
      </c>
      <c r="L3413" s="25">
        <v>23</v>
      </c>
      <c r="M3413" s="25" t="s">
        <v>138</v>
      </c>
    </row>
    <row r="3414" spans="1:13" s="5" customFormat="1" ht="15.75">
      <c r="A3414" s="4" t="s">
        <v>21</v>
      </c>
      <c r="B3414" s="4">
        <f t="shared" si="507"/>
        <v>235945</v>
      </c>
      <c r="C3414" s="3"/>
      <c r="D3414" s="4">
        <f t="shared" si="508"/>
        <v>390632</v>
      </c>
      <c r="E3414" s="3"/>
      <c r="F3414" s="4">
        <f t="shared" si="509"/>
        <v>449411</v>
      </c>
      <c r="H3414" s="25" t="s">
        <v>194</v>
      </c>
      <c r="I3414" s="26">
        <v>426816</v>
      </c>
      <c r="J3414" s="26">
        <v>425934</v>
      </c>
      <c r="K3414" s="26">
        <v>429285</v>
      </c>
      <c r="L3414" s="25">
        <v>24</v>
      </c>
      <c r="M3414" s="25" t="s">
        <v>139</v>
      </c>
    </row>
    <row r="3415" spans="1:13" s="5" customFormat="1" ht="15.75">
      <c r="A3415" s="4"/>
      <c r="B3415" s="4"/>
      <c r="C3415" s="3"/>
      <c r="D3415" s="4"/>
      <c r="E3415" s="3"/>
      <c r="F3415" s="4"/>
      <c r="H3415" s="25" t="s">
        <v>194</v>
      </c>
      <c r="I3415" s="26">
        <v>291746</v>
      </c>
      <c r="J3415" s="26">
        <v>291746</v>
      </c>
      <c r="K3415" s="26">
        <v>297581</v>
      </c>
      <c r="L3415" s="25">
        <v>25</v>
      </c>
      <c r="M3415" s="25" t="s">
        <v>140</v>
      </c>
    </row>
    <row r="3416" spans="1:13" s="5" customFormat="1" ht="15.75">
      <c r="A3416" s="4" t="s">
        <v>22</v>
      </c>
      <c r="B3416" s="4">
        <f>I3408</f>
        <v>38883465</v>
      </c>
      <c r="C3416" s="3"/>
      <c r="D3416" s="4">
        <f>J3408</f>
        <v>48454881</v>
      </c>
      <c r="E3416" s="3"/>
      <c r="F3416" s="4">
        <f>K3408</f>
        <v>55517617</v>
      </c>
      <c r="H3416" s="25" t="s">
        <v>194</v>
      </c>
      <c r="I3416" s="26">
        <v>0</v>
      </c>
      <c r="J3416" s="26">
        <v>0</v>
      </c>
      <c r="K3416" s="26">
        <v>50000</v>
      </c>
      <c r="L3416" s="25">
        <v>26</v>
      </c>
      <c r="M3416" s="25" t="s">
        <v>141</v>
      </c>
    </row>
    <row r="3417" spans="1:13" s="5" customFormat="1" ht="15.75">
      <c r="A3417" s="4" t="s">
        <v>23</v>
      </c>
      <c r="B3417" s="4">
        <f>I3409</f>
        <v>3422144</v>
      </c>
      <c r="C3417" s="3"/>
      <c r="D3417" s="4">
        <f>J3409</f>
        <v>3577925</v>
      </c>
      <c r="E3417" s="3"/>
      <c r="F3417" s="4">
        <f>K3409</f>
        <v>3577925</v>
      </c>
      <c r="H3417" s="25" t="s">
        <v>194</v>
      </c>
      <c r="I3417" s="26">
        <v>15018060</v>
      </c>
      <c r="J3417" s="26">
        <v>15094180</v>
      </c>
      <c r="K3417" s="26">
        <v>15138709</v>
      </c>
      <c r="L3417" s="25">
        <v>27</v>
      </c>
      <c r="M3417" s="25" t="s">
        <v>142</v>
      </c>
    </row>
    <row r="3418" spans="1:13" s="5" customFormat="1" ht="15.75">
      <c r="A3418" s="4" t="s">
        <v>24</v>
      </c>
      <c r="B3418" s="12">
        <f>I3410</f>
        <v>3394025</v>
      </c>
      <c r="C3418" s="3"/>
      <c r="D3418" s="12">
        <f>J3410</f>
        <v>3832847</v>
      </c>
      <c r="E3418" s="3"/>
      <c r="F3418" s="12">
        <f>K3410</f>
        <v>4236413</v>
      </c>
      <c r="H3418" s="25" t="s">
        <v>194</v>
      </c>
      <c r="I3418" s="26">
        <v>1524881</v>
      </c>
      <c r="J3418" s="26">
        <v>1571037</v>
      </c>
      <c r="K3418" s="26">
        <v>1613992</v>
      </c>
      <c r="L3418" s="25">
        <v>28</v>
      </c>
      <c r="M3418" s="25" t="s">
        <v>143</v>
      </c>
    </row>
    <row r="3419" spans="1:13" s="5" customFormat="1" ht="15.75">
      <c r="A3419" s="4"/>
      <c r="B3419" s="4"/>
      <c r="C3419" s="3"/>
      <c r="D3419" s="4"/>
      <c r="E3419" s="3"/>
      <c r="F3419" s="4"/>
      <c r="H3419" s="25" t="s">
        <v>194</v>
      </c>
      <c r="I3419" s="26">
        <v>4313386</v>
      </c>
      <c r="J3419" s="26">
        <v>4375586</v>
      </c>
      <c r="K3419" s="26">
        <v>4583310</v>
      </c>
      <c r="L3419" s="25">
        <v>29</v>
      </c>
      <c r="M3419" s="25" t="s">
        <v>144</v>
      </c>
    </row>
    <row r="3420" spans="1:13" s="5" customFormat="1" ht="15.75">
      <c r="A3420" s="4" t="s">
        <v>25</v>
      </c>
      <c r="B3420" s="4">
        <f>SUM(B3416:B3419)</f>
        <v>45699634</v>
      </c>
      <c r="C3420" s="3"/>
      <c r="D3420" s="4">
        <f>SUM(D3416:D3419)</f>
        <v>55865653</v>
      </c>
      <c r="E3420" s="3"/>
      <c r="F3420" s="4">
        <f>SUM(F3416:F3419)</f>
        <v>63331955</v>
      </c>
      <c r="H3420" s="25" t="s">
        <v>194</v>
      </c>
      <c r="I3420" s="26">
        <v>0</v>
      </c>
      <c r="J3420" s="26">
        <v>266158</v>
      </c>
      <c r="K3420" s="26">
        <v>243361</v>
      </c>
      <c r="L3420" s="25">
        <v>30</v>
      </c>
      <c r="M3420" s="25" t="s">
        <v>145</v>
      </c>
    </row>
    <row r="3421" spans="1:13" s="5" customFormat="1" ht="15.75">
      <c r="A3421" s="4"/>
      <c r="B3421" s="4"/>
      <c r="C3421" s="3"/>
      <c r="D3421" s="4"/>
      <c r="E3421" s="3"/>
      <c r="F3421" s="4"/>
      <c r="H3421" s="25" t="s">
        <v>194</v>
      </c>
      <c r="I3421" s="26">
        <v>96770016</v>
      </c>
      <c r="J3421" s="26">
        <v>110502438</v>
      </c>
      <c r="K3421" s="26">
        <v>109500000</v>
      </c>
      <c r="L3421" s="25">
        <v>31</v>
      </c>
      <c r="M3421" s="25" t="s">
        <v>146</v>
      </c>
    </row>
    <row r="3422" spans="1:13" s="5" customFormat="1" ht="15.75">
      <c r="A3422" s="4" t="s">
        <v>26</v>
      </c>
      <c r="B3422" s="4">
        <f aca="true" t="shared" si="510" ref="B3422:B3427">I3411</f>
        <v>33094515</v>
      </c>
      <c r="C3422" s="3"/>
      <c r="D3422" s="4">
        <f aca="true" t="shared" si="511" ref="D3422:D3427">J3411</f>
        <v>34317523</v>
      </c>
      <c r="E3422" s="3"/>
      <c r="F3422" s="4">
        <f aca="true" t="shared" si="512" ref="F3422:F3427">K3411</f>
        <v>35072640</v>
      </c>
      <c r="H3422" s="25" t="s">
        <v>194</v>
      </c>
      <c r="I3422" s="29">
        <v>6222484</v>
      </c>
      <c r="J3422" s="29">
        <v>6457268</v>
      </c>
      <c r="K3422" s="29">
        <v>6291272</v>
      </c>
      <c r="L3422" s="25">
        <v>32</v>
      </c>
      <c r="M3422" s="25" t="s">
        <v>147</v>
      </c>
    </row>
    <row r="3423" spans="1:13" s="5" customFormat="1" ht="15.75">
      <c r="A3423" s="4" t="s">
        <v>27</v>
      </c>
      <c r="B3423" s="4">
        <f t="shared" si="510"/>
        <v>108883</v>
      </c>
      <c r="C3423" s="3"/>
      <c r="D3423" s="4">
        <f t="shared" si="511"/>
        <v>112189</v>
      </c>
      <c r="E3423" s="3"/>
      <c r="F3423" s="4">
        <f t="shared" si="512"/>
        <v>114120</v>
      </c>
      <c r="H3423" s="25" t="s">
        <v>194</v>
      </c>
      <c r="I3423" s="26">
        <v>9576086</v>
      </c>
      <c r="J3423" s="26">
        <v>9606701</v>
      </c>
      <c r="K3423" s="26">
        <v>9629328</v>
      </c>
      <c r="L3423" s="25">
        <v>33</v>
      </c>
      <c r="M3423" s="25" t="s">
        <v>148</v>
      </c>
    </row>
    <row r="3424" spans="1:13" s="5" customFormat="1" ht="15.75">
      <c r="A3424" s="4" t="s">
        <v>28</v>
      </c>
      <c r="B3424" s="4">
        <f t="shared" si="510"/>
        <v>102800</v>
      </c>
      <c r="C3424" s="3"/>
      <c r="D3424" s="4">
        <f t="shared" si="511"/>
        <v>105884</v>
      </c>
      <c r="E3424" s="3"/>
      <c r="F3424" s="4">
        <f t="shared" si="512"/>
        <v>116578</v>
      </c>
      <c r="H3424" s="25" t="s">
        <v>194</v>
      </c>
      <c r="I3424" s="26">
        <v>2206802</v>
      </c>
      <c r="J3424" s="26">
        <v>1924963</v>
      </c>
      <c r="K3424" s="26">
        <v>1407880</v>
      </c>
      <c r="L3424" s="25">
        <v>34</v>
      </c>
      <c r="M3424" s="25" t="s">
        <v>149</v>
      </c>
    </row>
    <row r="3425" spans="1:13" s="5" customFormat="1" ht="15.75">
      <c r="A3425" s="4" t="s">
        <v>29</v>
      </c>
      <c r="B3425" s="4">
        <f t="shared" si="510"/>
        <v>426816</v>
      </c>
      <c r="C3425" s="3"/>
      <c r="D3425" s="4">
        <f t="shared" si="511"/>
        <v>425934</v>
      </c>
      <c r="E3425" s="3"/>
      <c r="F3425" s="4">
        <f t="shared" si="512"/>
        <v>429285</v>
      </c>
      <c r="H3425" s="25" t="s">
        <v>194</v>
      </c>
      <c r="I3425" s="26">
        <v>686751</v>
      </c>
      <c r="J3425" s="26">
        <v>343934</v>
      </c>
      <c r="K3425" s="26">
        <v>343935</v>
      </c>
      <c r="L3425" s="25">
        <v>35</v>
      </c>
      <c r="M3425" s="25" t="s">
        <v>150</v>
      </c>
    </row>
    <row r="3426" spans="1:13" s="5" customFormat="1" ht="15.75">
      <c r="A3426" s="4" t="s">
        <v>30</v>
      </c>
      <c r="B3426" s="4">
        <f t="shared" si="510"/>
        <v>291746</v>
      </c>
      <c r="C3426" s="3"/>
      <c r="D3426" s="4">
        <f t="shared" si="511"/>
        <v>291746</v>
      </c>
      <c r="E3426" s="3"/>
      <c r="F3426" s="4">
        <f t="shared" si="512"/>
        <v>297581</v>
      </c>
      <c r="H3426" s="25" t="s">
        <v>194</v>
      </c>
      <c r="I3426" s="26">
        <v>379620</v>
      </c>
      <c r="J3426" s="26">
        <v>513000</v>
      </c>
      <c r="K3426" s="26">
        <v>507000</v>
      </c>
      <c r="L3426" s="25">
        <v>36</v>
      </c>
      <c r="M3426" s="25" t="s">
        <v>151</v>
      </c>
    </row>
    <row r="3427" spans="1:13" s="5" customFormat="1" ht="15.75">
      <c r="A3427" s="4" t="s">
        <v>31</v>
      </c>
      <c r="B3427" s="12">
        <f t="shared" si="510"/>
        <v>0</v>
      </c>
      <c r="C3427" s="3"/>
      <c r="D3427" s="12">
        <f t="shared" si="511"/>
        <v>0</v>
      </c>
      <c r="E3427" s="3"/>
      <c r="F3427" s="12">
        <f t="shared" si="512"/>
        <v>50000</v>
      </c>
      <c r="H3427" s="25" t="s">
        <v>194</v>
      </c>
      <c r="I3427" s="26">
        <v>0</v>
      </c>
      <c r="J3427" s="26">
        <v>315967</v>
      </c>
      <c r="K3427" s="26">
        <v>311696</v>
      </c>
      <c r="L3427" s="25">
        <v>37</v>
      </c>
      <c r="M3427" s="25" t="s">
        <v>152</v>
      </c>
    </row>
    <row r="3428" spans="1:12" s="5" customFormat="1" ht="15.75">
      <c r="A3428" s="4"/>
      <c r="B3428" s="4"/>
      <c r="C3428" s="3"/>
      <c r="D3428" s="4"/>
      <c r="E3428" s="3"/>
      <c r="F3428" s="4"/>
      <c r="L3428" s="25"/>
    </row>
    <row r="3429" spans="1:12" s="5" customFormat="1" ht="15.75">
      <c r="A3429" s="4" t="s">
        <v>32</v>
      </c>
      <c r="B3429" s="4">
        <f>SUM(B3422:B3428)</f>
        <v>34024760</v>
      </c>
      <c r="C3429" s="3"/>
      <c r="D3429" s="4">
        <f>SUM(D3422:D3428)</f>
        <v>35253276</v>
      </c>
      <c r="E3429" s="3"/>
      <c r="F3429" s="4">
        <f>SUM(F3422:F3428)</f>
        <v>36080204</v>
      </c>
      <c r="L3429" s="25"/>
    </row>
    <row r="3430" spans="1:12" s="5" customFormat="1" ht="15.75">
      <c r="A3430" s="4"/>
      <c r="B3430" s="4"/>
      <c r="C3430" s="3"/>
      <c r="D3430" s="4"/>
      <c r="E3430" s="3"/>
      <c r="F3430" s="4"/>
      <c r="L3430" s="25"/>
    </row>
    <row r="3431" spans="1:12" s="5" customFormat="1" ht="15.75">
      <c r="A3431" s="4" t="s">
        <v>33</v>
      </c>
      <c r="B3431" s="4">
        <f>I3417</f>
        <v>15018060</v>
      </c>
      <c r="C3431" s="3"/>
      <c r="D3431" s="4">
        <f>J3417</f>
        <v>15094180</v>
      </c>
      <c r="E3431" s="3"/>
      <c r="F3431" s="4">
        <f>K3417</f>
        <v>15138709</v>
      </c>
      <c r="L3431" s="25"/>
    </row>
    <row r="3432" spans="1:12" s="5" customFormat="1" ht="15.75">
      <c r="A3432" s="4" t="s">
        <v>34</v>
      </c>
      <c r="B3432" s="4">
        <f>I3418</f>
        <v>1524881</v>
      </c>
      <c r="C3432" s="3"/>
      <c r="D3432" s="4">
        <f>J3418</f>
        <v>1571037</v>
      </c>
      <c r="E3432" s="3"/>
      <c r="F3432" s="4">
        <f>K3418</f>
        <v>1613992</v>
      </c>
      <c r="L3432" s="25"/>
    </row>
    <row r="3433" spans="1:12" s="5" customFormat="1" ht="15.75">
      <c r="A3433" s="4" t="s">
        <v>35</v>
      </c>
      <c r="B3433" s="4">
        <f>I3419</f>
        <v>4313386</v>
      </c>
      <c r="C3433" s="3"/>
      <c r="D3433" s="4">
        <f>J3419</f>
        <v>4375586</v>
      </c>
      <c r="E3433" s="3"/>
      <c r="F3433" s="4">
        <f>K3419</f>
        <v>4583310</v>
      </c>
      <c r="L3433" s="25"/>
    </row>
    <row r="3434" spans="1:12" s="5" customFormat="1" ht="15.75">
      <c r="A3434" s="4" t="s">
        <v>36</v>
      </c>
      <c r="B3434" s="12">
        <f>I3420</f>
        <v>0</v>
      </c>
      <c r="C3434" s="3"/>
      <c r="D3434" s="12">
        <f>J3420</f>
        <v>266158</v>
      </c>
      <c r="E3434" s="3"/>
      <c r="F3434" s="12">
        <f>K3420</f>
        <v>243361</v>
      </c>
      <c r="L3434" s="25"/>
    </row>
    <row r="3435" spans="1:12" s="5" customFormat="1" ht="15.75">
      <c r="A3435" s="4"/>
      <c r="B3435" s="4"/>
      <c r="C3435" s="3"/>
      <c r="D3435" s="4"/>
      <c r="E3435" s="3"/>
      <c r="F3435" s="4"/>
      <c r="L3435" s="25"/>
    </row>
    <row r="3436" spans="1:12" s="5" customFormat="1" ht="15.75">
      <c r="A3436" s="4" t="s">
        <v>37</v>
      </c>
      <c r="B3436" s="4">
        <f>SUM(B3431:B3435)</f>
        <v>20856327</v>
      </c>
      <c r="C3436" s="3"/>
      <c r="D3436" s="4">
        <f>SUM(D3431:D3435)</f>
        <v>21306961</v>
      </c>
      <c r="E3436" s="3"/>
      <c r="F3436" s="4">
        <f>SUM(F3431:F3435)</f>
        <v>21579372</v>
      </c>
      <c r="L3436" s="25"/>
    </row>
    <row r="3437" spans="1:12" s="5" customFormat="1" ht="15.75">
      <c r="A3437" s="4"/>
      <c r="B3437" s="4"/>
      <c r="C3437" s="3"/>
      <c r="D3437" s="4"/>
      <c r="E3437" s="3"/>
      <c r="F3437" s="4"/>
      <c r="L3437" s="25"/>
    </row>
    <row r="3438" spans="1:12" s="5" customFormat="1" ht="15.75">
      <c r="A3438" s="4" t="s">
        <v>38</v>
      </c>
      <c r="B3438" s="4">
        <f aca="true" t="shared" si="513" ref="B3438:B3443">I3421</f>
        <v>96770016</v>
      </c>
      <c r="C3438" s="3"/>
      <c r="D3438" s="4">
        <f aca="true" t="shared" si="514" ref="D3438:D3443">J3421</f>
        <v>110502438</v>
      </c>
      <c r="E3438" s="3"/>
      <c r="F3438" s="4">
        <f aca="true" t="shared" si="515" ref="F3438:F3443">K3421</f>
        <v>109500000</v>
      </c>
      <c r="L3438" s="25"/>
    </row>
    <row r="3439" spans="1:12" s="5" customFormat="1" ht="15.75">
      <c r="A3439" s="4" t="s">
        <v>39</v>
      </c>
      <c r="B3439" s="4">
        <f t="shared" si="513"/>
        <v>6222484</v>
      </c>
      <c r="C3439" s="3"/>
      <c r="D3439" s="4">
        <f t="shared" si="514"/>
        <v>6457268</v>
      </c>
      <c r="E3439" s="3"/>
      <c r="F3439" s="4">
        <f t="shared" si="515"/>
        <v>6291272</v>
      </c>
      <c r="L3439" s="25"/>
    </row>
    <row r="3440" spans="1:12" s="5" customFormat="1" ht="15.75">
      <c r="A3440" s="4" t="s">
        <v>40</v>
      </c>
      <c r="B3440" s="4">
        <f t="shared" si="513"/>
        <v>9576086</v>
      </c>
      <c r="C3440" s="3"/>
      <c r="D3440" s="4">
        <f t="shared" si="514"/>
        <v>9606701</v>
      </c>
      <c r="E3440" s="3"/>
      <c r="F3440" s="4">
        <f t="shared" si="515"/>
        <v>9629328</v>
      </c>
      <c r="L3440" s="25"/>
    </row>
    <row r="3441" spans="1:12" s="5" customFormat="1" ht="15.75">
      <c r="A3441" s="4" t="s">
        <v>41</v>
      </c>
      <c r="B3441" s="4">
        <f t="shared" si="513"/>
        <v>2206802</v>
      </c>
      <c r="C3441" s="3"/>
      <c r="D3441" s="4">
        <f t="shared" si="514"/>
        <v>1924963</v>
      </c>
      <c r="E3441" s="3"/>
      <c r="F3441" s="4">
        <f t="shared" si="515"/>
        <v>1407880</v>
      </c>
      <c r="L3441" s="25"/>
    </row>
    <row r="3442" spans="1:12" s="5" customFormat="1" ht="15.75">
      <c r="A3442" s="4" t="s">
        <v>42</v>
      </c>
      <c r="B3442" s="4">
        <f t="shared" si="513"/>
        <v>686751</v>
      </c>
      <c r="C3442" s="3"/>
      <c r="D3442" s="4">
        <f t="shared" si="514"/>
        <v>343934</v>
      </c>
      <c r="E3442" s="3"/>
      <c r="F3442" s="4">
        <f t="shared" si="515"/>
        <v>343935</v>
      </c>
      <c r="L3442" s="25"/>
    </row>
    <row r="3443" spans="1:12" s="5" customFormat="1" ht="15.75">
      <c r="A3443" s="4" t="s">
        <v>43</v>
      </c>
      <c r="B3443" s="4">
        <f t="shared" si="513"/>
        <v>379620</v>
      </c>
      <c r="C3443" s="3"/>
      <c r="D3443" s="4">
        <f t="shared" si="514"/>
        <v>513000</v>
      </c>
      <c r="E3443" s="3"/>
      <c r="F3443" s="4">
        <f t="shared" si="515"/>
        <v>507000</v>
      </c>
      <c r="L3443" s="25"/>
    </row>
    <row r="3444" spans="1:12" s="5" customFormat="1" ht="15.75">
      <c r="A3444" s="4" t="s">
        <v>44</v>
      </c>
      <c r="B3444" s="4"/>
      <c r="C3444" s="4"/>
      <c r="D3444" s="4"/>
      <c r="E3444" s="3"/>
      <c r="F3444" s="4"/>
      <c r="L3444" s="25"/>
    </row>
    <row r="3445" spans="1:12" s="5" customFormat="1" ht="15.75">
      <c r="A3445" s="4" t="s">
        <v>45</v>
      </c>
      <c r="B3445" s="12">
        <f>I3427</f>
        <v>0</v>
      </c>
      <c r="C3445" s="3"/>
      <c r="D3445" s="12">
        <f>J3427</f>
        <v>315967</v>
      </c>
      <c r="E3445" s="3"/>
      <c r="F3445" s="12">
        <f>K3427</f>
        <v>311696</v>
      </c>
      <c r="L3445" s="25"/>
    </row>
    <row r="3446" spans="1:12" s="5" customFormat="1" ht="15.75">
      <c r="A3446" s="4"/>
      <c r="B3446" s="4"/>
      <c r="C3446" s="4"/>
      <c r="D3446" s="4"/>
      <c r="E3446" s="3"/>
      <c r="F3446" s="4"/>
      <c r="L3446" s="25"/>
    </row>
    <row r="3447" spans="1:12" s="5" customFormat="1" ht="15.75">
      <c r="A3447" s="4" t="s">
        <v>46</v>
      </c>
      <c r="B3447" s="4">
        <f>SUM(B3391:B3392)+B3401+SUM(B3405:B3414)+B3420+B3429+SUM(B3435:B3446)</f>
        <v>355901038</v>
      </c>
      <c r="C3447" s="3"/>
      <c r="D3447" s="4">
        <f>SUM(D3391:D3392)+D3401+SUM(D3405:D3414)+D3420+D3429+SUM(D3435:D3446)</f>
        <v>392282810</v>
      </c>
      <c r="E3447" s="3"/>
      <c r="F3447" s="4">
        <f>SUM(F3391:F3392)+F3401+SUM(F3405:F3414)+F3420+F3429+SUM(F3435:F3446)</f>
        <v>422881932</v>
      </c>
      <c r="L3447" s="25"/>
    </row>
    <row r="3448" spans="1:12" s="5" customFormat="1" ht="15.75">
      <c r="A3448" s="4"/>
      <c r="B3448" s="4"/>
      <c r="C3448" s="3"/>
      <c r="D3448" s="4"/>
      <c r="E3448" s="3"/>
      <c r="F3448" s="4"/>
      <c r="L3448" s="25"/>
    </row>
    <row r="3449" spans="1:12" s="5" customFormat="1" ht="15.75">
      <c r="A3449" s="13" t="s">
        <v>47</v>
      </c>
      <c r="B3449" s="4"/>
      <c r="C3449" s="4"/>
      <c r="D3449" s="4"/>
      <c r="E3449" s="4"/>
      <c r="F3449" s="4"/>
      <c r="L3449" s="25"/>
    </row>
    <row r="3450" spans="1:12" s="5" customFormat="1" ht="15.75">
      <c r="A3450" s="14" t="s">
        <v>48</v>
      </c>
      <c r="B3450" s="4"/>
      <c r="C3450" s="3"/>
      <c r="D3450" s="4"/>
      <c r="E3450" s="3"/>
      <c r="F3450" s="4"/>
      <c r="L3450" s="25"/>
    </row>
    <row r="3451" spans="1:12" s="5" customFormat="1" ht="15.75">
      <c r="A3451" s="14" t="s">
        <v>49</v>
      </c>
      <c r="B3451" s="4"/>
      <c r="C3451" s="3"/>
      <c r="D3451" s="4"/>
      <c r="E3451" s="3"/>
      <c r="F3451" s="4"/>
      <c r="L3451" s="25"/>
    </row>
    <row r="3452" spans="1:12" s="5" customFormat="1" ht="15.75">
      <c r="A3452" s="14" t="s">
        <v>50</v>
      </c>
      <c r="B3452" s="3"/>
      <c r="C3452" s="3"/>
      <c r="D3452" s="3"/>
      <c r="E3452" s="3"/>
      <c r="F3452" s="3"/>
      <c r="L3452" s="25"/>
    </row>
    <row r="3453" spans="1:12" s="5" customFormat="1" ht="15.75">
      <c r="A3453" s="14" t="s">
        <v>51</v>
      </c>
      <c r="B3453" s="4"/>
      <c r="C3453" s="3"/>
      <c r="D3453" s="4"/>
      <c r="E3453" s="3"/>
      <c r="F3453" s="4"/>
      <c r="L3453" s="25"/>
    </row>
    <row r="3454" spans="1:12" s="5" customFormat="1" ht="15.75">
      <c r="A3454" s="4"/>
      <c r="B3454" s="4"/>
      <c r="C3454" s="3"/>
      <c r="D3454" s="4"/>
      <c r="E3454" s="3"/>
      <c r="F3454" s="4"/>
      <c r="L3454" s="25"/>
    </row>
    <row r="3455" spans="1:12" s="5" customFormat="1" ht="15.75">
      <c r="A3455" s="4"/>
      <c r="B3455" s="4"/>
      <c r="C3455" s="3"/>
      <c r="D3455" s="4"/>
      <c r="E3455" s="3"/>
      <c r="F3455" s="4"/>
      <c r="L3455" s="25"/>
    </row>
    <row r="3456" spans="1:12" s="5" customFormat="1" ht="15.75">
      <c r="A3456" s="15"/>
      <c r="B3456" s="4"/>
      <c r="C3456" s="3"/>
      <c r="D3456" s="4"/>
      <c r="E3456" s="3"/>
      <c r="F3456" s="4"/>
      <c r="L3456" s="25"/>
    </row>
    <row r="3457" spans="1:12" s="5" customFormat="1" ht="15.75">
      <c r="A3457" s="15"/>
      <c r="B3457" s="4"/>
      <c r="C3457" s="3"/>
      <c r="D3457" s="4"/>
      <c r="E3457" s="3"/>
      <c r="F3457" s="4"/>
      <c r="L3457" s="25"/>
    </row>
    <row r="3458" spans="1:12" s="5" customFormat="1" ht="15.75">
      <c r="A3458" s="16"/>
      <c r="B3458" s="4"/>
      <c r="C3458" s="3"/>
      <c r="D3458" s="4"/>
      <c r="E3458" s="3"/>
      <c r="F3458" s="4"/>
      <c r="L3458" s="25"/>
    </row>
    <row r="3459" spans="1:12" s="5" customFormat="1" ht="15.75">
      <c r="A3459" s="17"/>
      <c r="B3459" s="4"/>
      <c r="C3459" s="3"/>
      <c r="D3459" s="4"/>
      <c r="E3459" s="3"/>
      <c r="F3459" s="4"/>
      <c r="L3459" s="25"/>
    </row>
    <row r="3460" spans="1:12" s="5" customFormat="1" ht="15.75">
      <c r="A3460" s="18" t="s">
        <v>52</v>
      </c>
      <c r="B3460" s="4"/>
      <c r="C3460" s="3"/>
      <c r="D3460" s="4"/>
      <c r="E3460" s="3"/>
      <c r="F3460" s="4"/>
      <c r="L3460" s="25"/>
    </row>
    <row r="3461" spans="1:12" s="5" customFormat="1" ht="15.75">
      <c r="A3461" s="4"/>
      <c r="B3461" s="4"/>
      <c r="C3461" s="3"/>
      <c r="D3461" s="4"/>
      <c r="E3461" s="3"/>
      <c r="F3461" s="4"/>
      <c r="L3461" s="25"/>
    </row>
    <row r="3462" spans="1:12" s="5" customFormat="1" ht="15.75">
      <c r="A3462" s="6" t="s">
        <v>0</v>
      </c>
      <c r="B3462" s="4"/>
      <c r="C3462" s="3"/>
      <c r="D3462" s="4"/>
      <c r="E3462" s="3"/>
      <c r="F3462" s="4"/>
      <c r="L3462" s="25"/>
    </row>
    <row r="3463" spans="1:12" s="5" customFormat="1" ht="15.75">
      <c r="A3463" s="4"/>
      <c r="B3463" s="4"/>
      <c r="C3463" s="3"/>
      <c r="D3463" s="4"/>
      <c r="E3463" s="3"/>
      <c r="F3463" s="4"/>
      <c r="L3463" s="25"/>
    </row>
    <row r="3464" spans="1:12" s="5" customFormat="1" ht="15.75">
      <c r="A3464" s="6" t="s">
        <v>1</v>
      </c>
      <c r="B3464" s="4"/>
      <c r="C3464" s="3"/>
      <c r="D3464" s="4"/>
      <c r="E3464" s="3"/>
      <c r="F3464" s="4"/>
      <c r="L3464" s="25"/>
    </row>
    <row r="3465" spans="1:12" s="5" customFormat="1" ht="15.75">
      <c r="A3465" s="19" t="s">
        <v>95</v>
      </c>
      <c r="B3465" s="4"/>
      <c r="C3465" s="3"/>
      <c r="D3465" s="4"/>
      <c r="E3465" s="3"/>
      <c r="F3465" s="4"/>
      <c r="L3465" s="25"/>
    </row>
    <row r="3466" spans="1:12" s="5" customFormat="1" ht="15.75">
      <c r="A3466" s="4"/>
      <c r="B3466" s="4"/>
      <c r="C3466" s="3"/>
      <c r="D3466" s="8"/>
      <c r="E3466" s="9"/>
      <c r="F3466" s="8"/>
      <c r="L3466" s="25"/>
    </row>
    <row r="3467" spans="1:12" s="5" customFormat="1" ht="15.75">
      <c r="A3467" s="4"/>
      <c r="B3467" s="10"/>
      <c r="C3467" s="11"/>
      <c r="D3467" s="10"/>
      <c r="E3467" s="11"/>
      <c r="F3467" s="10"/>
      <c r="L3467" s="25"/>
    </row>
    <row r="3468" spans="1:12" s="5" customFormat="1" ht="15.75">
      <c r="A3468" s="4"/>
      <c r="B3468" s="2">
        <v>1997</v>
      </c>
      <c r="C3468" s="1"/>
      <c r="D3468" s="2">
        <v>1998</v>
      </c>
      <c r="E3468" s="1"/>
      <c r="F3468" s="2">
        <v>1999</v>
      </c>
      <c r="L3468" s="25"/>
    </row>
    <row r="3469" spans="1:12" s="5" customFormat="1" ht="15.75">
      <c r="A3469" s="4"/>
      <c r="B3469" s="4"/>
      <c r="C3469" s="3"/>
      <c r="D3469" s="4"/>
      <c r="E3469" s="3"/>
      <c r="F3469" s="4"/>
      <c r="L3469" s="25"/>
    </row>
    <row r="3470" spans="1:13" s="5" customFormat="1" ht="15.75">
      <c r="A3470" s="4" t="s">
        <v>3</v>
      </c>
      <c r="B3470" s="4">
        <f>I3470</f>
        <v>1894570</v>
      </c>
      <c r="C3470" s="3"/>
      <c r="D3470" s="4">
        <f>J3470</f>
        <v>3785276</v>
      </c>
      <c r="E3470" s="3"/>
      <c r="F3470" s="4">
        <f>K3470</f>
        <v>3773798</v>
      </c>
      <c r="H3470" s="25" t="s">
        <v>195</v>
      </c>
      <c r="I3470" s="26">
        <v>1894570</v>
      </c>
      <c r="J3470" s="26">
        <v>3785276</v>
      </c>
      <c r="K3470" s="26">
        <v>3773798</v>
      </c>
      <c r="L3470" s="25">
        <v>1</v>
      </c>
      <c r="M3470" s="25" t="s">
        <v>116</v>
      </c>
    </row>
    <row r="3471" spans="1:13" s="5" customFormat="1" ht="15.75">
      <c r="A3471" s="4" t="s">
        <v>4</v>
      </c>
      <c r="B3471" s="4">
        <f>I3471</f>
        <v>5300049</v>
      </c>
      <c r="C3471" s="3"/>
      <c r="D3471" s="4">
        <f>J3471</f>
        <v>5039628</v>
      </c>
      <c r="E3471" s="3"/>
      <c r="F3471" s="4">
        <f>K3471</f>
        <v>4979469</v>
      </c>
      <c r="H3471" s="25" t="s">
        <v>195</v>
      </c>
      <c r="I3471" s="26">
        <v>5300049</v>
      </c>
      <c r="J3471" s="26">
        <v>5039628</v>
      </c>
      <c r="K3471" s="26">
        <v>4979469</v>
      </c>
      <c r="L3471" s="25">
        <v>2</v>
      </c>
      <c r="M3471" s="25" t="s">
        <v>117</v>
      </c>
    </row>
    <row r="3472" spans="1:13" s="5" customFormat="1" ht="15.75">
      <c r="A3472" s="4"/>
      <c r="B3472" s="4"/>
      <c r="C3472" s="3"/>
      <c r="D3472" s="4"/>
      <c r="E3472" s="3"/>
      <c r="F3472" s="4"/>
      <c r="H3472" s="25" t="s">
        <v>195</v>
      </c>
      <c r="I3472" s="26">
        <v>67461962</v>
      </c>
      <c r="J3472" s="26">
        <v>68158452</v>
      </c>
      <c r="K3472" s="26">
        <v>68522619</v>
      </c>
      <c r="L3472" s="25">
        <v>3</v>
      </c>
      <c r="M3472" s="25" t="s">
        <v>118</v>
      </c>
    </row>
    <row r="3473" spans="1:13" s="5" customFormat="1" ht="15.75">
      <c r="A3473" s="4" t="s">
        <v>5</v>
      </c>
      <c r="B3473" s="4">
        <f aca="true" t="shared" si="516" ref="B3473:B3478">I3472</f>
        <v>67461962</v>
      </c>
      <c r="C3473" s="3"/>
      <c r="D3473" s="4">
        <f aca="true" t="shared" si="517" ref="D3473:D3478">J3472</f>
        <v>68158452</v>
      </c>
      <c r="E3473" s="3"/>
      <c r="F3473" s="4">
        <f aca="true" t="shared" si="518" ref="F3473:F3478">K3472</f>
        <v>68522619</v>
      </c>
      <c r="H3473" s="25" t="s">
        <v>195</v>
      </c>
      <c r="I3473" s="26">
        <v>104591</v>
      </c>
      <c r="J3473" s="26">
        <v>104591</v>
      </c>
      <c r="K3473" s="26">
        <v>114734</v>
      </c>
      <c r="L3473" s="25">
        <v>4</v>
      </c>
      <c r="M3473" s="25" t="s">
        <v>119</v>
      </c>
    </row>
    <row r="3474" spans="1:13" s="5" customFormat="1" ht="15.75">
      <c r="A3474" s="4" t="s">
        <v>6</v>
      </c>
      <c r="B3474" s="4">
        <f t="shared" si="516"/>
        <v>104591</v>
      </c>
      <c r="C3474" s="3"/>
      <c r="D3474" s="4">
        <f t="shared" si="517"/>
        <v>104591</v>
      </c>
      <c r="E3474" s="3"/>
      <c r="F3474" s="4">
        <f t="shared" si="518"/>
        <v>114734</v>
      </c>
      <c r="H3474" s="25" t="s">
        <v>195</v>
      </c>
      <c r="I3474" s="26">
        <v>864599</v>
      </c>
      <c r="J3474" s="26">
        <v>1021066</v>
      </c>
      <c r="K3474" s="26">
        <v>1085639</v>
      </c>
      <c r="L3474" s="25">
        <v>5</v>
      </c>
      <c r="M3474" s="25" t="s">
        <v>120</v>
      </c>
    </row>
    <row r="3475" spans="1:13" s="5" customFormat="1" ht="15.75">
      <c r="A3475" s="4" t="s">
        <v>7</v>
      </c>
      <c r="B3475" s="4">
        <f t="shared" si="516"/>
        <v>864599</v>
      </c>
      <c r="C3475" s="3"/>
      <c r="D3475" s="4">
        <f t="shared" si="517"/>
        <v>1021066</v>
      </c>
      <c r="E3475" s="3"/>
      <c r="F3475" s="4">
        <f t="shared" si="518"/>
        <v>1085639</v>
      </c>
      <c r="H3475" s="25" t="s">
        <v>195</v>
      </c>
      <c r="I3475" s="26">
        <v>10614024</v>
      </c>
      <c r="J3475" s="26">
        <v>10935387</v>
      </c>
      <c r="K3475" s="26">
        <v>12385695</v>
      </c>
      <c r="L3475" s="25">
        <v>6</v>
      </c>
      <c r="M3475" s="25" t="s">
        <v>121</v>
      </c>
    </row>
    <row r="3476" spans="1:13" s="5" customFormat="1" ht="15.75">
      <c r="A3476" s="4" t="s">
        <v>8</v>
      </c>
      <c r="B3476" s="4">
        <f t="shared" si="516"/>
        <v>10614024</v>
      </c>
      <c r="C3476" s="3"/>
      <c r="D3476" s="4">
        <f t="shared" si="517"/>
        <v>10935387</v>
      </c>
      <c r="E3476" s="3"/>
      <c r="F3476" s="4">
        <f t="shared" si="518"/>
        <v>12385695</v>
      </c>
      <c r="H3476" s="25" t="s">
        <v>195</v>
      </c>
      <c r="I3476" s="26">
        <v>1197631</v>
      </c>
      <c r="J3476" s="26">
        <v>1097817</v>
      </c>
      <c r="K3476" s="26">
        <v>1173710</v>
      </c>
      <c r="L3476" s="25">
        <v>7</v>
      </c>
      <c r="M3476" s="25" t="s">
        <v>122</v>
      </c>
    </row>
    <row r="3477" spans="1:13" s="5" customFormat="1" ht="15.75">
      <c r="A3477" s="4" t="s">
        <v>9</v>
      </c>
      <c r="B3477" s="4">
        <f t="shared" si="516"/>
        <v>1197631</v>
      </c>
      <c r="C3477" s="3"/>
      <c r="D3477" s="4">
        <f t="shared" si="517"/>
        <v>1097817</v>
      </c>
      <c r="E3477" s="3"/>
      <c r="F3477" s="4">
        <f t="shared" si="518"/>
        <v>1173710</v>
      </c>
      <c r="H3477" s="25" t="s">
        <v>195</v>
      </c>
      <c r="I3477" s="26">
        <v>0</v>
      </c>
      <c r="J3477" s="26">
        <v>1129802</v>
      </c>
      <c r="K3477" s="26">
        <v>1126656</v>
      </c>
      <c r="L3477" s="25">
        <v>8</v>
      </c>
      <c r="M3477" s="25" t="s">
        <v>123</v>
      </c>
    </row>
    <row r="3478" spans="1:13" s="5" customFormat="1" ht="15.75">
      <c r="A3478" s="4" t="s">
        <v>10</v>
      </c>
      <c r="B3478" s="12">
        <f t="shared" si="516"/>
        <v>0</v>
      </c>
      <c r="C3478" s="3"/>
      <c r="D3478" s="12">
        <f t="shared" si="517"/>
        <v>1129802</v>
      </c>
      <c r="E3478" s="3"/>
      <c r="F3478" s="12">
        <f t="shared" si="518"/>
        <v>1126656</v>
      </c>
      <c r="H3478" s="25" t="s">
        <v>195</v>
      </c>
      <c r="I3478" s="26">
        <v>1747707</v>
      </c>
      <c r="J3478" s="26">
        <v>2003693</v>
      </c>
      <c r="K3478" s="26">
        <v>1885488</v>
      </c>
      <c r="L3478" s="25">
        <v>9</v>
      </c>
      <c r="M3478" s="25" t="s">
        <v>124</v>
      </c>
    </row>
    <row r="3479" spans="1:13" s="5" customFormat="1" ht="15.75">
      <c r="A3479" s="4"/>
      <c r="B3479" s="3"/>
      <c r="C3479" s="3"/>
      <c r="D3479" s="3"/>
      <c r="E3479" s="3"/>
      <c r="F3479" s="3"/>
      <c r="H3479" s="25" t="s">
        <v>195</v>
      </c>
      <c r="I3479" s="26">
        <v>113110</v>
      </c>
      <c r="J3479" s="26">
        <v>146441</v>
      </c>
      <c r="K3479" s="26">
        <v>158689</v>
      </c>
      <c r="L3479" s="25">
        <v>10</v>
      </c>
      <c r="M3479" s="25" t="s">
        <v>125</v>
      </c>
    </row>
    <row r="3480" spans="1:13" s="5" customFormat="1" ht="15.75">
      <c r="A3480" s="4" t="s">
        <v>11</v>
      </c>
      <c r="B3480" s="4">
        <f>SUM(B3473:B3479)</f>
        <v>80242807</v>
      </c>
      <c r="C3480" s="3"/>
      <c r="D3480" s="4">
        <f>SUM(D3473:D3479)</f>
        <v>82447115</v>
      </c>
      <c r="E3480" s="3"/>
      <c r="F3480" s="4">
        <f>SUM(F3473:F3479)</f>
        <v>84409053</v>
      </c>
      <c r="H3480" s="25" t="s">
        <v>195</v>
      </c>
      <c r="I3480" s="26">
        <v>3226244</v>
      </c>
      <c r="J3480" s="26">
        <v>3399163</v>
      </c>
      <c r="K3480" s="26">
        <v>3376928</v>
      </c>
      <c r="L3480" s="25">
        <v>11</v>
      </c>
      <c r="M3480" s="25" t="s">
        <v>126</v>
      </c>
    </row>
    <row r="3481" spans="1:13" s="5" customFormat="1" ht="15.75">
      <c r="A3481" s="4"/>
      <c r="B3481" s="4"/>
      <c r="C3481" s="3"/>
      <c r="D3481" s="4"/>
      <c r="E3481" s="3"/>
      <c r="F3481" s="4"/>
      <c r="H3481" s="25" t="s">
        <v>195</v>
      </c>
      <c r="I3481" s="26">
        <v>3529965</v>
      </c>
      <c r="J3481" s="26">
        <v>3994767</v>
      </c>
      <c r="K3481" s="26">
        <v>4237416</v>
      </c>
      <c r="L3481" s="25">
        <v>12</v>
      </c>
      <c r="M3481" s="25" t="s">
        <v>127</v>
      </c>
    </row>
    <row r="3482" spans="1:13" s="5" customFormat="1" ht="15.75">
      <c r="A3482" s="4" t="s">
        <v>12</v>
      </c>
      <c r="B3482" s="3">
        <f>I3478</f>
        <v>1747707</v>
      </c>
      <c r="C3482" s="3"/>
      <c r="D3482" s="3">
        <f>J3478</f>
        <v>2003693</v>
      </c>
      <c r="E3482" s="3"/>
      <c r="F3482" s="3">
        <f>K3478</f>
        <v>1885488</v>
      </c>
      <c r="H3482" s="25" t="s">
        <v>195</v>
      </c>
      <c r="I3482" s="26">
        <v>0</v>
      </c>
      <c r="J3482" s="26">
        <v>0</v>
      </c>
      <c r="K3482" s="26">
        <v>11564476</v>
      </c>
      <c r="L3482" s="25">
        <v>13</v>
      </c>
      <c r="M3482" s="25" t="s">
        <v>128</v>
      </c>
    </row>
    <row r="3483" spans="1:13" s="5" customFormat="1" ht="15.75">
      <c r="A3483" s="4" t="s">
        <v>13</v>
      </c>
      <c r="B3483" s="12">
        <f>I3479</f>
        <v>113110</v>
      </c>
      <c r="C3483" s="3"/>
      <c r="D3483" s="12">
        <f>J3479</f>
        <v>146441</v>
      </c>
      <c r="E3483" s="3"/>
      <c r="F3483" s="12">
        <f>K3479</f>
        <v>158689</v>
      </c>
      <c r="H3483" s="25" t="s">
        <v>195</v>
      </c>
      <c r="I3483" s="26">
        <v>5465712</v>
      </c>
      <c r="J3483" s="26">
        <v>5329870</v>
      </c>
      <c r="K3483" s="26">
        <v>4394500</v>
      </c>
      <c r="L3483" s="25">
        <v>14</v>
      </c>
      <c r="M3483" s="25" t="s">
        <v>129</v>
      </c>
    </row>
    <row r="3484" spans="1:13" s="5" customFormat="1" ht="15.75">
      <c r="A3484" s="4"/>
      <c r="B3484" s="3"/>
      <c r="C3484" s="3"/>
      <c r="D3484" s="3"/>
      <c r="E3484" s="3"/>
      <c r="F3484" s="3"/>
      <c r="H3484" s="25" t="s">
        <v>195</v>
      </c>
      <c r="I3484" s="26">
        <v>226948</v>
      </c>
      <c r="J3484" s="26">
        <v>263130</v>
      </c>
      <c r="K3484" s="26">
        <v>252665</v>
      </c>
      <c r="L3484" s="25">
        <v>15</v>
      </c>
      <c r="M3484" s="25" t="s">
        <v>130</v>
      </c>
    </row>
    <row r="3485" spans="1:13" s="5" customFormat="1" ht="15.75">
      <c r="A3485" s="4" t="s">
        <v>14</v>
      </c>
      <c r="B3485" s="4">
        <f>SUM(B3482:B3484)</f>
        <v>1860817</v>
      </c>
      <c r="C3485" s="3"/>
      <c r="D3485" s="4">
        <f>SUM(D3482:D3484)</f>
        <v>2150134</v>
      </c>
      <c r="E3485" s="3"/>
      <c r="F3485" s="4">
        <f>SUM(F3482:F3484)</f>
        <v>2044177</v>
      </c>
      <c r="H3485" s="25" t="s">
        <v>195</v>
      </c>
      <c r="I3485" s="26">
        <v>1229661</v>
      </c>
      <c r="J3485" s="26">
        <v>1250610</v>
      </c>
      <c r="K3485" s="26">
        <v>1297704</v>
      </c>
      <c r="L3485" s="25">
        <v>16</v>
      </c>
      <c r="M3485" s="25" t="s">
        <v>131</v>
      </c>
    </row>
    <row r="3486" spans="1:13" s="5" customFormat="1" ht="15.75">
      <c r="A3486" s="4"/>
      <c r="B3486" s="4"/>
      <c r="C3486" s="4"/>
      <c r="D3486" s="4"/>
      <c r="E3486" s="4"/>
      <c r="F3486" s="4"/>
      <c r="H3486" s="25" t="s">
        <v>195</v>
      </c>
      <c r="I3486" s="26">
        <v>720697</v>
      </c>
      <c r="J3486" s="26">
        <v>1159113</v>
      </c>
      <c r="K3486" s="26">
        <v>1170659</v>
      </c>
      <c r="L3486" s="25">
        <v>17</v>
      </c>
      <c r="M3486" s="25" t="s">
        <v>132</v>
      </c>
    </row>
    <row r="3487" spans="1:13" s="5" customFormat="1" ht="15.75">
      <c r="A3487" s="4" t="s">
        <v>15</v>
      </c>
      <c r="B3487" s="4">
        <f aca="true" t="shared" si="519" ref="B3487:B3493">I3480</f>
        <v>3226244</v>
      </c>
      <c r="C3487" s="3"/>
      <c r="D3487" s="4">
        <f aca="true" t="shared" si="520" ref="D3487:D3493">J3480</f>
        <v>3399163</v>
      </c>
      <c r="E3487" s="3"/>
      <c r="F3487" s="4">
        <f aca="true" t="shared" si="521" ref="F3487:F3493">K3480</f>
        <v>3376928</v>
      </c>
      <c r="H3487" s="25" t="s">
        <v>195</v>
      </c>
      <c r="I3487" s="27">
        <v>33595356</v>
      </c>
      <c r="J3487" s="27">
        <v>42149735</v>
      </c>
      <c r="K3487" s="27">
        <v>48323540</v>
      </c>
      <c r="L3487" s="25">
        <v>18</v>
      </c>
      <c r="M3487" s="25" t="s">
        <v>133</v>
      </c>
    </row>
    <row r="3488" spans="1:13" s="5" customFormat="1" ht="15.75">
      <c r="A3488" s="4" t="s">
        <v>16</v>
      </c>
      <c r="B3488" s="4">
        <f t="shared" si="519"/>
        <v>3529965</v>
      </c>
      <c r="C3488" s="3"/>
      <c r="D3488" s="4">
        <f t="shared" si="520"/>
        <v>3994767</v>
      </c>
      <c r="E3488" s="3"/>
      <c r="F3488" s="4">
        <f t="shared" si="521"/>
        <v>4237416</v>
      </c>
      <c r="H3488" s="25" t="s">
        <v>195</v>
      </c>
      <c r="I3488" s="26">
        <v>3647438</v>
      </c>
      <c r="J3488" s="26">
        <v>3779324</v>
      </c>
      <c r="K3488" s="26">
        <v>3779595</v>
      </c>
      <c r="L3488" s="25">
        <v>19</v>
      </c>
      <c r="M3488" s="25" t="s">
        <v>134</v>
      </c>
    </row>
    <row r="3489" spans="1:13" s="5" customFormat="1" ht="15.75">
      <c r="A3489" s="4" t="s">
        <v>17</v>
      </c>
      <c r="B3489" s="4">
        <f t="shared" si="519"/>
        <v>0</v>
      </c>
      <c r="C3489" s="3"/>
      <c r="D3489" s="4">
        <f t="shared" si="520"/>
        <v>0</v>
      </c>
      <c r="E3489" s="3"/>
      <c r="F3489" s="4">
        <f t="shared" si="521"/>
        <v>11564476</v>
      </c>
      <c r="H3489" s="25" t="s">
        <v>195</v>
      </c>
      <c r="I3489" s="26">
        <v>3203673</v>
      </c>
      <c r="J3489" s="26">
        <v>3617884</v>
      </c>
      <c r="K3489" s="26">
        <v>3969749</v>
      </c>
      <c r="L3489" s="25">
        <v>20</v>
      </c>
      <c r="M3489" s="25" t="s">
        <v>135</v>
      </c>
    </row>
    <row r="3490" spans="1:13" s="5" customFormat="1" ht="15.75">
      <c r="A3490" s="4" t="s">
        <v>18</v>
      </c>
      <c r="B3490" s="4">
        <f t="shared" si="519"/>
        <v>5465712</v>
      </c>
      <c r="C3490" s="3"/>
      <c r="D3490" s="4">
        <f t="shared" si="520"/>
        <v>5329870</v>
      </c>
      <c r="E3490" s="3"/>
      <c r="F3490" s="4">
        <f t="shared" si="521"/>
        <v>4394500</v>
      </c>
      <c r="H3490" s="25" t="s">
        <v>195</v>
      </c>
      <c r="I3490" s="26">
        <v>25670758</v>
      </c>
      <c r="J3490" s="26">
        <v>26665699</v>
      </c>
      <c r="K3490" s="26">
        <v>27417155</v>
      </c>
      <c r="L3490" s="25">
        <v>21</v>
      </c>
      <c r="M3490" s="25" t="s">
        <v>136</v>
      </c>
    </row>
    <row r="3491" spans="1:13" s="5" customFormat="1" ht="15.75">
      <c r="A3491" s="4" t="s">
        <v>19</v>
      </c>
      <c r="B3491" s="4">
        <f t="shared" si="519"/>
        <v>226948</v>
      </c>
      <c r="C3491" s="3"/>
      <c r="D3491" s="4">
        <f t="shared" si="520"/>
        <v>263130</v>
      </c>
      <c r="E3491" s="3"/>
      <c r="F3491" s="4">
        <f t="shared" si="521"/>
        <v>252665</v>
      </c>
      <c r="H3491" s="25" t="s">
        <v>195</v>
      </c>
      <c r="I3491" s="26">
        <v>106424</v>
      </c>
      <c r="J3491" s="26">
        <v>109344</v>
      </c>
      <c r="K3491" s="26">
        <v>111574</v>
      </c>
      <c r="L3491" s="25">
        <v>22</v>
      </c>
      <c r="M3491" s="25" t="s">
        <v>137</v>
      </c>
    </row>
    <row r="3492" spans="1:13" s="5" customFormat="1" ht="15.75">
      <c r="A3492" s="4" t="s">
        <v>20</v>
      </c>
      <c r="B3492" s="4">
        <f t="shared" si="519"/>
        <v>1229661</v>
      </c>
      <c r="C3492" s="3"/>
      <c r="D3492" s="4">
        <f t="shared" si="520"/>
        <v>1250610</v>
      </c>
      <c r="E3492" s="3"/>
      <c r="F3492" s="4">
        <f t="shared" si="521"/>
        <v>1297704</v>
      </c>
      <c r="H3492" s="25" t="s">
        <v>195</v>
      </c>
      <c r="I3492" s="26">
        <v>102800</v>
      </c>
      <c r="J3492" s="26">
        <v>105884</v>
      </c>
      <c r="K3492" s="26">
        <v>116578</v>
      </c>
      <c r="L3492" s="25">
        <v>23</v>
      </c>
      <c r="M3492" s="25" t="s">
        <v>138</v>
      </c>
    </row>
    <row r="3493" spans="1:13" s="5" customFormat="1" ht="15.75">
      <c r="A3493" s="4" t="s">
        <v>21</v>
      </c>
      <c r="B3493" s="4">
        <f t="shared" si="519"/>
        <v>720697</v>
      </c>
      <c r="C3493" s="3"/>
      <c r="D3493" s="4">
        <f t="shared" si="520"/>
        <v>1159113</v>
      </c>
      <c r="E3493" s="3"/>
      <c r="F3493" s="4">
        <f t="shared" si="521"/>
        <v>1170659</v>
      </c>
      <c r="H3493" s="25" t="s">
        <v>195</v>
      </c>
      <c r="I3493" s="26">
        <v>408977</v>
      </c>
      <c r="J3493" s="26">
        <v>413418</v>
      </c>
      <c r="K3493" s="26">
        <v>414897</v>
      </c>
      <c r="L3493" s="25">
        <v>24</v>
      </c>
      <c r="M3493" s="25" t="s">
        <v>139</v>
      </c>
    </row>
    <row r="3494" spans="1:13" s="5" customFormat="1" ht="15.75">
      <c r="A3494" s="4"/>
      <c r="B3494" s="4"/>
      <c r="C3494" s="3"/>
      <c r="D3494" s="4"/>
      <c r="E3494" s="3"/>
      <c r="F3494" s="4"/>
      <c r="H3494" s="25" t="s">
        <v>195</v>
      </c>
      <c r="I3494" s="26">
        <v>291746</v>
      </c>
      <c r="J3494" s="26">
        <v>291746</v>
      </c>
      <c r="K3494" s="26">
        <v>297581</v>
      </c>
      <c r="L3494" s="25">
        <v>25</v>
      </c>
      <c r="M3494" s="25" t="s">
        <v>140</v>
      </c>
    </row>
    <row r="3495" spans="1:13" s="5" customFormat="1" ht="15.75">
      <c r="A3495" s="4" t="s">
        <v>22</v>
      </c>
      <c r="B3495" s="4">
        <f>I3487</f>
        <v>33595356</v>
      </c>
      <c r="C3495" s="3"/>
      <c r="D3495" s="4">
        <f>J3487</f>
        <v>42149735</v>
      </c>
      <c r="E3495" s="3"/>
      <c r="F3495" s="4">
        <f>K3487</f>
        <v>48323540</v>
      </c>
      <c r="H3495" s="25" t="s">
        <v>195</v>
      </c>
      <c r="I3495" s="26">
        <v>0</v>
      </c>
      <c r="J3495" s="26">
        <v>0</v>
      </c>
      <c r="K3495" s="26">
        <v>50000</v>
      </c>
      <c r="L3495" s="25">
        <v>26</v>
      </c>
      <c r="M3495" s="25" t="s">
        <v>141</v>
      </c>
    </row>
    <row r="3496" spans="1:13" s="5" customFormat="1" ht="15.75">
      <c r="A3496" s="4" t="s">
        <v>23</v>
      </c>
      <c r="B3496" s="4">
        <f>I3488</f>
        <v>3647438</v>
      </c>
      <c r="C3496" s="3"/>
      <c r="D3496" s="4">
        <f>J3488</f>
        <v>3779324</v>
      </c>
      <c r="E3496" s="3"/>
      <c r="F3496" s="4">
        <f>K3488</f>
        <v>3779595</v>
      </c>
      <c r="H3496" s="25" t="s">
        <v>195</v>
      </c>
      <c r="I3496" s="26">
        <v>12245321</v>
      </c>
      <c r="J3496" s="26">
        <v>12410066</v>
      </c>
      <c r="K3496" s="26">
        <v>12410066</v>
      </c>
      <c r="L3496" s="25">
        <v>27</v>
      </c>
      <c r="M3496" s="25" t="s">
        <v>142</v>
      </c>
    </row>
    <row r="3497" spans="1:13" s="5" customFormat="1" ht="15.75">
      <c r="A3497" s="4" t="s">
        <v>24</v>
      </c>
      <c r="B3497" s="12">
        <f>I3489</f>
        <v>3203673</v>
      </c>
      <c r="C3497" s="3"/>
      <c r="D3497" s="12">
        <f>J3489</f>
        <v>3617884</v>
      </c>
      <c r="E3497" s="3"/>
      <c r="F3497" s="12">
        <f>K3489</f>
        <v>3969749</v>
      </c>
      <c r="H3497" s="25" t="s">
        <v>195</v>
      </c>
      <c r="I3497" s="26">
        <v>1243346</v>
      </c>
      <c r="J3497" s="26">
        <v>1291669</v>
      </c>
      <c r="K3497" s="26">
        <v>1313275</v>
      </c>
      <c r="L3497" s="25">
        <v>28</v>
      </c>
      <c r="M3497" s="25" t="s">
        <v>143</v>
      </c>
    </row>
    <row r="3498" spans="1:13" s="5" customFormat="1" ht="15.75">
      <c r="A3498" s="4"/>
      <c r="B3498" s="4"/>
      <c r="C3498" s="3"/>
      <c r="D3498" s="4"/>
      <c r="E3498" s="3"/>
      <c r="F3498" s="4"/>
      <c r="H3498" s="25" t="s">
        <v>195</v>
      </c>
      <c r="I3498" s="26">
        <v>3170954</v>
      </c>
      <c r="J3498" s="26">
        <v>3215666</v>
      </c>
      <c r="K3498" s="26">
        <v>3296805</v>
      </c>
      <c r="L3498" s="25">
        <v>29</v>
      </c>
      <c r="M3498" s="25" t="s">
        <v>144</v>
      </c>
    </row>
    <row r="3499" spans="1:13" s="5" customFormat="1" ht="15.75">
      <c r="A3499" s="4" t="s">
        <v>25</v>
      </c>
      <c r="B3499" s="4">
        <f>SUM(B3495:B3498)</f>
        <v>40446467</v>
      </c>
      <c r="C3499" s="3"/>
      <c r="D3499" s="4">
        <f>SUM(D3495:D3498)</f>
        <v>49546943</v>
      </c>
      <c r="E3499" s="3"/>
      <c r="F3499" s="4">
        <f>SUM(F3495:F3498)</f>
        <v>56072884</v>
      </c>
      <c r="H3499" s="25" t="s">
        <v>195</v>
      </c>
      <c r="I3499" s="26">
        <v>0</v>
      </c>
      <c r="J3499" s="26">
        <v>0</v>
      </c>
      <c r="K3499" s="26">
        <v>0</v>
      </c>
      <c r="L3499" s="25">
        <v>30</v>
      </c>
      <c r="M3499" s="25" t="s">
        <v>145</v>
      </c>
    </row>
    <row r="3500" spans="1:13" s="5" customFormat="1" ht="15.75">
      <c r="A3500" s="4"/>
      <c r="B3500" s="4"/>
      <c r="C3500" s="3"/>
      <c r="D3500" s="4"/>
      <c r="E3500" s="3"/>
      <c r="F3500" s="4"/>
      <c r="H3500" s="25" t="s">
        <v>195</v>
      </c>
      <c r="I3500" s="26">
        <v>58823064</v>
      </c>
      <c r="J3500" s="26">
        <v>69023071</v>
      </c>
      <c r="K3500" s="26">
        <v>68400000</v>
      </c>
      <c r="L3500" s="25">
        <v>31</v>
      </c>
      <c r="M3500" s="25" t="s">
        <v>146</v>
      </c>
    </row>
    <row r="3501" spans="1:13" s="5" customFormat="1" ht="15.75">
      <c r="A3501" s="4" t="s">
        <v>26</v>
      </c>
      <c r="B3501" s="4">
        <f aca="true" t="shared" si="522" ref="B3501:B3506">I3490</f>
        <v>25670758</v>
      </c>
      <c r="C3501" s="3"/>
      <c r="D3501" s="4">
        <f aca="true" t="shared" si="523" ref="D3501:D3506">J3490</f>
        <v>26665699</v>
      </c>
      <c r="E3501" s="3"/>
      <c r="F3501" s="4">
        <f aca="true" t="shared" si="524" ref="F3501:F3506">K3490</f>
        <v>27417155</v>
      </c>
      <c r="H3501" s="25" t="s">
        <v>195</v>
      </c>
      <c r="I3501" s="26">
        <v>9122233</v>
      </c>
      <c r="J3501" s="26">
        <v>9281984</v>
      </c>
      <c r="K3501" s="26">
        <v>9373947</v>
      </c>
      <c r="L3501" s="25">
        <v>32</v>
      </c>
      <c r="M3501" s="25" t="s">
        <v>147</v>
      </c>
    </row>
    <row r="3502" spans="1:13" s="5" customFormat="1" ht="15.75">
      <c r="A3502" s="4" t="s">
        <v>27</v>
      </c>
      <c r="B3502" s="4">
        <f t="shared" si="522"/>
        <v>106424</v>
      </c>
      <c r="C3502" s="3"/>
      <c r="D3502" s="4">
        <f t="shared" si="523"/>
        <v>109344</v>
      </c>
      <c r="E3502" s="3"/>
      <c r="F3502" s="4">
        <f t="shared" si="524"/>
        <v>111574</v>
      </c>
      <c r="H3502" s="25" t="s">
        <v>195</v>
      </c>
      <c r="I3502" s="26">
        <v>11407865</v>
      </c>
      <c r="J3502" s="26">
        <v>11467267</v>
      </c>
      <c r="K3502" s="26">
        <v>11965190</v>
      </c>
      <c r="L3502" s="25">
        <v>33</v>
      </c>
      <c r="M3502" s="25" t="s">
        <v>148</v>
      </c>
    </row>
    <row r="3503" spans="1:13" s="5" customFormat="1" ht="15.75">
      <c r="A3503" s="4" t="s">
        <v>28</v>
      </c>
      <c r="B3503" s="4">
        <f t="shared" si="522"/>
        <v>102800</v>
      </c>
      <c r="C3503" s="3"/>
      <c r="D3503" s="4">
        <f t="shared" si="523"/>
        <v>105884</v>
      </c>
      <c r="E3503" s="3"/>
      <c r="F3503" s="4">
        <f t="shared" si="524"/>
        <v>116578</v>
      </c>
      <c r="H3503" s="25" t="s">
        <v>195</v>
      </c>
      <c r="I3503" s="26">
        <v>2779844</v>
      </c>
      <c r="J3503" s="26">
        <v>2181287</v>
      </c>
      <c r="K3503" s="26">
        <v>1853239</v>
      </c>
      <c r="L3503" s="25">
        <v>34</v>
      </c>
      <c r="M3503" s="25" t="s">
        <v>149</v>
      </c>
    </row>
    <row r="3504" spans="1:13" s="5" customFormat="1" ht="15.75">
      <c r="A3504" s="4" t="s">
        <v>29</v>
      </c>
      <c r="B3504" s="4">
        <f t="shared" si="522"/>
        <v>408977</v>
      </c>
      <c r="C3504" s="3"/>
      <c r="D3504" s="4">
        <f t="shared" si="523"/>
        <v>413418</v>
      </c>
      <c r="E3504" s="3"/>
      <c r="F3504" s="4">
        <f t="shared" si="524"/>
        <v>414897</v>
      </c>
      <c r="H3504" s="25" t="s">
        <v>195</v>
      </c>
      <c r="I3504" s="26">
        <v>655080</v>
      </c>
      <c r="J3504" s="26">
        <v>328073</v>
      </c>
      <c r="K3504" s="26">
        <v>328074</v>
      </c>
      <c r="L3504" s="25">
        <v>35</v>
      </c>
      <c r="M3504" s="25" t="s">
        <v>150</v>
      </c>
    </row>
    <row r="3505" spans="1:13" s="5" customFormat="1" ht="15.75">
      <c r="A3505" s="4" t="s">
        <v>30</v>
      </c>
      <c r="B3505" s="4">
        <f t="shared" si="522"/>
        <v>291746</v>
      </c>
      <c r="C3505" s="3"/>
      <c r="D3505" s="4">
        <f t="shared" si="523"/>
        <v>291746</v>
      </c>
      <c r="E3505" s="3"/>
      <c r="F3505" s="4">
        <f t="shared" si="524"/>
        <v>297581</v>
      </c>
      <c r="H3505" s="25" t="s">
        <v>195</v>
      </c>
      <c r="I3505" s="26">
        <v>336330</v>
      </c>
      <c r="J3505" s="26">
        <v>456000</v>
      </c>
      <c r="K3505" s="26">
        <v>456000</v>
      </c>
      <c r="L3505" s="25">
        <v>36</v>
      </c>
      <c r="M3505" s="25" t="s">
        <v>151</v>
      </c>
    </row>
    <row r="3506" spans="1:13" s="5" customFormat="1" ht="15.75">
      <c r="A3506" s="4" t="s">
        <v>31</v>
      </c>
      <c r="B3506" s="12">
        <f t="shared" si="522"/>
        <v>0</v>
      </c>
      <c r="C3506" s="3"/>
      <c r="D3506" s="12">
        <f t="shared" si="523"/>
        <v>0</v>
      </c>
      <c r="E3506" s="3"/>
      <c r="F3506" s="12">
        <f t="shared" si="524"/>
        <v>50000</v>
      </c>
      <c r="H3506" s="25" t="s">
        <v>195</v>
      </c>
      <c r="I3506" s="26">
        <v>0</v>
      </c>
      <c r="J3506" s="26">
        <v>288664</v>
      </c>
      <c r="K3506" s="26">
        <v>285786</v>
      </c>
      <c r="L3506" s="25">
        <v>37</v>
      </c>
      <c r="M3506" s="25" t="s">
        <v>152</v>
      </c>
    </row>
    <row r="3507" spans="1:12" s="5" customFormat="1" ht="15.75">
      <c r="A3507" s="4"/>
      <c r="B3507" s="4"/>
      <c r="C3507" s="3"/>
      <c r="D3507" s="4"/>
      <c r="E3507" s="3"/>
      <c r="F3507" s="4"/>
      <c r="L3507" s="25"/>
    </row>
    <row r="3508" spans="1:12" s="5" customFormat="1" ht="15.75">
      <c r="A3508" s="4" t="s">
        <v>32</v>
      </c>
      <c r="B3508" s="4">
        <f>SUM(B3501:B3507)</f>
        <v>26580705</v>
      </c>
      <c r="C3508" s="3"/>
      <c r="D3508" s="4">
        <f>SUM(D3501:D3507)</f>
        <v>27586091</v>
      </c>
      <c r="E3508" s="3"/>
      <c r="F3508" s="4">
        <f>SUM(F3501:F3507)</f>
        <v>28407785</v>
      </c>
      <c r="L3508" s="25"/>
    </row>
    <row r="3509" spans="1:12" s="5" customFormat="1" ht="15.75">
      <c r="A3509" s="4"/>
      <c r="B3509" s="4"/>
      <c r="C3509" s="3"/>
      <c r="D3509" s="4"/>
      <c r="E3509" s="3"/>
      <c r="F3509" s="4"/>
      <c r="L3509" s="25"/>
    </row>
    <row r="3510" spans="1:12" s="5" customFormat="1" ht="15.75">
      <c r="A3510" s="4" t="s">
        <v>33</v>
      </c>
      <c r="B3510" s="4">
        <f>I3496</f>
        <v>12245321</v>
      </c>
      <c r="C3510" s="3"/>
      <c r="D3510" s="4">
        <f>J3496</f>
        <v>12410066</v>
      </c>
      <c r="E3510" s="3"/>
      <c r="F3510" s="4">
        <f>K3496</f>
        <v>12410066</v>
      </c>
      <c r="L3510" s="25"/>
    </row>
    <row r="3511" spans="1:12" s="5" customFormat="1" ht="15.75">
      <c r="A3511" s="4" t="s">
        <v>34</v>
      </c>
      <c r="B3511" s="4">
        <f>I3497</f>
        <v>1243346</v>
      </c>
      <c r="C3511" s="3"/>
      <c r="D3511" s="4">
        <f>J3497</f>
        <v>1291669</v>
      </c>
      <c r="E3511" s="3"/>
      <c r="F3511" s="4">
        <f>K3497</f>
        <v>1313275</v>
      </c>
      <c r="L3511" s="25"/>
    </row>
    <row r="3512" spans="1:12" s="5" customFormat="1" ht="15.75">
      <c r="A3512" s="4" t="s">
        <v>35</v>
      </c>
      <c r="B3512" s="4">
        <f>I3498</f>
        <v>3170954</v>
      </c>
      <c r="C3512" s="3"/>
      <c r="D3512" s="4">
        <f>J3498</f>
        <v>3215666</v>
      </c>
      <c r="E3512" s="3"/>
      <c r="F3512" s="4">
        <f>K3498</f>
        <v>3296805</v>
      </c>
      <c r="L3512" s="25"/>
    </row>
    <row r="3513" spans="1:12" s="5" customFormat="1" ht="15.75">
      <c r="A3513" s="4" t="s">
        <v>36</v>
      </c>
      <c r="B3513" s="12">
        <f>I3499</f>
        <v>0</v>
      </c>
      <c r="C3513" s="3"/>
      <c r="D3513" s="12">
        <f>J3499</f>
        <v>0</v>
      </c>
      <c r="E3513" s="3"/>
      <c r="F3513" s="12">
        <f>K3499</f>
        <v>0</v>
      </c>
      <c r="L3513" s="25"/>
    </row>
    <row r="3514" spans="1:12" s="5" customFormat="1" ht="15.75">
      <c r="A3514" s="4"/>
      <c r="B3514" s="4"/>
      <c r="C3514" s="3"/>
      <c r="D3514" s="4"/>
      <c r="E3514" s="3"/>
      <c r="F3514" s="4"/>
      <c r="L3514" s="25"/>
    </row>
    <row r="3515" spans="1:12" s="5" customFormat="1" ht="15.75">
      <c r="A3515" s="4" t="s">
        <v>37</v>
      </c>
      <c r="B3515" s="4">
        <f>SUM(B3510:B3514)</f>
        <v>16659621</v>
      </c>
      <c r="C3515" s="3"/>
      <c r="D3515" s="4">
        <f>SUM(D3510:D3514)</f>
        <v>16917401</v>
      </c>
      <c r="E3515" s="3"/>
      <c r="F3515" s="4">
        <f>SUM(F3510:F3514)</f>
        <v>17020146</v>
      </c>
      <c r="L3515" s="25"/>
    </row>
    <row r="3516" spans="1:12" s="5" customFormat="1" ht="15.75">
      <c r="A3516" s="4"/>
      <c r="B3516" s="4"/>
      <c r="C3516" s="3"/>
      <c r="D3516" s="4"/>
      <c r="E3516" s="3"/>
      <c r="F3516" s="4"/>
      <c r="L3516" s="25"/>
    </row>
    <row r="3517" spans="1:12" s="5" customFormat="1" ht="15.75">
      <c r="A3517" s="4" t="s">
        <v>38</v>
      </c>
      <c r="B3517" s="4">
        <f aca="true" t="shared" si="525" ref="B3517:B3522">I3500</f>
        <v>58823064</v>
      </c>
      <c r="C3517" s="3"/>
      <c r="D3517" s="4">
        <f aca="true" t="shared" si="526" ref="D3517:D3522">J3500</f>
        <v>69023071</v>
      </c>
      <c r="E3517" s="3"/>
      <c r="F3517" s="4">
        <f aca="true" t="shared" si="527" ref="F3517:F3522">K3500</f>
        <v>68400000</v>
      </c>
      <c r="L3517" s="25"/>
    </row>
    <row r="3518" spans="1:12" s="5" customFormat="1" ht="15.75">
      <c r="A3518" s="4" t="s">
        <v>39</v>
      </c>
      <c r="B3518" s="4">
        <f t="shared" si="525"/>
        <v>9122233</v>
      </c>
      <c r="C3518" s="3"/>
      <c r="D3518" s="4">
        <f t="shared" si="526"/>
        <v>9281984</v>
      </c>
      <c r="E3518" s="3"/>
      <c r="F3518" s="4">
        <f t="shared" si="527"/>
        <v>9373947</v>
      </c>
      <c r="L3518" s="25"/>
    </row>
    <row r="3519" spans="1:12" s="5" customFormat="1" ht="15.75">
      <c r="A3519" s="4" t="s">
        <v>40</v>
      </c>
      <c r="B3519" s="4">
        <f t="shared" si="525"/>
        <v>11407865</v>
      </c>
      <c r="C3519" s="3"/>
      <c r="D3519" s="4">
        <f t="shared" si="526"/>
        <v>11467267</v>
      </c>
      <c r="E3519" s="3"/>
      <c r="F3519" s="4">
        <f t="shared" si="527"/>
        <v>11965190</v>
      </c>
      <c r="L3519" s="25"/>
    </row>
    <row r="3520" spans="1:12" s="5" customFormat="1" ht="15.75">
      <c r="A3520" s="4" t="s">
        <v>41</v>
      </c>
      <c r="B3520" s="4">
        <f t="shared" si="525"/>
        <v>2779844</v>
      </c>
      <c r="C3520" s="3"/>
      <c r="D3520" s="4">
        <f t="shared" si="526"/>
        <v>2181287</v>
      </c>
      <c r="E3520" s="3"/>
      <c r="F3520" s="4">
        <f t="shared" si="527"/>
        <v>1853239</v>
      </c>
      <c r="L3520" s="25"/>
    </row>
    <row r="3521" spans="1:12" s="5" customFormat="1" ht="15.75">
      <c r="A3521" s="4" t="s">
        <v>42</v>
      </c>
      <c r="B3521" s="4">
        <f t="shared" si="525"/>
        <v>655080</v>
      </c>
      <c r="C3521" s="3"/>
      <c r="D3521" s="4">
        <f t="shared" si="526"/>
        <v>328073</v>
      </c>
      <c r="E3521" s="3"/>
      <c r="F3521" s="4">
        <f t="shared" si="527"/>
        <v>328074</v>
      </c>
      <c r="L3521" s="25"/>
    </row>
    <row r="3522" spans="1:12" s="5" customFormat="1" ht="15.75">
      <c r="A3522" s="4" t="s">
        <v>43</v>
      </c>
      <c r="B3522" s="4">
        <f t="shared" si="525"/>
        <v>336330</v>
      </c>
      <c r="C3522" s="3"/>
      <c r="D3522" s="4">
        <f t="shared" si="526"/>
        <v>456000</v>
      </c>
      <c r="E3522" s="3"/>
      <c r="F3522" s="4">
        <f t="shared" si="527"/>
        <v>456000</v>
      </c>
      <c r="L3522" s="25"/>
    </row>
    <row r="3523" spans="1:12" s="5" customFormat="1" ht="15.75">
      <c r="A3523" s="4" t="s">
        <v>44</v>
      </c>
      <c r="B3523" s="4"/>
      <c r="C3523" s="4"/>
      <c r="D3523" s="4"/>
      <c r="E3523" s="3"/>
      <c r="F3523" s="4"/>
      <c r="L3523" s="25"/>
    </row>
    <row r="3524" spans="1:12" s="5" customFormat="1" ht="15.75">
      <c r="A3524" s="4" t="s">
        <v>45</v>
      </c>
      <c r="B3524" s="12">
        <f>I3506</f>
        <v>0</v>
      </c>
      <c r="C3524" s="3"/>
      <c r="D3524" s="12">
        <f>J3506</f>
        <v>288664</v>
      </c>
      <c r="E3524" s="3"/>
      <c r="F3524" s="12">
        <f>K3506</f>
        <v>285786</v>
      </c>
      <c r="L3524" s="25"/>
    </row>
    <row r="3525" spans="1:12" s="5" customFormat="1" ht="15.75">
      <c r="A3525" s="4"/>
      <c r="B3525" s="4"/>
      <c r="C3525" s="4"/>
      <c r="D3525" s="4"/>
      <c r="E3525" s="3"/>
      <c r="F3525" s="4"/>
      <c r="L3525" s="25"/>
    </row>
    <row r="3526" spans="1:12" s="5" customFormat="1" ht="15.75">
      <c r="A3526" s="4" t="s">
        <v>46</v>
      </c>
      <c r="B3526" s="4">
        <f>SUM(B3470:B3471)+B3480+SUM(B3484:B3493)+B3499+B3508+SUM(B3514:B3525)</f>
        <v>270508679</v>
      </c>
      <c r="C3526" s="3"/>
      <c r="D3526" s="4">
        <f>SUM(D3470:D3471)+D3480+SUM(D3484:D3493)+D3499+D3508+SUM(D3514:D3525)</f>
        <v>295895587</v>
      </c>
      <c r="E3526" s="3"/>
      <c r="F3526" s="4">
        <f>SUM(F3470:F3471)+F3480+SUM(F3484:F3493)+F3499+F3508+SUM(F3514:F3525)</f>
        <v>315663896</v>
      </c>
      <c r="L3526" s="25"/>
    </row>
    <row r="3527" spans="1:12" s="5" customFormat="1" ht="15.75">
      <c r="A3527" s="4"/>
      <c r="B3527" s="4"/>
      <c r="C3527" s="3"/>
      <c r="D3527" s="4"/>
      <c r="E3527" s="3"/>
      <c r="F3527" s="4"/>
      <c r="L3527" s="25"/>
    </row>
    <row r="3528" spans="1:12" s="5" customFormat="1" ht="15.75">
      <c r="A3528" s="13" t="s">
        <v>47</v>
      </c>
      <c r="B3528" s="4"/>
      <c r="C3528" s="4"/>
      <c r="D3528" s="4"/>
      <c r="E3528" s="4"/>
      <c r="F3528" s="4"/>
      <c r="L3528" s="25"/>
    </row>
    <row r="3529" spans="1:12" s="5" customFormat="1" ht="15.75">
      <c r="A3529" s="14" t="s">
        <v>48</v>
      </c>
      <c r="B3529" s="4"/>
      <c r="C3529" s="3"/>
      <c r="D3529" s="4"/>
      <c r="E3529" s="3"/>
      <c r="F3529" s="4"/>
      <c r="L3529" s="25"/>
    </row>
    <row r="3530" spans="1:12" s="5" customFormat="1" ht="15.75">
      <c r="A3530" s="14" t="s">
        <v>49</v>
      </c>
      <c r="B3530" s="4"/>
      <c r="C3530" s="3"/>
      <c r="D3530" s="4"/>
      <c r="E3530" s="3"/>
      <c r="F3530" s="4"/>
      <c r="L3530" s="25"/>
    </row>
    <row r="3531" spans="1:12" s="5" customFormat="1" ht="15.75">
      <c r="A3531" s="14" t="s">
        <v>50</v>
      </c>
      <c r="B3531" s="3"/>
      <c r="C3531" s="3"/>
      <c r="D3531" s="3"/>
      <c r="E3531" s="3"/>
      <c r="F3531" s="3"/>
      <c r="L3531" s="25"/>
    </row>
    <row r="3532" spans="1:12" s="5" customFormat="1" ht="15.75">
      <c r="A3532" s="14" t="s">
        <v>51</v>
      </c>
      <c r="B3532" s="4"/>
      <c r="C3532" s="3"/>
      <c r="D3532" s="4"/>
      <c r="E3532" s="3"/>
      <c r="F3532" s="4"/>
      <c r="L3532" s="25"/>
    </row>
    <row r="3533" spans="1:12" s="5" customFormat="1" ht="15.75">
      <c r="A3533" s="4"/>
      <c r="B3533" s="4"/>
      <c r="C3533" s="3"/>
      <c r="D3533" s="4"/>
      <c r="E3533" s="3"/>
      <c r="F3533" s="4"/>
      <c r="L3533" s="25"/>
    </row>
    <row r="3534" spans="1:12" s="5" customFormat="1" ht="15.75">
      <c r="A3534" s="4"/>
      <c r="B3534" s="4"/>
      <c r="C3534" s="3"/>
      <c r="D3534" s="4"/>
      <c r="E3534" s="3"/>
      <c r="F3534" s="4"/>
      <c r="L3534" s="25"/>
    </row>
    <row r="3535" spans="1:12" s="5" customFormat="1" ht="15.75">
      <c r="A3535" s="15"/>
      <c r="B3535" s="4"/>
      <c r="C3535" s="3"/>
      <c r="D3535" s="4"/>
      <c r="E3535" s="3"/>
      <c r="F3535" s="4"/>
      <c r="L3535" s="25"/>
    </row>
    <row r="3536" spans="1:12" s="5" customFormat="1" ht="15.75">
      <c r="A3536" s="15"/>
      <c r="B3536" s="4"/>
      <c r="C3536" s="3"/>
      <c r="D3536" s="4"/>
      <c r="E3536" s="3"/>
      <c r="F3536" s="4"/>
      <c r="L3536" s="25"/>
    </row>
    <row r="3537" spans="1:12" s="5" customFormat="1" ht="15.75">
      <c r="A3537" s="16"/>
      <c r="B3537" s="4"/>
      <c r="C3537" s="3"/>
      <c r="D3537" s="4"/>
      <c r="E3537" s="3"/>
      <c r="F3537" s="4"/>
      <c r="L3537" s="25"/>
    </row>
    <row r="3538" spans="1:12" s="5" customFormat="1" ht="15.75">
      <c r="A3538" s="17"/>
      <c r="B3538" s="4"/>
      <c r="C3538" s="3"/>
      <c r="D3538" s="4"/>
      <c r="E3538" s="3"/>
      <c r="F3538" s="4"/>
      <c r="L3538" s="25"/>
    </row>
    <row r="3539" spans="1:12" s="5" customFormat="1" ht="15.75">
      <c r="A3539" s="18" t="s">
        <v>52</v>
      </c>
      <c r="B3539" s="4"/>
      <c r="C3539" s="3"/>
      <c r="D3539" s="4"/>
      <c r="E3539" s="3"/>
      <c r="F3539" s="4"/>
      <c r="L3539" s="25"/>
    </row>
    <row r="3540" spans="1:12" s="5" customFormat="1" ht="15.75">
      <c r="A3540" s="4"/>
      <c r="B3540" s="4"/>
      <c r="C3540" s="3"/>
      <c r="D3540" s="4"/>
      <c r="E3540" s="3"/>
      <c r="F3540" s="4"/>
      <c r="L3540" s="25"/>
    </row>
    <row r="3541" spans="1:12" s="5" customFormat="1" ht="15.75">
      <c r="A3541" s="6" t="s">
        <v>0</v>
      </c>
      <c r="B3541" s="4"/>
      <c r="C3541" s="3"/>
      <c r="D3541" s="4"/>
      <c r="E3541" s="3"/>
      <c r="F3541" s="4"/>
      <c r="L3541" s="25"/>
    </row>
    <row r="3542" spans="1:12" s="5" customFormat="1" ht="15.75">
      <c r="A3542" s="4"/>
      <c r="B3542" s="4"/>
      <c r="C3542" s="3"/>
      <c r="D3542" s="4"/>
      <c r="E3542" s="3"/>
      <c r="F3542" s="4"/>
      <c r="L3542" s="25"/>
    </row>
    <row r="3543" spans="1:12" s="5" customFormat="1" ht="15.75">
      <c r="A3543" s="6" t="s">
        <v>1</v>
      </c>
      <c r="B3543" s="4"/>
      <c r="C3543" s="3"/>
      <c r="D3543" s="4"/>
      <c r="E3543" s="3"/>
      <c r="F3543" s="4"/>
      <c r="L3543" s="25"/>
    </row>
    <row r="3544" spans="1:12" s="5" customFormat="1" ht="15.75">
      <c r="A3544" s="19" t="s">
        <v>96</v>
      </c>
      <c r="B3544" s="4"/>
      <c r="C3544" s="3"/>
      <c r="D3544" s="4"/>
      <c r="E3544" s="3"/>
      <c r="F3544" s="4"/>
      <c r="L3544" s="25"/>
    </row>
    <row r="3545" spans="1:12" s="5" customFormat="1" ht="15.75">
      <c r="A3545" s="4"/>
      <c r="B3545" s="4"/>
      <c r="C3545" s="3"/>
      <c r="D3545" s="8"/>
      <c r="E3545" s="9"/>
      <c r="F3545" s="8"/>
      <c r="L3545" s="25"/>
    </row>
    <row r="3546" spans="1:12" s="5" customFormat="1" ht="15.75">
      <c r="A3546" s="4"/>
      <c r="B3546" s="10"/>
      <c r="C3546" s="11"/>
      <c r="D3546" s="10"/>
      <c r="E3546" s="11"/>
      <c r="F3546" s="10"/>
      <c r="L3546" s="25"/>
    </row>
    <row r="3547" spans="1:12" s="5" customFormat="1" ht="15.75">
      <c r="A3547" s="4"/>
      <c r="B3547" s="2">
        <v>1997</v>
      </c>
      <c r="C3547" s="1"/>
      <c r="D3547" s="2">
        <v>1998</v>
      </c>
      <c r="E3547" s="1"/>
      <c r="F3547" s="2">
        <v>1999</v>
      </c>
      <c r="L3547" s="25"/>
    </row>
    <row r="3548" spans="1:12" s="5" customFormat="1" ht="15.75">
      <c r="A3548" s="4"/>
      <c r="B3548" s="4"/>
      <c r="C3548" s="3"/>
      <c r="D3548" s="4"/>
      <c r="E3548" s="3"/>
      <c r="F3548" s="4"/>
      <c r="L3548" s="25"/>
    </row>
    <row r="3549" spans="1:13" s="5" customFormat="1" ht="15.75">
      <c r="A3549" s="4" t="s">
        <v>3</v>
      </c>
      <c r="B3549" s="4">
        <f>I3549</f>
        <v>750000</v>
      </c>
      <c r="C3549" s="3"/>
      <c r="D3549" s="4">
        <f>J3549</f>
        <v>2000000</v>
      </c>
      <c r="E3549" s="3"/>
      <c r="F3549" s="4">
        <f>K3549</f>
        <v>2125000</v>
      </c>
      <c r="H3549" s="25" t="s">
        <v>196</v>
      </c>
      <c r="I3549" s="32">
        <v>750000</v>
      </c>
      <c r="J3549" s="32">
        <v>2000000</v>
      </c>
      <c r="K3549" s="32">
        <v>2125000</v>
      </c>
      <c r="L3549" s="25">
        <v>1</v>
      </c>
      <c r="M3549" s="25" t="s">
        <v>116</v>
      </c>
    </row>
    <row r="3550" spans="1:13" s="5" customFormat="1" ht="15.75">
      <c r="A3550" s="4" t="s">
        <v>4</v>
      </c>
      <c r="B3550" s="4">
        <f>I3550</f>
        <v>500000</v>
      </c>
      <c r="C3550" s="3"/>
      <c r="D3550" s="4">
        <f>J3550</f>
        <v>1750000</v>
      </c>
      <c r="E3550" s="3"/>
      <c r="F3550" s="4">
        <f>K3550</f>
        <v>1800000</v>
      </c>
      <c r="H3550" s="25" t="s">
        <v>196</v>
      </c>
      <c r="I3550" s="32">
        <v>500000</v>
      </c>
      <c r="J3550" s="32">
        <v>1750000</v>
      </c>
      <c r="K3550" s="32">
        <v>1800000</v>
      </c>
      <c r="L3550" s="25">
        <v>2</v>
      </c>
      <c r="M3550" s="25" t="s">
        <v>117</v>
      </c>
    </row>
    <row r="3551" spans="1:13" s="5" customFormat="1" ht="15.75">
      <c r="A3551" s="4"/>
      <c r="B3551" s="4"/>
      <c r="C3551" s="3"/>
      <c r="D3551" s="4"/>
      <c r="E3551" s="3"/>
      <c r="F3551" s="4"/>
      <c r="H3551" s="25" t="s">
        <v>196</v>
      </c>
      <c r="I3551" s="32">
        <v>8500000</v>
      </c>
      <c r="J3551" s="32">
        <v>8500000</v>
      </c>
      <c r="K3551" s="32">
        <f>5000000+2600000+253764</f>
        <v>7853764</v>
      </c>
      <c r="L3551" s="25">
        <v>3</v>
      </c>
      <c r="M3551" s="25" t="s">
        <v>118</v>
      </c>
    </row>
    <row r="3552" spans="1:13" s="5" customFormat="1" ht="15.75">
      <c r="A3552" s="4" t="s">
        <v>5</v>
      </c>
      <c r="B3552" s="4">
        <f aca="true" t="shared" si="528" ref="B3552:B3557">I3551</f>
        <v>8500000</v>
      </c>
      <c r="C3552" s="3"/>
      <c r="D3552" s="4">
        <f aca="true" t="shared" si="529" ref="D3552:D3557">J3551</f>
        <v>8500000</v>
      </c>
      <c r="E3552" s="3"/>
      <c r="F3552" s="4">
        <f aca="true" t="shared" si="530" ref="F3552:F3557">K3551</f>
        <v>7853764</v>
      </c>
      <c r="H3552" s="25" t="s">
        <v>196</v>
      </c>
      <c r="I3552" s="32">
        <v>0</v>
      </c>
      <c r="J3552" s="32">
        <v>0</v>
      </c>
      <c r="K3552" s="32">
        <v>0</v>
      </c>
      <c r="L3552" s="25">
        <v>4</v>
      </c>
      <c r="M3552" s="25" t="s">
        <v>119</v>
      </c>
    </row>
    <row r="3553" spans="1:13" s="5" customFormat="1" ht="15.75">
      <c r="A3553" s="4" t="s">
        <v>6</v>
      </c>
      <c r="B3553" s="4">
        <f t="shared" si="528"/>
        <v>0</v>
      </c>
      <c r="C3553" s="3"/>
      <c r="D3553" s="4">
        <f t="shared" si="529"/>
        <v>0</v>
      </c>
      <c r="E3553" s="3"/>
      <c r="F3553" s="4">
        <f t="shared" si="530"/>
        <v>0</v>
      </c>
      <c r="H3553" s="25" t="s">
        <v>196</v>
      </c>
      <c r="I3553" s="32">
        <v>6468950</v>
      </c>
      <c r="J3553" s="32">
        <v>4720000</v>
      </c>
      <c r="K3553" s="32">
        <v>3000000</v>
      </c>
      <c r="L3553" s="25">
        <v>5</v>
      </c>
      <c r="M3553" s="25" t="s">
        <v>120</v>
      </c>
    </row>
    <row r="3554" spans="1:13" s="5" customFormat="1" ht="15.75">
      <c r="A3554" s="4" t="s">
        <v>7</v>
      </c>
      <c r="B3554" s="4">
        <f t="shared" si="528"/>
        <v>6468950</v>
      </c>
      <c r="C3554" s="3"/>
      <c r="D3554" s="4">
        <f t="shared" si="529"/>
        <v>4720000</v>
      </c>
      <c r="E3554" s="3"/>
      <c r="F3554" s="4">
        <f t="shared" si="530"/>
        <v>3000000</v>
      </c>
      <c r="H3554" s="25" t="s">
        <v>196</v>
      </c>
      <c r="I3554" s="32">
        <v>5998000</v>
      </c>
      <c r="J3554" s="32">
        <v>5998000</v>
      </c>
      <c r="K3554" s="32">
        <v>8500000</v>
      </c>
      <c r="L3554" s="25">
        <v>6</v>
      </c>
      <c r="M3554" s="25" t="s">
        <v>121</v>
      </c>
    </row>
    <row r="3555" spans="1:13" s="5" customFormat="1" ht="15.75">
      <c r="A3555" s="4" t="s">
        <v>8</v>
      </c>
      <c r="B3555" s="4">
        <f t="shared" si="528"/>
        <v>5998000</v>
      </c>
      <c r="C3555" s="3"/>
      <c r="D3555" s="4">
        <f t="shared" si="529"/>
        <v>5998000</v>
      </c>
      <c r="E3555" s="3"/>
      <c r="F3555" s="4">
        <f t="shared" si="530"/>
        <v>8500000</v>
      </c>
      <c r="H3555" s="25" t="s">
        <v>196</v>
      </c>
      <c r="I3555" s="32">
        <v>0</v>
      </c>
      <c r="J3555" s="32">
        <v>0</v>
      </c>
      <c r="K3555" s="32">
        <v>0</v>
      </c>
      <c r="L3555" s="25">
        <v>7</v>
      </c>
      <c r="M3555" s="25" t="s">
        <v>122</v>
      </c>
    </row>
    <row r="3556" spans="1:13" s="5" customFormat="1" ht="15.75">
      <c r="A3556" s="4" t="s">
        <v>9</v>
      </c>
      <c r="B3556" s="4">
        <f t="shared" si="528"/>
        <v>0</v>
      </c>
      <c r="C3556" s="3"/>
      <c r="D3556" s="4">
        <f t="shared" si="529"/>
        <v>0</v>
      </c>
      <c r="E3556" s="3"/>
      <c r="F3556" s="4">
        <f t="shared" si="530"/>
        <v>0</v>
      </c>
      <c r="H3556" s="25" t="s">
        <v>196</v>
      </c>
      <c r="I3556" s="32">
        <v>0</v>
      </c>
      <c r="J3556" s="32">
        <v>1200000</v>
      </c>
      <c r="K3556" s="32">
        <v>1200000</v>
      </c>
      <c r="L3556" s="25">
        <v>8</v>
      </c>
      <c r="M3556" s="25" t="s">
        <v>123</v>
      </c>
    </row>
    <row r="3557" spans="1:13" s="5" customFormat="1" ht="15.75">
      <c r="A3557" s="4" t="s">
        <v>10</v>
      </c>
      <c r="B3557" s="12">
        <f t="shared" si="528"/>
        <v>0</v>
      </c>
      <c r="C3557" s="3"/>
      <c r="D3557" s="12">
        <f t="shared" si="529"/>
        <v>1200000</v>
      </c>
      <c r="E3557" s="3"/>
      <c r="F3557" s="12">
        <f t="shared" si="530"/>
        <v>1200000</v>
      </c>
      <c r="H3557" s="25" t="s">
        <v>196</v>
      </c>
      <c r="I3557" s="32">
        <v>128007067</v>
      </c>
      <c r="J3557" s="32">
        <v>53549688</v>
      </c>
      <c r="K3557" s="32">
        <v>38467600</v>
      </c>
      <c r="L3557" s="25">
        <v>9</v>
      </c>
      <c r="M3557" s="25" t="s">
        <v>124</v>
      </c>
    </row>
    <row r="3558" spans="1:13" s="5" customFormat="1" ht="15.75">
      <c r="A3558" s="4"/>
      <c r="B3558" s="3"/>
      <c r="C3558" s="3"/>
      <c r="D3558" s="3"/>
      <c r="E3558" s="3"/>
      <c r="F3558" s="3"/>
      <c r="H3558" s="25" t="s">
        <v>196</v>
      </c>
      <c r="I3558" s="32">
        <v>1100578</v>
      </c>
      <c r="J3558" s="32">
        <v>2090841</v>
      </c>
      <c r="K3558" s="32">
        <v>1220082</v>
      </c>
      <c r="L3558" s="25">
        <v>10</v>
      </c>
      <c r="M3558" s="25" t="s">
        <v>125</v>
      </c>
    </row>
    <row r="3559" spans="1:13" s="5" customFormat="1" ht="15.75">
      <c r="A3559" s="4" t="s">
        <v>11</v>
      </c>
      <c r="B3559" s="4">
        <f>SUM(B3552:B3558)</f>
        <v>20966950</v>
      </c>
      <c r="C3559" s="3"/>
      <c r="D3559" s="4">
        <f>SUM(D3552:D3558)</f>
        <v>20418000</v>
      </c>
      <c r="E3559" s="3"/>
      <c r="F3559" s="4">
        <f>SUM(F3552:F3558)</f>
        <v>20553764</v>
      </c>
      <c r="H3559" s="25" t="s">
        <v>196</v>
      </c>
      <c r="I3559" s="32">
        <v>975000</v>
      </c>
      <c r="J3559" s="32">
        <v>1100000</v>
      </c>
      <c r="K3559" s="32">
        <v>1000000</v>
      </c>
      <c r="L3559" s="25">
        <v>11</v>
      </c>
      <c r="M3559" s="25" t="s">
        <v>126</v>
      </c>
    </row>
    <row r="3560" spans="1:13" s="5" customFormat="1" ht="15.75">
      <c r="A3560" s="4"/>
      <c r="B3560" s="4"/>
      <c r="C3560" s="3"/>
      <c r="D3560" s="4"/>
      <c r="E3560" s="3"/>
      <c r="F3560" s="4"/>
      <c r="H3560" s="25" t="s">
        <v>196</v>
      </c>
      <c r="I3560" s="32">
        <v>0</v>
      </c>
      <c r="J3560" s="32">
        <v>185000</v>
      </c>
      <c r="K3560" s="32">
        <v>0</v>
      </c>
      <c r="L3560" s="25">
        <v>12</v>
      </c>
      <c r="M3560" s="25" t="s">
        <v>127</v>
      </c>
    </row>
    <row r="3561" spans="1:13" s="5" customFormat="1" ht="15.75">
      <c r="A3561" s="4" t="s">
        <v>12</v>
      </c>
      <c r="B3561" s="3">
        <f>I3557</f>
        <v>128007067</v>
      </c>
      <c r="C3561" s="3"/>
      <c r="D3561" s="3">
        <f>J3557</f>
        <v>53549688</v>
      </c>
      <c r="E3561" s="3"/>
      <c r="F3561" s="3">
        <f>K3557</f>
        <v>38467600</v>
      </c>
      <c r="H3561" s="25" t="s">
        <v>196</v>
      </c>
      <c r="I3561" s="32">
        <v>0</v>
      </c>
      <c r="J3561" s="32">
        <v>0</v>
      </c>
      <c r="K3561" s="32">
        <v>0</v>
      </c>
      <c r="L3561" s="25">
        <v>13</v>
      </c>
      <c r="M3561" s="25" t="s">
        <v>128</v>
      </c>
    </row>
    <row r="3562" spans="1:13" s="5" customFormat="1" ht="15.75">
      <c r="A3562" s="4" t="s">
        <v>13</v>
      </c>
      <c r="B3562" s="12">
        <f>I3558</f>
        <v>1100578</v>
      </c>
      <c r="C3562" s="3"/>
      <c r="D3562" s="12">
        <f>J3558</f>
        <v>2090841</v>
      </c>
      <c r="E3562" s="3"/>
      <c r="F3562" s="12">
        <f>K3558</f>
        <v>1220082</v>
      </c>
      <c r="H3562" s="25" t="s">
        <v>196</v>
      </c>
      <c r="I3562" s="32">
        <v>1000000</v>
      </c>
      <c r="J3562" s="32">
        <v>1000000</v>
      </c>
      <c r="K3562" s="32">
        <v>1882000</v>
      </c>
      <c r="L3562" s="25">
        <v>14</v>
      </c>
      <c r="M3562" s="25" t="s">
        <v>129</v>
      </c>
    </row>
    <row r="3563" spans="1:13" s="5" customFormat="1" ht="15.75">
      <c r="A3563" s="4"/>
      <c r="B3563" s="3"/>
      <c r="C3563" s="3"/>
      <c r="D3563" s="3"/>
      <c r="E3563" s="3"/>
      <c r="F3563" s="3"/>
      <c r="H3563" s="25" t="s">
        <v>196</v>
      </c>
      <c r="I3563" s="32">
        <v>200000</v>
      </c>
      <c r="J3563" s="32">
        <v>200000</v>
      </c>
      <c r="K3563" s="32">
        <v>200000</v>
      </c>
      <c r="L3563" s="25">
        <v>15</v>
      </c>
      <c r="M3563" s="25" t="s">
        <v>130</v>
      </c>
    </row>
    <row r="3564" spans="1:13" s="5" customFormat="1" ht="15.75">
      <c r="A3564" s="4" t="s">
        <v>14</v>
      </c>
      <c r="B3564" s="4">
        <f>SUM(B3561:B3563)</f>
        <v>129107645</v>
      </c>
      <c r="C3564" s="3"/>
      <c r="D3564" s="4">
        <f>SUM(D3561:D3563)</f>
        <v>55640529</v>
      </c>
      <c r="E3564" s="3"/>
      <c r="F3564" s="4">
        <f>SUM(F3561:F3563)</f>
        <v>39687682</v>
      </c>
      <c r="H3564" s="25" t="s">
        <v>196</v>
      </c>
      <c r="I3564" s="32">
        <v>102723</v>
      </c>
      <c r="J3564" s="32">
        <v>0</v>
      </c>
      <c r="K3564" s="32">
        <v>0</v>
      </c>
      <c r="L3564" s="25">
        <v>16</v>
      </c>
      <c r="M3564" s="25" t="s">
        <v>131</v>
      </c>
    </row>
    <row r="3565" spans="1:13" s="5" customFormat="1" ht="15.75">
      <c r="A3565" s="4"/>
      <c r="B3565" s="4"/>
      <c r="C3565" s="4"/>
      <c r="D3565" s="4"/>
      <c r="E3565" s="4"/>
      <c r="F3565" s="4"/>
      <c r="H3565" s="25" t="s">
        <v>196</v>
      </c>
      <c r="I3565" s="32">
        <v>0</v>
      </c>
      <c r="J3565" s="32">
        <v>26682</v>
      </c>
      <c r="K3565" s="32">
        <v>2</v>
      </c>
      <c r="L3565" s="25">
        <v>17</v>
      </c>
      <c r="M3565" s="25" t="s">
        <v>132</v>
      </c>
    </row>
    <row r="3566" spans="1:13" s="5" customFormat="1" ht="15.75">
      <c r="A3566" s="4" t="s">
        <v>15</v>
      </c>
      <c r="B3566" s="4">
        <f aca="true" t="shared" si="531" ref="B3566:B3572">I3559</f>
        <v>975000</v>
      </c>
      <c r="C3566" s="3"/>
      <c r="D3566" s="4">
        <f aca="true" t="shared" si="532" ref="D3566:D3572">J3559</f>
        <v>1100000</v>
      </c>
      <c r="E3566" s="3"/>
      <c r="F3566" s="4">
        <f aca="true" t="shared" si="533" ref="F3566:F3572">K3559</f>
        <v>1000000</v>
      </c>
      <c r="H3566" s="25" t="s">
        <v>196</v>
      </c>
      <c r="I3566" s="32">
        <v>7368425</v>
      </c>
      <c r="J3566" s="32">
        <v>13943368</v>
      </c>
      <c r="K3566" s="32">
        <v>17577448</v>
      </c>
      <c r="L3566" s="25">
        <v>18</v>
      </c>
      <c r="M3566" s="25" t="s">
        <v>133</v>
      </c>
    </row>
    <row r="3567" spans="1:13" s="5" customFormat="1" ht="15.75">
      <c r="A3567" s="4" t="s">
        <v>16</v>
      </c>
      <c r="B3567" s="4">
        <f t="shared" si="531"/>
        <v>0</v>
      </c>
      <c r="C3567" s="3"/>
      <c r="D3567" s="4">
        <f t="shared" si="532"/>
        <v>185000</v>
      </c>
      <c r="E3567" s="3"/>
      <c r="F3567" s="4">
        <f t="shared" si="533"/>
        <v>0</v>
      </c>
      <c r="H3567" s="25" t="s">
        <v>196</v>
      </c>
      <c r="I3567" s="28">
        <v>74266</v>
      </c>
      <c r="J3567" s="28">
        <v>74450</v>
      </c>
      <c r="K3567" s="28">
        <v>0</v>
      </c>
      <c r="L3567" s="25">
        <v>19</v>
      </c>
      <c r="M3567" s="25" t="s">
        <v>134</v>
      </c>
    </row>
    <row r="3568" spans="1:13" s="5" customFormat="1" ht="15.75">
      <c r="A3568" s="4" t="s">
        <v>17</v>
      </c>
      <c r="B3568" s="4">
        <f t="shared" si="531"/>
        <v>0</v>
      </c>
      <c r="C3568" s="3"/>
      <c r="D3568" s="4">
        <f t="shared" si="532"/>
        <v>0</v>
      </c>
      <c r="E3568" s="3"/>
      <c r="F3568" s="4">
        <f t="shared" si="533"/>
        <v>0</v>
      </c>
      <c r="H3568" s="25" t="s">
        <v>196</v>
      </c>
      <c r="I3568" s="32">
        <v>0</v>
      </c>
      <c r="J3568" s="32">
        <v>0</v>
      </c>
      <c r="K3568" s="32">
        <v>0</v>
      </c>
      <c r="L3568" s="25">
        <v>20</v>
      </c>
      <c r="M3568" s="25" t="s">
        <v>135</v>
      </c>
    </row>
    <row r="3569" spans="1:13" s="5" customFormat="1" ht="15.75">
      <c r="A3569" s="4" t="s">
        <v>18</v>
      </c>
      <c r="B3569" s="4">
        <v>2061956</v>
      </c>
      <c r="C3569" s="3"/>
      <c r="D3569" s="4">
        <v>2062000</v>
      </c>
      <c r="E3569" s="3"/>
      <c r="F3569" s="4">
        <f t="shared" si="533"/>
        <v>1882000</v>
      </c>
      <c r="H3569" s="25" t="s">
        <v>196</v>
      </c>
      <c r="I3569" s="32">
        <v>0</v>
      </c>
      <c r="J3569" s="32">
        <v>0</v>
      </c>
      <c r="K3569" s="32">
        <v>0</v>
      </c>
      <c r="L3569" s="25">
        <v>21</v>
      </c>
      <c r="M3569" s="25" t="s">
        <v>136</v>
      </c>
    </row>
    <row r="3570" spans="1:13" s="5" customFormat="1" ht="15.75">
      <c r="A3570" s="4" t="s">
        <v>19</v>
      </c>
      <c r="B3570" s="4">
        <f t="shared" si="531"/>
        <v>200000</v>
      </c>
      <c r="C3570" s="3"/>
      <c r="D3570" s="4">
        <f t="shared" si="532"/>
        <v>200000</v>
      </c>
      <c r="E3570" s="3"/>
      <c r="F3570" s="4">
        <f t="shared" si="533"/>
        <v>200000</v>
      </c>
      <c r="H3570" s="25" t="s">
        <v>196</v>
      </c>
      <c r="I3570" s="32">
        <v>0</v>
      </c>
      <c r="J3570" s="32">
        <v>0</v>
      </c>
      <c r="K3570" s="32">
        <v>0</v>
      </c>
      <c r="L3570" s="25">
        <v>22</v>
      </c>
      <c r="M3570" s="25" t="s">
        <v>137</v>
      </c>
    </row>
    <row r="3571" spans="1:13" s="5" customFormat="1" ht="15.75">
      <c r="A3571" s="4" t="s">
        <v>20</v>
      </c>
      <c r="B3571" s="4">
        <f t="shared" si="531"/>
        <v>102723</v>
      </c>
      <c r="C3571" s="3"/>
      <c r="D3571" s="4">
        <f t="shared" si="532"/>
        <v>0</v>
      </c>
      <c r="E3571" s="3"/>
      <c r="F3571" s="4">
        <f t="shared" si="533"/>
        <v>0</v>
      </c>
      <c r="H3571" s="25" t="s">
        <v>196</v>
      </c>
      <c r="I3571" s="32">
        <v>138000</v>
      </c>
      <c r="J3571" s="32">
        <v>178100</v>
      </c>
      <c r="K3571" s="32">
        <v>196100</v>
      </c>
      <c r="L3571" s="25">
        <v>23</v>
      </c>
      <c r="M3571" s="25" t="s">
        <v>138</v>
      </c>
    </row>
    <row r="3572" spans="1:13" s="5" customFormat="1" ht="15.75">
      <c r="A3572" s="4" t="s">
        <v>21</v>
      </c>
      <c r="B3572" s="4">
        <f t="shared" si="531"/>
        <v>0</v>
      </c>
      <c r="C3572" s="3"/>
      <c r="D3572" s="4">
        <f t="shared" si="532"/>
        <v>26682</v>
      </c>
      <c r="E3572" s="3"/>
      <c r="F3572" s="4">
        <f t="shared" si="533"/>
        <v>2</v>
      </c>
      <c r="H3572" s="25" t="s">
        <v>196</v>
      </c>
      <c r="I3572" s="32">
        <v>381520</v>
      </c>
      <c r="J3572" s="32">
        <v>381520</v>
      </c>
      <c r="K3572" s="32">
        <v>381520</v>
      </c>
      <c r="L3572" s="25">
        <v>24</v>
      </c>
      <c r="M3572" s="25" t="s">
        <v>139</v>
      </c>
    </row>
    <row r="3573" spans="1:13" s="5" customFormat="1" ht="15.75">
      <c r="A3573" s="4"/>
      <c r="B3573" s="4"/>
      <c r="C3573" s="3"/>
      <c r="D3573" s="4"/>
      <c r="E3573" s="3"/>
      <c r="F3573" s="4"/>
      <c r="H3573" s="25" t="s">
        <v>196</v>
      </c>
      <c r="I3573" s="32">
        <v>218590</v>
      </c>
      <c r="J3573" s="32">
        <v>218590</v>
      </c>
      <c r="K3573" s="32">
        <v>222960</v>
      </c>
      <c r="L3573" s="25">
        <v>25</v>
      </c>
      <c r="M3573" s="25" t="s">
        <v>140</v>
      </c>
    </row>
    <row r="3574" spans="1:13" s="5" customFormat="1" ht="15.75">
      <c r="A3574" s="4" t="s">
        <v>22</v>
      </c>
      <c r="B3574" s="4">
        <f>I3566</f>
        <v>7368425</v>
      </c>
      <c r="C3574" s="3"/>
      <c r="D3574" s="4">
        <f>J3566</f>
        <v>13943368</v>
      </c>
      <c r="E3574" s="3"/>
      <c r="F3574" s="4">
        <f>K3566</f>
        <v>17577448</v>
      </c>
      <c r="H3574" s="25" t="s">
        <v>196</v>
      </c>
      <c r="I3574" s="32">
        <v>0</v>
      </c>
      <c r="J3574" s="32">
        <v>0</v>
      </c>
      <c r="K3574" s="32">
        <v>0</v>
      </c>
      <c r="L3574" s="25">
        <v>26</v>
      </c>
      <c r="M3574" s="25" t="s">
        <v>141</v>
      </c>
    </row>
    <row r="3575" spans="1:13" s="5" customFormat="1" ht="15.75">
      <c r="A3575" s="4" t="s">
        <v>23</v>
      </c>
      <c r="B3575" s="4">
        <f>I3567</f>
        <v>74266</v>
      </c>
      <c r="C3575" s="3"/>
      <c r="D3575" s="4">
        <f>J3567</f>
        <v>74450</v>
      </c>
      <c r="E3575" s="3"/>
      <c r="F3575" s="4">
        <f>K3567</f>
        <v>0</v>
      </c>
      <c r="H3575" s="25" t="s">
        <v>196</v>
      </c>
      <c r="I3575" s="32">
        <v>3776779</v>
      </c>
      <c r="J3575" s="32">
        <f>1202094+2602618</f>
        <v>3804712</v>
      </c>
      <c r="K3575" s="32">
        <f>1181300+2576625</f>
        <v>3757925</v>
      </c>
      <c r="L3575" s="25">
        <v>27</v>
      </c>
      <c r="M3575" s="25" t="s">
        <v>142</v>
      </c>
    </row>
    <row r="3576" spans="1:13" s="5" customFormat="1" ht="15.75">
      <c r="A3576" s="4" t="s">
        <v>24</v>
      </c>
      <c r="B3576" s="12">
        <f>I3568</f>
        <v>0</v>
      </c>
      <c r="C3576" s="3"/>
      <c r="D3576" s="12">
        <f>J3568</f>
        <v>0</v>
      </c>
      <c r="E3576" s="3"/>
      <c r="F3576" s="12">
        <f>K3568</f>
        <v>0</v>
      </c>
      <c r="H3576" s="25" t="s">
        <v>196</v>
      </c>
      <c r="I3576" s="32">
        <v>0</v>
      </c>
      <c r="J3576" s="32">
        <v>0</v>
      </c>
      <c r="K3576" s="32">
        <v>0</v>
      </c>
      <c r="L3576" s="25">
        <v>28</v>
      </c>
      <c r="M3576" s="25" t="s">
        <v>143</v>
      </c>
    </row>
    <row r="3577" spans="1:13" s="5" customFormat="1" ht="15.75">
      <c r="A3577" s="4"/>
      <c r="B3577" s="4"/>
      <c r="C3577" s="3"/>
      <c r="D3577" s="4"/>
      <c r="E3577" s="3"/>
      <c r="F3577" s="4"/>
      <c r="H3577" s="25" t="s">
        <v>196</v>
      </c>
      <c r="I3577" s="32">
        <v>0</v>
      </c>
      <c r="J3577" s="32">
        <v>0</v>
      </c>
      <c r="K3577" s="32">
        <v>29925</v>
      </c>
      <c r="L3577" s="25">
        <v>29</v>
      </c>
      <c r="M3577" s="25" t="s">
        <v>144</v>
      </c>
    </row>
    <row r="3578" spans="1:13" s="5" customFormat="1" ht="15.75">
      <c r="A3578" s="4" t="s">
        <v>25</v>
      </c>
      <c r="B3578" s="4">
        <f>SUM(B3574:B3577)</f>
        <v>7442691</v>
      </c>
      <c r="C3578" s="3"/>
      <c r="D3578" s="4">
        <f>SUM(D3574:D3577)</f>
        <v>14017818</v>
      </c>
      <c r="E3578" s="3"/>
      <c r="F3578" s="4">
        <f>SUM(F3574:F3577)</f>
        <v>17577448</v>
      </c>
      <c r="H3578" s="25" t="s">
        <v>196</v>
      </c>
      <c r="I3578" s="32">
        <v>0</v>
      </c>
      <c r="J3578" s="32">
        <v>0</v>
      </c>
      <c r="K3578" s="32">
        <v>0</v>
      </c>
      <c r="L3578" s="25">
        <v>30</v>
      </c>
      <c r="M3578" s="25" t="s">
        <v>145</v>
      </c>
    </row>
    <row r="3579" spans="1:13" s="5" customFormat="1" ht="15.75">
      <c r="A3579" s="4"/>
      <c r="B3579" s="4"/>
      <c r="C3579" s="3"/>
      <c r="D3579" s="4"/>
      <c r="E3579" s="3"/>
      <c r="F3579" s="4"/>
      <c r="H3579" s="25" t="s">
        <v>196</v>
      </c>
      <c r="I3579" s="32">
        <v>0</v>
      </c>
      <c r="J3579" s="32">
        <v>0</v>
      </c>
      <c r="K3579" s="32">
        <v>0</v>
      </c>
      <c r="L3579" s="25">
        <v>31</v>
      </c>
      <c r="M3579" s="25" t="s">
        <v>146</v>
      </c>
    </row>
    <row r="3580" spans="1:13" s="5" customFormat="1" ht="15.75">
      <c r="A3580" s="4" t="s">
        <v>26</v>
      </c>
      <c r="B3580" s="4">
        <f aca="true" t="shared" si="534" ref="B3580:B3585">I3569</f>
        <v>0</v>
      </c>
      <c r="C3580" s="3"/>
      <c r="D3580" s="4">
        <f aca="true" t="shared" si="535" ref="D3580:D3585">J3569</f>
        <v>0</v>
      </c>
      <c r="E3580" s="3"/>
      <c r="F3580" s="4">
        <f aca="true" t="shared" si="536" ref="F3580:F3585">K3569</f>
        <v>0</v>
      </c>
      <c r="H3580" s="25" t="s">
        <v>196</v>
      </c>
      <c r="I3580" s="32">
        <v>64112</v>
      </c>
      <c r="J3580" s="32">
        <v>165929</v>
      </c>
      <c r="K3580" s="32">
        <v>708583</v>
      </c>
      <c r="L3580" s="25">
        <v>32</v>
      </c>
      <c r="M3580" s="25" t="s">
        <v>147</v>
      </c>
    </row>
    <row r="3581" spans="1:13" s="5" customFormat="1" ht="15.75">
      <c r="A3581" s="4" t="s">
        <v>27</v>
      </c>
      <c r="B3581" s="4">
        <f t="shared" si="534"/>
        <v>0</v>
      </c>
      <c r="C3581" s="3"/>
      <c r="D3581" s="4">
        <f t="shared" si="535"/>
        <v>0</v>
      </c>
      <c r="E3581" s="3"/>
      <c r="F3581" s="4">
        <f t="shared" si="536"/>
        <v>0</v>
      </c>
      <c r="H3581" s="25" t="s">
        <v>196</v>
      </c>
      <c r="I3581" s="32">
        <v>77488</v>
      </c>
      <c r="J3581" s="32">
        <v>400714</v>
      </c>
      <c r="K3581" s="32">
        <v>88854</v>
      </c>
      <c r="L3581" s="25">
        <v>33</v>
      </c>
      <c r="M3581" s="25" t="s">
        <v>148</v>
      </c>
    </row>
    <row r="3582" spans="1:13" s="5" customFormat="1" ht="15.75">
      <c r="A3582" s="4" t="s">
        <v>28</v>
      </c>
      <c r="B3582" s="4">
        <f t="shared" si="534"/>
        <v>138000</v>
      </c>
      <c r="C3582" s="3"/>
      <c r="D3582" s="4">
        <f t="shared" si="535"/>
        <v>178100</v>
      </c>
      <c r="E3582" s="3"/>
      <c r="F3582" s="4">
        <f t="shared" si="536"/>
        <v>196100</v>
      </c>
      <c r="H3582" s="25" t="s">
        <v>196</v>
      </c>
      <c r="I3582" s="32">
        <v>0</v>
      </c>
      <c r="J3582" s="32">
        <v>0</v>
      </c>
      <c r="K3582" s="32">
        <v>0</v>
      </c>
      <c r="L3582" s="25">
        <v>34</v>
      </c>
      <c r="M3582" s="25" t="s">
        <v>149</v>
      </c>
    </row>
    <row r="3583" spans="1:13" s="5" customFormat="1" ht="15.75">
      <c r="A3583" s="4" t="s">
        <v>29</v>
      </c>
      <c r="B3583" s="4">
        <f t="shared" si="534"/>
        <v>381520</v>
      </c>
      <c r="C3583" s="3"/>
      <c r="D3583" s="4">
        <f t="shared" si="535"/>
        <v>381520</v>
      </c>
      <c r="E3583" s="3"/>
      <c r="F3583" s="4">
        <f t="shared" si="536"/>
        <v>381520</v>
      </c>
      <c r="H3583" s="25" t="s">
        <v>196</v>
      </c>
      <c r="I3583" s="32">
        <v>906</v>
      </c>
      <c r="J3583" s="32">
        <v>2207</v>
      </c>
      <c r="K3583" s="32">
        <v>2136</v>
      </c>
      <c r="L3583" s="25">
        <v>35</v>
      </c>
      <c r="M3583" s="25" t="s">
        <v>150</v>
      </c>
    </row>
    <row r="3584" spans="1:13" s="5" customFormat="1" ht="15.75">
      <c r="A3584" s="4" t="s">
        <v>30</v>
      </c>
      <c r="B3584" s="4">
        <f t="shared" si="534"/>
        <v>218590</v>
      </c>
      <c r="C3584" s="3"/>
      <c r="D3584" s="4">
        <f t="shared" si="535"/>
        <v>218590</v>
      </c>
      <c r="E3584" s="3"/>
      <c r="F3584" s="4">
        <f t="shared" si="536"/>
        <v>222960</v>
      </c>
      <c r="H3584" s="25" t="s">
        <v>196</v>
      </c>
      <c r="I3584" s="32">
        <v>8360</v>
      </c>
      <c r="J3584" s="32">
        <v>0</v>
      </c>
      <c r="K3584" s="32">
        <v>0</v>
      </c>
      <c r="L3584" s="25">
        <v>36</v>
      </c>
      <c r="M3584" s="25" t="s">
        <v>151</v>
      </c>
    </row>
    <row r="3585" spans="1:13" s="5" customFormat="1" ht="15.75">
      <c r="A3585" s="4" t="s">
        <v>31</v>
      </c>
      <c r="B3585" s="12">
        <f t="shared" si="534"/>
        <v>0</v>
      </c>
      <c r="C3585" s="3"/>
      <c r="D3585" s="12">
        <f t="shared" si="535"/>
        <v>0</v>
      </c>
      <c r="E3585" s="3"/>
      <c r="F3585" s="12">
        <f t="shared" si="536"/>
        <v>0</v>
      </c>
      <c r="H3585" s="25" t="s">
        <v>196</v>
      </c>
      <c r="I3585" s="32">
        <v>0</v>
      </c>
      <c r="J3585" s="32">
        <v>250000</v>
      </c>
      <c r="K3585" s="32">
        <v>250000</v>
      </c>
      <c r="L3585" s="25">
        <v>37</v>
      </c>
      <c r="M3585" s="25" t="s">
        <v>152</v>
      </c>
    </row>
    <row r="3586" spans="1:12" s="5" customFormat="1" ht="15.75">
      <c r="A3586" s="4"/>
      <c r="B3586" s="4"/>
      <c r="C3586" s="3"/>
      <c r="D3586" s="4"/>
      <c r="E3586" s="3"/>
      <c r="F3586" s="4"/>
      <c r="L3586" s="25"/>
    </row>
    <row r="3587" spans="1:12" s="5" customFormat="1" ht="15.75">
      <c r="A3587" s="4" t="s">
        <v>32</v>
      </c>
      <c r="B3587" s="4">
        <f>SUM(B3580:B3586)</f>
        <v>738110</v>
      </c>
      <c r="C3587" s="3"/>
      <c r="D3587" s="4">
        <f>SUM(D3580:D3586)</f>
        <v>778210</v>
      </c>
      <c r="E3587" s="3"/>
      <c r="F3587" s="4">
        <f>SUM(F3580:F3586)</f>
        <v>800580</v>
      </c>
      <c r="L3587" s="25"/>
    </row>
    <row r="3588" spans="1:12" s="5" customFormat="1" ht="15.75">
      <c r="A3588" s="4"/>
      <c r="B3588" s="4"/>
      <c r="C3588" s="3"/>
      <c r="D3588" s="4"/>
      <c r="E3588" s="3"/>
      <c r="F3588" s="4"/>
      <c r="L3588" s="25"/>
    </row>
    <row r="3589" spans="1:12" s="5" customFormat="1" ht="15.75">
      <c r="A3589" s="4" t="s">
        <v>33</v>
      </c>
      <c r="B3589" s="4">
        <f>I3575</f>
        <v>3776779</v>
      </c>
      <c r="C3589" s="3"/>
      <c r="D3589" s="4">
        <f>J3575</f>
        <v>3804712</v>
      </c>
      <c r="E3589" s="3"/>
      <c r="F3589" s="4">
        <f>K3575</f>
        <v>3757925</v>
      </c>
      <c r="L3589" s="25"/>
    </row>
    <row r="3590" spans="1:12" s="5" customFormat="1" ht="15.75">
      <c r="A3590" s="4" t="s">
        <v>34</v>
      </c>
      <c r="B3590" s="4">
        <f>I3576</f>
        <v>0</v>
      </c>
      <c r="C3590" s="3"/>
      <c r="D3590" s="4">
        <f>J3576</f>
        <v>0</v>
      </c>
      <c r="E3590" s="3"/>
      <c r="F3590" s="4">
        <f>K3576</f>
        <v>0</v>
      </c>
      <c r="L3590" s="25"/>
    </row>
    <row r="3591" spans="1:12" s="5" customFormat="1" ht="15.75">
      <c r="A3591" s="4" t="s">
        <v>35</v>
      </c>
      <c r="B3591" s="4">
        <f>I3577</f>
        <v>0</v>
      </c>
      <c r="C3591" s="3"/>
      <c r="D3591" s="4">
        <f>J3577</f>
        <v>0</v>
      </c>
      <c r="E3591" s="3"/>
      <c r="F3591" s="4">
        <f>K3577</f>
        <v>29925</v>
      </c>
      <c r="L3591" s="25"/>
    </row>
    <row r="3592" spans="1:12" s="5" customFormat="1" ht="15.75">
      <c r="A3592" s="4" t="s">
        <v>36</v>
      </c>
      <c r="B3592" s="12">
        <f>I3578</f>
        <v>0</v>
      </c>
      <c r="C3592" s="3"/>
      <c r="D3592" s="12">
        <f>J3578</f>
        <v>0</v>
      </c>
      <c r="E3592" s="3"/>
      <c r="F3592" s="12">
        <f>K3578</f>
        <v>0</v>
      </c>
      <c r="L3592" s="25"/>
    </row>
    <row r="3593" spans="1:12" s="5" customFormat="1" ht="15.75">
      <c r="A3593" s="4"/>
      <c r="B3593" s="4"/>
      <c r="C3593" s="3"/>
      <c r="D3593" s="4"/>
      <c r="E3593" s="3"/>
      <c r="F3593" s="4"/>
      <c r="L3593" s="25"/>
    </row>
    <row r="3594" spans="1:12" s="5" customFormat="1" ht="15.75">
      <c r="A3594" s="4" t="s">
        <v>37</v>
      </c>
      <c r="B3594" s="4">
        <f>SUM(B3589:B3593)</f>
        <v>3776779</v>
      </c>
      <c r="C3594" s="3"/>
      <c r="D3594" s="4">
        <f>SUM(D3589:D3593)</f>
        <v>3804712</v>
      </c>
      <c r="E3594" s="3"/>
      <c r="F3594" s="4">
        <f>SUM(F3589:F3593)</f>
        <v>3787850</v>
      </c>
      <c r="L3594" s="25"/>
    </row>
    <row r="3595" spans="1:12" s="5" customFormat="1" ht="15.75">
      <c r="A3595" s="4"/>
      <c r="B3595" s="4"/>
      <c r="C3595" s="3"/>
      <c r="D3595" s="4"/>
      <c r="E3595" s="3"/>
      <c r="F3595" s="4"/>
      <c r="L3595" s="25"/>
    </row>
    <row r="3596" spans="1:12" s="5" customFormat="1" ht="15.75">
      <c r="A3596" s="4" t="s">
        <v>38</v>
      </c>
      <c r="B3596" s="4">
        <f aca="true" t="shared" si="537" ref="B3596:B3601">I3579</f>
        <v>0</v>
      </c>
      <c r="C3596" s="3"/>
      <c r="D3596" s="4">
        <f aca="true" t="shared" si="538" ref="D3596:D3601">J3579</f>
        <v>0</v>
      </c>
      <c r="E3596" s="3"/>
      <c r="F3596" s="4">
        <f aca="true" t="shared" si="539" ref="F3596:F3601">K3579</f>
        <v>0</v>
      </c>
      <c r="L3596" s="25"/>
    </row>
    <row r="3597" spans="1:12" s="5" customFormat="1" ht="15.75">
      <c r="A3597" s="4" t="s">
        <v>39</v>
      </c>
      <c r="B3597" s="4">
        <f t="shared" si="537"/>
        <v>64112</v>
      </c>
      <c r="C3597" s="3"/>
      <c r="D3597" s="4">
        <f t="shared" si="538"/>
        <v>165929</v>
      </c>
      <c r="E3597" s="3"/>
      <c r="F3597" s="4">
        <f t="shared" si="539"/>
        <v>708583</v>
      </c>
      <c r="L3597" s="25"/>
    </row>
    <row r="3598" spans="1:12" s="5" customFormat="1" ht="15.75">
      <c r="A3598" s="4" t="s">
        <v>40</v>
      </c>
      <c r="B3598" s="4">
        <f t="shared" si="537"/>
        <v>77488</v>
      </c>
      <c r="C3598" s="3"/>
      <c r="D3598" s="4">
        <f t="shared" si="538"/>
        <v>400714</v>
      </c>
      <c r="E3598" s="3"/>
      <c r="F3598" s="4">
        <f t="shared" si="539"/>
        <v>88854</v>
      </c>
      <c r="L3598" s="25"/>
    </row>
    <row r="3599" spans="1:12" s="5" customFormat="1" ht="15.75">
      <c r="A3599" s="4" t="s">
        <v>41</v>
      </c>
      <c r="B3599" s="4">
        <f t="shared" si="537"/>
        <v>0</v>
      </c>
      <c r="C3599" s="3"/>
      <c r="D3599" s="4">
        <f t="shared" si="538"/>
        <v>0</v>
      </c>
      <c r="E3599" s="3"/>
      <c r="F3599" s="4">
        <f t="shared" si="539"/>
        <v>0</v>
      </c>
      <c r="L3599" s="25"/>
    </row>
    <row r="3600" spans="1:12" s="5" customFormat="1" ht="15.75">
      <c r="A3600" s="4" t="s">
        <v>42</v>
      </c>
      <c r="B3600" s="4">
        <f t="shared" si="537"/>
        <v>906</v>
      </c>
      <c r="C3600" s="3"/>
      <c r="D3600" s="4">
        <f t="shared" si="538"/>
        <v>2207</v>
      </c>
      <c r="E3600" s="3"/>
      <c r="F3600" s="4">
        <f t="shared" si="539"/>
        <v>2136</v>
      </c>
      <c r="L3600" s="25"/>
    </row>
    <row r="3601" spans="1:12" s="5" customFormat="1" ht="15.75">
      <c r="A3601" s="4" t="s">
        <v>43</v>
      </c>
      <c r="B3601" s="4">
        <f t="shared" si="537"/>
        <v>8360</v>
      </c>
      <c r="C3601" s="3"/>
      <c r="D3601" s="4">
        <f t="shared" si="538"/>
        <v>0</v>
      </c>
      <c r="E3601" s="3"/>
      <c r="F3601" s="4">
        <f t="shared" si="539"/>
        <v>0</v>
      </c>
      <c r="L3601" s="25"/>
    </row>
    <row r="3602" spans="1:12" s="5" customFormat="1" ht="15.75">
      <c r="A3602" s="4" t="s">
        <v>44</v>
      </c>
      <c r="B3602" s="4"/>
      <c r="C3602" s="4"/>
      <c r="D3602" s="4"/>
      <c r="E3602" s="3"/>
      <c r="F3602" s="4"/>
      <c r="L3602" s="25"/>
    </row>
    <row r="3603" spans="1:12" s="5" customFormat="1" ht="15.75">
      <c r="A3603" s="4" t="s">
        <v>45</v>
      </c>
      <c r="B3603" s="12">
        <f>I3585</f>
        <v>0</v>
      </c>
      <c r="C3603" s="3"/>
      <c r="D3603" s="12">
        <f>J3585</f>
        <v>250000</v>
      </c>
      <c r="E3603" s="3"/>
      <c r="F3603" s="12">
        <f>K3585</f>
        <v>250000</v>
      </c>
      <c r="L3603" s="25"/>
    </row>
    <row r="3604" spans="1:12" s="5" customFormat="1" ht="15.75">
      <c r="A3604" s="4"/>
      <c r="B3604" s="4"/>
      <c r="C3604" s="4"/>
      <c r="D3604" s="4"/>
      <c r="E3604" s="3"/>
      <c r="F3604" s="4"/>
      <c r="L3604" s="25"/>
    </row>
    <row r="3605" spans="1:12" s="5" customFormat="1" ht="15.75">
      <c r="A3605" s="4" t="s">
        <v>46</v>
      </c>
      <c r="B3605" s="4">
        <f>SUM(B3549:B3550)+B3559+SUM(B3563:B3572)+B3578+B3587+SUM(B3593:B3604)</f>
        <v>166772720</v>
      </c>
      <c r="C3605" s="3"/>
      <c r="D3605" s="4">
        <f>SUM(D3549:D3550)+D3559+SUM(D3563:D3572)+D3578+D3587+SUM(D3593:D3604)</f>
        <v>102801801</v>
      </c>
      <c r="E3605" s="3"/>
      <c r="F3605" s="4">
        <f>SUM(F3549:F3550)+F3559+SUM(F3563:F3572)+F3578+F3587+SUM(F3593:F3604)</f>
        <v>90463899</v>
      </c>
      <c r="L3605" s="25"/>
    </row>
    <row r="3606" spans="1:12" s="5" customFormat="1" ht="15.75">
      <c r="A3606" s="4"/>
      <c r="B3606" s="4"/>
      <c r="C3606" s="3"/>
      <c r="D3606" s="4"/>
      <c r="E3606" s="3"/>
      <c r="F3606" s="4"/>
      <c r="L3606" s="25"/>
    </row>
    <row r="3607" spans="1:12" s="5" customFormat="1" ht="15.75">
      <c r="A3607" s="13" t="s">
        <v>47</v>
      </c>
      <c r="B3607" s="4"/>
      <c r="C3607" s="4"/>
      <c r="D3607" s="4"/>
      <c r="E3607" s="4"/>
      <c r="F3607" s="4"/>
      <c r="L3607" s="25"/>
    </row>
    <row r="3608" spans="1:12" s="5" customFormat="1" ht="15.75">
      <c r="A3608" s="14" t="s">
        <v>48</v>
      </c>
      <c r="B3608" s="4"/>
      <c r="C3608" s="3"/>
      <c r="D3608" s="4"/>
      <c r="E3608" s="3"/>
      <c r="F3608" s="4"/>
      <c r="L3608" s="25"/>
    </row>
    <row r="3609" spans="1:12" s="5" customFormat="1" ht="15.75">
      <c r="A3609" s="14" t="s">
        <v>49</v>
      </c>
      <c r="B3609" s="4"/>
      <c r="C3609" s="3"/>
      <c r="D3609" s="4"/>
      <c r="E3609" s="3"/>
      <c r="F3609" s="4"/>
      <c r="L3609" s="25"/>
    </row>
    <row r="3610" spans="1:12" s="5" customFormat="1" ht="15.75">
      <c r="A3610" s="14" t="s">
        <v>50</v>
      </c>
      <c r="B3610" s="3"/>
      <c r="C3610" s="3"/>
      <c r="D3610" s="3"/>
      <c r="E3610" s="3"/>
      <c r="F3610" s="3"/>
      <c r="L3610" s="25"/>
    </row>
    <row r="3611" spans="1:12" s="5" customFormat="1" ht="15.75">
      <c r="A3611" s="14" t="s">
        <v>51</v>
      </c>
      <c r="B3611" s="4"/>
      <c r="C3611" s="3"/>
      <c r="D3611" s="4"/>
      <c r="E3611" s="3"/>
      <c r="F3611" s="4"/>
      <c r="L3611" s="25"/>
    </row>
    <row r="3612" spans="1:12" s="5" customFormat="1" ht="15.75">
      <c r="A3612" s="4"/>
      <c r="B3612" s="4"/>
      <c r="C3612" s="3"/>
      <c r="D3612" s="4"/>
      <c r="E3612" s="3"/>
      <c r="F3612" s="4"/>
      <c r="L3612" s="25"/>
    </row>
    <row r="3613" spans="1:12" s="5" customFormat="1" ht="15.75">
      <c r="A3613" s="4"/>
      <c r="B3613" s="4"/>
      <c r="C3613" s="3"/>
      <c r="D3613" s="4"/>
      <c r="E3613" s="3"/>
      <c r="F3613" s="4"/>
      <c r="L3613" s="25"/>
    </row>
    <row r="3614" spans="1:12" s="5" customFormat="1" ht="15.75">
      <c r="A3614" s="15"/>
      <c r="B3614" s="4"/>
      <c r="C3614" s="3"/>
      <c r="D3614" s="4"/>
      <c r="E3614" s="3"/>
      <c r="F3614" s="4"/>
      <c r="L3614" s="25"/>
    </row>
    <row r="3615" spans="1:12" s="5" customFormat="1" ht="15.75">
      <c r="A3615" s="15"/>
      <c r="B3615" s="4"/>
      <c r="C3615" s="3"/>
      <c r="D3615" s="4"/>
      <c r="E3615" s="3"/>
      <c r="F3615" s="4"/>
      <c r="L3615" s="25"/>
    </row>
    <row r="3616" spans="1:12" s="5" customFormat="1" ht="15.75">
      <c r="A3616" s="16"/>
      <c r="B3616" s="4"/>
      <c r="C3616" s="3"/>
      <c r="D3616" s="4"/>
      <c r="E3616" s="3"/>
      <c r="F3616" s="4"/>
      <c r="L3616" s="25"/>
    </row>
    <row r="3617" spans="1:12" s="5" customFormat="1" ht="15.75">
      <c r="A3617" s="17"/>
      <c r="B3617" s="4"/>
      <c r="C3617" s="3"/>
      <c r="D3617" s="4"/>
      <c r="E3617" s="3"/>
      <c r="F3617" s="4"/>
      <c r="L3617" s="25"/>
    </row>
    <row r="3618" spans="1:12" s="5" customFormat="1" ht="15.75">
      <c r="A3618" s="18" t="s">
        <v>52</v>
      </c>
      <c r="B3618" s="4"/>
      <c r="C3618" s="3"/>
      <c r="D3618" s="4"/>
      <c r="E3618" s="3"/>
      <c r="F3618" s="4"/>
      <c r="L3618" s="25"/>
    </row>
    <row r="3619" spans="1:12" s="5" customFormat="1" ht="15.75">
      <c r="A3619" s="4"/>
      <c r="B3619" s="4"/>
      <c r="C3619" s="3"/>
      <c r="D3619" s="4"/>
      <c r="E3619" s="3"/>
      <c r="F3619" s="4"/>
      <c r="L3619" s="25"/>
    </row>
    <row r="3620" spans="1:12" s="5" customFormat="1" ht="15.75">
      <c r="A3620" s="6" t="s">
        <v>0</v>
      </c>
      <c r="B3620" s="4"/>
      <c r="C3620" s="3"/>
      <c r="D3620" s="4"/>
      <c r="E3620" s="3"/>
      <c r="F3620" s="4"/>
      <c r="L3620" s="25"/>
    </row>
    <row r="3621" spans="1:12" s="5" customFormat="1" ht="15.75">
      <c r="A3621" s="4"/>
      <c r="B3621" s="4"/>
      <c r="C3621" s="3"/>
      <c r="D3621" s="4"/>
      <c r="E3621" s="3"/>
      <c r="F3621" s="4"/>
      <c r="L3621" s="25"/>
    </row>
    <row r="3622" spans="1:12" s="5" customFormat="1" ht="15.75">
      <c r="A3622" s="6" t="s">
        <v>1</v>
      </c>
      <c r="B3622" s="4"/>
      <c r="C3622" s="3"/>
      <c r="D3622" s="4"/>
      <c r="E3622" s="3"/>
      <c r="F3622" s="4"/>
      <c r="L3622" s="25"/>
    </row>
    <row r="3623" spans="1:12" s="5" customFormat="1" ht="15.75">
      <c r="A3623" s="19" t="s">
        <v>97</v>
      </c>
      <c r="B3623" s="4"/>
      <c r="C3623" s="3"/>
      <c r="D3623" s="4"/>
      <c r="E3623" s="3"/>
      <c r="F3623" s="4"/>
      <c r="L3623" s="25"/>
    </row>
    <row r="3624" spans="1:12" s="5" customFormat="1" ht="15.75">
      <c r="A3624" s="4"/>
      <c r="B3624" s="4"/>
      <c r="C3624" s="3"/>
      <c r="D3624" s="8"/>
      <c r="E3624" s="9"/>
      <c r="F3624" s="8"/>
      <c r="L3624" s="25"/>
    </row>
    <row r="3625" spans="1:12" s="5" customFormat="1" ht="15.75">
      <c r="A3625" s="4"/>
      <c r="B3625" s="10"/>
      <c r="C3625" s="11"/>
      <c r="D3625" s="10"/>
      <c r="E3625" s="11"/>
      <c r="F3625" s="10"/>
      <c r="L3625" s="25"/>
    </row>
    <row r="3626" spans="1:12" s="5" customFormat="1" ht="15.75">
      <c r="A3626" s="4"/>
      <c r="B3626" s="2">
        <v>1997</v>
      </c>
      <c r="C3626" s="1"/>
      <c r="D3626" s="2">
        <v>1998</v>
      </c>
      <c r="E3626" s="1"/>
      <c r="F3626" s="2">
        <v>1999</v>
      </c>
      <c r="L3626" s="25"/>
    </row>
    <row r="3627" spans="1:12" s="5" customFormat="1" ht="15.75">
      <c r="A3627" s="4"/>
      <c r="B3627" s="4"/>
      <c r="C3627" s="3"/>
      <c r="D3627" s="4"/>
      <c r="E3627" s="3"/>
      <c r="F3627" s="4"/>
      <c r="L3627" s="25"/>
    </row>
    <row r="3628" spans="1:13" s="5" customFormat="1" ht="15.75">
      <c r="A3628" s="4" t="s">
        <v>3</v>
      </c>
      <c r="B3628" s="4">
        <f>I3628</f>
        <v>0</v>
      </c>
      <c r="C3628" s="3"/>
      <c r="D3628" s="4">
        <f>J3628</f>
        <v>0</v>
      </c>
      <c r="E3628" s="3"/>
      <c r="F3628" s="4">
        <f>K3628</f>
        <v>0</v>
      </c>
      <c r="H3628" s="25" t="s">
        <v>197</v>
      </c>
      <c r="I3628" s="26">
        <v>0</v>
      </c>
      <c r="J3628" s="26">
        <v>0</v>
      </c>
      <c r="K3628" s="26">
        <v>0</v>
      </c>
      <c r="L3628" s="25">
        <v>1</v>
      </c>
      <c r="M3628" s="25" t="s">
        <v>116</v>
      </c>
    </row>
    <row r="3629" spans="1:13" s="5" customFormat="1" ht="15.75">
      <c r="A3629" s="4" t="s">
        <v>4</v>
      </c>
      <c r="B3629" s="4">
        <f>I3629</f>
        <v>52791</v>
      </c>
      <c r="C3629" s="3"/>
      <c r="D3629" s="4">
        <f>J3629</f>
        <v>26396</v>
      </c>
      <c r="E3629" s="3"/>
      <c r="F3629" s="4">
        <f>K3629</f>
        <v>0</v>
      </c>
      <c r="H3629" s="25" t="s">
        <v>197</v>
      </c>
      <c r="I3629" s="26">
        <v>52791</v>
      </c>
      <c r="J3629" s="26">
        <v>26396</v>
      </c>
      <c r="K3629" s="26">
        <v>0</v>
      </c>
      <c r="L3629" s="25">
        <v>2</v>
      </c>
      <c r="M3629" s="25" t="s">
        <v>117</v>
      </c>
    </row>
    <row r="3630" spans="1:13" s="5" customFormat="1" ht="15.75">
      <c r="A3630" s="4"/>
      <c r="B3630" s="4"/>
      <c r="C3630" s="3"/>
      <c r="D3630" s="4"/>
      <c r="E3630" s="3"/>
      <c r="F3630" s="4"/>
      <c r="H3630" s="25" t="s">
        <v>197</v>
      </c>
      <c r="I3630" s="26">
        <v>0</v>
      </c>
      <c r="J3630" s="26">
        <v>0</v>
      </c>
      <c r="K3630" s="26">
        <v>0</v>
      </c>
      <c r="L3630" s="25">
        <v>3</v>
      </c>
      <c r="M3630" s="25" t="s">
        <v>118</v>
      </c>
    </row>
    <row r="3631" spans="1:13" s="5" customFormat="1" ht="15.75">
      <c r="A3631" s="4" t="s">
        <v>5</v>
      </c>
      <c r="B3631" s="4">
        <f aca="true" t="shared" si="540" ref="B3631:B3636">I3630</f>
        <v>0</v>
      </c>
      <c r="C3631" s="3"/>
      <c r="D3631" s="4">
        <f aca="true" t="shared" si="541" ref="D3631:D3636">J3630</f>
        <v>0</v>
      </c>
      <c r="E3631" s="3"/>
      <c r="F3631" s="4">
        <f aca="true" t="shared" si="542" ref="F3631:F3636">K3630</f>
        <v>0</v>
      </c>
      <c r="H3631" s="25" t="s">
        <v>197</v>
      </c>
      <c r="I3631" s="26">
        <v>0</v>
      </c>
      <c r="J3631" s="26">
        <v>0</v>
      </c>
      <c r="K3631" s="26">
        <v>0</v>
      </c>
      <c r="L3631" s="25">
        <v>4</v>
      </c>
      <c r="M3631" s="25" t="s">
        <v>119</v>
      </c>
    </row>
    <row r="3632" spans="1:13" s="5" customFormat="1" ht="15.75">
      <c r="A3632" s="4" t="s">
        <v>6</v>
      </c>
      <c r="B3632" s="4">
        <f t="shared" si="540"/>
        <v>0</v>
      </c>
      <c r="C3632" s="3"/>
      <c r="D3632" s="4">
        <f t="shared" si="541"/>
        <v>0</v>
      </c>
      <c r="E3632" s="3"/>
      <c r="F3632" s="4">
        <f t="shared" si="542"/>
        <v>0</v>
      </c>
      <c r="H3632" s="25" t="s">
        <v>197</v>
      </c>
      <c r="I3632" s="26">
        <v>0</v>
      </c>
      <c r="J3632" s="26">
        <v>0</v>
      </c>
      <c r="K3632" s="26">
        <v>0</v>
      </c>
      <c r="L3632" s="25">
        <v>5</v>
      </c>
      <c r="M3632" s="25" t="s">
        <v>120</v>
      </c>
    </row>
    <row r="3633" spans="1:13" s="5" customFormat="1" ht="15.75">
      <c r="A3633" s="4" t="s">
        <v>7</v>
      </c>
      <c r="B3633" s="4">
        <f t="shared" si="540"/>
        <v>0</v>
      </c>
      <c r="C3633" s="3"/>
      <c r="D3633" s="4">
        <f t="shared" si="541"/>
        <v>0</v>
      </c>
      <c r="E3633" s="3"/>
      <c r="F3633" s="4">
        <f t="shared" si="542"/>
        <v>0</v>
      </c>
      <c r="H3633" s="25" t="s">
        <v>197</v>
      </c>
      <c r="I3633" s="26">
        <v>0</v>
      </c>
      <c r="J3633" s="26">
        <v>0</v>
      </c>
      <c r="K3633" s="26">
        <v>0</v>
      </c>
      <c r="L3633" s="25">
        <v>6</v>
      </c>
      <c r="M3633" s="25" t="s">
        <v>121</v>
      </c>
    </row>
    <row r="3634" spans="1:13" s="5" customFormat="1" ht="15.75">
      <c r="A3634" s="4" t="s">
        <v>8</v>
      </c>
      <c r="B3634" s="4">
        <f t="shared" si="540"/>
        <v>0</v>
      </c>
      <c r="C3634" s="3"/>
      <c r="D3634" s="4">
        <f t="shared" si="541"/>
        <v>0</v>
      </c>
      <c r="E3634" s="3"/>
      <c r="F3634" s="4">
        <f t="shared" si="542"/>
        <v>0</v>
      </c>
      <c r="H3634" s="25" t="s">
        <v>197</v>
      </c>
      <c r="I3634" s="26">
        <v>0</v>
      </c>
      <c r="J3634" s="26">
        <v>0</v>
      </c>
      <c r="K3634" s="26">
        <v>0</v>
      </c>
      <c r="L3634" s="25">
        <v>7</v>
      </c>
      <c r="M3634" s="25" t="s">
        <v>122</v>
      </c>
    </row>
    <row r="3635" spans="1:13" s="5" customFormat="1" ht="15.75">
      <c r="A3635" s="4" t="s">
        <v>9</v>
      </c>
      <c r="B3635" s="4">
        <f t="shared" si="540"/>
        <v>0</v>
      </c>
      <c r="C3635" s="3"/>
      <c r="D3635" s="4">
        <f t="shared" si="541"/>
        <v>0</v>
      </c>
      <c r="E3635" s="3"/>
      <c r="F3635" s="4">
        <f t="shared" si="542"/>
        <v>0</v>
      </c>
      <c r="H3635" s="25" t="s">
        <v>197</v>
      </c>
      <c r="I3635" s="26">
        <v>0</v>
      </c>
      <c r="J3635" s="26">
        <v>0</v>
      </c>
      <c r="K3635" s="26">
        <v>0</v>
      </c>
      <c r="L3635" s="25">
        <v>8</v>
      </c>
      <c r="M3635" s="25" t="s">
        <v>123</v>
      </c>
    </row>
    <row r="3636" spans="1:13" s="5" customFormat="1" ht="15.75">
      <c r="A3636" s="4" t="s">
        <v>10</v>
      </c>
      <c r="B3636" s="12">
        <f t="shared" si="540"/>
        <v>0</v>
      </c>
      <c r="C3636" s="3"/>
      <c r="D3636" s="12">
        <f t="shared" si="541"/>
        <v>0</v>
      </c>
      <c r="E3636" s="3"/>
      <c r="F3636" s="12">
        <f t="shared" si="542"/>
        <v>0</v>
      </c>
      <c r="H3636" s="25" t="s">
        <v>197</v>
      </c>
      <c r="I3636" s="26">
        <v>0</v>
      </c>
      <c r="J3636" s="26">
        <v>0</v>
      </c>
      <c r="K3636" s="26">
        <v>0</v>
      </c>
      <c r="L3636" s="25">
        <v>9</v>
      </c>
      <c r="M3636" s="25" t="s">
        <v>124</v>
      </c>
    </row>
    <row r="3637" spans="1:13" s="5" customFormat="1" ht="15.75">
      <c r="A3637" s="4"/>
      <c r="B3637" s="3"/>
      <c r="C3637" s="3"/>
      <c r="D3637" s="3"/>
      <c r="E3637" s="3"/>
      <c r="F3637" s="3"/>
      <c r="H3637" s="25" t="s">
        <v>197</v>
      </c>
      <c r="I3637" s="26">
        <v>0</v>
      </c>
      <c r="J3637" s="26">
        <v>0</v>
      </c>
      <c r="K3637" s="26">
        <v>0</v>
      </c>
      <c r="L3637" s="25">
        <v>10</v>
      </c>
      <c r="M3637" s="25" t="s">
        <v>125</v>
      </c>
    </row>
    <row r="3638" spans="1:13" s="5" customFormat="1" ht="15.75">
      <c r="A3638" s="4" t="s">
        <v>11</v>
      </c>
      <c r="B3638" s="4">
        <f>SUM(B3631:B3637)</f>
        <v>0</v>
      </c>
      <c r="C3638" s="3"/>
      <c r="D3638" s="4">
        <f>SUM(D3631:D3637)</f>
        <v>0</v>
      </c>
      <c r="E3638" s="3"/>
      <c r="F3638" s="4">
        <f>SUM(F3631:F3637)</f>
        <v>0</v>
      </c>
      <c r="H3638" s="25" t="s">
        <v>197</v>
      </c>
      <c r="I3638" s="26">
        <v>0</v>
      </c>
      <c r="J3638" s="26">
        <v>0</v>
      </c>
      <c r="K3638" s="26">
        <v>0</v>
      </c>
      <c r="L3638" s="25">
        <v>11</v>
      </c>
      <c r="M3638" s="25" t="s">
        <v>126</v>
      </c>
    </row>
    <row r="3639" spans="1:13" s="5" customFormat="1" ht="15.75">
      <c r="A3639" s="4"/>
      <c r="B3639" s="4"/>
      <c r="C3639" s="3"/>
      <c r="D3639" s="4"/>
      <c r="E3639" s="3"/>
      <c r="F3639" s="4"/>
      <c r="H3639" s="25" t="s">
        <v>197</v>
      </c>
      <c r="I3639" s="26">
        <v>0</v>
      </c>
      <c r="J3639" s="26">
        <v>0</v>
      </c>
      <c r="K3639" s="26">
        <v>0</v>
      </c>
      <c r="L3639" s="25">
        <v>12</v>
      </c>
      <c r="M3639" s="25" t="s">
        <v>127</v>
      </c>
    </row>
    <row r="3640" spans="1:13" s="5" customFormat="1" ht="15.75">
      <c r="A3640" s="4" t="s">
        <v>12</v>
      </c>
      <c r="B3640" s="3">
        <f>I3636</f>
        <v>0</v>
      </c>
      <c r="C3640" s="3"/>
      <c r="D3640" s="3">
        <f>J3636</f>
        <v>0</v>
      </c>
      <c r="E3640" s="3"/>
      <c r="F3640" s="3">
        <f>K3636</f>
        <v>0</v>
      </c>
      <c r="H3640" s="25" t="s">
        <v>197</v>
      </c>
      <c r="I3640" s="26">
        <v>0</v>
      </c>
      <c r="J3640" s="26">
        <v>0</v>
      </c>
      <c r="K3640" s="30">
        <v>0</v>
      </c>
      <c r="L3640" s="25">
        <v>13</v>
      </c>
      <c r="M3640" s="25" t="s">
        <v>128</v>
      </c>
    </row>
    <row r="3641" spans="1:13" s="5" customFormat="1" ht="15.75">
      <c r="A3641" s="4" t="s">
        <v>13</v>
      </c>
      <c r="B3641" s="12">
        <f>I3637</f>
        <v>0</v>
      </c>
      <c r="C3641" s="3"/>
      <c r="D3641" s="12">
        <f>J3637</f>
        <v>0</v>
      </c>
      <c r="E3641" s="3"/>
      <c r="F3641" s="12">
        <f>K3637</f>
        <v>0</v>
      </c>
      <c r="H3641" s="25" t="s">
        <v>197</v>
      </c>
      <c r="I3641" s="26">
        <v>0</v>
      </c>
      <c r="J3641" s="26">
        <v>0</v>
      </c>
      <c r="K3641" s="26">
        <v>0</v>
      </c>
      <c r="L3641" s="25">
        <v>14</v>
      </c>
      <c r="M3641" s="25" t="s">
        <v>129</v>
      </c>
    </row>
    <row r="3642" spans="1:13" s="5" customFormat="1" ht="15.75">
      <c r="A3642" s="4"/>
      <c r="B3642" s="3"/>
      <c r="C3642" s="3"/>
      <c r="D3642" s="3"/>
      <c r="E3642" s="3"/>
      <c r="F3642" s="3"/>
      <c r="H3642" s="25" t="s">
        <v>197</v>
      </c>
      <c r="I3642" s="26">
        <v>1037</v>
      </c>
      <c r="J3642" s="26">
        <v>518</v>
      </c>
      <c r="K3642" s="26">
        <v>0</v>
      </c>
      <c r="L3642" s="25">
        <v>15</v>
      </c>
      <c r="M3642" s="25" t="s">
        <v>130</v>
      </c>
    </row>
    <row r="3643" spans="1:13" s="5" customFormat="1" ht="15.75">
      <c r="A3643" s="4" t="s">
        <v>14</v>
      </c>
      <c r="B3643" s="4">
        <f>SUM(B3640:B3642)</f>
        <v>0</v>
      </c>
      <c r="C3643" s="3"/>
      <c r="D3643" s="4">
        <f>SUM(D3640:D3642)</f>
        <v>0</v>
      </c>
      <c r="E3643" s="3"/>
      <c r="F3643" s="4">
        <f>SUM(F3640:F3642)</f>
        <v>0</v>
      </c>
      <c r="H3643" s="25" t="s">
        <v>197</v>
      </c>
      <c r="I3643" s="26">
        <v>0</v>
      </c>
      <c r="J3643" s="26">
        <v>0</v>
      </c>
      <c r="K3643" s="26">
        <v>0</v>
      </c>
      <c r="L3643" s="25">
        <v>16</v>
      </c>
      <c r="M3643" s="25" t="s">
        <v>131</v>
      </c>
    </row>
    <row r="3644" spans="1:13" s="5" customFormat="1" ht="15.75">
      <c r="A3644" s="4"/>
      <c r="B3644" s="4"/>
      <c r="C3644" s="4"/>
      <c r="D3644" s="4"/>
      <c r="E3644" s="4"/>
      <c r="F3644" s="4"/>
      <c r="H3644" s="25" t="s">
        <v>197</v>
      </c>
      <c r="I3644" s="26">
        <v>0</v>
      </c>
      <c r="J3644" s="26">
        <v>0</v>
      </c>
      <c r="K3644" s="26">
        <v>0</v>
      </c>
      <c r="L3644" s="25">
        <v>17</v>
      </c>
      <c r="M3644" s="25" t="s">
        <v>132</v>
      </c>
    </row>
    <row r="3645" spans="1:13" s="5" customFormat="1" ht="15.75">
      <c r="A3645" s="4" t="s">
        <v>15</v>
      </c>
      <c r="B3645" s="4">
        <f aca="true" t="shared" si="543" ref="B3645:B3651">I3638</f>
        <v>0</v>
      </c>
      <c r="C3645" s="3"/>
      <c r="D3645" s="4">
        <f aca="true" t="shared" si="544" ref="D3645:D3651">J3638</f>
        <v>0</v>
      </c>
      <c r="E3645" s="3"/>
      <c r="F3645" s="4">
        <f aca="true" t="shared" si="545" ref="F3645:F3651">K3638</f>
        <v>0</v>
      </c>
      <c r="H3645" s="25" t="s">
        <v>197</v>
      </c>
      <c r="I3645" s="27">
        <v>368334</v>
      </c>
      <c r="J3645" s="27">
        <v>184167</v>
      </c>
      <c r="K3645" s="27">
        <v>0</v>
      </c>
      <c r="L3645" s="25">
        <v>18</v>
      </c>
      <c r="M3645" s="25" t="s">
        <v>133</v>
      </c>
    </row>
    <row r="3646" spans="1:13" s="5" customFormat="1" ht="15.75">
      <c r="A3646" s="4" t="s">
        <v>16</v>
      </c>
      <c r="B3646" s="4">
        <f t="shared" si="543"/>
        <v>0</v>
      </c>
      <c r="C3646" s="3"/>
      <c r="D3646" s="4">
        <f t="shared" si="544"/>
        <v>0</v>
      </c>
      <c r="E3646" s="3"/>
      <c r="F3646" s="4">
        <f t="shared" si="545"/>
        <v>0</v>
      </c>
      <c r="H3646" s="25" t="s">
        <v>197</v>
      </c>
      <c r="I3646" s="26">
        <v>3413</v>
      </c>
      <c r="J3646" s="26">
        <v>1706</v>
      </c>
      <c r="K3646" s="26">
        <v>0</v>
      </c>
      <c r="L3646" s="25">
        <v>19</v>
      </c>
      <c r="M3646" s="25" t="s">
        <v>134</v>
      </c>
    </row>
    <row r="3647" spans="1:13" s="5" customFormat="1" ht="15.75">
      <c r="A3647" s="4" t="s">
        <v>17</v>
      </c>
      <c r="B3647" s="4">
        <f t="shared" si="543"/>
        <v>0</v>
      </c>
      <c r="C3647" s="3"/>
      <c r="D3647" s="4">
        <f t="shared" si="544"/>
        <v>0</v>
      </c>
      <c r="E3647" s="3"/>
      <c r="F3647" s="4">
        <f t="shared" si="545"/>
        <v>0</v>
      </c>
      <c r="H3647" s="25" t="s">
        <v>197</v>
      </c>
      <c r="I3647" s="26">
        <v>52039</v>
      </c>
      <c r="J3647" s="26">
        <v>26004</v>
      </c>
      <c r="K3647" s="26">
        <v>0</v>
      </c>
      <c r="L3647" s="25">
        <v>20</v>
      </c>
      <c r="M3647" s="25" t="s">
        <v>135</v>
      </c>
    </row>
    <row r="3648" spans="1:13" s="5" customFormat="1" ht="15.75">
      <c r="A3648" s="4" t="s">
        <v>18</v>
      </c>
      <c r="B3648" s="4">
        <f t="shared" si="543"/>
        <v>0</v>
      </c>
      <c r="C3648" s="3"/>
      <c r="D3648" s="4">
        <f t="shared" si="544"/>
        <v>0</v>
      </c>
      <c r="E3648" s="3"/>
      <c r="F3648" s="4">
        <f t="shared" si="545"/>
        <v>0</v>
      </c>
      <c r="H3648" s="25" t="s">
        <v>197</v>
      </c>
      <c r="I3648" s="26">
        <v>104063</v>
      </c>
      <c r="J3648" s="26">
        <v>52031</v>
      </c>
      <c r="K3648" s="26">
        <v>0</v>
      </c>
      <c r="L3648" s="25">
        <v>21</v>
      </c>
      <c r="M3648" s="25" t="s">
        <v>136</v>
      </c>
    </row>
    <row r="3649" spans="1:13" s="5" customFormat="1" ht="15.75">
      <c r="A3649" s="4" t="s">
        <v>19</v>
      </c>
      <c r="B3649" s="4">
        <f t="shared" si="543"/>
        <v>1037</v>
      </c>
      <c r="C3649" s="3"/>
      <c r="D3649" s="4">
        <f t="shared" si="544"/>
        <v>518</v>
      </c>
      <c r="E3649" s="3"/>
      <c r="F3649" s="4">
        <f t="shared" si="545"/>
        <v>0</v>
      </c>
      <c r="H3649" s="25" t="s">
        <v>197</v>
      </c>
      <c r="I3649" s="26">
        <v>23130</v>
      </c>
      <c r="J3649" s="26">
        <v>11565</v>
      </c>
      <c r="K3649" s="26">
        <v>0</v>
      </c>
      <c r="L3649" s="25">
        <v>22</v>
      </c>
      <c r="M3649" s="25" t="s">
        <v>137</v>
      </c>
    </row>
    <row r="3650" spans="1:13" s="5" customFormat="1" ht="15.75">
      <c r="A3650" s="4" t="s">
        <v>20</v>
      </c>
      <c r="B3650" s="4">
        <f t="shared" si="543"/>
        <v>0</v>
      </c>
      <c r="C3650" s="3"/>
      <c r="D3650" s="4">
        <f t="shared" si="544"/>
        <v>0</v>
      </c>
      <c r="E3650" s="3"/>
      <c r="F3650" s="4">
        <f t="shared" si="545"/>
        <v>0</v>
      </c>
      <c r="H3650" s="25" t="s">
        <v>197</v>
      </c>
      <c r="I3650" s="26">
        <v>0</v>
      </c>
      <c r="J3650" s="26">
        <v>0</v>
      </c>
      <c r="K3650" s="26">
        <v>0</v>
      </c>
      <c r="L3650" s="25">
        <v>23</v>
      </c>
      <c r="M3650" s="25" t="s">
        <v>138</v>
      </c>
    </row>
    <row r="3651" spans="1:13" s="5" customFormat="1" ht="15.75">
      <c r="A3651" s="4" t="s">
        <v>21</v>
      </c>
      <c r="B3651" s="4">
        <f t="shared" si="543"/>
        <v>0</v>
      </c>
      <c r="C3651" s="3"/>
      <c r="D3651" s="4">
        <f t="shared" si="544"/>
        <v>0</v>
      </c>
      <c r="E3651" s="3"/>
      <c r="F3651" s="4">
        <f t="shared" si="545"/>
        <v>0</v>
      </c>
      <c r="H3651" s="25" t="s">
        <v>197</v>
      </c>
      <c r="I3651" s="26">
        <v>22835</v>
      </c>
      <c r="J3651" s="26">
        <v>11418</v>
      </c>
      <c r="K3651" s="26">
        <v>0</v>
      </c>
      <c r="L3651" s="25">
        <v>24</v>
      </c>
      <c r="M3651" s="25" t="s">
        <v>139</v>
      </c>
    </row>
    <row r="3652" spans="1:13" s="5" customFormat="1" ht="15.75">
      <c r="A3652" s="4"/>
      <c r="B3652" s="4"/>
      <c r="C3652" s="3"/>
      <c r="D3652" s="4"/>
      <c r="E3652" s="3"/>
      <c r="F3652" s="4"/>
      <c r="H3652" s="25" t="s">
        <v>197</v>
      </c>
      <c r="I3652" s="26">
        <v>0</v>
      </c>
      <c r="J3652" s="26">
        <v>0</v>
      </c>
      <c r="K3652" s="26">
        <v>0</v>
      </c>
      <c r="L3652" s="25">
        <v>25</v>
      </c>
      <c r="M3652" s="25" t="s">
        <v>140</v>
      </c>
    </row>
    <row r="3653" spans="1:13" s="5" customFormat="1" ht="15.75">
      <c r="A3653" s="4" t="s">
        <v>22</v>
      </c>
      <c r="B3653" s="4">
        <f>I3645</f>
        <v>368334</v>
      </c>
      <c r="C3653" s="3"/>
      <c r="D3653" s="4">
        <f>J3645</f>
        <v>184167</v>
      </c>
      <c r="E3653" s="3"/>
      <c r="F3653" s="4">
        <f>K3645</f>
        <v>0</v>
      </c>
      <c r="H3653" s="25" t="s">
        <v>197</v>
      </c>
      <c r="I3653" s="26">
        <v>0</v>
      </c>
      <c r="J3653" s="26">
        <v>0</v>
      </c>
      <c r="K3653" s="26">
        <v>0</v>
      </c>
      <c r="L3653" s="25">
        <v>26</v>
      </c>
      <c r="M3653" s="25" t="s">
        <v>141</v>
      </c>
    </row>
    <row r="3654" spans="1:13" s="5" customFormat="1" ht="15.75">
      <c r="A3654" s="4" t="s">
        <v>23</v>
      </c>
      <c r="B3654" s="4">
        <f>I3646</f>
        <v>3413</v>
      </c>
      <c r="C3654" s="3"/>
      <c r="D3654" s="4">
        <f>J3646</f>
        <v>1706</v>
      </c>
      <c r="E3654" s="3"/>
      <c r="F3654" s="4">
        <f>K3646</f>
        <v>0</v>
      </c>
      <c r="H3654" s="25" t="s">
        <v>197</v>
      </c>
      <c r="I3654" s="26">
        <v>0</v>
      </c>
      <c r="J3654" s="26">
        <v>0</v>
      </c>
      <c r="K3654" s="26">
        <v>0</v>
      </c>
      <c r="L3654" s="25">
        <v>27</v>
      </c>
      <c r="M3654" s="25" t="s">
        <v>142</v>
      </c>
    </row>
    <row r="3655" spans="1:13" s="5" customFormat="1" ht="15.75">
      <c r="A3655" s="4" t="s">
        <v>24</v>
      </c>
      <c r="B3655" s="12">
        <f>I3647</f>
        <v>52039</v>
      </c>
      <c r="C3655" s="3"/>
      <c r="D3655" s="12">
        <f>J3647</f>
        <v>26004</v>
      </c>
      <c r="E3655" s="3"/>
      <c r="F3655" s="12">
        <f>K3647</f>
        <v>0</v>
      </c>
      <c r="H3655" s="25" t="s">
        <v>197</v>
      </c>
      <c r="I3655" s="26">
        <v>0</v>
      </c>
      <c r="J3655" s="26">
        <v>0</v>
      </c>
      <c r="K3655" s="26">
        <v>0</v>
      </c>
      <c r="L3655" s="25">
        <v>28</v>
      </c>
      <c r="M3655" s="25" t="s">
        <v>143</v>
      </c>
    </row>
    <row r="3656" spans="1:13" s="5" customFormat="1" ht="15.75">
      <c r="A3656" s="4"/>
      <c r="B3656" s="4"/>
      <c r="C3656" s="3"/>
      <c r="D3656" s="4"/>
      <c r="E3656" s="3"/>
      <c r="F3656" s="4"/>
      <c r="H3656" s="25" t="s">
        <v>197</v>
      </c>
      <c r="I3656" s="26">
        <v>100000</v>
      </c>
      <c r="J3656" s="26">
        <v>100000</v>
      </c>
      <c r="K3656" s="26">
        <v>90000</v>
      </c>
      <c r="L3656" s="25">
        <v>29</v>
      </c>
      <c r="M3656" s="25" t="s">
        <v>144</v>
      </c>
    </row>
    <row r="3657" spans="1:13" s="5" customFormat="1" ht="15.75">
      <c r="A3657" s="4" t="s">
        <v>25</v>
      </c>
      <c r="B3657" s="4">
        <f>SUM(B3653:B3656)</f>
        <v>423786</v>
      </c>
      <c r="C3657" s="3"/>
      <c r="D3657" s="4">
        <f>SUM(D3653:D3656)</f>
        <v>211877</v>
      </c>
      <c r="E3657" s="3"/>
      <c r="F3657" s="4">
        <f>SUM(F3653:F3656)</f>
        <v>0</v>
      </c>
      <c r="H3657" s="25" t="s">
        <v>197</v>
      </c>
      <c r="I3657" s="26">
        <v>0</v>
      </c>
      <c r="J3657" s="26">
        <v>0</v>
      </c>
      <c r="K3657" s="26">
        <v>0</v>
      </c>
      <c r="L3657" s="25">
        <v>30</v>
      </c>
      <c r="M3657" s="25" t="s">
        <v>145</v>
      </c>
    </row>
    <row r="3658" spans="1:13" s="5" customFormat="1" ht="15.75">
      <c r="A3658" s="4"/>
      <c r="B3658" s="4"/>
      <c r="C3658" s="3"/>
      <c r="D3658" s="4"/>
      <c r="E3658" s="3"/>
      <c r="F3658" s="4"/>
      <c r="H3658" s="25" t="s">
        <v>197</v>
      </c>
      <c r="I3658" s="26">
        <v>757197</v>
      </c>
      <c r="J3658" s="26">
        <v>981890</v>
      </c>
      <c r="K3658" s="26">
        <v>1000000</v>
      </c>
      <c r="L3658" s="25">
        <v>31</v>
      </c>
      <c r="M3658" s="25" t="s">
        <v>146</v>
      </c>
    </row>
    <row r="3659" spans="1:13" s="5" customFormat="1" ht="15.75">
      <c r="A3659" s="4" t="s">
        <v>26</v>
      </c>
      <c r="B3659" s="4">
        <f aca="true" t="shared" si="546" ref="B3659:B3664">I3648</f>
        <v>104063</v>
      </c>
      <c r="C3659" s="3"/>
      <c r="D3659" s="4">
        <f aca="true" t="shared" si="547" ref="D3659:D3664">J3648</f>
        <v>52031</v>
      </c>
      <c r="E3659" s="3"/>
      <c r="F3659" s="4">
        <f aca="true" t="shared" si="548" ref="F3659:F3664">K3648</f>
        <v>0</v>
      </c>
      <c r="H3659" s="25" t="s">
        <v>197</v>
      </c>
      <c r="I3659" s="26">
        <v>0</v>
      </c>
      <c r="J3659" s="26">
        <v>0</v>
      </c>
      <c r="K3659" s="26">
        <v>0</v>
      </c>
      <c r="L3659" s="25">
        <v>32</v>
      </c>
      <c r="M3659" s="25" t="s">
        <v>147</v>
      </c>
    </row>
    <row r="3660" spans="1:13" s="5" customFormat="1" ht="15.75">
      <c r="A3660" s="4" t="s">
        <v>27</v>
      </c>
      <c r="B3660" s="4">
        <f t="shared" si="546"/>
        <v>23130</v>
      </c>
      <c r="C3660" s="3"/>
      <c r="D3660" s="4">
        <f t="shared" si="547"/>
        <v>11565</v>
      </c>
      <c r="E3660" s="3"/>
      <c r="F3660" s="4">
        <f t="shared" si="548"/>
        <v>0</v>
      </c>
      <c r="H3660" s="25" t="s">
        <v>197</v>
      </c>
      <c r="I3660" s="26">
        <v>0</v>
      </c>
      <c r="J3660" s="26">
        <v>0</v>
      </c>
      <c r="K3660" s="26">
        <v>0</v>
      </c>
      <c r="L3660" s="25">
        <v>33</v>
      </c>
      <c r="M3660" s="25" t="s">
        <v>148</v>
      </c>
    </row>
    <row r="3661" spans="1:13" s="5" customFormat="1" ht="15.75">
      <c r="A3661" s="4" t="s">
        <v>28</v>
      </c>
      <c r="B3661" s="4">
        <f t="shared" si="546"/>
        <v>0</v>
      </c>
      <c r="C3661" s="3"/>
      <c r="D3661" s="4">
        <f t="shared" si="547"/>
        <v>0</v>
      </c>
      <c r="E3661" s="3"/>
      <c r="F3661" s="4">
        <f t="shared" si="548"/>
        <v>0</v>
      </c>
      <c r="H3661" s="25" t="s">
        <v>197</v>
      </c>
      <c r="I3661" s="26">
        <v>0</v>
      </c>
      <c r="J3661" s="26">
        <v>0</v>
      </c>
      <c r="K3661" s="26">
        <v>0</v>
      </c>
      <c r="L3661" s="25">
        <v>34</v>
      </c>
      <c r="M3661" s="25" t="s">
        <v>149</v>
      </c>
    </row>
    <row r="3662" spans="1:13" s="5" customFormat="1" ht="15.75">
      <c r="A3662" s="4" t="s">
        <v>29</v>
      </c>
      <c r="B3662" s="4">
        <f t="shared" si="546"/>
        <v>22835</v>
      </c>
      <c r="C3662" s="3"/>
      <c r="D3662" s="4">
        <f t="shared" si="547"/>
        <v>11418</v>
      </c>
      <c r="E3662" s="3"/>
      <c r="F3662" s="4">
        <f t="shared" si="548"/>
        <v>0</v>
      </c>
      <c r="H3662" s="25" t="s">
        <v>197</v>
      </c>
      <c r="I3662" s="26">
        <v>0</v>
      </c>
      <c r="J3662" s="26">
        <v>0</v>
      </c>
      <c r="K3662" s="26">
        <v>0</v>
      </c>
      <c r="L3662" s="25">
        <v>35</v>
      </c>
      <c r="M3662" s="25" t="s">
        <v>150</v>
      </c>
    </row>
    <row r="3663" spans="1:13" s="5" customFormat="1" ht="15.75">
      <c r="A3663" s="4" t="s">
        <v>30</v>
      </c>
      <c r="B3663" s="4">
        <f t="shared" si="546"/>
        <v>0</v>
      </c>
      <c r="C3663" s="3"/>
      <c r="D3663" s="4">
        <f t="shared" si="547"/>
        <v>0</v>
      </c>
      <c r="E3663" s="3"/>
      <c r="F3663" s="4">
        <f t="shared" si="548"/>
        <v>0</v>
      </c>
      <c r="H3663" s="25" t="s">
        <v>197</v>
      </c>
      <c r="I3663" s="26">
        <v>44400</v>
      </c>
      <c r="J3663" s="26">
        <v>60000</v>
      </c>
      <c r="K3663" s="26">
        <v>60000</v>
      </c>
      <c r="L3663" s="25">
        <v>36</v>
      </c>
      <c r="M3663" s="25" t="s">
        <v>151</v>
      </c>
    </row>
    <row r="3664" spans="1:13" s="5" customFormat="1" ht="15.75">
      <c r="A3664" s="4" t="s">
        <v>31</v>
      </c>
      <c r="B3664" s="12">
        <f t="shared" si="546"/>
        <v>0</v>
      </c>
      <c r="C3664" s="3"/>
      <c r="D3664" s="12">
        <f t="shared" si="547"/>
        <v>0</v>
      </c>
      <c r="E3664" s="3"/>
      <c r="F3664" s="12">
        <f t="shared" si="548"/>
        <v>0</v>
      </c>
      <c r="H3664" s="25" t="s">
        <v>197</v>
      </c>
      <c r="I3664" s="26">
        <v>0</v>
      </c>
      <c r="J3664" s="26">
        <v>0</v>
      </c>
      <c r="K3664" s="26">
        <v>0</v>
      </c>
      <c r="L3664" s="25">
        <v>37</v>
      </c>
      <c r="M3664" s="25" t="s">
        <v>152</v>
      </c>
    </row>
    <row r="3665" spans="1:12" s="5" customFormat="1" ht="15.75">
      <c r="A3665" s="4"/>
      <c r="B3665" s="4"/>
      <c r="C3665" s="3"/>
      <c r="D3665" s="4"/>
      <c r="E3665" s="3"/>
      <c r="F3665" s="4"/>
      <c r="L3665" s="25"/>
    </row>
    <row r="3666" spans="1:12" s="5" customFormat="1" ht="15.75">
      <c r="A3666" s="4" t="s">
        <v>32</v>
      </c>
      <c r="B3666" s="4">
        <f>SUM(B3659:B3665)</f>
        <v>150028</v>
      </c>
      <c r="C3666" s="3"/>
      <c r="D3666" s="4">
        <f>SUM(D3659:D3665)</f>
        <v>75014</v>
      </c>
      <c r="E3666" s="3"/>
      <c r="F3666" s="4">
        <f>SUM(F3659:F3665)</f>
        <v>0</v>
      </c>
      <c r="L3666" s="25"/>
    </row>
    <row r="3667" spans="1:12" s="5" customFormat="1" ht="15.75">
      <c r="A3667" s="4"/>
      <c r="B3667" s="4"/>
      <c r="C3667" s="3"/>
      <c r="D3667" s="4"/>
      <c r="E3667" s="3"/>
      <c r="F3667" s="4"/>
      <c r="L3667" s="25"/>
    </row>
    <row r="3668" spans="1:12" s="5" customFormat="1" ht="15.75">
      <c r="A3668" s="4" t="s">
        <v>33</v>
      </c>
      <c r="B3668" s="4">
        <f>I3654</f>
        <v>0</v>
      </c>
      <c r="C3668" s="3"/>
      <c r="D3668" s="4">
        <f>J3654</f>
        <v>0</v>
      </c>
      <c r="E3668" s="3"/>
      <c r="F3668" s="4">
        <f>K3654</f>
        <v>0</v>
      </c>
      <c r="L3668" s="25"/>
    </row>
    <row r="3669" spans="1:12" s="5" customFormat="1" ht="15.75">
      <c r="A3669" s="4" t="s">
        <v>34</v>
      </c>
      <c r="B3669" s="4">
        <f>I3655</f>
        <v>0</v>
      </c>
      <c r="C3669" s="3"/>
      <c r="D3669" s="4">
        <f>J3655</f>
        <v>0</v>
      </c>
      <c r="E3669" s="3"/>
      <c r="F3669" s="4">
        <f>K3655</f>
        <v>0</v>
      </c>
      <c r="L3669" s="25"/>
    </row>
    <row r="3670" spans="1:12" s="5" customFormat="1" ht="15.75">
      <c r="A3670" s="4" t="s">
        <v>35</v>
      </c>
      <c r="B3670" s="4">
        <f>I3656</f>
        <v>100000</v>
      </c>
      <c r="C3670" s="3"/>
      <c r="D3670" s="4">
        <f>J3656</f>
        <v>100000</v>
      </c>
      <c r="E3670" s="3"/>
      <c r="F3670" s="4">
        <f>K3656</f>
        <v>90000</v>
      </c>
      <c r="L3670" s="25"/>
    </row>
    <row r="3671" spans="1:12" s="5" customFormat="1" ht="15.75">
      <c r="A3671" s="4" t="s">
        <v>36</v>
      </c>
      <c r="B3671" s="12">
        <f>I3657</f>
        <v>0</v>
      </c>
      <c r="C3671" s="3"/>
      <c r="D3671" s="12">
        <f>J3657</f>
        <v>0</v>
      </c>
      <c r="E3671" s="3"/>
      <c r="F3671" s="12">
        <f>K3657</f>
        <v>0</v>
      </c>
      <c r="L3671" s="25"/>
    </row>
    <row r="3672" spans="1:12" s="5" customFormat="1" ht="15.75">
      <c r="A3672" s="4"/>
      <c r="B3672" s="4"/>
      <c r="C3672" s="3"/>
      <c r="D3672" s="4"/>
      <c r="E3672" s="3"/>
      <c r="F3672" s="4"/>
      <c r="L3672" s="25"/>
    </row>
    <row r="3673" spans="1:12" s="5" customFormat="1" ht="15.75">
      <c r="A3673" s="4" t="s">
        <v>37</v>
      </c>
      <c r="B3673" s="4">
        <f>SUM(B3668:B3672)</f>
        <v>100000</v>
      </c>
      <c r="C3673" s="3"/>
      <c r="D3673" s="4">
        <f>SUM(D3668:D3672)</f>
        <v>100000</v>
      </c>
      <c r="E3673" s="3"/>
      <c r="F3673" s="4">
        <f>SUM(F3668:F3672)</f>
        <v>90000</v>
      </c>
      <c r="L3673" s="25"/>
    </row>
    <row r="3674" spans="1:12" s="5" customFormat="1" ht="15.75">
      <c r="A3674" s="4"/>
      <c r="B3674" s="4"/>
      <c r="C3674" s="3"/>
      <c r="D3674" s="4"/>
      <c r="E3674" s="3"/>
      <c r="F3674" s="4"/>
      <c r="L3674" s="25"/>
    </row>
    <row r="3675" spans="1:12" s="5" customFormat="1" ht="15.75">
      <c r="A3675" s="4" t="s">
        <v>38</v>
      </c>
      <c r="B3675" s="4">
        <f aca="true" t="shared" si="549" ref="B3675:B3680">I3658</f>
        <v>757197</v>
      </c>
      <c r="C3675" s="3"/>
      <c r="D3675" s="4">
        <f aca="true" t="shared" si="550" ref="D3675:D3680">J3658</f>
        <v>981890</v>
      </c>
      <c r="E3675" s="3"/>
      <c r="F3675" s="4">
        <f aca="true" t="shared" si="551" ref="F3675:F3680">K3658</f>
        <v>1000000</v>
      </c>
      <c r="L3675" s="25"/>
    </row>
    <row r="3676" spans="1:12" s="5" customFormat="1" ht="15.75">
      <c r="A3676" s="4" t="s">
        <v>39</v>
      </c>
      <c r="B3676" s="4">
        <f t="shared" si="549"/>
        <v>0</v>
      </c>
      <c r="C3676" s="3"/>
      <c r="D3676" s="4">
        <f t="shared" si="550"/>
        <v>0</v>
      </c>
      <c r="E3676" s="3"/>
      <c r="F3676" s="4">
        <f t="shared" si="551"/>
        <v>0</v>
      </c>
      <c r="L3676" s="25"/>
    </row>
    <row r="3677" spans="1:12" s="5" customFormat="1" ht="15.75">
      <c r="A3677" s="4" t="s">
        <v>40</v>
      </c>
      <c r="B3677" s="4">
        <f t="shared" si="549"/>
        <v>0</v>
      </c>
      <c r="C3677" s="3"/>
      <c r="D3677" s="4">
        <f t="shared" si="550"/>
        <v>0</v>
      </c>
      <c r="E3677" s="3"/>
      <c r="F3677" s="4">
        <f t="shared" si="551"/>
        <v>0</v>
      </c>
      <c r="L3677" s="25"/>
    </row>
    <row r="3678" spans="1:12" s="5" customFormat="1" ht="15.75">
      <c r="A3678" s="4" t="s">
        <v>41</v>
      </c>
      <c r="B3678" s="4">
        <f t="shared" si="549"/>
        <v>0</v>
      </c>
      <c r="C3678" s="3"/>
      <c r="D3678" s="4">
        <f t="shared" si="550"/>
        <v>0</v>
      </c>
      <c r="E3678" s="3"/>
      <c r="F3678" s="4">
        <f t="shared" si="551"/>
        <v>0</v>
      </c>
      <c r="L3678" s="25"/>
    </row>
    <row r="3679" spans="1:12" s="5" customFormat="1" ht="15.75">
      <c r="A3679" s="4" t="s">
        <v>42</v>
      </c>
      <c r="B3679" s="4">
        <f t="shared" si="549"/>
        <v>0</v>
      </c>
      <c r="C3679" s="3"/>
      <c r="D3679" s="4">
        <f t="shared" si="550"/>
        <v>0</v>
      </c>
      <c r="E3679" s="3"/>
      <c r="F3679" s="4">
        <f t="shared" si="551"/>
        <v>0</v>
      </c>
      <c r="L3679" s="25"/>
    </row>
    <row r="3680" spans="1:12" s="5" customFormat="1" ht="15.75">
      <c r="A3680" s="4" t="s">
        <v>43</v>
      </c>
      <c r="B3680" s="4">
        <f t="shared" si="549"/>
        <v>44400</v>
      </c>
      <c r="C3680" s="3"/>
      <c r="D3680" s="4">
        <f t="shared" si="550"/>
        <v>60000</v>
      </c>
      <c r="E3680" s="3"/>
      <c r="F3680" s="4">
        <f t="shared" si="551"/>
        <v>60000</v>
      </c>
      <c r="L3680" s="25"/>
    </row>
    <row r="3681" spans="1:12" s="5" customFormat="1" ht="15.75">
      <c r="A3681" s="4" t="s">
        <v>44</v>
      </c>
      <c r="B3681" s="4"/>
      <c r="C3681" s="4"/>
      <c r="D3681" s="4"/>
      <c r="E3681" s="3"/>
      <c r="F3681" s="4"/>
      <c r="L3681" s="25"/>
    </row>
    <row r="3682" spans="1:12" s="5" customFormat="1" ht="15.75">
      <c r="A3682" s="4" t="s">
        <v>45</v>
      </c>
      <c r="B3682" s="12">
        <f>I3664</f>
        <v>0</v>
      </c>
      <c r="C3682" s="3"/>
      <c r="D3682" s="12">
        <f>J3664</f>
        <v>0</v>
      </c>
      <c r="E3682" s="3"/>
      <c r="F3682" s="12">
        <f>K3664</f>
        <v>0</v>
      </c>
      <c r="L3682" s="25"/>
    </row>
    <row r="3683" spans="1:12" s="5" customFormat="1" ht="15.75">
      <c r="A3683" s="4"/>
      <c r="B3683" s="4"/>
      <c r="C3683" s="4"/>
      <c r="D3683" s="4"/>
      <c r="E3683" s="3"/>
      <c r="F3683" s="4"/>
      <c r="L3683" s="25"/>
    </row>
    <row r="3684" spans="1:12" s="5" customFormat="1" ht="15.75">
      <c r="A3684" s="4" t="s">
        <v>46</v>
      </c>
      <c r="B3684" s="4">
        <f>SUM(B3628:B3629)+B3638+SUM(B3642:B3651)+B3657+B3666+SUM(B3672:B3683)</f>
        <v>1529239</v>
      </c>
      <c r="C3684" s="3"/>
      <c r="D3684" s="4">
        <f>SUM(D3628:D3629)+D3638+SUM(D3642:D3651)+D3657+D3666+SUM(D3672:D3683)</f>
        <v>1455695</v>
      </c>
      <c r="E3684" s="3"/>
      <c r="F3684" s="4">
        <f>SUM(F3628:F3629)+F3638+SUM(F3642:F3651)+F3657+F3666+SUM(F3672:F3683)</f>
        <v>1150000</v>
      </c>
      <c r="L3684" s="25"/>
    </row>
    <row r="3685" spans="1:12" s="5" customFormat="1" ht="15.75">
      <c r="A3685" s="4"/>
      <c r="B3685" s="4"/>
      <c r="C3685" s="3"/>
      <c r="D3685" s="4"/>
      <c r="E3685" s="3"/>
      <c r="F3685" s="4"/>
      <c r="L3685" s="25"/>
    </row>
    <row r="3686" spans="1:12" s="5" customFormat="1" ht="15.75">
      <c r="A3686" s="13" t="s">
        <v>47</v>
      </c>
      <c r="B3686" s="4"/>
      <c r="C3686" s="4"/>
      <c r="D3686" s="4"/>
      <c r="E3686" s="4"/>
      <c r="F3686" s="4"/>
      <c r="L3686" s="25"/>
    </row>
    <row r="3687" spans="1:12" s="5" customFormat="1" ht="15.75">
      <c r="A3687" s="14" t="s">
        <v>48</v>
      </c>
      <c r="B3687" s="4"/>
      <c r="C3687" s="3"/>
      <c r="D3687" s="4"/>
      <c r="E3687" s="3"/>
      <c r="F3687" s="4"/>
      <c r="L3687" s="25"/>
    </row>
    <row r="3688" spans="1:12" s="5" customFormat="1" ht="15.75">
      <c r="A3688" s="14" t="s">
        <v>49</v>
      </c>
      <c r="B3688" s="4"/>
      <c r="C3688" s="3"/>
      <c r="D3688" s="4"/>
      <c r="E3688" s="3"/>
      <c r="F3688" s="4"/>
      <c r="L3688" s="25"/>
    </row>
    <row r="3689" spans="1:12" s="5" customFormat="1" ht="15.75">
      <c r="A3689" s="14" t="s">
        <v>50</v>
      </c>
      <c r="B3689" s="3"/>
      <c r="C3689" s="3"/>
      <c r="D3689" s="3"/>
      <c r="E3689" s="3"/>
      <c r="F3689" s="3"/>
      <c r="L3689" s="25"/>
    </row>
    <row r="3690" spans="1:12" s="5" customFormat="1" ht="15.75">
      <c r="A3690" s="14" t="s">
        <v>51</v>
      </c>
      <c r="B3690" s="4"/>
      <c r="C3690" s="3"/>
      <c r="D3690" s="4"/>
      <c r="E3690" s="3"/>
      <c r="F3690" s="4"/>
      <c r="L3690" s="25"/>
    </row>
    <row r="3691" spans="1:12" s="5" customFormat="1" ht="15.75">
      <c r="A3691" s="4"/>
      <c r="B3691" s="4"/>
      <c r="C3691" s="3"/>
      <c r="D3691" s="4"/>
      <c r="E3691" s="3"/>
      <c r="F3691" s="4"/>
      <c r="L3691" s="25"/>
    </row>
    <row r="3692" spans="1:12" s="5" customFormat="1" ht="15.75">
      <c r="A3692" s="4"/>
      <c r="B3692" s="4"/>
      <c r="C3692" s="3"/>
      <c r="D3692" s="4"/>
      <c r="E3692" s="3"/>
      <c r="F3692" s="4"/>
      <c r="L3692" s="25"/>
    </row>
    <row r="3693" spans="1:12" s="5" customFormat="1" ht="15.75">
      <c r="A3693" s="15"/>
      <c r="B3693" s="4"/>
      <c r="C3693" s="3"/>
      <c r="D3693" s="4"/>
      <c r="E3693" s="3"/>
      <c r="F3693" s="4"/>
      <c r="L3693" s="25"/>
    </row>
    <row r="3694" spans="1:12" s="5" customFormat="1" ht="15.75">
      <c r="A3694" s="15"/>
      <c r="B3694" s="4"/>
      <c r="C3694" s="3"/>
      <c r="D3694" s="4"/>
      <c r="E3694" s="3"/>
      <c r="F3694" s="4"/>
      <c r="L3694" s="25"/>
    </row>
    <row r="3695" spans="1:12" s="5" customFormat="1" ht="15.75">
      <c r="A3695" s="16"/>
      <c r="B3695" s="4"/>
      <c r="C3695" s="3"/>
      <c r="D3695" s="4"/>
      <c r="E3695" s="3"/>
      <c r="F3695" s="4"/>
      <c r="L3695" s="25"/>
    </row>
    <row r="3696" spans="1:12" s="5" customFormat="1" ht="15.75">
      <c r="A3696" s="17"/>
      <c r="B3696" s="4"/>
      <c r="C3696" s="3"/>
      <c r="D3696" s="4"/>
      <c r="E3696" s="3"/>
      <c r="F3696" s="4"/>
      <c r="L3696" s="25"/>
    </row>
    <row r="3697" spans="1:12" s="5" customFormat="1" ht="15.75">
      <c r="A3697" s="18" t="s">
        <v>52</v>
      </c>
      <c r="B3697" s="4"/>
      <c r="C3697" s="3"/>
      <c r="D3697" s="4"/>
      <c r="E3697" s="3"/>
      <c r="F3697" s="4"/>
      <c r="L3697" s="25"/>
    </row>
    <row r="3698" spans="1:12" s="5" customFormat="1" ht="15.75">
      <c r="A3698" s="4"/>
      <c r="B3698" s="4"/>
      <c r="C3698" s="3"/>
      <c r="D3698" s="4"/>
      <c r="E3698" s="3"/>
      <c r="F3698" s="4"/>
      <c r="L3698" s="25"/>
    </row>
    <row r="3699" spans="1:12" s="5" customFormat="1" ht="15.75">
      <c r="A3699" s="6" t="s">
        <v>0</v>
      </c>
      <c r="B3699" s="4"/>
      <c r="C3699" s="3"/>
      <c r="D3699" s="4"/>
      <c r="E3699" s="3"/>
      <c r="F3699" s="4"/>
      <c r="L3699" s="25"/>
    </row>
    <row r="3700" spans="1:12" s="5" customFormat="1" ht="15.75">
      <c r="A3700" s="4"/>
      <c r="B3700" s="4"/>
      <c r="C3700" s="3"/>
      <c r="D3700" s="4"/>
      <c r="E3700" s="3"/>
      <c r="F3700" s="4"/>
      <c r="L3700" s="25"/>
    </row>
    <row r="3701" spans="1:12" s="5" customFormat="1" ht="15.75">
      <c r="A3701" s="6" t="s">
        <v>1</v>
      </c>
      <c r="B3701" s="4"/>
      <c r="C3701" s="3"/>
      <c r="D3701" s="4"/>
      <c r="E3701" s="3"/>
      <c r="F3701" s="4"/>
      <c r="L3701" s="25"/>
    </row>
    <row r="3702" spans="1:12" s="5" customFormat="1" ht="15.75">
      <c r="A3702" s="19" t="s">
        <v>98</v>
      </c>
      <c r="B3702" s="4"/>
      <c r="C3702" s="3"/>
      <c r="D3702" s="4"/>
      <c r="E3702" s="3"/>
      <c r="F3702" s="4"/>
      <c r="L3702" s="25"/>
    </row>
    <row r="3703" spans="1:12" s="5" customFormat="1" ht="15.75">
      <c r="A3703" s="4"/>
      <c r="B3703" s="4"/>
      <c r="C3703" s="3"/>
      <c r="D3703" s="8"/>
      <c r="E3703" s="9"/>
      <c r="F3703" s="8"/>
      <c r="L3703" s="25"/>
    </row>
    <row r="3704" spans="1:12" s="5" customFormat="1" ht="15.75">
      <c r="A3704" s="4"/>
      <c r="B3704" s="10"/>
      <c r="C3704" s="11"/>
      <c r="D3704" s="10"/>
      <c r="E3704" s="11"/>
      <c r="F3704" s="10"/>
      <c r="L3704" s="25"/>
    </row>
    <row r="3705" spans="1:12" s="5" customFormat="1" ht="15.75">
      <c r="A3705" s="4"/>
      <c r="B3705" s="2">
        <v>1997</v>
      </c>
      <c r="C3705" s="1"/>
      <c r="D3705" s="2">
        <v>1998</v>
      </c>
      <c r="E3705" s="1"/>
      <c r="F3705" s="2">
        <v>1999</v>
      </c>
      <c r="L3705" s="25"/>
    </row>
    <row r="3706" spans="1:12" s="5" customFormat="1" ht="15.75">
      <c r="A3706" s="4"/>
      <c r="B3706" s="4"/>
      <c r="C3706" s="3"/>
      <c r="D3706" s="4"/>
      <c r="E3706" s="3"/>
      <c r="F3706" s="4"/>
      <c r="L3706" s="25"/>
    </row>
    <row r="3707" spans="1:13" s="5" customFormat="1" ht="15.75">
      <c r="A3707" s="4" t="s">
        <v>3</v>
      </c>
      <c r="B3707" s="4">
        <f>I3707</f>
        <v>8617078</v>
      </c>
      <c r="C3707" s="3"/>
      <c r="D3707" s="4">
        <f>J3707</f>
        <v>18328348</v>
      </c>
      <c r="E3707" s="3"/>
      <c r="F3707" s="4">
        <f>K3707</f>
        <v>18326060</v>
      </c>
      <c r="H3707" s="25" t="s">
        <v>198</v>
      </c>
      <c r="I3707" s="26">
        <v>8617078</v>
      </c>
      <c r="J3707" s="26">
        <v>18328348</v>
      </c>
      <c r="K3707" s="26">
        <v>18326060</v>
      </c>
      <c r="L3707" s="25">
        <v>1</v>
      </c>
      <c r="M3707" s="25" t="s">
        <v>116</v>
      </c>
    </row>
    <row r="3708" spans="1:13" s="5" customFormat="1" ht="15.75">
      <c r="A3708" s="4" t="s">
        <v>4</v>
      </c>
      <c r="B3708" s="4">
        <f>I3708</f>
        <v>20231189</v>
      </c>
      <c r="C3708" s="3"/>
      <c r="D3708" s="4">
        <f>J3708</f>
        <v>19786302</v>
      </c>
      <c r="E3708" s="3"/>
      <c r="F3708" s="4">
        <f>K3708</f>
        <v>19495146</v>
      </c>
      <c r="H3708" s="25" t="s">
        <v>198</v>
      </c>
      <c r="I3708" s="26">
        <v>20231189</v>
      </c>
      <c r="J3708" s="26">
        <v>19786302</v>
      </c>
      <c r="K3708" s="26">
        <v>19495146</v>
      </c>
      <c r="L3708" s="25">
        <v>2</v>
      </c>
      <c r="M3708" s="25" t="s">
        <v>117</v>
      </c>
    </row>
    <row r="3709" spans="1:13" s="5" customFormat="1" ht="15.75">
      <c r="A3709" s="4"/>
      <c r="B3709" s="4"/>
      <c r="C3709" s="3"/>
      <c r="D3709" s="4"/>
      <c r="E3709" s="3"/>
      <c r="F3709" s="4"/>
      <c r="H3709" s="25" t="s">
        <v>198</v>
      </c>
      <c r="I3709" s="26">
        <v>323243430</v>
      </c>
      <c r="J3709" s="26">
        <v>330841905</v>
      </c>
      <c r="K3709" s="26">
        <v>335111657</v>
      </c>
      <c r="L3709" s="25">
        <v>3</v>
      </c>
      <c r="M3709" s="25" t="s">
        <v>118</v>
      </c>
    </row>
    <row r="3710" spans="1:13" s="5" customFormat="1" ht="15.75">
      <c r="A3710" s="4" t="s">
        <v>5</v>
      </c>
      <c r="B3710" s="4">
        <f aca="true" t="shared" si="552" ref="B3710:B3715">I3709</f>
        <v>323243430</v>
      </c>
      <c r="C3710" s="3"/>
      <c r="D3710" s="4">
        <f aca="true" t="shared" si="553" ref="D3710:D3715">J3709</f>
        <v>330841905</v>
      </c>
      <c r="E3710" s="3"/>
      <c r="F3710" s="4">
        <f aca="true" t="shared" si="554" ref="F3710:F3715">K3709</f>
        <v>335111657</v>
      </c>
      <c r="H3710" s="25" t="s">
        <v>198</v>
      </c>
      <c r="I3710" s="26">
        <v>4309626</v>
      </c>
      <c r="J3710" s="26">
        <v>4309626</v>
      </c>
      <c r="K3710" s="26">
        <v>2627993</v>
      </c>
      <c r="L3710" s="25">
        <v>4</v>
      </c>
      <c r="M3710" s="25" t="s">
        <v>119</v>
      </c>
    </row>
    <row r="3711" spans="1:13" s="5" customFormat="1" ht="15.75">
      <c r="A3711" s="4" t="s">
        <v>6</v>
      </c>
      <c r="B3711" s="4">
        <f t="shared" si="552"/>
        <v>4309626</v>
      </c>
      <c r="C3711" s="3"/>
      <c r="D3711" s="4">
        <f t="shared" si="553"/>
        <v>4309626</v>
      </c>
      <c r="E3711" s="3"/>
      <c r="F3711" s="4">
        <f t="shared" si="554"/>
        <v>2627993</v>
      </c>
      <c r="H3711" s="25" t="s">
        <v>198</v>
      </c>
      <c r="I3711" s="26">
        <v>4186401</v>
      </c>
      <c r="J3711" s="26">
        <v>4956264</v>
      </c>
      <c r="K3711" s="26">
        <v>5296602</v>
      </c>
      <c r="L3711" s="25">
        <v>5</v>
      </c>
      <c r="M3711" s="25" t="s">
        <v>120</v>
      </c>
    </row>
    <row r="3712" spans="1:13" s="5" customFormat="1" ht="15.75">
      <c r="A3712" s="4" t="s">
        <v>7</v>
      </c>
      <c r="B3712" s="4">
        <f t="shared" si="552"/>
        <v>4186401</v>
      </c>
      <c r="C3712" s="3"/>
      <c r="D3712" s="4">
        <f t="shared" si="553"/>
        <v>4956264</v>
      </c>
      <c r="E3712" s="3"/>
      <c r="F3712" s="4">
        <f t="shared" si="554"/>
        <v>5296602</v>
      </c>
      <c r="H3712" s="25" t="s">
        <v>198</v>
      </c>
      <c r="I3712" s="29">
        <v>6571535</v>
      </c>
      <c r="J3712" s="29">
        <v>7479067</v>
      </c>
      <c r="K3712" s="29">
        <v>8773893</v>
      </c>
      <c r="L3712" s="25">
        <v>6</v>
      </c>
      <c r="M3712" s="25" t="s">
        <v>121</v>
      </c>
    </row>
    <row r="3713" spans="1:13" s="5" customFormat="1" ht="15.75">
      <c r="A3713" s="4" t="s">
        <v>8</v>
      </c>
      <c r="B3713" s="4">
        <f t="shared" si="552"/>
        <v>6571535</v>
      </c>
      <c r="C3713" s="3"/>
      <c r="D3713" s="4">
        <f t="shared" si="553"/>
        <v>7479067</v>
      </c>
      <c r="E3713" s="3"/>
      <c r="F3713" s="4">
        <f t="shared" si="554"/>
        <v>8773893</v>
      </c>
      <c r="H3713" s="25" t="s">
        <v>198</v>
      </c>
      <c r="I3713" s="26">
        <v>669993</v>
      </c>
      <c r="J3713" s="26">
        <v>774762</v>
      </c>
      <c r="K3713" s="26">
        <v>797547</v>
      </c>
      <c r="L3713" s="25">
        <v>7</v>
      </c>
      <c r="M3713" s="25" t="s">
        <v>122</v>
      </c>
    </row>
    <row r="3714" spans="1:13" s="5" customFormat="1" ht="15.75">
      <c r="A3714" s="4" t="s">
        <v>9</v>
      </c>
      <c r="B3714" s="4">
        <f t="shared" si="552"/>
        <v>669993</v>
      </c>
      <c r="C3714" s="3"/>
      <c r="D3714" s="4">
        <f t="shared" si="553"/>
        <v>774762</v>
      </c>
      <c r="E3714" s="3"/>
      <c r="F3714" s="4">
        <f t="shared" si="554"/>
        <v>797547</v>
      </c>
      <c r="H3714" s="25" t="s">
        <v>198</v>
      </c>
      <c r="I3714" s="26">
        <v>0</v>
      </c>
      <c r="J3714" s="26">
        <v>5382464</v>
      </c>
      <c r="K3714" s="26">
        <v>5318856</v>
      </c>
      <c r="L3714" s="25">
        <v>8</v>
      </c>
      <c r="M3714" s="25" t="s">
        <v>123</v>
      </c>
    </row>
    <row r="3715" spans="1:13" s="5" customFormat="1" ht="15.75">
      <c r="A3715" s="4" t="s">
        <v>10</v>
      </c>
      <c r="B3715" s="12">
        <f t="shared" si="552"/>
        <v>0</v>
      </c>
      <c r="C3715" s="3"/>
      <c r="D3715" s="12">
        <f t="shared" si="553"/>
        <v>5382464</v>
      </c>
      <c r="E3715" s="3"/>
      <c r="F3715" s="12">
        <f t="shared" si="554"/>
        <v>5318856</v>
      </c>
      <c r="H3715" s="25" t="s">
        <v>198</v>
      </c>
      <c r="I3715" s="26">
        <v>1023983</v>
      </c>
      <c r="J3715" s="26">
        <v>1311101</v>
      </c>
      <c r="K3715" s="26">
        <v>1335158</v>
      </c>
      <c r="L3715" s="25">
        <v>9</v>
      </c>
      <c r="M3715" s="25" t="s">
        <v>124</v>
      </c>
    </row>
    <row r="3716" spans="1:13" s="5" customFormat="1" ht="15.75">
      <c r="A3716" s="4"/>
      <c r="B3716" s="3"/>
      <c r="C3716" s="3"/>
      <c r="D3716" s="3"/>
      <c r="E3716" s="3"/>
      <c r="F3716" s="3"/>
      <c r="H3716" s="25" t="s">
        <v>198</v>
      </c>
      <c r="I3716" s="26">
        <v>13108</v>
      </c>
      <c r="J3716" s="26">
        <v>13323</v>
      </c>
      <c r="K3716" s="26">
        <v>14410</v>
      </c>
      <c r="L3716" s="25">
        <v>10</v>
      </c>
      <c r="M3716" s="25" t="s">
        <v>125</v>
      </c>
    </row>
    <row r="3717" spans="1:13" s="5" customFormat="1" ht="15.75">
      <c r="A3717" s="4" t="s">
        <v>11</v>
      </c>
      <c r="B3717" s="4">
        <f>SUM(B3710:B3716)</f>
        <v>338980985</v>
      </c>
      <c r="C3717" s="3"/>
      <c r="D3717" s="4">
        <f>SUM(D3710:D3716)</f>
        <v>353744088</v>
      </c>
      <c r="E3717" s="3"/>
      <c r="F3717" s="4">
        <f>SUM(F3710:F3716)</f>
        <v>357926548</v>
      </c>
      <c r="H3717" s="25" t="s">
        <v>198</v>
      </c>
      <c r="I3717" s="26">
        <v>13047061</v>
      </c>
      <c r="J3717" s="26">
        <v>14059662</v>
      </c>
      <c r="K3717" s="26">
        <v>13954596</v>
      </c>
      <c r="L3717" s="25">
        <v>11</v>
      </c>
      <c r="M3717" s="25" t="s">
        <v>126</v>
      </c>
    </row>
    <row r="3718" spans="1:13" s="5" customFormat="1" ht="15.75">
      <c r="A3718" s="4"/>
      <c r="B3718" s="4"/>
      <c r="C3718" s="3"/>
      <c r="D3718" s="4"/>
      <c r="E3718" s="3"/>
      <c r="F3718" s="4"/>
      <c r="H3718" s="25" t="s">
        <v>198</v>
      </c>
      <c r="I3718" s="26">
        <v>12768845</v>
      </c>
      <c r="J3718" s="26">
        <v>14282594</v>
      </c>
      <c r="K3718" s="26">
        <v>15063662</v>
      </c>
      <c r="L3718" s="25">
        <v>12</v>
      </c>
      <c r="M3718" s="25" t="s">
        <v>127</v>
      </c>
    </row>
    <row r="3719" spans="1:13" s="5" customFormat="1" ht="15.75">
      <c r="A3719" s="4" t="s">
        <v>12</v>
      </c>
      <c r="B3719" s="3">
        <f>I3715</f>
        <v>1023983</v>
      </c>
      <c r="C3719" s="3"/>
      <c r="D3719" s="3">
        <f>J3715</f>
        <v>1311101</v>
      </c>
      <c r="E3719" s="3"/>
      <c r="F3719" s="3">
        <f>K3715</f>
        <v>1335158</v>
      </c>
      <c r="H3719" s="25" t="s">
        <v>198</v>
      </c>
      <c r="I3719" s="26">
        <v>0</v>
      </c>
      <c r="J3719" s="26">
        <v>0</v>
      </c>
      <c r="K3719" s="26">
        <v>50982529</v>
      </c>
      <c r="L3719" s="25">
        <v>13</v>
      </c>
      <c r="M3719" s="25" t="s">
        <v>128</v>
      </c>
    </row>
    <row r="3720" spans="1:13" s="5" customFormat="1" ht="15.75">
      <c r="A3720" s="4" t="s">
        <v>13</v>
      </c>
      <c r="B3720" s="12">
        <f>I3716</f>
        <v>13108</v>
      </c>
      <c r="C3720" s="3"/>
      <c r="D3720" s="12">
        <f>J3716</f>
        <v>13323</v>
      </c>
      <c r="E3720" s="3"/>
      <c r="F3720" s="12">
        <f>K3716</f>
        <v>14410</v>
      </c>
      <c r="H3720" s="25" t="s">
        <v>198</v>
      </c>
      <c r="I3720" s="26">
        <v>22103556</v>
      </c>
      <c r="J3720" s="26">
        <v>22045480</v>
      </c>
      <c r="K3720" s="26">
        <v>18159544</v>
      </c>
      <c r="L3720" s="25">
        <v>14</v>
      </c>
      <c r="M3720" s="25" t="s">
        <v>129</v>
      </c>
    </row>
    <row r="3721" spans="1:13" s="5" customFormat="1" ht="15.75">
      <c r="A3721" s="4"/>
      <c r="B3721" s="3"/>
      <c r="C3721" s="3"/>
      <c r="D3721" s="3"/>
      <c r="E3721" s="3"/>
      <c r="F3721" s="3"/>
      <c r="H3721" s="25" t="s">
        <v>198</v>
      </c>
      <c r="I3721" s="26">
        <v>1098886</v>
      </c>
      <c r="J3721" s="26">
        <v>1277234</v>
      </c>
      <c r="K3721" s="26">
        <v>1232698</v>
      </c>
      <c r="L3721" s="25">
        <v>15</v>
      </c>
      <c r="M3721" s="25" t="s">
        <v>130</v>
      </c>
    </row>
    <row r="3722" spans="1:13" s="5" customFormat="1" ht="15.75">
      <c r="A3722" s="4" t="s">
        <v>14</v>
      </c>
      <c r="B3722" s="4">
        <f>SUM(B3719:B3721)</f>
        <v>1037091</v>
      </c>
      <c r="C3722" s="3"/>
      <c r="D3722" s="4">
        <f>SUM(D3719:D3721)</f>
        <v>1324424</v>
      </c>
      <c r="E3722" s="3"/>
      <c r="F3722" s="4">
        <f>SUM(F3719:F3721)</f>
        <v>1349568</v>
      </c>
      <c r="H3722" s="25" t="s">
        <v>198</v>
      </c>
      <c r="I3722" s="26">
        <v>0</v>
      </c>
      <c r="J3722" s="26">
        <v>0</v>
      </c>
      <c r="K3722" s="26">
        <v>0</v>
      </c>
      <c r="L3722" s="25">
        <v>16</v>
      </c>
      <c r="M3722" s="25" t="s">
        <v>131</v>
      </c>
    </row>
    <row r="3723" spans="1:13" s="5" customFormat="1" ht="15.75">
      <c r="A3723" s="4"/>
      <c r="B3723" s="4"/>
      <c r="C3723" s="4"/>
      <c r="D3723" s="4"/>
      <c r="E3723" s="4"/>
      <c r="F3723" s="4"/>
      <c r="H3723" s="25" t="s">
        <v>198</v>
      </c>
      <c r="I3723" s="26">
        <v>429575</v>
      </c>
      <c r="J3723" s="26">
        <v>808475</v>
      </c>
      <c r="K3723" s="26">
        <v>867278</v>
      </c>
      <c r="L3723" s="25">
        <v>17</v>
      </c>
      <c r="M3723" s="25" t="s">
        <v>132</v>
      </c>
    </row>
    <row r="3724" spans="1:13" s="5" customFormat="1" ht="15.75">
      <c r="A3724" s="4" t="s">
        <v>15</v>
      </c>
      <c r="B3724" s="4">
        <f aca="true" t="shared" si="555" ref="B3724:B3730">I3717</f>
        <v>13047061</v>
      </c>
      <c r="C3724" s="3"/>
      <c r="D3724" s="4">
        <f aca="true" t="shared" si="556" ref="D3724:D3730">J3717</f>
        <v>14059662</v>
      </c>
      <c r="E3724" s="3"/>
      <c r="F3724" s="4">
        <f aca="true" t="shared" si="557" ref="F3724:F3730">K3717</f>
        <v>13954596</v>
      </c>
      <c r="H3724" s="25" t="s">
        <v>198</v>
      </c>
      <c r="I3724" s="27">
        <v>113545199</v>
      </c>
      <c r="J3724" s="27">
        <v>140124025</v>
      </c>
      <c r="K3724" s="27">
        <v>156534110</v>
      </c>
      <c r="L3724" s="25">
        <v>18</v>
      </c>
      <c r="M3724" s="25" t="s">
        <v>133</v>
      </c>
    </row>
    <row r="3725" spans="1:13" s="5" customFormat="1" ht="15.75">
      <c r="A3725" s="4" t="s">
        <v>16</v>
      </c>
      <c r="B3725" s="4">
        <f t="shared" si="555"/>
        <v>12768845</v>
      </c>
      <c r="C3725" s="3"/>
      <c r="D3725" s="4">
        <f t="shared" si="556"/>
        <v>14282594</v>
      </c>
      <c r="E3725" s="3"/>
      <c r="F3725" s="4">
        <f t="shared" si="557"/>
        <v>15063662</v>
      </c>
      <c r="H3725" s="25" t="s">
        <v>198</v>
      </c>
      <c r="I3725" s="26">
        <v>13268414</v>
      </c>
      <c r="J3725" s="26">
        <v>13763543</v>
      </c>
      <c r="K3725" s="26">
        <v>13763543</v>
      </c>
      <c r="L3725" s="25">
        <v>19</v>
      </c>
      <c r="M3725" s="25" t="s">
        <v>134</v>
      </c>
    </row>
    <row r="3726" spans="1:13" s="5" customFormat="1" ht="15.75">
      <c r="A3726" s="4" t="s">
        <v>17</v>
      </c>
      <c r="B3726" s="4">
        <f t="shared" si="555"/>
        <v>0</v>
      </c>
      <c r="C3726" s="3"/>
      <c r="D3726" s="4">
        <f t="shared" si="556"/>
        <v>0</v>
      </c>
      <c r="E3726" s="3"/>
      <c r="F3726" s="4">
        <f t="shared" si="557"/>
        <v>50982529</v>
      </c>
      <c r="H3726" s="25" t="s">
        <v>198</v>
      </c>
      <c r="I3726" s="26">
        <v>12702122</v>
      </c>
      <c r="J3726" s="26">
        <v>12737869</v>
      </c>
      <c r="K3726" s="26">
        <v>12889527</v>
      </c>
      <c r="L3726" s="25">
        <v>20</v>
      </c>
      <c r="M3726" s="25" t="s">
        <v>135</v>
      </c>
    </row>
    <row r="3727" spans="1:13" s="5" customFormat="1" ht="15.75">
      <c r="A3727" s="4" t="s">
        <v>18</v>
      </c>
      <c r="B3727" s="4">
        <f t="shared" si="555"/>
        <v>22103556</v>
      </c>
      <c r="C3727" s="3"/>
      <c r="D3727" s="4">
        <f t="shared" si="556"/>
        <v>22045480</v>
      </c>
      <c r="E3727" s="3"/>
      <c r="F3727" s="4">
        <f t="shared" si="557"/>
        <v>18159544</v>
      </c>
      <c r="H3727" s="25" t="s">
        <v>198</v>
      </c>
      <c r="I3727" s="26">
        <v>99769161</v>
      </c>
      <c r="J3727" s="26">
        <v>102162399</v>
      </c>
      <c r="K3727" s="26">
        <v>103711597</v>
      </c>
      <c r="L3727" s="25">
        <v>21</v>
      </c>
      <c r="M3727" s="25" t="s">
        <v>136</v>
      </c>
    </row>
    <row r="3728" spans="1:13" s="5" customFormat="1" ht="15.75">
      <c r="A3728" s="4" t="s">
        <v>19</v>
      </c>
      <c r="B3728" s="4">
        <f t="shared" si="555"/>
        <v>1098886</v>
      </c>
      <c r="C3728" s="3"/>
      <c r="D3728" s="4">
        <f t="shared" si="556"/>
        <v>1277234</v>
      </c>
      <c r="E3728" s="3"/>
      <c r="F3728" s="4">
        <f t="shared" si="557"/>
        <v>1232698</v>
      </c>
      <c r="H3728" s="25" t="s">
        <v>198</v>
      </c>
      <c r="I3728" s="26">
        <v>402623</v>
      </c>
      <c r="J3728" s="26">
        <v>409736</v>
      </c>
      <c r="K3728" s="26">
        <v>413544</v>
      </c>
      <c r="L3728" s="25">
        <v>22</v>
      </c>
      <c r="M3728" s="25" t="s">
        <v>137</v>
      </c>
    </row>
    <row r="3729" spans="1:13" s="5" customFormat="1" ht="15.75">
      <c r="A3729" s="4" t="s">
        <v>20</v>
      </c>
      <c r="B3729" s="4">
        <f t="shared" si="555"/>
        <v>0</v>
      </c>
      <c r="C3729" s="3"/>
      <c r="D3729" s="4">
        <f t="shared" si="556"/>
        <v>0</v>
      </c>
      <c r="E3729" s="3"/>
      <c r="F3729" s="4">
        <f t="shared" si="557"/>
        <v>0</v>
      </c>
      <c r="H3729" s="25" t="s">
        <v>198</v>
      </c>
      <c r="I3729" s="26">
        <v>243638</v>
      </c>
      <c r="J3729" s="26">
        <v>361193</v>
      </c>
      <c r="K3729" s="26">
        <v>390278</v>
      </c>
      <c r="L3729" s="25">
        <v>23</v>
      </c>
      <c r="M3729" s="25" t="s">
        <v>138</v>
      </c>
    </row>
    <row r="3730" spans="1:13" s="5" customFormat="1" ht="15.75">
      <c r="A3730" s="4" t="s">
        <v>21</v>
      </c>
      <c r="B3730" s="4">
        <f t="shared" si="555"/>
        <v>429575</v>
      </c>
      <c r="C3730" s="3"/>
      <c r="D3730" s="4">
        <f t="shared" si="556"/>
        <v>808475</v>
      </c>
      <c r="E3730" s="3"/>
      <c r="F3730" s="4">
        <f t="shared" si="557"/>
        <v>867278</v>
      </c>
      <c r="H3730" s="25" t="s">
        <v>198</v>
      </c>
      <c r="I3730" s="26">
        <v>1571848</v>
      </c>
      <c r="J3730" s="26">
        <v>1555609</v>
      </c>
      <c r="K3730" s="26">
        <v>1555623</v>
      </c>
      <c r="L3730" s="25">
        <v>24</v>
      </c>
      <c r="M3730" s="25" t="s">
        <v>139</v>
      </c>
    </row>
    <row r="3731" spans="1:13" s="5" customFormat="1" ht="15.75">
      <c r="A3731" s="4"/>
      <c r="B3731" s="4"/>
      <c r="C3731" s="3"/>
      <c r="D3731" s="4"/>
      <c r="E3731" s="3"/>
      <c r="F3731" s="4"/>
      <c r="H3731" s="25" t="s">
        <v>198</v>
      </c>
      <c r="I3731" s="26">
        <v>739911</v>
      </c>
      <c r="J3731" s="26">
        <v>732339</v>
      </c>
      <c r="K3731" s="26">
        <v>738262</v>
      </c>
      <c r="L3731" s="25">
        <v>25</v>
      </c>
      <c r="M3731" s="25" t="s">
        <v>140</v>
      </c>
    </row>
    <row r="3732" spans="1:13" s="5" customFormat="1" ht="15.75">
      <c r="A3732" s="4" t="s">
        <v>22</v>
      </c>
      <c r="B3732" s="4">
        <f>I3724</f>
        <v>113545199</v>
      </c>
      <c r="C3732" s="3"/>
      <c r="D3732" s="4">
        <f>J3724</f>
        <v>140124025</v>
      </c>
      <c r="E3732" s="3"/>
      <c r="F3732" s="4">
        <f>K3724</f>
        <v>156534110</v>
      </c>
      <c r="H3732" s="25" t="s">
        <v>198</v>
      </c>
      <c r="I3732" s="26">
        <v>0</v>
      </c>
      <c r="J3732" s="26">
        <v>0</v>
      </c>
      <c r="K3732" s="26">
        <v>50000</v>
      </c>
      <c r="L3732" s="25">
        <v>26</v>
      </c>
      <c r="M3732" s="25" t="s">
        <v>141</v>
      </c>
    </row>
    <row r="3733" spans="1:13" s="5" customFormat="1" ht="15.75">
      <c r="A3733" s="4" t="s">
        <v>23</v>
      </c>
      <c r="B3733" s="4">
        <f>I3725</f>
        <v>13268414</v>
      </c>
      <c r="C3733" s="3"/>
      <c r="D3733" s="4">
        <f>J3725</f>
        <v>13763543</v>
      </c>
      <c r="E3733" s="3"/>
      <c r="F3733" s="4">
        <f>K3725</f>
        <v>13763543</v>
      </c>
      <c r="H3733" s="25" t="s">
        <v>198</v>
      </c>
      <c r="I3733" s="26">
        <v>40974169</v>
      </c>
      <c r="J3733" s="26">
        <v>40722778</v>
      </c>
      <c r="K3733" s="26">
        <v>40722778</v>
      </c>
      <c r="L3733" s="25">
        <v>27</v>
      </c>
      <c r="M3733" s="25" t="s">
        <v>142</v>
      </c>
    </row>
    <row r="3734" spans="1:13" s="5" customFormat="1" ht="15.75">
      <c r="A3734" s="4" t="s">
        <v>24</v>
      </c>
      <c r="B3734" s="12">
        <f>I3726</f>
        <v>12702122</v>
      </c>
      <c r="C3734" s="3"/>
      <c r="D3734" s="12">
        <f>J3726</f>
        <v>12737869</v>
      </c>
      <c r="E3734" s="3"/>
      <c r="F3734" s="12">
        <f>K3726</f>
        <v>12889527</v>
      </c>
      <c r="H3734" s="25" t="s">
        <v>198</v>
      </c>
      <c r="I3734" s="26">
        <v>4160378</v>
      </c>
      <c r="J3734" s="26">
        <v>4238522</v>
      </c>
      <c r="K3734" s="26">
        <v>4260344</v>
      </c>
      <c r="L3734" s="25">
        <v>28</v>
      </c>
      <c r="M3734" s="25" t="s">
        <v>143</v>
      </c>
    </row>
    <row r="3735" spans="1:13" s="5" customFormat="1" ht="15.75">
      <c r="A3735" s="4"/>
      <c r="B3735" s="4"/>
      <c r="C3735" s="3"/>
      <c r="D3735" s="4"/>
      <c r="E3735" s="3"/>
      <c r="F3735" s="4"/>
      <c r="H3735" s="25" t="s">
        <v>198</v>
      </c>
      <c r="I3735" s="26">
        <v>15662923</v>
      </c>
      <c r="J3735" s="26">
        <v>15898856</v>
      </c>
      <c r="K3735" s="26">
        <v>16966470</v>
      </c>
      <c r="L3735" s="25">
        <v>29</v>
      </c>
      <c r="M3735" s="25" t="s">
        <v>144</v>
      </c>
    </row>
    <row r="3736" spans="1:13" s="5" customFormat="1" ht="15.75">
      <c r="A3736" s="4" t="s">
        <v>25</v>
      </c>
      <c r="B3736" s="4">
        <f>SUM(B3732:B3735)</f>
        <v>139515735</v>
      </c>
      <c r="C3736" s="3"/>
      <c r="D3736" s="4">
        <f>SUM(D3732:D3735)</f>
        <v>166625437</v>
      </c>
      <c r="E3736" s="3"/>
      <c r="F3736" s="4">
        <f>SUM(F3732:F3735)</f>
        <v>183187180</v>
      </c>
      <c r="H3736" s="25" t="s">
        <v>198</v>
      </c>
      <c r="I3736" s="26">
        <v>0</v>
      </c>
      <c r="J3736" s="26">
        <v>276077</v>
      </c>
      <c r="K3736" s="26">
        <v>257752</v>
      </c>
      <c r="L3736" s="25">
        <v>30</v>
      </c>
      <c r="M3736" s="25" t="s">
        <v>145</v>
      </c>
    </row>
    <row r="3737" spans="1:13" s="5" customFormat="1" ht="15.75">
      <c r="A3737" s="4"/>
      <c r="B3737" s="4"/>
      <c r="C3737" s="3"/>
      <c r="D3737" s="4"/>
      <c r="E3737" s="3"/>
      <c r="F3737" s="4"/>
      <c r="H3737" s="25" t="s">
        <v>198</v>
      </c>
      <c r="I3737" s="26">
        <v>241590359</v>
      </c>
      <c r="J3737" s="26">
        <v>275023081</v>
      </c>
      <c r="K3737" s="26">
        <v>265000000</v>
      </c>
      <c r="L3737" s="25">
        <v>31</v>
      </c>
      <c r="M3737" s="25" t="s">
        <v>146</v>
      </c>
    </row>
    <row r="3738" spans="1:13" s="5" customFormat="1" ht="15.75">
      <c r="A3738" s="4" t="s">
        <v>26</v>
      </c>
      <c r="B3738" s="4">
        <f aca="true" t="shared" si="558" ref="B3738:B3743">I3727</f>
        <v>99769161</v>
      </c>
      <c r="C3738" s="3"/>
      <c r="D3738" s="4">
        <f aca="true" t="shared" si="559" ref="D3738:D3743">J3727</f>
        <v>102162399</v>
      </c>
      <c r="E3738" s="3"/>
      <c r="F3738" s="4">
        <f aca="true" t="shared" si="560" ref="F3738:F3743">K3727</f>
        <v>103711597</v>
      </c>
      <c r="H3738" s="25" t="s">
        <v>198</v>
      </c>
      <c r="I3738" s="26">
        <v>35410759</v>
      </c>
      <c r="J3738" s="26">
        <v>37679171</v>
      </c>
      <c r="K3738" s="26">
        <v>38052878</v>
      </c>
      <c r="L3738" s="25">
        <v>32</v>
      </c>
      <c r="M3738" s="25" t="s">
        <v>147</v>
      </c>
    </row>
    <row r="3739" spans="1:13" s="5" customFormat="1" ht="15.75">
      <c r="A3739" s="4" t="s">
        <v>27</v>
      </c>
      <c r="B3739" s="4">
        <f t="shared" si="558"/>
        <v>402623</v>
      </c>
      <c r="C3739" s="3"/>
      <c r="D3739" s="4">
        <f t="shared" si="559"/>
        <v>409736</v>
      </c>
      <c r="E3739" s="3"/>
      <c r="F3739" s="4">
        <f t="shared" si="560"/>
        <v>413544</v>
      </c>
      <c r="H3739" s="25" t="s">
        <v>198</v>
      </c>
      <c r="I3739" s="26">
        <v>44743136</v>
      </c>
      <c r="J3739" s="26">
        <v>44723068</v>
      </c>
      <c r="K3739" s="26">
        <v>47352008</v>
      </c>
      <c r="L3739" s="25">
        <v>33</v>
      </c>
      <c r="M3739" s="25" t="s">
        <v>148</v>
      </c>
    </row>
    <row r="3740" spans="1:13" s="5" customFormat="1" ht="15.75">
      <c r="A3740" s="4" t="s">
        <v>28</v>
      </c>
      <c r="B3740" s="4">
        <f t="shared" si="558"/>
        <v>243638</v>
      </c>
      <c r="C3740" s="3"/>
      <c r="D3740" s="4">
        <f t="shared" si="559"/>
        <v>361193</v>
      </c>
      <c r="E3740" s="3"/>
      <c r="F3740" s="4">
        <f t="shared" si="560"/>
        <v>390278</v>
      </c>
      <c r="H3740" s="25" t="s">
        <v>198</v>
      </c>
      <c r="I3740" s="26">
        <v>8560473</v>
      </c>
      <c r="J3740" s="26">
        <v>7447598</v>
      </c>
      <c r="K3740" s="26">
        <v>5510073</v>
      </c>
      <c r="L3740" s="25">
        <v>34</v>
      </c>
      <c r="M3740" s="25" t="s">
        <v>149</v>
      </c>
    </row>
    <row r="3741" spans="1:13" s="5" customFormat="1" ht="15.75">
      <c r="A3741" s="4" t="s">
        <v>29</v>
      </c>
      <c r="B3741" s="4">
        <f t="shared" si="558"/>
        <v>1571848</v>
      </c>
      <c r="C3741" s="3"/>
      <c r="D3741" s="4">
        <f t="shared" si="559"/>
        <v>1555609</v>
      </c>
      <c r="E3741" s="3"/>
      <c r="F3741" s="4">
        <f t="shared" si="560"/>
        <v>1555623</v>
      </c>
      <c r="H3741" s="25" t="s">
        <v>198</v>
      </c>
      <c r="I3741" s="26">
        <v>2244951</v>
      </c>
      <c r="J3741" s="26">
        <v>1122475</v>
      </c>
      <c r="K3741" s="26">
        <v>1122478</v>
      </c>
      <c r="L3741" s="25">
        <v>35</v>
      </c>
      <c r="M3741" s="25" t="s">
        <v>150</v>
      </c>
    </row>
    <row r="3742" spans="1:13" s="5" customFormat="1" ht="15.75">
      <c r="A3742" s="4" t="s">
        <v>30</v>
      </c>
      <c r="B3742" s="4">
        <f t="shared" si="558"/>
        <v>739911</v>
      </c>
      <c r="C3742" s="3"/>
      <c r="D3742" s="4">
        <f t="shared" si="559"/>
        <v>732339</v>
      </c>
      <c r="E3742" s="3"/>
      <c r="F3742" s="4">
        <f t="shared" si="560"/>
        <v>738262</v>
      </c>
      <c r="H3742" s="25" t="s">
        <v>198</v>
      </c>
      <c r="I3742" s="26">
        <v>1224330</v>
      </c>
      <c r="J3742" s="26">
        <v>1656000</v>
      </c>
      <c r="K3742" s="26">
        <v>1644000</v>
      </c>
      <c r="L3742" s="25">
        <v>36</v>
      </c>
      <c r="M3742" s="25" t="s">
        <v>151</v>
      </c>
    </row>
    <row r="3743" spans="1:13" s="5" customFormat="1" ht="15.75">
      <c r="A3743" s="4" t="s">
        <v>31</v>
      </c>
      <c r="B3743" s="12">
        <f t="shared" si="558"/>
        <v>0</v>
      </c>
      <c r="C3743" s="3"/>
      <c r="D3743" s="12">
        <f t="shared" si="559"/>
        <v>0</v>
      </c>
      <c r="E3743" s="3"/>
      <c r="F3743" s="12">
        <f t="shared" si="560"/>
        <v>50000</v>
      </c>
      <c r="H3743" s="25" t="s">
        <v>198</v>
      </c>
      <c r="I3743" s="26">
        <v>0</v>
      </c>
      <c r="J3743" s="26">
        <v>1032069</v>
      </c>
      <c r="K3743" s="26">
        <v>1015946</v>
      </c>
      <c r="L3743" s="25">
        <v>37</v>
      </c>
      <c r="M3743" s="25" t="s">
        <v>152</v>
      </c>
    </row>
    <row r="3744" spans="1:12" s="5" customFormat="1" ht="15.75">
      <c r="A3744" s="4"/>
      <c r="B3744" s="4"/>
      <c r="C3744" s="3"/>
      <c r="D3744" s="4"/>
      <c r="E3744" s="3"/>
      <c r="F3744" s="4"/>
      <c r="L3744" s="25"/>
    </row>
    <row r="3745" spans="1:12" s="5" customFormat="1" ht="15.75">
      <c r="A3745" s="4" t="s">
        <v>32</v>
      </c>
      <c r="B3745" s="4">
        <f>SUM(B3738:B3744)</f>
        <v>102727181</v>
      </c>
      <c r="C3745" s="3"/>
      <c r="D3745" s="4">
        <f>SUM(D3738:D3744)</f>
        <v>105221276</v>
      </c>
      <c r="E3745" s="3"/>
      <c r="F3745" s="4">
        <f>SUM(F3738:F3744)</f>
        <v>106859304</v>
      </c>
      <c r="L3745" s="25"/>
    </row>
    <row r="3746" spans="1:12" s="5" customFormat="1" ht="15.75">
      <c r="A3746" s="4"/>
      <c r="B3746" s="4"/>
      <c r="C3746" s="3"/>
      <c r="D3746" s="4"/>
      <c r="E3746" s="3"/>
      <c r="F3746" s="4"/>
      <c r="L3746" s="25"/>
    </row>
    <row r="3747" spans="1:12" s="5" customFormat="1" ht="15.75">
      <c r="A3747" s="4" t="s">
        <v>33</v>
      </c>
      <c r="B3747" s="4">
        <f>I3733</f>
        <v>40974169</v>
      </c>
      <c r="C3747" s="3"/>
      <c r="D3747" s="4">
        <f>J3733</f>
        <v>40722778</v>
      </c>
      <c r="E3747" s="3"/>
      <c r="F3747" s="4">
        <f>K3733</f>
        <v>40722778</v>
      </c>
      <c r="L3747" s="25"/>
    </row>
    <row r="3748" spans="1:12" s="5" customFormat="1" ht="15.75">
      <c r="A3748" s="4" t="s">
        <v>34</v>
      </c>
      <c r="B3748" s="4">
        <f>I3734</f>
        <v>4160378</v>
      </c>
      <c r="C3748" s="3"/>
      <c r="D3748" s="4">
        <f>J3734</f>
        <v>4238522</v>
      </c>
      <c r="E3748" s="3"/>
      <c r="F3748" s="4">
        <f>K3734</f>
        <v>4260344</v>
      </c>
      <c r="L3748" s="25"/>
    </row>
    <row r="3749" spans="1:12" s="5" customFormat="1" ht="15.75">
      <c r="A3749" s="4" t="s">
        <v>35</v>
      </c>
      <c r="B3749" s="4">
        <f>I3735</f>
        <v>15662923</v>
      </c>
      <c r="C3749" s="3"/>
      <c r="D3749" s="4">
        <f>J3735</f>
        <v>15898856</v>
      </c>
      <c r="E3749" s="3"/>
      <c r="F3749" s="4">
        <f>K3735</f>
        <v>16966470</v>
      </c>
      <c r="L3749" s="25"/>
    </row>
    <row r="3750" spans="1:12" s="5" customFormat="1" ht="15.75">
      <c r="A3750" s="4" t="s">
        <v>36</v>
      </c>
      <c r="B3750" s="12">
        <f>I3736</f>
        <v>0</v>
      </c>
      <c r="C3750" s="3"/>
      <c r="D3750" s="12">
        <f>J3736</f>
        <v>276077</v>
      </c>
      <c r="E3750" s="3"/>
      <c r="F3750" s="12">
        <f>K3736</f>
        <v>257752</v>
      </c>
      <c r="L3750" s="25"/>
    </row>
    <row r="3751" spans="1:12" s="5" customFormat="1" ht="15.75">
      <c r="A3751" s="4"/>
      <c r="B3751" s="4"/>
      <c r="C3751" s="3"/>
      <c r="D3751" s="4"/>
      <c r="E3751" s="3"/>
      <c r="F3751" s="4"/>
      <c r="L3751" s="25"/>
    </row>
    <row r="3752" spans="1:12" s="5" customFormat="1" ht="15.75">
      <c r="A3752" s="4" t="s">
        <v>37</v>
      </c>
      <c r="B3752" s="4">
        <f>SUM(B3747:B3751)</f>
        <v>60797470</v>
      </c>
      <c r="C3752" s="3"/>
      <c r="D3752" s="4">
        <f>SUM(D3747:D3751)</f>
        <v>61136233</v>
      </c>
      <c r="E3752" s="3"/>
      <c r="F3752" s="4">
        <f>SUM(F3747:F3751)</f>
        <v>62207344</v>
      </c>
      <c r="L3752" s="25"/>
    </row>
    <row r="3753" spans="1:12" s="5" customFormat="1" ht="15.75">
      <c r="A3753" s="4"/>
      <c r="B3753" s="4"/>
      <c r="C3753" s="3"/>
      <c r="D3753" s="4"/>
      <c r="E3753" s="3"/>
      <c r="F3753" s="4"/>
      <c r="L3753" s="25"/>
    </row>
    <row r="3754" spans="1:12" s="5" customFormat="1" ht="15.75">
      <c r="A3754" s="4" t="s">
        <v>38</v>
      </c>
      <c r="B3754" s="4">
        <f aca="true" t="shared" si="561" ref="B3754:B3759">I3737</f>
        <v>241590359</v>
      </c>
      <c r="C3754" s="3"/>
      <c r="D3754" s="4">
        <f aca="true" t="shared" si="562" ref="D3754:D3759">J3737</f>
        <v>275023081</v>
      </c>
      <c r="E3754" s="3"/>
      <c r="F3754" s="4">
        <f aca="true" t="shared" si="563" ref="F3754:F3759">K3737</f>
        <v>265000000</v>
      </c>
      <c r="L3754" s="25"/>
    </row>
    <row r="3755" spans="1:12" s="5" customFormat="1" ht="15.75">
      <c r="A3755" s="4" t="s">
        <v>39</v>
      </c>
      <c r="B3755" s="4">
        <f t="shared" si="561"/>
        <v>35410759</v>
      </c>
      <c r="C3755" s="3"/>
      <c r="D3755" s="4">
        <f t="shared" si="562"/>
        <v>37679171</v>
      </c>
      <c r="E3755" s="3"/>
      <c r="F3755" s="4">
        <f t="shared" si="563"/>
        <v>38052878</v>
      </c>
      <c r="L3755" s="25"/>
    </row>
    <row r="3756" spans="1:12" s="5" customFormat="1" ht="15.75">
      <c r="A3756" s="4" t="s">
        <v>40</v>
      </c>
      <c r="B3756" s="4">
        <f t="shared" si="561"/>
        <v>44743136</v>
      </c>
      <c r="C3756" s="3"/>
      <c r="D3756" s="4">
        <f t="shared" si="562"/>
        <v>44723068</v>
      </c>
      <c r="E3756" s="3"/>
      <c r="F3756" s="4">
        <f t="shared" si="563"/>
        <v>47352008</v>
      </c>
      <c r="L3756" s="25"/>
    </row>
    <row r="3757" spans="1:12" s="5" customFormat="1" ht="15.75">
      <c r="A3757" s="4" t="s">
        <v>41</v>
      </c>
      <c r="B3757" s="4">
        <f t="shared" si="561"/>
        <v>8560473</v>
      </c>
      <c r="C3757" s="3"/>
      <c r="D3757" s="4">
        <f t="shared" si="562"/>
        <v>7447598</v>
      </c>
      <c r="E3757" s="3"/>
      <c r="F3757" s="4">
        <f t="shared" si="563"/>
        <v>5510073</v>
      </c>
      <c r="L3757" s="25"/>
    </row>
    <row r="3758" spans="1:12" s="5" customFormat="1" ht="15.75">
      <c r="A3758" s="4" t="s">
        <v>42</v>
      </c>
      <c r="B3758" s="4">
        <f t="shared" si="561"/>
        <v>2244951</v>
      </c>
      <c r="C3758" s="3"/>
      <c r="D3758" s="4">
        <f t="shared" si="562"/>
        <v>1122475</v>
      </c>
      <c r="E3758" s="3"/>
      <c r="F3758" s="4">
        <f t="shared" si="563"/>
        <v>1122478</v>
      </c>
      <c r="L3758" s="25"/>
    </row>
    <row r="3759" spans="1:12" s="5" customFormat="1" ht="15.75">
      <c r="A3759" s="4" t="s">
        <v>43</v>
      </c>
      <c r="B3759" s="4">
        <f t="shared" si="561"/>
        <v>1224330</v>
      </c>
      <c r="C3759" s="3"/>
      <c r="D3759" s="4">
        <f t="shared" si="562"/>
        <v>1656000</v>
      </c>
      <c r="E3759" s="3"/>
      <c r="F3759" s="4">
        <f t="shared" si="563"/>
        <v>1644000</v>
      </c>
      <c r="L3759" s="25"/>
    </row>
    <row r="3760" spans="1:12" s="5" customFormat="1" ht="15.75">
      <c r="A3760" s="4" t="s">
        <v>44</v>
      </c>
      <c r="B3760" s="4"/>
      <c r="C3760" s="4"/>
      <c r="D3760" s="4"/>
      <c r="E3760" s="3"/>
      <c r="F3760" s="4"/>
      <c r="L3760" s="25"/>
    </row>
    <row r="3761" spans="1:12" s="5" customFormat="1" ht="15.75">
      <c r="A3761" s="4" t="s">
        <v>45</v>
      </c>
      <c r="B3761" s="12">
        <f>I3743</f>
        <v>0</v>
      </c>
      <c r="C3761" s="3"/>
      <c r="D3761" s="12">
        <f>J3743</f>
        <v>1032069</v>
      </c>
      <c r="E3761" s="3"/>
      <c r="F3761" s="12">
        <f>K3743</f>
        <v>1015946</v>
      </c>
      <c r="L3761" s="25"/>
    </row>
    <row r="3762" spans="1:12" s="5" customFormat="1" ht="15.75">
      <c r="A3762" s="4"/>
      <c r="B3762" s="4"/>
      <c r="C3762" s="4"/>
      <c r="D3762" s="4"/>
      <c r="E3762" s="3"/>
      <c r="F3762" s="4"/>
      <c r="L3762" s="25"/>
    </row>
    <row r="3763" spans="1:12" s="5" customFormat="1" ht="15.75">
      <c r="A3763" s="4" t="s">
        <v>46</v>
      </c>
      <c r="B3763" s="4">
        <f>SUM(B3707:B3708)+B3717+SUM(B3721:B3730)+B3736+B3745+SUM(B3751:B3762)</f>
        <v>1055128660</v>
      </c>
      <c r="C3763" s="3"/>
      <c r="D3763" s="4">
        <f>SUM(D3707:D3708)+D3717+SUM(D3721:D3730)+D3736+D3745+SUM(D3751:D3762)</f>
        <v>1147323015</v>
      </c>
      <c r="E3763" s="3"/>
      <c r="F3763" s="4">
        <f>SUM(F3707:F3708)+F3717+SUM(F3721:F3730)+F3736+F3745+SUM(F3751:F3762)</f>
        <v>1209308840</v>
      </c>
      <c r="L3763" s="25"/>
    </row>
    <row r="3764" spans="1:12" s="5" customFormat="1" ht="15.75">
      <c r="A3764" s="4"/>
      <c r="B3764" s="4"/>
      <c r="C3764" s="3"/>
      <c r="D3764" s="4"/>
      <c r="E3764" s="3"/>
      <c r="F3764" s="4"/>
      <c r="L3764" s="25"/>
    </row>
    <row r="3765" spans="1:12" s="5" customFormat="1" ht="15.75">
      <c r="A3765" s="13" t="s">
        <v>47</v>
      </c>
      <c r="B3765" s="4"/>
      <c r="C3765" s="4"/>
      <c r="D3765" s="4"/>
      <c r="E3765" s="4"/>
      <c r="F3765" s="4"/>
      <c r="L3765" s="25"/>
    </row>
    <row r="3766" spans="1:12" s="5" customFormat="1" ht="15.75">
      <c r="A3766" s="14" t="s">
        <v>48</v>
      </c>
      <c r="B3766" s="4"/>
      <c r="C3766" s="3"/>
      <c r="D3766" s="4"/>
      <c r="E3766" s="3"/>
      <c r="F3766" s="4"/>
      <c r="L3766" s="25"/>
    </row>
    <row r="3767" spans="1:12" s="5" customFormat="1" ht="15.75">
      <c r="A3767" s="14" t="s">
        <v>49</v>
      </c>
      <c r="B3767" s="4"/>
      <c r="C3767" s="3"/>
      <c r="D3767" s="4"/>
      <c r="E3767" s="3"/>
      <c r="F3767" s="4"/>
      <c r="L3767" s="25"/>
    </row>
    <row r="3768" spans="1:12" s="5" customFormat="1" ht="15.75">
      <c r="A3768" s="14" t="s">
        <v>50</v>
      </c>
      <c r="B3768" s="3"/>
      <c r="C3768" s="3"/>
      <c r="D3768" s="3"/>
      <c r="E3768" s="3"/>
      <c r="F3768" s="3"/>
      <c r="L3768" s="25"/>
    </row>
    <row r="3769" spans="1:12" s="5" customFormat="1" ht="15.75">
      <c r="A3769" s="14" t="s">
        <v>51</v>
      </c>
      <c r="B3769" s="4"/>
      <c r="C3769" s="3"/>
      <c r="D3769" s="4"/>
      <c r="E3769" s="3"/>
      <c r="F3769" s="4"/>
      <c r="L3769" s="25"/>
    </row>
    <row r="3770" spans="1:12" s="5" customFormat="1" ht="15.75">
      <c r="A3770" s="4"/>
      <c r="B3770" s="4"/>
      <c r="C3770" s="3"/>
      <c r="D3770" s="4"/>
      <c r="E3770" s="3"/>
      <c r="F3770" s="4"/>
      <c r="L3770" s="25"/>
    </row>
    <row r="3771" spans="1:12" s="5" customFormat="1" ht="15.75">
      <c r="A3771" s="4"/>
      <c r="B3771" s="4"/>
      <c r="C3771" s="3"/>
      <c r="D3771" s="4"/>
      <c r="E3771" s="3"/>
      <c r="F3771" s="4"/>
      <c r="L3771" s="25"/>
    </row>
    <row r="3772" spans="1:12" s="5" customFormat="1" ht="15.75">
      <c r="A3772" s="15"/>
      <c r="B3772" s="4"/>
      <c r="C3772" s="3"/>
      <c r="D3772" s="4"/>
      <c r="E3772" s="3"/>
      <c r="F3772" s="4"/>
      <c r="L3772" s="25"/>
    </row>
    <row r="3773" spans="1:12" s="5" customFormat="1" ht="15.75">
      <c r="A3773" s="15"/>
      <c r="B3773" s="4"/>
      <c r="C3773" s="3"/>
      <c r="D3773" s="4"/>
      <c r="E3773" s="3"/>
      <c r="F3773" s="4"/>
      <c r="L3773" s="25"/>
    </row>
    <row r="3774" spans="1:12" s="5" customFormat="1" ht="15.75">
      <c r="A3774" s="16"/>
      <c r="B3774" s="4"/>
      <c r="C3774" s="3"/>
      <c r="D3774" s="4"/>
      <c r="E3774" s="3"/>
      <c r="F3774" s="4"/>
      <c r="L3774" s="25"/>
    </row>
    <row r="3775" spans="1:12" s="5" customFormat="1" ht="15.75">
      <c r="A3775" s="17"/>
      <c r="B3775" s="4"/>
      <c r="C3775" s="3"/>
      <c r="D3775" s="4"/>
      <c r="E3775" s="3"/>
      <c r="F3775" s="4"/>
      <c r="L3775" s="25"/>
    </row>
    <row r="3776" spans="1:12" s="5" customFormat="1" ht="15.75">
      <c r="A3776" s="18" t="s">
        <v>52</v>
      </c>
      <c r="B3776" s="4"/>
      <c r="C3776" s="3"/>
      <c r="D3776" s="4"/>
      <c r="E3776" s="3"/>
      <c r="F3776" s="4"/>
      <c r="L3776" s="25"/>
    </row>
    <row r="3777" spans="1:12" s="5" customFormat="1" ht="15.75">
      <c r="A3777" s="4"/>
      <c r="B3777" s="4"/>
      <c r="C3777" s="3"/>
      <c r="D3777" s="4"/>
      <c r="E3777" s="3"/>
      <c r="F3777" s="4"/>
      <c r="L3777" s="25"/>
    </row>
    <row r="3778" spans="1:12" s="5" customFormat="1" ht="15.75">
      <c r="A3778" s="6" t="s">
        <v>0</v>
      </c>
      <c r="B3778" s="4"/>
      <c r="C3778" s="3"/>
      <c r="D3778" s="4"/>
      <c r="E3778" s="3"/>
      <c r="F3778" s="4"/>
      <c r="L3778" s="25"/>
    </row>
    <row r="3779" spans="1:12" s="5" customFormat="1" ht="15.75">
      <c r="A3779" s="4"/>
      <c r="B3779" s="4"/>
      <c r="C3779" s="3"/>
      <c r="D3779" s="4"/>
      <c r="E3779" s="3"/>
      <c r="F3779" s="4"/>
      <c r="L3779" s="25"/>
    </row>
    <row r="3780" spans="1:12" s="5" customFormat="1" ht="15.75">
      <c r="A3780" s="6" t="s">
        <v>1</v>
      </c>
      <c r="B3780" s="4"/>
      <c r="C3780" s="3"/>
      <c r="D3780" s="4"/>
      <c r="E3780" s="3"/>
      <c r="F3780" s="4"/>
      <c r="L3780" s="25"/>
    </row>
    <row r="3781" spans="1:12" s="5" customFormat="1" ht="15.75">
      <c r="A3781" s="19" t="s">
        <v>99</v>
      </c>
      <c r="B3781" s="4"/>
      <c r="C3781" s="3"/>
      <c r="D3781" s="4"/>
      <c r="E3781" s="3"/>
      <c r="F3781" s="4"/>
      <c r="L3781" s="25"/>
    </row>
    <row r="3782" spans="1:12" s="5" customFormat="1" ht="15.75">
      <c r="A3782" s="4"/>
      <c r="B3782" s="4"/>
      <c r="C3782" s="3"/>
      <c r="D3782" s="8"/>
      <c r="E3782" s="9"/>
      <c r="F3782" s="8"/>
      <c r="L3782" s="25"/>
    </row>
    <row r="3783" spans="1:12" s="5" customFormat="1" ht="15.75">
      <c r="A3783" s="4"/>
      <c r="B3783" s="10"/>
      <c r="C3783" s="11"/>
      <c r="D3783" s="10"/>
      <c r="E3783" s="11"/>
      <c r="F3783" s="10"/>
      <c r="L3783" s="25"/>
    </row>
    <row r="3784" spans="1:12" s="5" customFormat="1" ht="15.75">
      <c r="A3784" s="4"/>
      <c r="B3784" s="2">
        <v>1997</v>
      </c>
      <c r="C3784" s="1"/>
      <c r="D3784" s="2">
        <v>1998</v>
      </c>
      <c r="E3784" s="1"/>
      <c r="F3784" s="2">
        <v>1999</v>
      </c>
      <c r="L3784" s="25"/>
    </row>
    <row r="3785" spans="1:12" s="5" customFormat="1" ht="15.75">
      <c r="A3785" s="4"/>
      <c r="B3785" s="4"/>
      <c r="C3785" s="3"/>
      <c r="D3785" s="4"/>
      <c r="E3785" s="3"/>
      <c r="F3785" s="4"/>
      <c r="L3785" s="25"/>
    </row>
    <row r="3786" spans="1:13" s="5" customFormat="1" ht="15.75">
      <c r="A3786" s="4" t="s">
        <v>3</v>
      </c>
      <c r="B3786" s="4">
        <f>I3786</f>
        <v>7139865</v>
      </c>
      <c r="C3786" s="3"/>
      <c r="D3786" s="4">
        <f>J3786</f>
        <v>13930405</v>
      </c>
      <c r="E3786" s="3"/>
      <c r="F3786" s="4">
        <f>K3786</f>
        <v>14534853</v>
      </c>
      <c r="H3786" s="25" t="s">
        <v>199</v>
      </c>
      <c r="I3786" s="26">
        <v>7139865</v>
      </c>
      <c r="J3786" s="26">
        <v>13930405</v>
      </c>
      <c r="K3786" s="26">
        <v>14534853</v>
      </c>
      <c r="L3786" s="25">
        <v>1</v>
      </c>
      <c r="M3786" s="25" t="s">
        <v>116</v>
      </c>
    </row>
    <row r="3787" spans="1:13" s="5" customFormat="1" ht="15.75">
      <c r="A3787" s="4" t="s">
        <v>4</v>
      </c>
      <c r="B3787" s="4">
        <f>I3787</f>
        <v>12587532</v>
      </c>
      <c r="C3787" s="3"/>
      <c r="D3787" s="4">
        <f>J3787</f>
        <v>11582710</v>
      </c>
      <c r="E3787" s="3"/>
      <c r="F3787" s="4">
        <f>K3787</f>
        <v>11720190</v>
      </c>
      <c r="H3787" s="25" t="s">
        <v>199</v>
      </c>
      <c r="I3787" s="26">
        <v>12587532</v>
      </c>
      <c r="J3787" s="26">
        <v>11582710</v>
      </c>
      <c r="K3787" s="26">
        <v>11720190</v>
      </c>
      <c r="L3787" s="25">
        <v>2</v>
      </c>
      <c r="M3787" s="25" t="s">
        <v>117</v>
      </c>
    </row>
    <row r="3788" spans="1:13" s="5" customFormat="1" ht="15.75">
      <c r="A3788" s="4"/>
      <c r="B3788" s="4"/>
      <c r="C3788" s="3"/>
      <c r="D3788" s="4"/>
      <c r="E3788" s="3"/>
      <c r="F3788" s="4"/>
      <c r="H3788" s="25" t="s">
        <v>199</v>
      </c>
      <c r="I3788" s="26">
        <v>262486540</v>
      </c>
      <c r="J3788" s="26">
        <v>262430968</v>
      </c>
      <c r="K3788" s="26">
        <v>262430237</v>
      </c>
      <c r="L3788" s="25">
        <v>3</v>
      </c>
      <c r="M3788" s="25" t="s">
        <v>118</v>
      </c>
    </row>
    <row r="3789" spans="1:13" s="5" customFormat="1" ht="15.75">
      <c r="A3789" s="4" t="s">
        <v>5</v>
      </c>
      <c r="B3789" s="4">
        <f aca="true" t="shared" si="564" ref="B3789:B3794">I3788</f>
        <v>262486540</v>
      </c>
      <c r="C3789" s="3"/>
      <c r="D3789" s="4">
        <f aca="true" t="shared" si="565" ref="D3789:D3794">J3788</f>
        <v>262430968</v>
      </c>
      <c r="E3789" s="3"/>
      <c r="F3789" s="4">
        <f aca="true" t="shared" si="566" ref="F3789:F3794">K3788</f>
        <v>262430237</v>
      </c>
      <c r="H3789" s="25" t="s">
        <v>199</v>
      </c>
      <c r="I3789" s="26">
        <v>3908375</v>
      </c>
      <c r="J3789" s="26">
        <v>3908375</v>
      </c>
      <c r="K3789" s="26">
        <v>2384324</v>
      </c>
      <c r="L3789" s="25">
        <v>4</v>
      </c>
      <c r="M3789" s="25" t="s">
        <v>119</v>
      </c>
    </row>
    <row r="3790" spans="1:13" s="5" customFormat="1" ht="15.75">
      <c r="A3790" s="4" t="s">
        <v>6</v>
      </c>
      <c r="B3790" s="4">
        <f t="shared" si="564"/>
        <v>3908375</v>
      </c>
      <c r="C3790" s="3"/>
      <c r="D3790" s="4">
        <f t="shared" si="565"/>
        <v>3908375</v>
      </c>
      <c r="E3790" s="3"/>
      <c r="F3790" s="4">
        <f t="shared" si="566"/>
        <v>2384324</v>
      </c>
      <c r="H3790" s="25" t="s">
        <v>199</v>
      </c>
      <c r="I3790" s="26">
        <v>3181860</v>
      </c>
      <c r="J3790" s="26">
        <v>3931416</v>
      </c>
      <c r="K3790" s="26">
        <v>4180043</v>
      </c>
      <c r="L3790" s="25">
        <v>5</v>
      </c>
      <c r="M3790" s="25" t="s">
        <v>120</v>
      </c>
    </row>
    <row r="3791" spans="1:13" s="5" customFormat="1" ht="15.75">
      <c r="A3791" s="4" t="s">
        <v>7</v>
      </c>
      <c r="B3791" s="4">
        <f t="shared" si="564"/>
        <v>3181860</v>
      </c>
      <c r="C3791" s="3"/>
      <c r="D3791" s="4">
        <f t="shared" si="565"/>
        <v>3931416</v>
      </c>
      <c r="E3791" s="3"/>
      <c r="F3791" s="4">
        <f t="shared" si="566"/>
        <v>4180043</v>
      </c>
      <c r="H3791" s="25" t="s">
        <v>199</v>
      </c>
      <c r="I3791" s="26">
        <v>4164271</v>
      </c>
      <c r="J3791" s="26">
        <v>3828040</v>
      </c>
      <c r="K3791" s="26">
        <v>3948644</v>
      </c>
      <c r="L3791" s="25">
        <v>6</v>
      </c>
      <c r="M3791" s="25" t="s">
        <v>121</v>
      </c>
    </row>
    <row r="3792" spans="1:13" s="5" customFormat="1" ht="15.75">
      <c r="A3792" s="4" t="s">
        <v>8</v>
      </c>
      <c r="B3792" s="4">
        <f t="shared" si="564"/>
        <v>4164271</v>
      </c>
      <c r="C3792" s="3"/>
      <c r="D3792" s="4">
        <f t="shared" si="565"/>
        <v>3828040</v>
      </c>
      <c r="E3792" s="3"/>
      <c r="F3792" s="4">
        <f t="shared" si="566"/>
        <v>3948644</v>
      </c>
      <c r="H3792" s="25" t="s">
        <v>199</v>
      </c>
      <c r="I3792" s="26">
        <v>497222</v>
      </c>
      <c r="J3792" s="26">
        <v>558268</v>
      </c>
      <c r="K3792" s="26">
        <v>510040</v>
      </c>
      <c r="L3792" s="25">
        <v>7</v>
      </c>
      <c r="M3792" s="25" t="s">
        <v>122</v>
      </c>
    </row>
    <row r="3793" spans="1:13" s="5" customFormat="1" ht="15.75">
      <c r="A3793" s="4" t="s">
        <v>9</v>
      </c>
      <c r="B3793" s="4">
        <f t="shared" si="564"/>
        <v>497222</v>
      </c>
      <c r="C3793" s="3"/>
      <c r="D3793" s="4">
        <f t="shared" si="565"/>
        <v>558268</v>
      </c>
      <c r="E3793" s="3"/>
      <c r="F3793" s="4">
        <f t="shared" si="566"/>
        <v>510040</v>
      </c>
      <c r="H3793" s="25" t="s">
        <v>199</v>
      </c>
      <c r="I3793" s="26">
        <v>0</v>
      </c>
      <c r="J3793" s="26">
        <v>3993135</v>
      </c>
      <c r="K3793" s="26">
        <v>4196635</v>
      </c>
      <c r="L3793" s="25">
        <v>8</v>
      </c>
      <c r="M3793" s="25" t="s">
        <v>123</v>
      </c>
    </row>
    <row r="3794" spans="1:13" s="5" customFormat="1" ht="15.75">
      <c r="A3794" s="4" t="s">
        <v>10</v>
      </c>
      <c r="B3794" s="12">
        <f t="shared" si="564"/>
        <v>0</v>
      </c>
      <c r="C3794" s="3"/>
      <c r="D3794" s="12">
        <f t="shared" si="565"/>
        <v>3993135</v>
      </c>
      <c r="E3794" s="3"/>
      <c r="F3794" s="12">
        <f t="shared" si="566"/>
        <v>4196635</v>
      </c>
      <c r="H3794" s="25" t="s">
        <v>199</v>
      </c>
      <c r="I3794" s="26">
        <v>822567</v>
      </c>
      <c r="J3794" s="26">
        <v>1440432</v>
      </c>
      <c r="K3794" s="26">
        <v>332132</v>
      </c>
      <c r="L3794" s="25">
        <v>9</v>
      </c>
      <c r="M3794" s="25" t="s">
        <v>124</v>
      </c>
    </row>
    <row r="3795" spans="1:13" s="5" customFormat="1" ht="15.75">
      <c r="A3795" s="4"/>
      <c r="B3795" s="3"/>
      <c r="C3795" s="3"/>
      <c r="D3795" s="3"/>
      <c r="E3795" s="3"/>
      <c r="F3795" s="3"/>
      <c r="H3795" s="25" t="s">
        <v>199</v>
      </c>
      <c r="I3795" s="26">
        <v>0</v>
      </c>
      <c r="J3795" s="26">
        <v>0</v>
      </c>
      <c r="K3795" s="26">
        <v>0</v>
      </c>
      <c r="L3795" s="25">
        <v>10</v>
      </c>
      <c r="M3795" s="25" t="s">
        <v>125</v>
      </c>
    </row>
    <row r="3796" spans="1:13" s="5" customFormat="1" ht="15.75">
      <c r="A3796" s="4" t="s">
        <v>11</v>
      </c>
      <c r="B3796" s="4">
        <f>SUM(B3789:B3795)</f>
        <v>274238268</v>
      </c>
      <c r="C3796" s="3"/>
      <c r="D3796" s="4">
        <f>SUM(D3789:D3795)</f>
        <v>278650202</v>
      </c>
      <c r="E3796" s="3"/>
      <c r="F3796" s="4">
        <f>SUM(F3789:F3795)</f>
        <v>277649923</v>
      </c>
      <c r="H3796" s="25" t="s">
        <v>199</v>
      </c>
      <c r="I3796" s="26">
        <v>8108556</v>
      </c>
      <c r="J3796" s="26">
        <v>8244676</v>
      </c>
      <c r="K3796" s="26">
        <v>8453085</v>
      </c>
      <c r="L3796" s="25">
        <v>11</v>
      </c>
      <c r="M3796" s="25" t="s">
        <v>126</v>
      </c>
    </row>
    <row r="3797" spans="1:13" s="5" customFormat="1" ht="15.75">
      <c r="A3797" s="4"/>
      <c r="B3797" s="4"/>
      <c r="C3797" s="3"/>
      <c r="D3797" s="4"/>
      <c r="E3797" s="3"/>
      <c r="F3797" s="4"/>
      <c r="H3797" s="25" t="s">
        <v>199</v>
      </c>
      <c r="I3797" s="26">
        <v>5121772</v>
      </c>
      <c r="J3797" s="26">
        <v>5706310</v>
      </c>
      <c r="K3797" s="26">
        <v>6039804</v>
      </c>
      <c r="L3797" s="25">
        <v>12</v>
      </c>
      <c r="M3797" s="25" t="s">
        <v>127</v>
      </c>
    </row>
    <row r="3798" spans="1:13" s="5" customFormat="1" ht="15.75">
      <c r="A3798" s="4" t="s">
        <v>12</v>
      </c>
      <c r="B3798" s="3">
        <f>I3794</f>
        <v>822567</v>
      </c>
      <c r="C3798" s="3"/>
      <c r="D3798" s="3">
        <f>J3794</f>
        <v>1440432</v>
      </c>
      <c r="E3798" s="3"/>
      <c r="F3798" s="3">
        <f>K3794</f>
        <v>332132</v>
      </c>
      <c r="H3798" s="25" t="s">
        <v>199</v>
      </c>
      <c r="I3798" s="26">
        <v>0</v>
      </c>
      <c r="J3798" s="26">
        <v>0</v>
      </c>
      <c r="K3798" s="26">
        <v>40440447</v>
      </c>
      <c r="L3798" s="25">
        <v>13</v>
      </c>
      <c r="M3798" s="25" t="s">
        <v>128</v>
      </c>
    </row>
    <row r="3799" spans="1:13" s="5" customFormat="1" ht="15.75">
      <c r="A3799" s="4" t="s">
        <v>13</v>
      </c>
      <c r="B3799" s="12">
        <f>I3795</f>
        <v>0</v>
      </c>
      <c r="C3799" s="3"/>
      <c r="D3799" s="12">
        <f>J3795</f>
        <v>0</v>
      </c>
      <c r="E3799" s="3"/>
      <c r="F3799" s="12">
        <f>K3795</f>
        <v>0</v>
      </c>
      <c r="H3799" s="25" t="s">
        <v>199</v>
      </c>
      <c r="I3799" s="26">
        <v>13737034</v>
      </c>
      <c r="J3799" s="26">
        <v>12927610</v>
      </c>
      <c r="K3799" s="26">
        <v>11000259</v>
      </c>
      <c r="L3799" s="25">
        <v>14</v>
      </c>
      <c r="M3799" s="25" t="s">
        <v>129</v>
      </c>
    </row>
    <row r="3800" spans="1:13" s="5" customFormat="1" ht="15.75">
      <c r="A3800" s="4"/>
      <c r="B3800" s="3"/>
      <c r="C3800" s="3"/>
      <c r="D3800" s="3"/>
      <c r="E3800" s="3"/>
      <c r="F3800" s="3"/>
      <c r="H3800" s="25" t="s">
        <v>199</v>
      </c>
      <c r="I3800" s="26">
        <v>835205</v>
      </c>
      <c r="J3800" s="26">
        <v>1013130</v>
      </c>
      <c r="K3800" s="26">
        <v>972837</v>
      </c>
      <c r="L3800" s="25">
        <v>15</v>
      </c>
      <c r="M3800" s="25" t="s">
        <v>130</v>
      </c>
    </row>
    <row r="3801" spans="1:13" s="5" customFormat="1" ht="15.75">
      <c r="A3801" s="4" t="s">
        <v>14</v>
      </c>
      <c r="B3801" s="4">
        <f>SUM(B3798:B3800)</f>
        <v>822567</v>
      </c>
      <c r="C3801" s="3"/>
      <c r="D3801" s="4">
        <f>SUM(D3798:D3800)</f>
        <v>1440432</v>
      </c>
      <c r="E3801" s="3"/>
      <c r="F3801" s="4">
        <f>SUM(F3798:F3800)</f>
        <v>332132</v>
      </c>
      <c r="H3801" s="25" t="s">
        <v>199</v>
      </c>
      <c r="I3801" s="26">
        <v>0</v>
      </c>
      <c r="J3801" s="26">
        <v>0</v>
      </c>
      <c r="K3801" s="26">
        <v>0</v>
      </c>
      <c r="L3801" s="25">
        <v>16</v>
      </c>
      <c r="M3801" s="25" t="s">
        <v>131</v>
      </c>
    </row>
    <row r="3802" spans="1:13" s="5" customFormat="1" ht="15.75">
      <c r="A3802" s="4"/>
      <c r="B3802" s="4"/>
      <c r="C3802" s="4"/>
      <c r="D3802" s="4"/>
      <c r="E3802" s="4"/>
      <c r="F3802" s="4"/>
      <c r="H3802" s="25" t="s">
        <v>199</v>
      </c>
      <c r="I3802" s="26">
        <v>251065</v>
      </c>
      <c r="J3802" s="26">
        <v>426609</v>
      </c>
      <c r="K3802" s="26">
        <v>544229</v>
      </c>
      <c r="L3802" s="25">
        <v>17</v>
      </c>
      <c r="M3802" s="25" t="s">
        <v>132</v>
      </c>
    </row>
    <row r="3803" spans="1:13" s="5" customFormat="1" ht="15.75">
      <c r="A3803" s="4" t="s">
        <v>15</v>
      </c>
      <c r="B3803" s="4">
        <f aca="true" t="shared" si="567" ref="B3803:B3809">I3796</f>
        <v>8108556</v>
      </c>
      <c r="C3803" s="3"/>
      <c r="D3803" s="4">
        <f aca="true" t="shared" si="568" ref="D3803:D3809">J3796</f>
        <v>8244676</v>
      </c>
      <c r="E3803" s="3"/>
      <c r="F3803" s="4">
        <f aca="true" t="shared" si="569" ref="F3803:F3809">K3796</f>
        <v>8453085</v>
      </c>
      <c r="H3803" s="25" t="s">
        <v>199</v>
      </c>
      <c r="I3803" s="27">
        <v>24274497</v>
      </c>
      <c r="J3803" s="27">
        <v>31761179</v>
      </c>
      <c r="K3803" s="27">
        <v>37448755</v>
      </c>
      <c r="L3803" s="25">
        <v>18</v>
      </c>
      <c r="M3803" s="25" t="s">
        <v>133</v>
      </c>
    </row>
    <row r="3804" spans="1:13" s="5" customFormat="1" ht="15.75">
      <c r="A3804" s="4" t="s">
        <v>16</v>
      </c>
      <c r="B3804" s="4">
        <f t="shared" si="567"/>
        <v>5121772</v>
      </c>
      <c r="C3804" s="3"/>
      <c r="D3804" s="4">
        <f t="shared" si="568"/>
        <v>5706310</v>
      </c>
      <c r="E3804" s="3"/>
      <c r="F3804" s="4">
        <f t="shared" si="569"/>
        <v>6039804</v>
      </c>
      <c r="H3804" s="25" t="s">
        <v>199</v>
      </c>
      <c r="I3804" s="26">
        <v>2896457</v>
      </c>
      <c r="J3804" s="26">
        <v>3049009</v>
      </c>
      <c r="K3804" s="26">
        <v>3094744</v>
      </c>
      <c r="L3804" s="25">
        <v>19</v>
      </c>
      <c r="M3804" s="25" t="s">
        <v>134</v>
      </c>
    </row>
    <row r="3805" spans="1:13" s="5" customFormat="1" ht="15.75">
      <c r="A3805" s="4" t="s">
        <v>17</v>
      </c>
      <c r="B3805" s="4">
        <f t="shared" si="567"/>
        <v>0</v>
      </c>
      <c r="C3805" s="3"/>
      <c r="D3805" s="4">
        <f t="shared" si="568"/>
        <v>0</v>
      </c>
      <c r="E3805" s="3"/>
      <c r="F3805" s="4">
        <f t="shared" si="569"/>
        <v>40440447</v>
      </c>
      <c r="H3805" s="25" t="s">
        <v>199</v>
      </c>
      <c r="I3805" s="26">
        <v>4609319</v>
      </c>
      <c r="J3805" s="26">
        <v>5205269</v>
      </c>
      <c r="K3805" s="26">
        <v>5560061</v>
      </c>
      <c r="L3805" s="25">
        <v>20</v>
      </c>
      <c r="M3805" s="25" t="s">
        <v>135</v>
      </c>
    </row>
    <row r="3806" spans="1:13" s="5" customFormat="1" ht="15.75">
      <c r="A3806" s="4" t="s">
        <v>18</v>
      </c>
      <c r="B3806" s="4">
        <f t="shared" si="567"/>
        <v>13737034</v>
      </c>
      <c r="C3806" s="3"/>
      <c r="D3806" s="4">
        <f t="shared" si="568"/>
        <v>12927610</v>
      </c>
      <c r="E3806" s="3"/>
      <c r="F3806" s="4">
        <f t="shared" si="569"/>
        <v>11000259</v>
      </c>
      <c r="H3806" s="25" t="s">
        <v>199</v>
      </c>
      <c r="I3806" s="26">
        <v>58130502</v>
      </c>
      <c r="J3806" s="26">
        <v>60234477</v>
      </c>
      <c r="K3806" s="26">
        <v>61301657</v>
      </c>
      <c r="L3806" s="25">
        <v>21</v>
      </c>
      <c r="M3806" s="25" t="s">
        <v>136</v>
      </c>
    </row>
    <row r="3807" spans="1:13" s="5" customFormat="1" ht="15.75">
      <c r="A3807" s="4" t="s">
        <v>19</v>
      </c>
      <c r="B3807" s="4">
        <f t="shared" si="567"/>
        <v>835205</v>
      </c>
      <c r="C3807" s="3"/>
      <c r="D3807" s="4">
        <f t="shared" si="568"/>
        <v>1013130</v>
      </c>
      <c r="E3807" s="3"/>
      <c r="F3807" s="4">
        <f t="shared" si="569"/>
        <v>972837</v>
      </c>
      <c r="H3807" s="25" t="s">
        <v>199</v>
      </c>
      <c r="I3807" s="26">
        <v>125235</v>
      </c>
      <c r="J3807" s="26">
        <v>128569</v>
      </c>
      <c r="K3807" s="26">
        <v>131667</v>
      </c>
      <c r="L3807" s="25">
        <v>22</v>
      </c>
      <c r="M3807" s="25" t="s">
        <v>137</v>
      </c>
    </row>
    <row r="3808" spans="1:13" s="5" customFormat="1" ht="15.75">
      <c r="A3808" s="4" t="s">
        <v>20</v>
      </c>
      <c r="B3808" s="4">
        <f t="shared" si="567"/>
        <v>0</v>
      </c>
      <c r="C3808" s="3"/>
      <c r="D3808" s="4">
        <f t="shared" si="568"/>
        <v>0</v>
      </c>
      <c r="E3808" s="3"/>
      <c r="F3808" s="4">
        <f t="shared" si="569"/>
        <v>0</v>
      </c>
      <c r="H3808" s="25" t="s">
        <v>199</v>
      </c>
      <c r="I3808" s="26">
        <v>102800</v>
      </c>
      <c r="J3808" s="26">
        <v>113337</v>
      </c>
      <c r="K3808" s="26">
        <v>124259</v>
      </c>
      <c r="L3808" s="25">
        <v>23</v>
      </c>
      <c r="M3808" s="25" t="s">
        <v>138</v>
      </c>
    </row>
    <row r="3809" spans="1:13" s="5" customFormat="1" ht="15.75">
      <c r="A3809" s="4" t="s">
        <v>21</v>
      </c>
      <c r="B3809" s="4">
        <f t="shared" si="567"/>
        <v>251065</v>
      </c>
      <c r="C3809" s="3"/>
      <c r="D3809" s="4">
        <f t="shared" si="568"/>
        <v>426609</v>
      </c>
      <c r="E3809" s="3"/>
      <c r="F3809" s="4">
        <f t="shared" si="569"/>
        <v>544229</v>
      </c>
      <c r="H3809" s="25" t="s">
        <v>199</v>
      </c>
      <c r="I3809" s="26">
        <v>488924</v>
      </c>
      <c r="J3809" s="26">
        <v>488128</v>
      </c>
      <c r="K3809" s="26">
        <v>489612</v>
      </c>
      <c r="L3809" s="25">
        <v>24</v>
      </c>
      <c r="M3809" s="25" t="s">
        <v>139</v>
      </c>
    </row>
    <row r="3810" spans="1:13" s="5" customFormat="1" ht="15.75">
      <c r="A3810" s="4"/>
      <c r="B3810" s="4"/>
      <c r="C3810" s="3"/>
      <c r="D3810" s="4"/>
      <c r="E3810" s="3"/>
      <c r="F3810" s="4"/>
      <c r="H3810" s="25" t="s">
        <v>199</v>
      </c>
      <c r="I3810" s="26">
        <v>291746</v>
      </c>
      <c r="J3810" s="26">
        <v>291746</v>
      </c>
      <c r="K3810" s="26">
        <v>297581</v>
      </c>
      <c r="L3810" s="25">
        <v>25</v>
      </c>
      <c r="M3810" s="25" t="s">
        <v>140</v>
      </c>
    </row>
    <row r="3811" spans="1:13" s="5" customFormat="1" ht="15.75">
      <c r="A3811" s="4" t="s">
        <v>22</v>
      </c>
      <c r="B3811" s="4">
        <f>I3803</f>
        <v>24274497</v>
      </c>
      <c r="C3811" s="3"/>
      <c r="D3811" s="4">
        <f>J3803</f>
        <v>31761179</v>
      </c>
      <c r="E3811" s="3"/>
      <c r="F3811" s="4">
        <f>K3803</f>
        <v>37448755</v>
      </c>
      <c r="H3811" s="25" t="s">
        <v>199</v>
      </c>
      <c r="I3811" s="26">
        <v>0</v>
      </c>
      <c r="J3811" s="26">
        <v>0</v>
      </c>
      <c r="K3811" s="26">
        <v>50000</v>
      </c>
      <c r="L3811" s="25">
        <v>26</v>
      </c>
      <c r="M3811" s="25" t="s">
        <v>141</v>
      </c>
    </row>
    <row r="3812" spans="1:13" s="5" customFormat="1" ht="15.75">
      <c r="A3812" s="4" t="s">
        <v>23</v>
      </c>
      <c r="B3812" s="4">
        <f>I3804</f>
        <v>2896457</v>
      </c>
      <c r="C3812" s="3"/>
      <c r="D3812" s="4">
        <f>J3804</f>
        <v>3049009</v>
      </c>
      <c r="E3812" s="3"/>
      <c r="F3812" s="4">
        <f>K3804</f>
        <v>3094744</v>
      </c>
      <c r="H3812" s="25" t="s">
        <v>199</v>
      </c>
      <c r="I3812" s="26">
        <v>18895556</v>
      </c>
      <c r="J3812" s="26">
        <v>18458484</v>
      </c>
      <c r="K3812" s="26">
        <v>18458484</v>
      </c>
      <c r="L3812" s="25">
        <v>27</v>
      </c>
      <c r="M3812" s="25" t="s">
        <v>142</v>
      </c>
    </row>
    <row r="3813" spans="1:13" s="5" customFormat="1" ht="15.75">
      <c r="A3813" s="4" t="s">
        <v>24</v>
      </c>
      <c r="B3813" s="12">
        <f>I3805</f>
        <v>4609319</v>
      </c>
      <c r="C3813" s="3"/>
      <c r="D3813" s="12">
        <f>J3805</f>
        <v>5205269</v>
      </c>
      <c r="E3813" s="3"/>
      <c r="F3813" s="12">
        <f>K3805</f>
        <v>5560061</v>
      </c>
      <c r="H3813" s="25" t="s">
        <v>199</v>
      </c>
      <c r="I3813" s="26">
        <v>1918592</v>
      </c>
      <c r="J3813" s="26">
        <v>1921202</v>
      </c>
      <c r="K3813" s="26">
        <v>1948048</v>
      </c>
      <c r="L3813" s="25">
        <v>28</v>
      </c>
      <c r="M3813" s="25" t="s">
        <v>143</v>
      </c>
    </row>
    <row r="3814" spans="1:13" s="5" customFormat="1" ht="15.75">
      <c r="A3814" s="4"/>
      <c r="B3814" s="4"/>
      <c r="C3814" s="3"/>
      <c r="D3814" s="4"/>
      <c r="E3814" s="3"/>
      <c r="F3814" s="4"/>
      <c r="H3814" s="25" t="s">
        <v>199</v>
      </c>
      <c r="I3814" s="26">
        <v>7868862</v>
      </c>
      <c r="J3814" s="26">
        <v>7985487</v>
      </c>
      <c r="K3814" s="26">
        <v>8918376</v>
      </c>
      <c r="L3814" s="25">
        <v>29</v>
      </c>
      <c r="M3814" s="25" t="s">
        <v>144</v>
      </c>
    </row>
    <row r="3815" spans="1:13" s="5" customFormat="1" ht="15.75">
      <c r="A3815" s="4" t="s">
        <v>25</v>
      </c>
      <c r="B3815" s="4">
        <f>SUM(B3811:B3814)</f>
        <v>31780273</v>
      </c>
      <c r="C3815" s="3"/>
      <c r="D3815" s="4">
        <f>SUM(D3811:D3814)</f>
        <v>40015457</v>
      </c>
      <c r="E3815" s="3"/>
      <c r="F3815" s="4">
        <f>SUM(F3811:F3814)</f>
        <v>46103560</v>
      </c>
      <c r="H3815" s="25" t="s">
        <v>199</v>
      </c>
      <c r="I3815" s="29">
        <v>0</v>
      </c>
      <c r="J3815" s="29">
        <v>415169</v>
      </c>
      <c r="K3815" s="29">
        <v>294244</v>
      </c>
      <c r="L3815" s="25">
        <v>30</v>
      </c>
      <c r="M3815" s="25" t="s">
        <v>145</v>
      </c>
    </row>
    <row r="3816" spans="1:13" s="5" customFormat="1" ht="15.75">
      <c r="A3816" s="4"/>
      <c r="B3816" s="4"/>
      <c r="C3816" s="3"/>
      <c r="D3816" s="4"/>
      <c r="E3816" s="3"/>
      <c r="F3816" s="4"/>
      <c r="H3816" s="25" t="s">
        <v>199</v>
      </c>
      <c r="I3816" s="26">
        <v>344276926</v>
      </c>
      <c r="J3816" s="26">
        <v>381277827</v>
      </c>
      <c r="K3816" s="26">
        <v>395400000</v>
      </c>
      <c r="L3816" s="25">
        <v>31</v>
      </c>
      <c r="M3816" s="25" t="s">
        <v>146</v>
      </c>
    </row>
    <row r="3817" spans="1:13" s="5" customFormat="1" ht="15.75">
      <c r="A3817" s="4" t="s">
        <v>26</v>
      </c>
      <c r="B3817" s="4">
        <f aca="true" t="shared" si="570" ref="B3817:B3822">I3806</f>
        <v>58130502</v>
      </c>
      <c r="C3817" s="3"/>
      <c r="D3817" s="4">
        <f aca="true" t="shared" si="571" ref="D3817:D3822">J3806</f>
        <v>60234477</v>
      </c>
      <c r="E3817" s="3"/>
      <c r="F3817" s="4">
        <f aca="true" t="shared" si="572" ref="F3817:F3822">K3806</f>
        <v>61301657</v>
      </c>
      <c r="H3817" s="25" t="s">
        <v>199</v>
      </c>
      <c r="I3817" s="26">
        <v>10769050</v>
      </c>
      <c r="J3817" s="26">
        <v>11738557</v>
      </c>
      <c r="K3817" s="26">
        <v>12123031</v>
      </c>
      <c r="L3817" s="25">
        <v>32</v>
      </c>
      <c r="M3817" s="25" t="s">
        <v>147</v>
      </c>
    </row>
    <row r="3818" spans="1:13" s="5" customFormat="1" ht="15.75">
      <c r="A3818" s="4" t="s">
        <v>27</v>
      </c>
      <c r="B3818" s="4">
        <f t="shared" si="570"/>
        <v>125235</v>
      </c>
      <c r="C3818" s="3"/>
      <c r="D3818" s="4">
        <f t="shared" si="571"/>
        <v>128569</v>
      </c>
      <c r="E3818" s="3"/>
      <c r="F3818" s="4">
        <f t="shared" si="572"/>
        <v>131667</v>
      </c>
      <c r="H3818" s="25" t="s">
        <v>199</v>
      </c>
      <c r="I3818" s="26">
        <v>15270018</v>
      </c>
      <c r="J3818" s="26">
        <v>15204337</v>
      </c>
      <c r="K3818" s="26">
        <v>16227348</v>
      </c>
      <c r="L3818" s="25">
        <v>33</v>
      </c>
      <c r="M3818" s="25" t="s">
        <v>148</v>
      </c>
    </row>
    <row r="3819" spans="1:13" s="5" customFormat="1" ht="15.75">
      <c r="A3819" s="4" t="s">
        <v>28</v>
      </c>
      <c r="B3819" s="4">
        <f t="shared" si="570"/>
        <v>102800</v>
      </c>
      <c r="C3819" s="3"/>
      <c r="D3819" s="4">
        <f t="shared" si="571"/>
        <v>113337</v>
      </c>
      <c r="E3819" s="3"/>
      <c r="F3819" s="4">
        <f t="shared" si="572"/>
        <v>124259</v>
      </c>
      <c r="H3819" s="25" t="s">
        <v>199</v>
      </c>
      <c r="I3819" s="26">
        <v>1458544</v>
      </c>
      <c r="J3819" s="26">
        <v>1373651</v>
      </c>
      <c r="K3819" s="26">
        <v>1104814</v>
      </c>
      <c r="L3819" s="25">
        <v>34</v>
      </c>
      <c r="M3819" s="25" t="s">
        <v>149</v>
      </c>
    </row>
    <row r="3820" spans="1:13" s="5" customFormat="1" ht="15.75">
      <c r="A3820" s="4" t="s">
        <v>29</v>
      </c>
      <c r="B3820" s="4">
        <f t="shared" si="570"/>
        <v>488924</v>
      </c>
      <c r="C3820" s="3"/>
      <c r="D3820" s="4">
        <f t="shared" si="571"/>
        <v>488128</v>
      </c>
      <c r="E3820" s="3"/>
      <c r="F3820" s="4">
        <f t="shared" si="572"/>
        <v>489612</v>
      </c>
      <c r="H3820" s="25" t="s">
        <v>199</v>
      </c>
      <c r="I3820" s="26">
        <v>454874</v>
      </c>
      <c r="J3820" s="26">
        <v>219335</v>
      </c>
      <c r="K3820" s="26">
        <v>228327</v>
      </c>
      <c r="L3820" s="25">
        <v>35</v>
      </c>
      <c r="M3820" s="25" t="s">
        <v>150</v>
      </c>
    </row>
    <row r="3821" spans="1:13" s="5" customFormat="1" ht="15.75">
      <c r="A3821" s="4" t="s">
        <v>30</v>
      </c>
      <c r="B3821" s="4">
        <f t="shared" si="570"/>
        <v>291746</v>
      </c>
      <c r="C3821" s="3"/>
      <c r="D3821" s="4">
        <f t="shared" si="571"/>
        <v>291746</v>
      </c>
      <c r="E3821" s="3"/>
      <c r="F3821" s="4">
        <f t="shared" si="572"/>
        <v>297581</v>
      </c>
      <c r="H3821" s="25" t="s">
        <v>199</v>
      </c>
      <c r="I3821" s="26">
        <v>629370</v>
      </c>
      <c r="J3821" s="26">
        <v>685500</v>
      </c>
      <c r="K3821" s="26">
        <v>673500</v>
      </c>
      <c r="L3821" s="25">
        <v>36</v>
      </c>
      <c r="M3821" s="25" t="s">
        <v>151</v>
      </c>
    </row>
    <row r="3822" spans="1:13" s="5" customFormat="1" ht="15.75">
      <c r="A3822" s="4" t="s">
        <v>31</v>
      </c>
      <c r="B3822" s="12">
        <f t="shared" si="570"/>
        <v>0</v>
      </c>
      <c r="C3822" s="3"/>
      <c r="D3822" s="12">
        <f t="shared" si="571"/>
        <v>0</v>
      </c>
      <c r="E3822" s="3"/>
      <c r="F3822" s="12">
        <f t="shared" si="572"/>
        <v>50000</v>
      </c>
      <c r="H3822" s="25" t="s">
        <v>199</v>
      </c>
      <c r="I3822" s="26">
        <v>0</v>
      </c>
      <c r="J3822" s="26">
        <v>412342</v>
      </c>
      <c r="K3822" s="26">
        <v>407346</v>
      </c>
      <c r="L3822" s="25">
        <v>37</v>
      </c>
      <c r="M3822" s="25" t="s">
        <v>152</v>
      </c>
    </row>
    <row r="3823" spans="1:12" s="5" customFormat="1" ht="15.75">
      <c r="A3823" s="4"/>
      <c r="B3823" s="4"/>
      <c r="C3823" s="3"/>
      <c r="D3823" s="4"/>
      <c r="E3823" s="3"/>
      <c r="F3823" s="4"/>
      <c r="L3823" s="25"/>
    </row>
    <row r="3824" spans="1:12" s="5" customFormat="1" ht="15.75">
      <c r="A3824" s="4" t="s">
        <v>32</v>
      </c>
      <c r="B3824" s="4">
        <f>SUM(B3817:B3823)</f>
        <v>59139207</v>
      </c>
      <c r="C3824" s="3"/>
      <c r="D3824" s="4">
        <f>SUM(D3817:D3823)</f>
        <v>61256257</v>
      </c>
      <c r="E3824" s="3"/>
      <c r="F3824" s="4">
        <f>SUM(F3817:F3823)</f>
        <v>62394776</v>
      </c>
      <c r="L3824" s="25"/>
    </row>
    <row r="3825" spans="1:12" s="5" customFormat="1" ht="15.75">
      <c r="A3825" s="4"/>
      <c r="B3825" s="4"/>
      <c r="C3825" s="3"/>
      <c r="D3825" s="4"/>
      <c r="E3825" s="3"/>
      <c r="F3825" s="4"/>
      <c r="L3825" s="25"/>
    </row>
    <row r="3826" spans="1:12" s="5" customFormat="1" ht="15.75">
      <c r="A3826" s="4" t="s">
        <v>33</v>
      </c>
      <c r="B3826" s="4">
        <f>I3812</f>
        <v>18895556</v>
      </c>
      <c r="C3826" s="3"/>
      <c r="D3826" s="4">
        <f>J3812</f>
        <v>18458484</v>
      </c>
      <c r="E3826" s="3"/>
      <c r="F3826" s="4">
        <f>K3812</f>
        <v>18458484</v>
      </c>
      <c r="L3826" s="25"/>
    </row>
    <row r="3827" spans="1:12" s="5" customFormat="1" ht="15.75">
      <c r="A3827" s="4" t="s">
        <v>34</v>
      </c>
      <c r="B3827" s="4">
        <f>I3813</f>
        <v>1918592</v>
      </c>
      <c r="C3827" s="3"/>
      <c r="D3827" s="4">
        <f>J3813</f>
        <v>1921202</v>
      </c>
      <c r="E3827" s="3"/>
      <c r="F3827" s="4">
        <f>K3813</f>
        <v>1948048</v>
      </c>
      <c r="L3827" s="25"/>
    </row>
    <row r="3828" spans="1:12" s="5" customFormat="1" ht="15.75">
      <c r="A3828" s="4" t="s">
        <v>35</v>
      </c>
      <c r="B3828" s="4">
        <f>I3814</f>
        <v>7868862</v>
      </c>
      <c r="C3828" s="3"/>
      <c r="D3828" s="4">
        <f>J3814</f>
        <v>7985487</v>
      </c>
      <c r="E3828" s="3"/>
      <c r="F3828" s="4">
        <f>K3814</f>
        <v>8918376</v>
      </c>
      <c r="L3828" s="25"/>
    </row>
    <row r="3829" spans="1:12" s="5" customFormat="1" ht="15.75">
      <c r="A3829" s="4" t="s">
        <v>36</v>
      </c>
      <c r="B3829" s="12">
        <f>I3815</f>
        <v>0</v>
      </c>
      <c r="C3829" s="3"/>
      <c r="D3829" s="12">
        <f>J3815</f>
        <v>415169</v>
      </c>
      <c r="E3829" s="3"/>
      <c r="F3829" s="12">
        <f>K3815</f>
        <v>294244</v>
      </c>
      <c r="L3829" s="25"/>
    </row>
    <row r="3830" spans="1:12" s="5" customFormat="1" ht="15.75">
      <c r="A3830" s="4"/>
      <c r="B3830" s="4"/>
      <c r="C3830" s="3"/>
      <c r="D3830" s="4"/>
      <c r="E3830" s="3"/>
      <c r="F3830" s="4"/>
      <c r="L3830" s="25"/>
    </row>
    <row r="3831" spans="1:12" s="5" customFormat="1" ht="15.75">
      <c r="A3831" s="4" t="s">
        <v>37</v>
      </c>
      <c r="B3831" s="4">
        <f>SUM(B3826:B3830)</f>
        <v>28683010</v>
      </c>
      <c r="C3831" s="3"/>
      <c r="D3831" s="4">
        <f>SUM(D3826:D3830)</f>
        <v>28780342</v>
      </c>
      <c r="E3831" s="3"/>
      <c r="F3831" s="4">
        <f>SUM(F3826:F3830)</f>
        <v>29619152</v>
      </c>
      <c r="L3831" s="25"/>
    </row>
    <row r="3832" spans="1:12" s="5" customFormat="1" ht="15.75">
      <c r="A3832" s="4"/>
      <c r="B3832" s="4"/>
      <c r="C3832" s="3"/>
      <c r="D3832" s="4"/>
      <c r="E3832" s="3"/>
      <c r="F3832" s="4"/>
      <c r="L3832" s="25"/>
    </row>
    <row r="3833" spans="1:12" s="5" customFormat="1" ht="15.75">
      <c r="A3833" s="4" t="s">
        <v>38</v>
      </c>
      <c r="B3833" s="4">
        <f aca="true" t="shared" si="573" ref="B3833:B3838">I3816</f>
        <v>344276926</v>
      </c>
      <c r="C3833" s="3"/>
      <c r="D3833" s="4">
        <f aca="true" t="shared" si="574" ref="D3833:D3838">J3816</f>
        <v>381277827</v>
      </c>
      <c r="E3833" s="3"/>
      <c r="F3833" s="4">
        <f aca="true" t="shared" si="575" ref="F3833:F3838">K3816</f>
        <v>395400000</v>
      </c>
      <c r="L3833" s="25"/>
    </row>
    <row r="3834" spans="1:12" s="5" customFormat="1" ht="15.75">
      <c r="A3834" s="4" t="s">
        <v>39</v>
      </c>
      <c r="B3834" s="4">
        <f t="shared" si="573"/>
        <v>10769050</v>
      </c>
      <c r="C3834" s="3"/>
      <c r="D3834" s="4">
        <f t="shared" si="574"/>
        <v>11738557</v>
      </c>
      <c r="E3834" s="3"/>
      <c r="F3834" s="4">
        <f t="shared" si="575"/>
        <v>12123031</v>
      </c>
      <c r="L3834" s="25"/>
    </row>
    <row r="3835" spans="1:12" s="5" customFormat="1" ht="15.75">
      <c r="A3835" s="4" t="s">
        <v>40</v>
      </c>
      <c r="B3835" s="4">
        <f t="shared" si="573"/>
        <v>15270018</v>
      </c>
      <c r="C3835" s="3"/>
      <c r="D3835" s="4">
        <f t="shared" si="574"/>
        <v>15204337</v>
      </c>
      <c r="E3835" s="3"/>
      <c r="F3835" s="4">
        <f t="shared" si="575"/>
        <v>16227348</v>
      </c>
      <c r="L3835" s="25"/>
    </row>
    <row r="3836" spans="1:12" s="5" customFormat="1" ht="15.75">
      <c r="A3836" s="4" t="s">
        <v>41</v>
      </c>
      <c r="B3836" s="4">
        <f t="shared" si="573"/>
        <v>1458544</v>
      </c>
      <c r="C3836" s="3"/>
      <c r="D3836" s="4">
        <f t="shared" si="574"/>
        <v>1373651</v>
      </c>
      <c r="E3836" s="3"/>
      <c r="F3836" s="4">
        <f t="shared" si="575"/>
        <v>1104814</v>
      </c>
      <c r="L3836" s="25"/>
    </row>
    <row r="3837" spans="1:12" s="5" customFormat="1" ht="15.75">
      <c r="A3837" s="4" t="s">
        <v>42</v>
      </c>
      <c r="B3837" s="4">
        <f t="shared" si="573"/>
        <v>454874</v>
      </c>
      <c r="C3837" s="3"/>
      <c r="D3837" s="4">
        <f t="shared" si="574"/>
        <v>219335</v>
      </c>
      <c r="E3837" s="3"/>
      <c r="F3837" s="4">
        <f t="shared" si="575"/>
        <v>228327</v>
      </c>
      <c r="L3837" s="25"/>
    </row>
    <row r="3838" spans="1:12" s="5" customFormat="1" ht="15.75">
      <c r="A3838" s="4" t="s">
        <v>43</v>
      </c>
      <c r="B3838" s="4">
        <f t="shared" si="573"/>
        <v>629370</v>
      </c>
      <c r="C3838" s="3"/>
      <c r="D3838" s="4">
        <f t="shared" si="574"/>
        <v>685500</v>
      </c>
      <c r="E3838" s="3"/>
      <c r="F3838" s="4">
        <f t="shared" si="575"/>
        <v>673500</v>
      </c>
      <c r="L3838" s="25"/>
    </row>
    <row r="3839" spans="1:12" s="5" customFormat="1" ht="15.75">
      <c r="A3839" s="4" t="s">
        <v>44</v>
      </c>
      <c r="B3839" s="4"/>
      <c r="C3839" s="4"/>
      <c r="D3839" s="4"/>
      <c r="E3839" s="3"/>
      <c r="F3839" s="4"/>
      <c r="L3839" s="25"/>
    </row>
    <row r="3840" spans="1:12" s="5" customFormat="1" ht="15.75">
      <c r="A3840" s="4" t="s">
        <v>45</v>
      </c>
      <c r="B3840" s="12">
        <f>I3822</f>
        <v>0</v>
      </c>
      <c r="C3840" s="3"/>
      <c r="D3840" s="12">
        <f>J3822</f>
        <v>412342</v>
      </c>
      <c r="E3840" s="3"/>
      <c r="F3840" s="12">
        <f>K3822</f>
        <v>407346</v>
      </c>
      <c r="L3840" s="25"/>
    </row>
    <row r="3841" spans="1:12" s="5" customFormat="1" ht="15.75">
      <c r="A3841" s="4"/>
      <c r="B3841" s="4"/>
      <c r="C3841" s="4"/>
      <c r="D3841" s="4"/>
      <c r="E3841" s="3"/>
      <c r="F3841" s="4"/>
      <c r="L3841" s="25"/>
    </row>
    <row r="3842" spans="1:12" s="5" customFormat="1" ht="15.75">
      <c r="A3842" s="4" t="s">
        <v>46</v>
      </c>
      <c r="B3842" s="4">
        <f>SUM(B3786:B3787)+B3796+SUM(B3800:B3809)+B3815+B3824+SUM(B3830:B3841)</f>
        <v>815303136</v>
      </c>
      <c r="C3842" s="3"/>
      <c r="D3842" s="4">
        <f>SUM(D3786:D3787)+D3796+SUM(D3800:D3809)+D3815+D3824+SUM(D3830:D3841)</f>
        <v>874885689</v>
      </c>
      <c r="E3842" s="3"/>
      <c r="F3842" s="4">
        <f>SUM(F3786:F3787)+F3796+SUM(F3800:F3809)+F3815+F3824+SUM(F3830:F3841)</f>
        <v>935969613</v>
      </c>
      <c r="L3842" s="25"/>
    </row>
    <row r="3843" spans="1:12" s="5" customFormat="1" ht="15.75">
      <c r="A3843" s="4"/>
      <c r="B3843" s="4"/>
      <c r="C3843" s="3"/>
      <c r="D3843" s="4"/>
      <c r="E3843" s="3"/>
      <c r="F3843" s="4"/>
      <c r="L3843" s="25"/>
    </row>
    <row r="3844" spans="1:12" s="5" customFormat="1" ht="15.75">
      <c r="A3844" s="13" t="s">
        <v>47</v>
      </c>
      <c r="B3844" s="4"/>
      <c r="C3844" s="4"/>
      <c r="D3844" s="4"/>
      <c r="E3844" s="4"/>
      <c r="F3844" s="4"/>
      <c r="L3844" s="25"/>
    </row>
    <row r="3845" spans="1:12" s="5" customFormat="1" ht="15.75">
      <c r="A3845" s="14" t="s">
        <v>48</v>
      </c>
      <c r="B3845" s="4"/>
      <c r="C3845" s="3"/>
      <c r="D3845" s="4"/>
      <c r="E3845" s="3"/>
      <c r="F3845" s="4"/>
      <c r="L3845" s="25"/>
    </row>
    <row r="3846" spans="1:12" s="5" customFormat="1" ht="15.75">
      <c r="A3846" s="14" t="s">
        <v>49</v>
      </c>
      <c r="B3846" s="4"/>
      <c r="C3846" s="3"/>
      <c r="D3846" s="4"/>
      <c r="E3846" s="3"/>
      <c r="F3846" s="4"/>
      <c r="L3846" s="25"/>
    </row>
    <row r="3847" spans="1:12" s="5" customFormat="1" ht="15.75">
      <c r="A3847" s="14" t="s">
        <v>50</v>
      </c>
      <c r="B3847" s="3"/>
      <c r="C3847" s="3"/>
      <c r="D3847" s="3"/>
      <c r="E3847" s="3"/>
      <c r="F3847" s="3"/>
      <c r="L3847" s="25"/>
    </row>
    <row r="3848" spans="1:12" s="5" customFormat="1" ht="15.75">
      <c r="A3848" s="14" t="s">
        <v>51</v>
      </c>
      <c r="B3848" s="4"/>
      <c r="C3848" s="3"/>
      <c r="D3848" s="4"/>
      <c r="E3848" s="3"/>
      <c r="F3848" s="4"/>
      <c r="L3848" s="25"/>
    </row>
    <row r="3849" spans="1:12" s="5" customFormat="1" ht="15.75">
      <c r="A3849" s="4"/>
      <c r="B3849" s="4"/>
      <c r="C3849" s="3"/>
      <c r="D3849" s="4"/>
      <c r="E3849" s="3"/>
      <c r="F3849" s="4"/>
      <c r="L3849" s="25"/>
    </row>
    <row r="3850" spans="1:12" s="5" customFormat="1" ht="15.75">
      <c r="A3850" s="4"/>
      <c r="B3850" s="4"/>
      <c r="C3850" s="3"/>
      <c r="D3850" s="4"/>
      <c r="E3850" s="3"/>
      <c r="F3850" s="4"/>
      <c r="L3850" s="25"/>
    </row>
    <row r="3851" spans="1:12" s="5" customFormat="1" ht="15.75">
      <c r="A3851" s="15"/>
      <c r="B3851" s="4"/>
      <c r="C3851" s="3"/>
      <c r="D3851" s="4"/>
      <c r="E3851" s="3"/>
      <c r="F3851" s="4"/>
      <c r="L3851" s="25"/>
    </row>
    <row r="3852" spans="1:12" s="5" customFormat="1" ht="15.75">
      <c r="A3852" s="15"/>
      <c r="B3852" s="4"/>
      <c r="C3852" s="3"/>
      <c r="D3852" s="4"/>
      <c r="E3852" s="3"/>
      <c r="F3852" s="4"/>
      <c r="L3852" s="25"/>
    </row>
    <row r="3853" spans="1:12" s="5" customFormat="1" ht="15.75">
      <c r="A3853" s="16"/>
      <c r="B3853" s="4"/>
      <c r="C3853" s="3"/>
      <c r="D3853" s="4"/>
      <c r="E3853" s="3"/>
      <c r="F3853" s="4"/>
      <c r="L3853" s="25"/>
    </row>
    <row r="3854" spans="1:12" s="5" customFormat="1" ht="15.75">
      <c r="A3854" s="17"/>
      <c r="B3854" s="4"/>
      <c r="C3854" s="3"/>
      <c r="D3854" s="4"/>
      <c r="E3854" s="3"/>
      <c r="F3854" s="4"/>
      <c r="L3854" s="25"/>
    </row>
    <row r="3855" spans="1:12" s="5" customFormat="1" ht="15.75">
      <c r="A3855" s="18" t="s">
        <v>52</v>
      </c>
      <c r="B3855" s="4"/>
      <c r="C3855" s="3"/>
      <c r="D3855" s="4"/>
      <c r="E3855" s="3"/>
      <c r="F3855" s="4"/>
      <c r="L3855" s="25"/>
    </row>
    <row r="3856" spans="1:12" s="5" customFormat="1" ht="15.75">
      <c r="A3856" s="4"/>
      <c r="B3856" s="4"/>
      <c r="C3856" s="3"/>
      <c r="D3856" s="4"/>
      <c r="E3856" s="3"/>
      <c r="F3856" s="4"/>
      <c r="L3856" s="25"/>
    </row>
    <row r="3857" spans="1:12" s="5" customFormat="1" ht="15.75">
      <c r="A3857" s="6" t="s">
        <v>0</v>
      </c>
      <c r="B3857" s="4"/>
      <c r="C3857" s="3"/>
      <c r="D3857" s="4"/>
      <c r="E3857" s="3"/>
      <c r="F3857" s="4"/>
      <c r="L3857" s="25"/>
    </row>
    <row r="3858" spans="1:12" s="5" customFormat="1" ht="15.75">
      <c r="A3858" s="4"/>
      <c r="B3858" s="4"/>
      <c r="C3858" s="3"/>
      <c r="D3858" s="4"/>
      <c r="E3858" s="3"/>
      <c r="F3858" s="4"/>
      <c r="L3858" s="25"/>
    </row>
    <row r="3859" spans="1:12" s="5" customFormat="1" ht="15.75">
      <c r="A3859" s="6" t="s">
        <v>1</v>
      </c>
      <c r="B3859" s="4"/>
      <c r="C3859" s="3"/>
      <c r="D3859" s="4"/>
      <c r="E3859" s="3"/>
      <c r="F3859" s="4"/>
      <c r="L3859" s="25"/>
    </row>
    <row r="3860" spans="1:12" s="5" customFormat="1" ht="15.75">
      <c r="A3860" s="19" t="s">
        <v>100</v>
      </c>
      <c r="B3860" s="4"/>
      <c r="C3860" s="3"/>
      <c r="D3860" s="4"/>
      <c r="E3860" s="3"/>
      <c r="F3860" s="4"/>
      <c r="L3860" s="25"/>
    </row>
    <row r="3861" spans="1:12" s="5" customFormat="1" ht="15.75">
      <c r="A3861" s="4"/>
      <c r="B3861" s="4"/>
      <c r="C3861" s="3"/>
      <c r="D3861" s="8"/>
      <c r="E3861" s="9"/>
      <c r="F3861" s="8"/>
      <c r="L3861" s="25"/>
    </row>
    <row r="3862" spans="1:12" s="5" customFormat="1" ht="15.75">
      <c r="A3862" s="4"/>
      <c r="B3862" s="10"/>
      <c r="C3862" s="11"/>
      <c r="D3862" s="10"/>
      <c r="E3862" s="11"/>
      <c r="F3862" s="10"/>
      <c r="L3862" s="25"/>
    </row>
    <row r="3863" spans="1:12" s="5" customFormat="1" ht="15.75">
      <c r="A3863" s="4"/>
      <c r="B3863" s="2">
        <v>1997</v>
      </c>
      <c r="C3863" s="1"/>
      <c r="D3863" s="2">
        <v>1998</v>
      </c>
      <c r="E3863" s="1"/>
      <c r="F3863" s="2">
        <v>1999</v>
      </c>
      <c r="L3863" s="25"/>
    </row>
    <row r="3864" spans="1:12" s="5" customFormat="1" ht="15.75">
      <c r="A3864" s="4"/>
      <c r="B3864" s="4"/>
      <c r="C3864" s="3"/>
      <c r="D3864" s="4"/>
      <c r="E3864" s="3"/>
      <c r="F3864" s="4"/>
      <c r="L3864" s="25"/>
    </row>
    <row r="3865" spans="1:13" s="5" customFormat="1" ht="15.75">
      <c r="A3865" s="4" t="s">
        <v>3</v>
      </c>
      <c r="B3865" s="4">
        <f>I3865</f>
        <v>1000000</v>
      </c>
      <c r="C3865" s="3"/>
      <c r="D3865" s="4">
        <f>J3865</f>
        <v>2125000</v>
      </c>
      <c r="E3865" s="3"/>
      <c r="F3865" s="4">
        <f>K3865</f>
        <v>2125000</v>
      </c>
      <c r="H3865" s="25" t="s">
        <v>200</v>
      </c>
      <c r="I3865" s="26">
        <v>1000000</v>
      </c>
      <c r="J3865" s="26">
        <v>2125000</v>
      </c>
      <c r="K3865" s="26">
        <v>2125000</v>
      </c>
      <c r="L3865" s="25">
        <v>1</v>
      </c>
      <c r="M3865" s="25" t="s">
        <v>116</v>
      </c>
    </row>
    <row r="3866" spans="1:13" s="5" customFormat="1" ht="15.75">
      <c r="A3866" s="4" t="s">
        <v>4</v>
      </c>
      <c r="B3866" s="4">
        <f>I3866</f>
        <v>1898319</v>
      </c>
      <c r="C3866" s="3"/>
      <c r="D3866" s="4">
        <f>J3866</f>
        <v>1920585</v>
      </c>
      <c r="E3866" s="3"/>
      <c r="F3866" s="4">
        <f>K3866</f>
        <v>1898410</v>
      </c>
      <c r="H3866" s="25" t="s">
        <v>200</v>
      </c>
      <c r="I3866" s="26">
        <v>1898319</v>
      </c>
      <c r="J3866" s="26">
        <v>1920585</v>
      </c>
      <c r="K3866" s="26">
        <v>1898410</v>
      </c>
      <c r="L3866" s="25">
        <v>2</v>
      </c>
      <c r="M3866" s="25" t="s">
        <v>117</v>
      </c>
    </row>
    <row r="3867" spans="1:13" s="5" customFormat="1" ht="15.75">
      <c r="A3867" s="4"/>
      <c r="B3867" s="4"/>
      <c r="C3867" s="3"/>
      <c r="D3867" s="4"/>
      <c r="E3867" s="3"/>
      <c r="F3867" s="4"/>
      <c r="H3867" s="25" t="s">
        <v>200</v>
      </c>
      <c r="I3867" s="26">
        <v>24174620</v>
      </c>
      <c r="J3867" s="26">
        <v>24484723</v>
      </c>
      <c r="K3867" s="26">
        <v>24637724</v>
      </c>
      <c r="L3867" s="25">
        <v>3</v>
      </c>
      <c r="M3867" s="25" t="s">
        <v>118</v>
      </c>
    </row>
    <row r="3868" spans="1:13" s="5" customFormat="1" ht="15.75">
      <c r="A3868" s="4" t="s">
        <v>5</v>
      </c>
      <c r="B3868" s="4">
        <f aca="true" t="shared" si="576" ref="B3868:B3873">I3867</f>
        <v>24174620</v>
      </c>
      <c r="C3868" s="3"/>
      <c r="D3868" s="4">
        <f aca="true" t="shared" si="577" ref="D3868:D3873">J3867</f>
        <v>24484723</v>
      </c>
      <c r="E3868" s="3"/>
      <c r="F3868" s="4">
        <f aca="true" t="shared" si="578" ref="F3868:F3873">K3867</f>
        <v>24637724</v>
      </c>
      <c r="H3868" s="25" t="s">
        <v>200</v>
      </c>
      <c r="I3868" s="26">
        <v>351806</v>
      </c>
      <c r="J3868" s="26">
        <v>351806</v>
      </c>
      <c r="K3868" s="26">
        <v>203654</v>
      </c>
      <c r="L3868" s="25">
        <v>4</v>
      </c>
      <c r="M3868" s="25" t="s">
        <v>119</v>
      </c>
    </row>
    <row r="3869" spans="1:13" s="5" customFormat="1" ht="15.75">
      <c r="A3869" s="4" t="s">
        <v>6</v>
      </c>
      <c r="B3869" s="4">
        <f t="shared" si="576"/>
        <v>351806</v>
      </c>
      <c r="C3869" s="3"/>
      <c r="D3869" s="4">
        <f t="shared" si="577"/>
        <v>351806</v>
      </c>
      <c r="E3869" s="3"/>
      <c r="F3869" s="4">
        <f t="shared" si="578"/>
        <v>203654</v>
      </c>
      <c r="H3869" s="25" t="s">
        <v>200</v>
      </c>
      <c r="I3869" s="26">
        <v>477615</v>
      </c>
      <c r="J3869" s="26">
        <v>565400</v>
      </c>
      <c r="K3869" s="26">
        <v>626250</v>
      </c>
      <c r="L3869" s="25">
        <v>5</v>
      </c>
      <c r="M3869" s="25" t="s">
        <v>120</v>
      </c>
    </row>
    <row r="3870" spans="1:13" s="5" customFormat="1" ht="15.75">
      <c r="A3870" s="4" t="s">
        <v>7</v>
      </c>
      <c r="B3870" s="4">
        <f t="shared" si="576"/>
        <v>477615</v>
      </c>
      <c r="C3870" s="3"/>
      <c r="D3870" s="4">
        <f t="shared" si="577"/>
        <v>565400</v>
      </c>
      <c r="E3870" s="3"/>
      <c r="F3870" s="4">
        <f t="shared" si="578"/>
        <v>626250</v>
      </c>
      <c r="H3870" s="25" t="s">
        <v>200</v>
      </c>
      <c r="I3870" s="26">
        <v>121513</v>
      </c>
      <c r="J3870" s="26">
        <v>123461</v>
      </c>
      <c r="K3870" s="26">
        <v>118581</v>
      </c>
      <c r="L3870" s="25">
        <v>6</v>
      </c>
      <c r="M3870" s="25" t="s">
        <v>121</v>
      </c>
    </row>
    <row r="3871" spans="1:13" s="5" customFormat="1" ht="15.75">
      <c r="A3871" s="4" t="s">
        <v>8</v>
      </c>
      <c r="B3871" s="4">
        <f t="shared" si="576"/>
        <v>121513</v>
      </c>
      <c r="C3871" s="3"/>
      <c r="D3871" s="4">
        <f t="shared" si="577"/>
        <v>123461</v>
      </c>
      <c r="E3871" s="3"/>
      <c r="F3871" s="4">
        <f t="shared" si="578"/>
        <v>118581</v>
      </c>
      <c r="H3871" s="25" t="s">
        <v>200</v>
      </c>
      <c r="I3871" s="26">
        <v>356802</v>
      </c>
      <c r="J3871" s="26">
        <v>412656</v>
      </c>
      <c r="K3871" s="26">
        <v>357071</v>
      </c>
      <c r="L3871" s="25">
        <v>7</v>
      </c>
      <c r="M3871" s="25" t="s">
        <v>122</v>
      </c>
    </row>
    <row r="3872" spans="1:13" s="5" customFormat="1" ht="15.75">
      <c r="A3872" s="4" t="s">
        <v>9</v>
      </c>
      <c r="B3872" s="4">
        <f t="shared" si="576"/>
        <v>356802</v>
      </c>
      <c r="C3872" s="3"/>
      <c r="D3872" s="4">
        <f t="shared" si="577"/>
        <v>412656</v>
      </c>
      <c r="E3872" s="3"/>
      <c r="F3872" s="4">
        <f t="shared" si="578"/>
        <v>357071</v>
      </c>
      <c r="H3872" s="25" t="s">
        <v>200</v>
      </c>
      <c r="I3872" s="26">
        <v>0</v>
      </c>
      <c r="J3872" s="26">
        <v>404705</v>
      </c>
      <c r="K3872" s="26">
        <v>399547</v>
      </c>
      <c r="L3872" s="25">
        <v>8</v>
      </c>
      <c r="M3872" s="25" t="s">
        <v>123</v>
      </c>
    </row>
    <row r="3873" spans="1:13" s="5" customFormat="1" ht="15.75">
      <c r="A3873" s="4" t="s">
        <v>10</v>
      </c>
      <c r="B3873" s="12">
        <f t="shared" si="576"/>
        <v>0</v>
      </c>
      <c r="C3873" s="3"/>
      <c r="D3873" s="12">
        <f t="shared" si="577"/>
        <v>404705</v>
      </c>
      <c r="E3873" s="3"/>
      <c r="F3873" s="12">
        <f t="shared" si="578"/>
        <v>399547</v>
      </c>
      <c r="H3873" s="25" t="s">
        <v>200</v>
      </c>
      <c r="I3873" s="26">
        <v>1286210</v>
      </c>
      <c r="J3873" s="26">
        <v>608240</v>
      </c>
      <c r="K3873" s="26">
        <v>2498808</v>
      </c>
      <c r="L3873" s="25">
        <v>9</v>
      </c>
      <c r="M3873" s="25" t="s">
        <v>124</v>
      </c>
    </row>
    <row r="3874" spans="1:13" s="5" customFormat="1" ht="15.75">
      <c r="A3874" s="4"/>
      <c r="B3874" s="3"/>
      <c r="C3874" s="3"/>
      <c r="D3874" s="3"/>
      <c r="E3874" s="3"/>
      <c r="F3874" s="3"/>
      <c r="H3874" s="25" t="s">
        <v>200</v>
      </c>
      <c r="I3874" s="26">
        <v>76516</v>
      </c>
      <c r="J3874" s="26">
        <v>53096</v>
      </c>
      <c r="K3874" s="26">
        <v>150639</v>
      </c>
      <c r="L3874" s="25">
        <v>10</v>
      </c>
      <c r="M3874" s="25" t="s">
        <v>125</v>
      </c>
    </row>
    <row r="3875" spans="1:13" s="5" customFormat="1" ht="15.75">
      <c r="A3875" s="4" t="s">
        <v>11</v>
      </c>
      <c r="B3875" s="4">
        <f>SUM(B3868:B3874)</f>
        <v>25482356</v>
      </c>
      <c r="C3875" s="3"/>
      <c r="D3875" s="4">
        <f>SUM(D3868:D3874)</f>
        <v>26342751</v>
      </c>
      <c r="E3875" s="3"/>
      <c r="F3875" s="4">
        <f>SUM(F3868:F3874)</f>
        <v>26342827</v>
      </c>
      <c r="H3875" s="25" t="s">
        <v>200</v>
      </c>
      <c r="I3875" s="26">
        <v>1529674</v>
      </c>
      <c r="J3875" s="26">
        <v>1652805</v>
      </c>
      <c r="K3875" s="26">
        <v>1653300</v>
      </c>
      <c r="L3875" s="25">
        <v>11</v>
      </c>
      <c r="M3875" s="25" t="s">
        <v>126</v>
      </c>
    </row>
    <row r="3876" spans="1:13" s="5" customFormat="1" ht="15.75">
      <c r="A3876" s="4"/>
      <c r="B3876" s="4"/>
      <c r="C3876" s="3"/>
      <c r="D3876" s="4"/>
      <c r="E3876" s="3"/>
      <c r="F3876" s="4"/>
      <c r="H3876" s="25" t="s">
        <v>200</v>
      </c>
      <c r="I3876" s="26">
        <v>1539150</v>
      </c>
      <c r="J3876" s="26">
        <v>1736831</v>
      </c>
      <c r="K3876" s="26">
        <v>1861875</v>
      </c>
      <c r="L3876" s="25">
        <v>12</v>
      </c>
      <c r="M3876" s="25" t="s">
        <v>127</v>
      </c>
    </row>
    <row r="3877" spans="1:13" s="5" customFormat="1" ht="15.75">
      <c r="A3877" s="4" t="s">
        <v>12</v>
      </c>
      <c r="B3877" s="3">
        <f>I3873</f>
        <v>1286210</v>
      </c>
      <c r="C3877" s="3"/>
      <c r="D3877" s="3">
        <f>J3873</f>
        <v>608240</v>
      </c>
      <c r="E3877" s="3"/>
      <c r="F3877" s="3">
        <f>K3873</f>
        <v>2498808</v>
      </c>
      <c r="H3877" s="25" t="s">
        <v>200</v>
      </c>
      <c r="I3877" s="26">
        <v>0</v>
      </c>
      <c r="J3877" s="26">
        <v>0</v>
      </c>
      <c r="K3877" s="26">
        <v>5623097</v>
      </c>
      <c r="L3877" s="25">
        <v>13</v>
      </c>
      <c r="M3877" s="25" t="s">
        <v>128</v>
      </c>
    </row>
    <row r="3878" spans="1:13" s="5" customFormat="1" ht="15.75">
      <c r="A3878" s="4" t="s">
        <v>13</v>
      </c>
      <c r="B3878" s="12">
        <f>I3874</f>
        <v>76516</v>
      </c>
      <c r="C3878" s="3"/>
      <c r="D3878" s="12">
        <f>J3874</f>
        <v>53096</v>
      </c>
      <c r="E3878" s="3"/>
      <c r="F3878" s="12">
        <f>K3874</f>
        <v>150639</v>
      </c>
      <c r="H3878" s="25" t="s">
        <v>200</v>
      </c>
      <c r="I3878" s="26">
        <v>2591482</v>
      </c>
      <c r="J3878" s="26">
        <v>2591590</v>
      </c>
      <c r="K3878" s="26">
        <v>2151490</v>
      </c>
      <c r="L3878" s="25">
        <v>14</v>
      </c>
      <c r="M3878" s="25" t="s">
        <v>129</v>
      </c>
    </row>
    <row r="3879" spans="1:13" s="5" customFormat="1" ht="15.75">
      <c r="A3879" s="4"/>
      <c r="B3879" s="3"/>
      <c r="C3879" s="3"/>
      <c r="D3879" s="3"/>
      <c r="E3879" s="3"/>
      <c r="F3879" s="3"/>
      <c r="H3879" s="25" t="s">
        <v>200</v>
      </c>
      <c r="I3879" s="26">
        <v>100000</v>
      </c>
      <c r="J3879" s="26">
        <v>100000</v>
      </c>
      <c r="K3879" s="26">
        <v>100000</v>
      </c>
      <c r="L3879" s="25">
        <v>15</v>
      </c>
      <c r="M3879" s="25" t="s">
        <v>130</v>
      </c>
    </row>
    <row r="3880" spans="1:13" s="5" customFormat="1" ht="15.75">
      <c r="A3880" s="4" t="s">
        <v>14</v>
      </c>
      <c r="B3880" s="4">
        <f>SUM(B3877:B3879)</f>
        <v>1362726</v>
      </c>
      <c r="C3880" s="3"/>
      <c r="D3880" s="4">
        <f>SUM(D3877:D3879)</f>
        <v>661336</v>
      </c>
      <c r="E3880" s="3"/>
      <c r="F3880" s="4">
        <f>SUM(F3877:F3879)</f>
        <v>2649447</v>
      </c>
      <c r="H3880" s="25" t="s">
        <v>200</v>
      </c>
      <c r="I3880" s="26">
        <v>0</v>
      </c>
      <c r="J3880" s="26">
        <v>0</v>
      </c>
      <c r="K3880" s="26">
        <v>0</v>
      </c>
      <c r="L3880" s="25">
        <v>16</v>
      </c>
      <c r="M3880" s="25" t="s">
        <v>131</v>
      </c>
    </row>
    <row r="3881" spans="1:13" s="5" customFormat="1" ht="15.75">
      <c r="A3881" s="4"/>
      <c r="B3881" s="4"/>
      <c r="C3881" s="4"/>
      <c r="D3881" s="4"/>
      <c r="E3881" s="4"/>
      <c r="F3881" s="4"/>
      <c r="H3881" s="25" t="s">
        <v>200</v>
      </c>
      <c r="I3881" s="26">
        <v>963299</v>
      </c>
      <c r="J3881" s="26">
        <v>1540613</v>
      </c>
      <c r="K3881" s="26">
        <v>1464576</v>
      </c>
      <c r="L3881" s="25">
        <v>17</v>
      </c>
      <c r="M3881" s="25" t="s">
        <v>132</v>
      </c>
    </row>
    <row r="3882" spans="1:13" s="5" customFormat="1" ht="15.75">
      <c r="A3882" s="4" t="s">
        <v>15</v>
      </c>
      <c r="B3882" s="4">
        <f aca="true" t="shared" si="579" ref="B3882:B3888">I3875</f>
        <v>1529674</v>
      </c>
      <c r="C3882" s="3"/>
      <c r="D3882" s="4">
        <f aca="true" t="shared" si="580" ref="D3882:D3888">J3875</f>
        <v>1652805</v>
      </c>
      <c r="E3882" s="3"/>
      <c r="F3882" s="4">
        <f aca="true" t="shared" si="581" ref="F3882:F3888">K3875</f>
        <v>1653300</v>
      </c>
      <c r="H3882" s="25" t="s">
        <v>200</v>
      </c>
      <c r="I3882" s="27">
        <v>13242935</v>
      </c>
      <c r="J3882" s="27">
        <v>15741261</v>
      </c>
      <c r="K3882" s="27">
        <v>17575151</v>
      </c>
      <c r="L3882" s="25">
        <v>18</v>
      </c>
      <c r="M3882" s="25" t="s">
        <v>133</v>
      </c>
    </row>
    <row r="3883" spans="1:13" s="5" customFormat="1" ht="15.75">
      <c r="A3883" s="4" t="s">
        <v>16</v>
      </c>
      <c r="B3883" s="4">
        <f t="shared" si="579"/>
        <v>1539150</v>
      </c>
      <c r="C3883" s="3"/>
      <c r="D3883" s="4">
        <f t="shared" si="580"/>
        <v>1736831</v>
      </c>
      <c r="E3883" s="3"/>
      <c r="F3883" s="4">
        <f t="shared" si="581"/>
        <v>1861875</v>
      </c>
      <c r="H3883" s="25" t="s">
        <v>200</v>
      </c>
      <c r="I3883" s="26">
        <v>1590008</v>
      </c>
      <c r="J3883" s="26">
        <v>1643912</v>
      </c>
      <c r="K3883" s="26">
        <v>1643912</v>
      </c>
      <c r="L3883" s="25">
        <v>19</v>
      </c>
      <c r="M3883" s="25" t="s">
        <v>134</v>
      </c>
    </row>
    <row r="3884" spans="1:13" s="5" customFormat="1" ht="15.75">
      <c r="A3884" s="4" t="s">
        <v>17</v>
      </c>
      <c r="B3884" s="4">
        <f t="shared" si="579"/>
        <v>0</v>
      </c>
      <c r="C3884" s="3"/>
      <c r="D3884" s="4">
        <f t="shared" si="580"/>
        <v>0</v>
      </c>
      <c r="E3884" s="3"/>
      <c r="F3884" s="4">
        <f t="shared" si="581"/>
        <v>5623097</v>
      </c>
      <c r="H3884" s="25" t="s">
        <v>200</v>
      </c>
      <c r="I3884" s="26">
        <v>1568805</v>
      </c>
      <c r="J3884" s="26">
        <v>1713659</v>
      </c>
      <c r="K3884" s="26">
        <v>1812075</v>
      </c>
      <c r="L3884" s="25">
        <v>20</v>
      </c>
      <c r="M3884" s="25" t="s">
        <v>135</v>
      </c>
    </row>
    <row r="3885" spans="1:13" s="5" customFormat="1" ht="15.75">
      <c r="A3885" s="4" t="s">
        <v>18</v>
      </c>
      <c r="B3885" s="4">
        <f t="shared" si="579"/>
        <v>2591482</v>
      </c>
      <c r="C3885" s="3"/>
      <c r="D3885" s="4">
        <f t="shared" si="580"/>
        <v>2591590</v>
      </c>
      <c r="E3885" s="3"/>
      <c r="F3885" s="4">
        <f t="shared" si="581"/>
        <v>2151490</v>
      </c>
      <c r="H3885" s="25" t="s">
        <v>200</v>
      </c>
      <c r="I3885" s="26">
        <v>8216616</v>
      </c>
      <c r="J3885" s="26">
        <v>8360975</v>
      </c>
      <c r="K3885" s="26">
        <v>8488546</v>
      </c>
      <c r="L3885" s="25">
        <v>21</v>
      </c>
      <c r="M3885" s="25" t="s">
        <v>136</v>
      </c>
    </row>
    <row r="3886" spans="1:13" s="5" customFormat="1" ht="15.75">
      <c r="A3886" s="4" t="s">
        <v>19</v>
      </c>
      <c r="B3886" s="4">
        <f t="shared" si="579"/>
        <v>100000</v>
      </c>
      <c r="C3886" s="3"/>
      <c r="D3886" s="4">
        <f t="shared" si="580"/>
        <v>100000</v>
      </c>
      <c r="E3886" s="3"/>
      <c r="F3886" s="4">
        <f t="shared" si="581"/>
        <v>100000</v>
      </c>
      <c r="H3886" s="25" t="s">
        <v>200</v>
      </c>
      <c r="I3886" s="26">
        <v>105812</v>
      </c>
      <c r="J3886" s="26">
        <v>108848</v>
      </c>
      <c r="K3886" s="26">
        <v>111025</v>
      </c>
      <c r="L3886" s="25">
        <v>22</v>
      </c>
      <c r="M3886" s="25" t="s">
        <v>137</v>
      </c>
    </row>
    <row r="3887" spans="1:13" s="5" customFormat="1" ht="15.75">
      <c r="A3887" s="4" t="s">
        <v>20</v>
      </c>
      <c r="B3887" s="4">
        <f t="shared" si="579"/>
        <v>0</v>
      </c>
      <c r="C3887" s="3"/>
      <c r="D3887" s="4">
        <f t="shared" si="580"/>
        <v>0</v>
      </c>
      <c r="E3887" s="3"/>
      <c r="F3887" s="4">
        <f t="shared" si="581"/>
        <v>0</v>
      </c>
      <c r="H3887" s="25" t="s">
        <v>200</v>
      </c>
      <c r="I3887" s="26">
        <v>102800</v>
      </c>
      <c r="J3887" s="26">
        <v>105884</v>
      </c>
      <c r="K3887" s="26">
        <v>116578</v>
      </c>
      <c r="L3887" s="25">
        <v>23</v>
      </c>
      <c r="M3887" s="25" t="s">
        <v>138</v>
      </c>
    </row>
    <row r="3888" spans="1:13" s="5" customFormat="1" ht="15.75">
      <c r="A3888" s="4" t="s">
        <v>21</v>
      </c>
      <c r="B3888" s="4">
        <f t="shared" si="579"/>
        <v>963299</v>
      </c>
      <c r="C3888" s="3"/>
      <c r="D3888" s="4">
        <f t="shared" si="580"/>
        <v>1540613</v>
      </c>
      <c r="E3888" s="3"/>
      <c r="F3888" s="4">
        <f t="shared" si="581"/>
        <v>1464576</v>
      </c>
      <c r="H3888" s="25" t="s">
        <v>200</v>
      </c>
      <c r="I3888" s="26">
        <v>300000</v>
      </c>
      <c r="J3888" s="26">
        <v>300000</v>
      </c>
      <c r="K3888" s="26">
        <v>300000</v>
      </c>
      <c r="L3888" s="25">
        <v>24</v>
      </c>
      <c r="M3888" s="25" t="s">
        <v>139</v>
      </c>
    </row>
    <row r="3889" spans="1:13" s="5" customFormat="1" ht="15.75">
      <c r="A3889" s="4"/>
      <c r="B3889" s="4"/>
      <c r="C3889" s="3"/>
      <c r="D3889" s="4"/>
      <c r="E3889" s="3"/>
      <c r="F3889" s="4"/>
      <c r="H3889" s="25" t="s">
        <v>200</v>
      </c>
      <c r="I3889" s="26">
        <v>291746</v>
      </c>
      <c r="J3889" s="26">
        <v>291746</v>
      </c>
      <c r="K3889" s="26">
        <v>297581</v>
      </c>
      <c r="L3889" s="25">
        <v>25</v>
      </c>
      <c r="M3889" s="25" t="s">
        <v>140</v>
      </c>
    </row>
    <row r="3890" spans="1:13" s="5" customFormat="1" ht="15.75">
      <c r="A3890" s="4" t="s">
        <v>22</v>
      </c>
      <c r="B3890" s="4">
        <f>I3882</f>
        <v>13242935</v>
      </c>
      <c r="C3890" s="3"/>
      <c r="D3890" s="4">
        <f>J3882</f>
        <v>15741261</v>
      </c>
      <c r="E3890" s="3"/>
      <c r="F3890" s="4">
        <f>K3882</f>
        <v>17575151</v>
      </c>
      <c r="H3890" s="25" t="s">
        <v>200</v>
      </c>
      <c r="I3890" s="26">
        <v>0</v>
      </c>
      <c r="J3890" s="26">
        <v>0</v>
      </c>
      <c r="K3890" s="26">
        <v>50000</v>
      </c>
      <c r="L3890" s="25">
        <v>26</v>
      </c>
      <c r="M3890" s="25" t="s">
        <v>141</v>
      </c>
    </row>
    <row r="3891" spans="1:13" s="5" customFormat="1" ht="15.75">
      <c r="A3891" s="4" t="s">
        <v>23</v>
      </c>
      <c r="B3891" s="4">
        <f>I3883</f>
        <v>1590008</v>
      </c>
      <c r="C3891" s="3"/>
      <c r="D3891" s="4">
        <f>J3883</f>
        <v>1643912</v>
      </c>
      <c r="E3891" s="3"/>
      <c r="F3891" s="4">
        <f>K3883</f>
        <v>1643912</v>
      </c>
      <c r="H3891" s="25" t="s">
        <v>200</v>
      </c>
      <c r="I3891" s="26">
        <v>5024521</v>
      </c>
      <c r="J3891" s="26">
        <v>5049261</v>
      </c>
      <c r="K3891" s="26">
        <v>5065645</v>
      </c>
      <c r="L3891" s="25">
        <v>27</v>
      </c>
      <c r="M3891" s="25" t="s">
        <v>142</v>
      </c>
    </row>
    <row r="3892" spans="1:13" s="5" customFormat="1" ht="15.75">
      <c r="A3892" s="4" t="s">
        <v>24</v>
      </c>
      <c r="B3892" s="12">
        <f>I3884</f>
        <v>1568805</v>
      </c>
      <c r="C3892" s="3"/>
      <c r="D3892" s="12">
        <f>J3884</f>
        <v>1713659</v>
      </c>
      <c r="E3892" s="3"/>
      <c r="F3892" s="12">
        <f>K3884</f>
        <v>1812075</v>
      </c>
      <c r="H3892" s="25" t="s">
        <v>200</v>
      </c>
      <c r="I3892" s="26">
        <v>332271</v>
      </c>
      <c r="J3892" s="26">
        <v>338796</v>
      </c>
      <c r="K3892" s="26">
        <v>508194</v>
      </c>
      <c r="L3892" s="25">
        <v>28</v>
      </c>
      <c r="M3892" s="25" t="s">
        <v>143</v>
      </c>
    </row>
    <row r="3893" spans="1:13" s="5" customFormat="1" ht="15.75">
      <c r="A3893" s="4"/>
      <c r="B3893" s="4"/>
      <c r="C3893" s="3"/>
      <c r="D3893" s="4"/>
      <c r="E3893" s="3"/>
      <c r="F3893" s="4"/>
      <c r="H3893" s="25" t="s">
        <v>200</v>
      </c>
      <c r="I3893" s="26">
        <v>1660179</v>
      </c>
      <c r="J3893" s="26">
        <v>1681765</v>
      </c>
      <c r="K3893" s="26">
        <v>1825142</v>
      </c>
      <c r="L3893" s="25">
        <v>29</v>
      </c>
      <c r="M3893" s="25" t="s">
        <v>144</v>
      </c>
    </row>
    <row r="3894" spans="1:13" s="5" customFormat="1" ht="15.75">
      <c r="A3894" s="4" t="s">
        <v>25</v>
      </c>
      <c r="B3894" s="4">
        <f>SUM(B3890:B3893)</f>
        <v>16401748</v>
      </c>
      <c r="C3894" s="3"/>
      <c r="D3894" s="4">
        <f>SUM(D3890:D3893)</f>
        <v>19098832</v>
      </c>
      <c r="E3894" s="3"/>
      <c r="F3894" s="4">
        <f>SUM(F3890:F3893)</f>
        <v>21031138</v>
      </c>
      <c r="H3894" s="25" t="s">
        <v>200</v>
      </c>
      <c r="I3894" s="26">
        <v>0</v>
      </c>
      <c r="J3894" s="26">
        <v>37487</v>
      </c>
      <c r="K3894" s="26">
        <v>31287</v>
      </c>
      <c r="L3894" s="25">
        <v>30</v>
      </c>
      <c r="M3894" s="25" t="s">
        <v>145</v>
      </c>
    </row>
    <row r="3895" spans="1:13" s="5" customFormat="1" ht="15.75">
      <c r="A3895" s="4"/>
      <c r="B3895" s="4"/>
      <c r="C3895" s="3"/>
      <c r="D3895" s="4"/>
      <c r="E3895" s="3"/>
      <c r="F3895" s="4"/>
      <c r="H3895" s="25" t="s">
        <v>200</v>
      </c>
      <c r="I3895" s="26">
        <v>26291801</v>
      </c>
      <c r="J3895" s="26">
        <v>29191091</v>
      </c>
      <c r="K3895" s="26">
        <v>28900000</v>
      </c>
      <c r="L3895" s="25">
        <v>31</v>
      </c>
      <c r="M3895" s="25" t="s">
        <v>146</v>
      </c>
    </row>
    <row r="3896" spans="1:13" s="5" customFormat="1" ht="15.75">
      <c r="A3896" s="4" t="s">
        <v>26</v>
      </c>
      <c r="B3896" s="4">
        <f aca="true" t="shared" si="582" ref="B3896:B3901">I3885</f>
        <v>8216616</v>
      </c>
      <c r="C3896" s="3"/>
      <c r="D3896" s="4">
        <f aca="true" t="shared" si="583" ref="D3896:D3901">J3885</f>
        <v>8360975</v>
      </c>
      <c r="E3896" s="3"/>
      <c r="F3896" s="4">
        <f aca="true" t="shared" si="584" ref="F3896:F3901">K3885</f>
        <v>8488546</v>
      </c>
      <c r="H3896" s="25" t="s">
        <v>200</v>
      </c>
      <c r="I3896" s="26">
        <v>5618884</v>
      </c>
      <c r="J3896" s="26">
        <v>6044517</v>
      </c>
      <c r="K3896" s="26">
        <v>5843625</v>
      </c>
      <c r="L3896" s="25">
        <v>32</v>
      </c>
      <c r="M3896" s="25" t="s">
        <v>147</v>
      </c>
    </row>
    <row r="3897" spans="1:13" s="5" customFormat="1" ht="15.75">
      <c r="A3897" s="4" t="s">
        <v>27</v>
      </c>
      <c r="B3897" s="4">
        <f t="shared" si="582"/>
        <v>105812</v>
      </c>
      <c r="C3897" s="3"/>
      <c r="D3897" s="4">
        <f t="shared" si="583"/>
        <v>108848</v>
      </c>
      <c r="E3897" s="3"/>
      <c r="F3897" s="4">
        <f t="shared" si="584"/>
        <v>111025</v>
      </c>
      <c r="H3897" s="25" t="s">
        <v>200</v>
      </c>
      <c r="I3897" s="26">
        <v>6570044</v>
      </c>
      <c r="J3897" s="26">
        <v>6672888</v>
      </c>
      <c r="K3897" s="26">
        <v>6854941</v>
      </c>
      <c r="L3897" s="25">
        <v>33</v>
      </c>
      <c r="M3897" s="25" t="s">
        <v>148</v>
      </c>
    </row>
    <row r="3898" spans="1:13" s="5" customFormat="1" ht="15.75">
      <c r="A3898" s="4" t="s">
        <v>28</v>
      </c>
      <c r="B3898" s="4">
        <f t="shared" si="582"/>
        <v>102800</v>
      </c>
      <c r="C3898" s="3"/>
      <c r="D3898" s="4">
        <f t="shared" si="583"/>
        <v>105884</v>
      </c>
      <c r="E3898" s="3"/>
      <c r="F3898" s="4">
        <f t="shared" si="584"/>
        <v>116578</v>
      </c>
      <c r="H3898" s="25" t="s">
        <v>200</v>
      </c>
      <c r="I3898" s="26">
        <v>1179667</v>
      </c>
      <c r="J3898" s="26">
        <v>1011544</v>
      </c>
      <c r="K3898" s="26">
        <v>742477</v>
      </c>
      <c r="L3898" s="25">
        <v>34</v>
      </c>
      <c r="M3898" s="25" t="s">
        <v>149</v>
      </c>
    </row>
    <row r="3899" spans="1:13" s="5" customFormat="1" ht="15.75">
      <c r="A3899" s="4" t="s">
        <v>29</v>
      </c>
      <c r="B3899" s="4">
        <f t="shared" si="582"/>
        <v>300000</v>
      </c>
      <c r="C3899" s="3"/>
      <c r="D3899" s="4">
        <f t="shared" si="583"/>
        <v>300000</v>
      </c>
      <c r="E3899" s="3"/>
      <c r="F3899" s="4">
        <f t="shared" si="584"/>
        <v>300000</v>
      </c>
      <c r="H3899" s="25" t="s">
        <v>200</v>
      </c>
      <c r="I3899" s="26">
        <v>269142</v>
      </c>
      <c r="J3899" s="26">
        <v>134790</v>
      </c>
      <c r="K3899" s="26">
        <v>134790</v>
      </c>
      <c r="L3899" s="25">
        <v>35</v>
      </c>
      <c r="M3899" s="25" t="s">
        <v>150</v>
      </c>
    </row>
    <row r="3900" spans="1:13" s="5" customFormat="1" ht="15.75">
      <c r="A3900" s="4" t="s">
        <v>30</v>
      </c>
      <c r="B3900" s="4">
        <f t="shared" si="582"/>
        <v>291746</v>
      </c>
      <c r="C3900" s="3"/>
      <c r="D3900" s="4">
        <f t="shared" si="583"/>
        <v>291746</v>
      </c>
      <c r="E3900" s="3"/>
      <c r="F3900" s="4">
        <f t="shared" si="584"/>
        <v>297581</v>
      </c>
      <c r="H3900" s="25" t="s">
        <v>200</v>
      </c>
      <c r="I3900" s="26">
        <v>99900</v>
      </c>
      <c r="J3900" s="26">
        <v>136500</v>
      </c>
      <c r="K3900" s="26">
        <v>135000</v>
      </c>
      <c r="L3900" s="25">
        <v>36</v>
      </c>
      <c r="M3900" s="25" t="s">
        <v>151</v>
      </c>
    </row>
    <row r="3901" spans="1:13" s="5" customFormat="1" ht="15.75">
      <c r="A3901" s="4" t="s">
        <v>31</v>
      </c>
      <c r="B3901" s="12">
        <f t="shared" si="582"/>
        <v>0</v>
      </c>
      <c r="C3901" s="3"/>
      <c r="D3901" s="12">
        <f t="shared" si="583"/>
        <v>0</v>
      </c>
      <c r="E3901" s="3"/>
      <c r="F3901" s="12">
        <f t="shared" si="584"/>
        <v>50000</v>
      </c>
      <c r="H3901" s="25" t="s">
        <v>200</v>
      </c>
      <c r="I3901" s="26">
        <v>0</v>
      </c>
      <c r="J3901" s="26">
        <v>83253</v>
      </c>
      <c r="K3901" s="26">
        <v>81933</v>
      </c>
      <c r="L3901" s="25">
        <v>37</v>
      </c>
      <c r="M3901" s="25" t="s">
        <v>152</v>
      </c>
    </row>
    <row r="3902" spans="1:12" s="5" customFormat="1" ht="15.75">
      <c r="A3902" s="4"/>
      <c r="B3902" s="4"/>
      <c r="C3902" s="3"/>
      <c r="D3902" s="4"/>
      <c r="E3902" s="3"/>
      <c r="F3902" s="4"/>
      <c r="L3902" s="25"/>
    </row>
    <row r="3903" spans="1:12" s="5" customFormat="1" ht="15.75">
      <c r="A3903" s="4" t="s">
        <v>32</v>
      </c>
      <c r="B3903" s="4">
        <f>SUM(B3896:B3902)</f>
        <v>9016974</v>
      </c>
      <c r="C3903" s="3"/>
      <c r="D3903" s="4">
        <f>SUM(D3896:D3902)</f>
        <v>9167453</v>
      </c>
      <c r="E3903" s="3"/>
      <c r="F3903" s="4">
        <f>SUM(F3896:F3902)</f>
        <v>9363730</v>
      </c>
      <c r="L3903" s="25"/>
    </row>
    <row r="3904" spans="1:12" s="5" customFormat="1" ht="15.75">
      <c r="A3904" s="4"/>
      <c r="B3904" s="4"/>
      <c r="C3904" s="3"/>
      <c r="D3904" s="4"/>
      <c r="E3904" s="3"/>
      <c r="F3904" s="4"/>
      <c r="L3904" s="25"/>
    </row>
    <row r="3905" spans="1:12" s="5" customFormat="1" ht="15.75">
      <c r="A3905" s="4" t="s">
        <v>33</v>
      </c>
      <c r="B3905" s="4">
        <f>I3891</f>
        <v>5024521</v>
      </c>
      <c r="C3905" s="3"/>
      <c r="D3905" s="4">
        <f>J3891</f>
        <v>5049261</v>
      </c>
      <c r="E3905" s="3"/>
      <c r="F3905" s="4">
        <f>K3891</f>
        <v>5065645</v>
      </c>
      <c r="L3905" s="25"/>
    </row>
    <row r="3906" spans="1:12" s="5" customFormat="1" ht="15.75">
      <c r="A3906" s="4" t="s">
        <v>34</v>
      </c>
      <c r="B3906" s="4">
        <f>I3892</f>
        <v>332271</v>
      </c>
      <c r="C3906" s="3"/>
      <c r="D3906" s="4">
        <f>J3892</f>
        <v>338796</v>
      </c>
      <c r="E3906" s="3"/>
      <c r="F3906" s="4">
        <f>K3892</f>
        <v>508194</v>
      </c>
      <c r="L3906" s="25"/>
    </row>
    <row r="3907" spans="1:12" s="5" customFormat="1" ht="15.75">
      <c r="A3907" s="4" t="s">
        <v>35</v>
      </c>
      <c r="B3907" s="4">
        <f>I3893</f>
        <v>1660179</v>
      </c>
      <c r="C3907" s="3"/>
      <c r="D3907" s="4">
        <f>J3893</f>
        <v>1681765</v>
      </c>
      <c r="E3907" s="3"/>
      <c r="F3907" s="4">
        <f>K3893</f>
        <v>1825142</v>
      </c>
      <c r="L3907" s="25"/>
    </row>
    <row r="3908" spans="1:12" s="5" customFormat="1" ht="15.75">
      <c r="A3908" s="4" t="s">
        <v>36</v>
      </c>
      <c r="B3908" s="12">
        <f>I3894</f>
        <v>0</v>
      </c>
      <c r="C3908" s="3"/>
      <c r="D3908" s="12">
        <f>J3894</f>
        <v>37487</v>
      </c>
      <c r="E3908" s="3"/>
      <c r="F3908" s="12">
        <f>K3894</f>
        <v>31287</v>
      </c>
      <c r="L3908" s="25"/>
    </row>
    <row r="3909" spans="1:12" s="5" customFormat="1" ht="15.75">
      <c r="A3909" s="4"/>
      <c r="B3909" s="4"/>
      <c r="C3909" s="3"/>
      <c r="D3909" s="4"/>
      <c r="E3909" s="3"/>
      <c r="F3909" s="4"/>
      <c r="L3909" s="25"/>
    </row>
    <row r="3910" spans="1:12" s="5" customFormat="1" ht="15.75">
      <c r="A3910" s="4" t="s">
        <v>37</v>
      </c>
      <c r="B3910" s="4">
        <f>SUM(B3905:B3909)</f>
        <v>7016971</v>
      </c>
      <c r="C3910" s="3"/>
      <c r="D3910" s="4">
        <f>SUM(D3905:D3909)</f>
        <v>7107309</v>
      </c>
      <c r="E3910" s="3"/>
      <c r="F3910" s="4">
        <f>SUM(F3905:F3909)</f>
        <v>7430268</v>
      </c>
      <c r="L3910" s="25"/>
    </row>
    <row r="3911" spans="1:12" s="5" customFormat="1" ht="15.75">
      <c r="A3911" s="4"/>
      <c r="B3911" s="4"/>
      <c r="C3911" s="3"/>
      <c r="D3911" s="4"/>
      <c r="E3911" s="3"/>
      <c r="F3911" s="4"/>
      <c r="L3911" s="25"/>
    </row>
    <row r="3912" spans="1:12" s="5" customFormat="1" ht="15.75">
      <c r="A3912" s="4" t="s">
        <v>38</v>
      </c>
      <c r="B3912" s="4">
        <f aca="true" t="shared" si="585" ref="B3912:B3917">I3895</f>
        <v>26291801</v>
      </c>
      <c r="C3912" s="3"/>
      <c r="D3912" s="4">
        <f aca="true" t="shared" si="586" ref="D3912:D3917">J3895</f>
        <v>29191091</v>
      </c>
      <c r="E3912" s="3"/>
      <c r="F3912" s="4">
        <f aca="true" t="shared" si="587" ref="F3912:F3917">K3895</f>
        <v>28900000</v>
      </c>
      <c r="L3912" s="25"/>
    </row>
    <row r="3913" spans="1:12" s="5" customFormat="1" ht="15.75">
      <c r="A3913" s="4" t="s">
        <v>39</v>
      </c>
      <c r="B3913" s="4">
        <f t="shared" si="585"/>
        <v>5618884</v>
      </c>
      <c r="C3913" s="3"/>
      <c r="D3913" s="4">
        <f t="shared" si="586"/>
        <v>6044517</v>
      </c>
      <c r="E3913" s="3"/>
      <c r="F3913" s="4">
        <f t="shared" si="587"/>
        <v>5843625</v>
      </c>
      <c r="L3913" s="25"/>
    </row>
    <row r="3914" spans="1:12" s="5" customFormat="1" ht="15.75">
      <c r="A3914" s="4" t="s">
        <v>40</v>
      </c>
      <c r="B3914" s="4">
        <f t="shared" si="585"/>
        <v>6570044</v>
      </c>
      <c r="C3914" s="3"/>
      <c r="D3914" s="4">
        <f t="shared" si="586"/>
        <v>6672888</v>
      </c>
      <c r="E3914" s="3"/>
      <c r="F3914" s="4">
        <f t="shared" si="587"/>
        <v>6854941</v>
      </c>
      <c r="L3914" s="25"/>
    </row>
    <row r="3915" spans="1:12" s="5" customFormat="1" ht="15.75">
      <c r="A3915" s="4" t="s">
        <v>41</v>
      </c>
      <c r="B3915" s="4">
        <f t="shared" si="585"/>
        <v>1179667</v>
      </c>
      <c r="C3915" s="3"/>
      <c r="D3915" s="4">
        <f t="shared" si="586"/>
        <v>1011544</v>
      </c>
      <c r="E3915" s="3"/>
      <c r="F3915" s="4">
        <f t="shared" si="587"/>
        <v>742477</v>
      </c>
      <c r="L3915" s="25"/>
    </row>
    <row r="3916" spans="1:12" s="5" customFormat="1" ht="15.75">
      <c r="A3916" s="4" t="s">
        <v>42</v>
      </c>
      <c r="B3916" s="4">
        <f t="shared" si="585"/>
        <v>269142</v>
      </c>
      <c r="C3916" s="3"/>
      <c r="D3916" s="4">
        <f t="shared" si="586"/>
        <v>134790</v>
      </c>
      <c r="E3916" s="3"/>
      <c r="F3916" s="4">
        <f t="shared" si="587"/>
        <v>134790</v>
      </c>
      <c r="L3916" s="25"/>
    </row>
    <row r="3917" spans="1:12" s="5" customFormat="1" ht="15.75">
      <c r="A3917" s="4" t="s">
        <v>43</v>
      </c>
      <c r="B3917" s="4">
        <f t="shared" si="585"/>
        <v>99900</v>
      </c>
      <c r="C3917" s="3"/>
      <c r="D3917" s="4">
        <f t="shared" si="586"/>
        <v>136500</v>
      </c>
      <c r="E3917" s="3"/>
      <c r="F3917" s="4">
        <f t="shared" si="587"/>
        <v>135000</v>
      </c>
      <c r="L3917" s="25"/>
    </row>
    <row r="3918" spans="1:12" s="5" customFormat="1" ht="15.75">
      <c r="A3918" s="4" t="s">
        <v>44</v>
      </c>
      <c r="B3918" s="4"/>
      <c r="C3918" s="4"/>
      <c r="D3918" s="4"/>
      <c r="E3918" s="3"/>
      <c r="F3918" s="4"/>
      <c r="L3918" s="25"/>
    </row>
    <row r="3919" spans="1:12" s="5" customFormat="1" ht="15.75">
      <c r="A3919" s="4" t="s">
        <v>45</v>
      </c>
      <c r="B3919" s="12">
        <f>I3901</f>
        <v>0</v>
      </c>
      <c r="C3919" s="3"/>
      <c r="D3919" s="12">
        <f>J3901</f>
        <v>83253</v>
      </c>
      <c r="E3919" s="3"/>
      <c r="F3919" s="12">
        <f>K3901</f>
        <v>81933</v>
      </c>
      <c r="L3919" s="25"/>
    </row>
    <row r="3920" spans="1:12" s="5" customFormat="1" ht="15.75">
      <c r="A3920" s="4"/>
      <c r="B3920" s="4"/>
      <c r="C3920" s="4"/>
      <c r="D3920" s="4"/>
      <c r="E3920" s="3"/>
      <c r="F3920" s="4"/>
      <c r="L3920" s="25"/>
    </row>
    <row r="3921" spans="1:12" s="5" customFormat="1" ht="15.75">
      <c r="A3921" s="4" t="s">
        <v>46</v>
      </c>
      <c r="B3921" s="4">
        <f>SUM(B3865:B3866)+B3875+SUM(B3879:B3888)+B3894+B3903+SUM(B3909:B3920)</f>
        <v>108932137</v>
      </c>
      <c r="C3921" s="3"/>
      <c r="D3921" s="4">
        <f>SUM(D3865:D3866)+D3875+SUM(D3879:D3888)+D3894+D3903+SUM(D3909:D3920)</f>
        <v>117319688</v>
      </c>
      <c r="E3921" s="3"/>
      <c r="F3921" s="4">
        <f>SUM(F3865:F3866)+F3875+SUM(F3879:F3888)+F3894+F3903+SUM(F3909:F3920)</f>
        <v>126387924</v>
      </c>
      <c r="L3921" s="25"/>
    </row>
    <row r="3922" spans="1:12" s="5" customFormat="1" ht="15.75">
      <c r="A3922" s="4"/>
      <c r="B3922" s="4"/>
      <c r="C3922" s="3"/>
      <c r="D3922" s="4"/>
      <c r="E3922" s="3"/>
      <c r="F3922" s="4"/>
      <c r="L3922" s="25"/>
    </row>
    <row r="3923" spans="1:12" s="5" customFormat="1" ht="15.75">
      <c r="A3923" s="13" t="s">
        <v>47</v>
      </c>
      <c r="B3923" s="4"/>
      <c r="C3923" s="4"/>
      <c r="D3923" s="4"/>
      <c r="E3923" s="4"/>
      <c r="F3923" s="4"/>
      <c r="L3923" s="25"/>
    </row>
    <row r="3924" spans="1:12" s="5" customFormat="1" ht="15.75">
      <c r="A3924" s="14" t="s">
        <v>48</v>
      </c>
      <c r="B3924" s="4"/>
      <c r="C3924" s="3"/>
      <c r="D3924" s="4"/>
      <c r="E3924" s="3"/>
      <c r="F3924" s="4"/>
      <c r="L3924" s="25"/>
    </row>
    <row r="3925" spans="1:12" s="5" customFormat="1" ht="15.75">
      <c r="A3925" s="14" t="s">
        <v>49</v>
      </c>
      <c r="B3925" s="4"/>
      <c r="C3925" s="3"/>
      <c r="D3925" s="4"/>
      <c r="E3925" s="3"/>
      <c r="F3925" s="4"/>
      <c r="L3925" s="25"/>
    </row>
    <row r="3926" spans="1:12" s="5" customFormat="1" ht="15.75">
      <c r="A3926" s="14" t="s">
        <v>50</v>
      </c>
      <c r="B3926" s="3"/>
      <c r="C3926" s="3"/>
      <c r="D3926" s="3"/>
      <c r="E3926" s="3"/>
      <c r="F3926" s="3"/>
      <c r="L3926" s="25"/>
    </row>
    <row r="3927" spans="1:12" s="5" customFormat="1" ht="15.75">
      <c r="A3927" s="14" t="s">
        <v>51</v>
      </c>
      <c r="B3927" s="4"/>
      <c r="C3927" s="3"/>
      <c r="D3927" s="4"/>
      <c r="E3927" s="3"/>
      <c r="F3927" s="4"/>
      <c r="L3927" s="25"/>
    </row>
    <row r="3928" spans="1:12" s="5" customFormat="1" ht="15.75">
      <c r="A3928" s="4"/>
      <c r="B3928" s="4"/>
      <c r="C3928" s="3"/>
      <c r="D3928" s="4"/>
      <c r="E3928" s="3"/>
      <c r="F3928" s="4"/>
      <c r="L3928" s="25"/>
    </row>
    <row r="3929" spans="1:12" s="5" customFormat="1" ht="15.75">
      <c r="A3929" s="4"/>
      <c r="B3929" s="4"/>
      <c r="C3929" s="3"/>
      <c r="D3929" s="4"/>
      <c r="E3929" s="3"/>
      <c r="F3929" s="4"/>
      <c r="L3929" s="25"/>
    </row>
    <row r="3930" spans="1:12" s="5" customFormat="1" ht="15.75">
      <c r="A3930" s="15"/>
      <c r="B3930" s="4"/>
      <c r="C3930" s="3"/>
      <c r="D3930" s="4"/>
      <c r="E3930" s="3"/>
      <c r="F3930" s="4"/>
      <c r="L3930" s="25"/>
    </row>
    <row r="3931" spans="1:12" s="5" customFormat="1" ht="15.75">
      <c r="A3931" s="15"/>
      <c r="B3931" s="4"/>
      <c r="C3931" s="3"/>
      <c r="D3931" s="4"/>
      <c r="E3931" s="3"/>
      <c r="F3931" s="4"/>
      <c r="L3931" s="25"/>
    </row>
    <row r="3932" spans="1:12" s="5" customFormat="1" ht="15.75">
      <c r="A3932" s="16"/>
      <c r="B3932" s="4"/>
      <c r="C3932" s="3"/>
      <c r="D3932" s="4"/>
      <c r="E3932" s="3"/>
      <c r="F3932" s="4"/>
      <c r="L3932" s="25"/>
    </row>
    <row r="3933" spans="1:12" s="5" customFormat="1" ht="15.75">
      <c r="A3933" s="17"/>
      <c r="B3933" s="4"/>
      <c r="C3933" s="3"/>
      <c r="D3933" s="4"/>
      <c r="E3933" s="3"/>
      <c r="F3933" s="4"/>
      <c r="L3933" s="25"/>
    </row>
    <row r="3934" spans="1:12" s="5" customFormat="1" ht="15.75">
      <c r="A3934" s="18" t="s">
        <v>52</v>
      </c>
      <c r="B3934" s="4"/>
      <c r="C3934" s="3"/>
      <c r="D3934" s="4"/>
      <c r="E3934" s="3"/>
      <c r="F3934" s="4"/>
      <c r="L3934" s="25"/>
    </row>
    <row r="3935" spans="1:12" s="5" customFormat="1" ht="15.75">
      <c r="A3935" s="4"/>
      <c r="B3935" s="4"/>
      <c r="C3935" s="3"/>
      <c r="D3935" s="4"/>
      <c r="E3935" s="3"/>
      <c r="F3935" s="4"/>
      <c r="L3935" s="25"/>
    </row>
    <row r="3936" spans="1:12" s="5" customFormat="1" ht="15.75">
      <c r="A3936" s="6" t="s">
        <v>0</v>
      </c>
      <c r="B3936" s="4"/>
      <c r="C3936" s="3"/>
      <c r="D3936" s="4"/>
      <c r="E3936" s="3"/>
      <c r="F3936" s="4"/>
      <c r="L3936" s="25"/>
    </row>
    <row r="3937" spans="1:12" s="5" customFormat="1" ht="15.75">
      <c r="A3937" s="4"/>
      <c r="B3937" s="4"/>
      <c r="C3937" s="3"/>
      <c r="D3937" s="4"/>
      <c r="E3937" s="3"/>
      <c r="F3937" s="4"/>
      <c r="L3937" s="25"/>
    </row>
    <row r="3938" spans="1:12" s="5" customFormat="1" ht="15.75">
      <c r="A3938" s="6" t="s">
        <v>1</v>
      </c>
      <c r="B3938" s="4"/>
      <c r="C3938" s="3"/>
      <c r="D3938" s="4"/>
      <c r="E3938" s="3"/>
      <c r="F3938" s="4"/>
      <c r="L3938" s="25"/>
    </row>
    <row r="3939" spans="1:12" s="5" customFormat="1" ht="15.75">
      <c r="A3939" s="19" t="s">
        <v>101</v>
      </c>
      <c r="B3939" s="4"/>
      <c r="C3939" s="3"/>
      <c r="D3939" s="4"/>
      <c r="E3939" s="3"/>
      <c r="F3939" s="4"/>
      <c r="L3939" s="25"/>
    </row>
    <row r="3940" spans="1:12" s="5" customFormat="1" ht="15.75">
      <c r="A3940" s="4"/>
      <c r="B3940" s="4"/>
      <c r="C3940" s="3"/>
      <c r="D3940" s="8"/>
      <c r="E3940" s="9"/>
      <c r="F3940" s="8"/>
      <c r="L3940" s="25"/>
    </row>
    <row r="3941" spans="1:12" s="5" customFormat="1" ht="15.75">
      <c r="A3941" s="4"/>
      <c r="B3941" s="10"/>
      <c r="C3941" s="11"/>
      <c r="D3941" s="10"/>
      <c r="E3941" s="11"/>
      <c r="F3941" s="10"/>
      <c r="L3941" s="25"/>
    </row>
    <row r="3942" spans="1:12" s="5" customFormat="1" ht="15.75">
      <c r="A3942" s="4"/>
      <c r="B3942" s="2">
        <v>1997</v>
      </c>
      <c r="C3942" s="1"/>
      <c r="D3942" s="2">
        <v>1998</v>
      </c>
      <c r="E3942" s="1"/>
      <c r="F3942" s="2">
        <v>1999</v>
      </c>
      <c r="L3942" s="25"/>
    </row>
    <row r="3943" spans="1:12" s="5" customFormat="1" ht="15.75">
      <c r="A3943" s="4"/>
      <c r="B3943" s="4"/>
      <c r="C3943" s="3"/>
      <c r="D3943" s="4"/>
      <c r="E3943" s="3"/>
      <c r="F3943" s="4"/>
      <c r="L3943" s="25"/>
    </row>
    <row r="3944" spans="1:13" s="5" customFormat="1" ht="15.75">
      <c r="A3944" s="4" t="s">
        <v>3</v>
      </c>
      <c r="B3944" s="4">
        <f>I3944</f>
        <v>2596840</v>
      </c>
      <c r="C3944" s="3"/>
      <c r="D3944" s="4">
        <f>J3944</f>
        <v>5107330</v>
      </c>
      <c r="E3944" s="3"/>
      <c r="F3944" s="4">
        <f>K3944</f>
        <v>5209756</v>
      </c>
      <c r="H3944" s="25" t="s">
        <v>201</v>
      </c>
      <c r="I3944" s="26">
        <v>2596840</v>
      </c>
      <c r="J3944" s="26">
        <v>5107330</v>
      </c>
      <c r="K3944" s="26">
        <v>5209756</v>
      </c>
      <c r="L3944" s="25">
        <v>1</v>
      </c>
      <c r="M3944" s="25" t="s">
        <v>116</v>
      </c>
    </row>
    <row r="3945" spans="1:13" s="5" customFormat="1" ht="15.75">
      <c r="A3945" s="4" t="s">
        <v>4</v>
      </c>
      <c r="B3945" s="4">
        <f>I3945</f>
        <v>6250267</v>
      </c>
      <c r="C3945" s="3"/>
      <c r="D3945" s="4">
        <f>J3945</f>
        <v>5854285</v>
      </c>
      <c r="E3945" s="3"/>
      <c r="F3945" s="4">
        <f>K3945</f>
        <v>5817170</v>
      </c>
      <c r="H3945" s="25" t="s">
        <v>201</v>
      </c>
      <c r="I3945" s="26">
        <v>6250267</v>
      </c>
      <c r="J3945" s="26">
        <v>5854285</v>
      </c>
      <c r="K3945" s="26">
        <v>5817170</v>
      </c>
      <c r="L3945" s="25">
        <v>2</v>
      </c>
      <c r="M3945" s="25" t="s">
        <v>117</v>
      </c>
    </row>
    <row r="3946" spans="1:13" s="5" customFormat="1" ht="15.75">
      <c r="A3946" s="4"/>
      <c r="B3946" s="4"/>
      <c r="C3946" s="3"/>
      <c r="D3946" s="4"/>
      <c r="E3946" s="3"/>
      <c r="F3946" s="4"/>
      <c r="H3946" s="25" t="s">
        <v>201</v>
      </c>
      <c r="I3946" s="26">
        <v>93291662</v>
      </c>
      <c r="J3946" s="26">
        <v>94063395</v>
      </c>
      <c r="K3946" s="26">
        <v>98915241</v>
      </c>
      <c r="L3946" s="25">
        <v>3</v>
      </c>
      <c r="M3946" s="25" t="s">
        <v>118</v>
      </c>
    </row>
    <row r="3947" spans="1:13" s="5" customFormat="1" ht="15.75">
      <c r="A3947" s="4" t="s">
        <v>5</v>
      </c>
      <c r="B3947" s="4">
        <f aca="true" t="shared" si="588" ref="B3947:B3952">I3946</f>
        <v>93291662</v>
      </c>
      <c r="C3947" s="3"/>
      <c r="D3947" s="4">
        <f aca="true" t="shared" si="589" ref="D3947:D3952">J3946</f>
        <v>94063395</v>
      </c>
      <c r="E3947" s="3"/>
      <c r="F3947" s="4">
        <f aca="true" t="shared" si="590" ref="F3947:F3952">K3946</f>
        <v>98915241</v>
      </c>
      <c r="H3947" s="25" t="s">
        <v>201</v>
      </c>
      <c r="I3947" s="26">
        <v>23771</v>
      </c>
      <c r="J3947" s="26">
        <v>23771</v>
      </c>
      <c r="K3947" s="26">
        <v>20222</v>
      </c>
      <c r="L3947" s="25">
        <v>4</v>
      </c>
      <c r="M3947" s="25" t="s">
        <v>119</v>
      </c>
    </row>
    <row r="3948" spans="1:13" s="5" customFormat="1" ht="15.75">
      <c r="A3948" s="4" t="s">
        <v>6</v>
      </c>
      <c r="B3948" s="4">
        <f t="shared" si="588"/>
        <v>23771</v>
      </c>
      <c r="C3948" s="3"/>
      <c r="D3948" s="4">
        <f t="shared" si="589"/>
        <v>23771</v>
      </c>
      <c r="E3948" s="3"/>
      <c r="F3948" s="4">
        <f t="shared" si="590"/>
        <v>20222</v>
      </c>
      <c r="H3948" s="25" t="s">
        <v>201</v>
      </c>
      <c r="I3948" s="26">
        <v>1166571</v>
      </c>
      <c r="J3948" s="26">
        <v>1409142</v>
      </c>
      <c r="K3948" s="26">
        <v>1571306</v>
      </c>
      <c r="L3948" s="25">
        <v>5</v>
      </c>
      <c r="M3948" s="25" t="s">
        <v>120</v>
      </c>
    </row>
    <row r="3949" spans="1:13" s="5" customFormat="1" ht="15.75">
      <c r="A3949" s="4" t="s">
        <v>7</v>
      </c>
      <c r="B3949" s="4">
        <f t="shared" si="588"/>
        <v>1166571</v>
      </c>
      <c r="C3949" s="3"/>
      <c r="D3949" s="4">
        <f t="shared" si="589"/>
        <v>1409142</v>
      </c>
      <c r="E3949" s="3"/>
      <c r="F3949" s="4">
        <f t="shared" si="590"/>
        <v>1571306</v>
      </c>
      <c r="H3949" s="25" t="s">
        <v>201</v>
      </c>
      <c r="I3949" s="26">
        <v>432748</v>
      </c>
      <c r="J3949" s="26">
        <v>454105</v>
      </c>
      <c r="K3949" s="26">
        <v>471160</v>
      </c>
      <c r="L3949" s="25">
        <v>6</v>
      </c>
      <c r="M3949" s="25" t="s">
        <v>121</v>
      </c>
    </row>
    <row r="3950" spans="1:13" s="5" customFormat="1" ht="15.75">
      <c r="A3950" s="4" t="s">
        <v>8</v>
      </c>
      <c r="B3950" s="4">
        <f t="shared" si="588"/>
        <v>432748</v>
      </c>
      <c r="C3950" s="3"/>
      <c r="D3950" s="4">
        <f t="shared" si="589"/>
        <v>454105</v>
      </c>
      <c r="E3950" s="3"/>
      <c r="F3950" s="4">
        <f t="shared" si="590"/>
        <v>471160</v>
      </c>
      <c r="H3950" s="25" t="s">
        <v>201</v>
      </c>
      <c r="I3950" s="26">
        <v>871424</v>
      </c>
      <c r="J3950" s="26">
        <v>1026983</v>
      </c>
      <c r="K3950" s="26">
        <v>892566</v>
      </c>
      <c r="L3950" s="25">
        <v>7</v>
      </c>
      <c r="M3950" s="25" t="s">
        <v>122</v>
      </c>
    </row>
    <row r="3951" spans="1:13" s="5" customFormat="1" ht="15.75">
      <c r="A3951" s="4" t="s">
        <v>9</v>
      </c>
      <c r="B3951" s="4">
        <f t="shared" si="588"/>
        <v>871424</v>
      </c>
      <c r="C3951" s="3"/>
      <c r="D3951" s="4">
        <f t="shared" si="589"/>
        <v>1026983</v>
      </c>
      <c r="E3951" s="3"/>
      <c r="F3951" s="4">
        <f t="shared" si="590"/>
        <v>892566</v>
      </c>
      <c r="H3951" s="25" t="s">
        <v>201</v>
      </c>
      <c r="I3951" s="26">
        <v>0</v>
      </c>
      <c r="J3951" s="26">
        <v>1483610</v>
      </c>
      <c r="K3951" s="26">
        <v>1514027</v>
      </c>
      <c r="L3951" s="25">
        <v>8</v>
      </c>
      <c r="M3951" s="25" t="s">
        <v>123</v>
      </c>
    </row>
    <row r="3952" spans="1:13" s="5" customFormat="1" ht="15.75">
      <c r="A3952" s="4" t="s">
        <v>10</v>
      </c>
      <c r="B3952" s="12">
        <f t="shared" si="588"/>
        <v>0</v>
      </c>
      <c r="C3952" s="3"/>
      <c r="D3952" s="12">
        <f t="shared" si="589"/>
        <v>1483610</v>
      </c>
      <c r="E3952" s="3"/>
      <c r="F3952" s="12">
        <f t="shared" si="590"/>
        <v>1514027</v>
      </c>
      <c r="H3952" s="25" t="s">
        <v>201</v>
      </c>
      <c r="I3952" s="26">
        <v>2004032</v>
      </c>
      <c r="J3952" s="26">
        <v>2172843</v>
      </c>
      <c r="K3952" s="26">
        <v>2092052</v>
      </c>
      <c r="L3952" s="25">
        <v>9</v>
      </c>
      <c r="M3952" s="25" t="s">
        <v>124</v>
      </c>
    </row>
    <row r="3953" spans="1:13" s="5" customFormat="1" ht="15.75">
      <c r="A3953" s="4"/>
      <c r="B3953" s="3"/>
      <c r="C3953" s="3"/>
      <c r="D3953" s="3"/>
      <c r="E3953" s="3"/>
      <c r="F3953" s="3"/>
      <c r="H3953" s="25" t="s">
        <v>201</v>
      </c>
      <c r="I3953" s="26">
        <v>401552</v>
      </c>
      <c r="J3953" s="26">
        <v>462398</v>
      </c>
      <c r="K3953" s="26">
        <v>384997</v>
      </c>
      <c r="L3953" s="25">
        <v>10</v>
      </c>
      <c r="M3953" s="25" t="s">
        <v>125</v>
      </c>
    </row>
    <row r="3954" spans="1:13" s="5" customFormat="1" ht="15.75">
      <c r="A3954" s="4" t="s">
        <v>11</v>
      </c>
      <c r="B3954" s="4">
        <f>SUM(B3947:B3953)</f>
        <v>95786176</v>
      </c>
      <c r="C3954" s="3"/>
      <c r="D3954" s="4">
        <f>SUM(D3947:D3953)</f>
        <v>98461006</v>
      </c>
      <c r="E3954" s="3"/>
      <c r="F3954" s="4">
        <f>SUM(F3947:F3953)</f>
        <v>103384522</v>
      </c>
      <c r="H3954" s="25" t="s">
        <v>201</v>
      </c>
      <c r="I3954" s="26">
        <v>4054328</v>
      </c>
      <c r="J3954" s="26">
        <v>4201874</v>
      </c>
      <c r="K3954" s="26">
        <v>4272674</v>
      </c>
      <c r="L3954" s="25">
        <v>11</v>
      </c>
      <c r="M3954" s="25" t="s">
        <v>126</v>
      </c>
    </row>
    <row r="3955" spans="1:13" s="5" customFormat="1" ht="15.75">
      <c r="A3955" s="4"/>
      <c r="B3955" s="4"/>
      <c r="C3955" s="3"/>
      <c r="D3955" s="4"/>
      <c r="E3955" s="3"/>
      <c r="F3955" s="4"/>
      <c r="H3955" s="25" t="s">
        <v>201</v>
      </c>
      <c r="I3955" s="26">
        <v>4095421</v>
      </c>
      <c r="J3955" s="26">
        <v>4579046</v>
      </c>
      <c r="K3955" s="26">
        <v>4972145</v>
      </c>
      <c r="L3955" s="25">
        <v>12</v>
      </c>
      <c r="M3955" s="25" t="s">
        <v>127</v>
      </c>
    </row>
    <row r="3956" spans="1:13" s="5" customFormat="1" ht="15.75">
      <c r="A3956" s="4" t="s">
        <v>12</v>
      </c>
      <c r="B3956" s="3">
        <f>I3952</f>
        <v>2004032</v>
      </c>
      <c r="C3956" s="3"/>
      <c r="D3956" s="3">
        <f>J3952</f>
        <v>2172843</v>
      </c>
      <c r="E3956" s="3"/>
      <c r="F3956" s="3">
        <f>K3952</f>
        <v>2092052</v>
      </c>
      <c r="H3956" s="25" t="s">
        <v>201</v>
      </c>
      <c r="I3956" s="26">
        <v>0</v>
      </c>
      <c r="J3956" s="26">
        <v>0</v>
      </c>
      <c r="K3956" s="26">
        <v>14495110</v>
      </c>
      <c r="L3956" s="25">
        <v>13</v>
      </c>
      <c r="M3956" s="25" t="s">
        <v>128</v>
      </c>
    </row>
    <row r="3957" spans="1:13" s="5" customFormat="1" ht="15.75">
      <c r="A3957" s="4" t="s">
        <v>13</v>
      </c>
      <c r="B3957" s="12">
        <f>I3953</f>
        <v>401552</v>
      </c>
      <c r="C3957" s="3"/>
      <c r="D3957" s="12">
        <f>J3953</f>
        <v>462398</v>
      </c>
      <c r="E3957" s="3"/>
      <c r="F3957" s="12">
        <f>K3953</f>
        <v>384997</v>
      </c>
      <c r="H3957" s="25" t="s">
        <v>201</v>
      </c>
      <c r="I3957" s="26">
        <v>6868602</v>
      </c>
      <c r="J3957" s="26">
        <v>6588518</v>
      </c>
      <c r="K3957" s="26">
        <v>5560162</v>
      </c>
      <c r="L3957" s="25">
        <v>14</v>
      </c>
      <c r="M3957" s="25" t="s">
        <v>129</v>
      </c>
    </row>
    <row r="3958" spans="1:13" s="5" customFormat="1" ht="15.75">
      <c r="A3958" s="4"/>
      <c r="B3958" s="3"/>
      <c r="C3958" s="3"/>
      <c r="D3958" s="3"/>
      <c r="E3958" s="3"/>
      <c r="F3958" s="3"/>
      <c r="H3958" s="25" t="s">
        <v>201</v>
      </c>
      <c r="I3958" s="26">
        <v>306213</v>
      </c>
      <c r="J3958" s="26">
        <v>363137</v>
      </c>
      <c r="K3958" s="26">
        <v>365696</v>
      </c>
      <c r="L3958" s="25">
        <v>15</v>
      </c>
      <c r="M3958" s="25" t="s">
        <v>130</v>
      </c>
    </row>
    <row r="3959" spans="1:13" s="5" customFormat="1" ht="15.75">
      <c r="A3959" s="4" t="s">
        <v>14</v>
      </c>
      <c r="B3959" s="4">
        <f>SUM(B3956:B3958)</f>
        <v>2405584</v>
      </c>
      <c r="C3959" s="3"/>
      <c r="D3959" s="4">
        <f>SUM(D3956:D3958)</f>
        <v>2635241</v>
      </c>
      <c r="E3959" s="3"/>
      <c r="F3959" s="4">
        <f>SUM(F3956:F3958)</f>
        <v>2477049</v>
      </c>
      <c r="H3959" s="25" t="s">
        <v>201</v>
      </c>
      <c r="I3959" s="26">
        <v>31685</v>
      </c>
      <c r="J3959" s="26">
        <v>33281</v>
      </c>
      <c r="K3959" s="26">
        <v>34534</v>
      </c>
      <c r="L3959" s="25">
        <v>16</v>
      </c>
      <c r="M3959" s="25" t="s">
        <v>131</v>
      </c>
    </row>
    <row r="3960" spans="1:13" s="5" customFormat="1" ht="15.75">
      <c r="A3960" s="4"/>
      <c r="B3960" s="4"/>
      <c r="C3960" s="4"/>
      <c r="D3960" s="4"/>
      <c r="E3960" s="4"/>
      <c r="F3960" s="4"/>
      <c r="H3960" s="25" t="s">
        <v>201</v>
      </c>
      <c r="I3960" s="29">
        <v>0</v>
      </c>
      <c r="J3960" s="29">
        <v>0</v>
      </c>
      <c r="K3960" s="29">
        <v>0</v>
      </c>
      <c r="L3960" s="25">
        <v>17</v>
      </c>
      <c r="M3960" s="25" t="s">
        <v>132</v>
      </c>
    </row>
    <row r="3961" spans="1:13" s="5" customFormat="1" ht="15.75">
      <c r="A3961" s="4" t="s">
        <v>15</v>
      </c>
      <c r="B3961" s="4">
        <f aca="true" t="shared" si="591" ref="B3961:B3967">I3954</f>
        <v>4054328</v>
      </c>
      <c r="C3961" s="3"/>
      <c r="D3961" s="4">
        <f aca="true" t="shared" si="592" ref="D3961:D3967">J3954</f>
        <v>4201874</v>
      </c>
      <c r="E3961" s="3"/>
      <c r="F3961" s="4">
        <f aca="true" t="shared" si="593" ref="F3961:F3967">K3954</f>
        <v>4272674</v>
      </c>
      <c r="H3961" s="25" t="s">
        <v>201</v>
      </c>
      <c r="I3961" s="27">
        <v>47832775</v>
      </c>
      <c r="J3961" s="27">
        <v>59584850</v>
      </c>
      <c r="K3961" s="27">
        <v>68478573</v>
      </c>
      <c r="L3961" s="25">
        <v>18</v>
      </c>
      <c r="M3961" s="25" t="s">
        <v>133</v>
      </c>
    </row>
    <row r="3962" spans="1:13" s="5" customFormat="1" ht="15.75">
      <c r="A3962" s="4" t="s">
        <v>16</v>
      </c>
      <c r="B3962" s="4">
        <f t="shared" si="591"/>
        <v>4095421</v>
      </c>
      <c r="C3962" s="3"/>
      <c r="D3962" s="4">
        <f t="shared" si="592"/>
        <v>4579046</v>
      </c>
      <c r="E3962" s="3"/>
      <c r="F3962" s="4">
        <f t="shared" si="593"/>
        <v>4972145</v>
      </c>
      <c r="H3962" s="25" t="s">
        <v>201</v>
      </c>
      <c r="I3962" s="26">
        <v>6792495</v>
      </c>
      <c r="J3962" s="26">
        <v>7022771</v>
      </c>
      <c r="K3962" s="26">
        <v>7022771</v>
      </c>
      <c r="L3962" s="25">
        <v>19</v>
      </c>
      <c r="M3962" s="25" t="s">
        <v>134</v>
      </c>
    </row>
    <row r="3963" spans="1:13" s="5" customFormat="1" ht="15.75">
      <c r="A3963" s="4" t="s">
        <v>17</v>
      </c>
      <c r="B3963" s="4">
        <f t="shared" si="591"/>
        <v>0</v>
      </c>
      <c r="C3963" s="3"/>
      <c r="D3963" s="4">
        <f t="shared" si="592"/>
        <v>0</v>
      </c>
      <c r="E3963" s="3"/>
      <c r="F3963" s="4">
        <f t="shared" si="593"/>
        <v>14495110</v>
      </c>
      <c r="H3963" s="25" t="s">
        <v>201</v>
      </c>
      <c r="I3963" s="26">
        <v>3760591</v>
      </c>
      <c r="J3963" s="26">
        <v>4246807</v>
      </c>
      <c r="K3963" s="26">
        <v>4638845</v>
      </c>
      <c r="L3963" s="25">
        <v>20</v>
      </c>
      <c r="M3963" s="25" t="s">
        <v>135</v>
      </c>
    </row>
    <row r="3964" spans="1:13" s="5" customFormat="1" ht="15.75">
      <c r="A3964" s="4" t="s">
        <v>18</v>
      </c>
      <c r="B3964" s="4">
        <f t="shared" si="591"/>
        <v>6868602</v>
      </c>
      <c r="C3964" s="3"/>
      <c r="D3964" s="4">
        <f t="shared" si="592"/>
        <v>6588518</v>
      </c>
      <c r="E3964" s="3"/>
      <c r="F3964" s="4">
        <f t="shared" si="593"/>
        <v>5560162</v>
      </c>
      <c r="H3964" s="25" t="s">
        <v>201</v>
      </c>
      <c r="I3964" s="26">
        <v>38466209</v>
      </c>
      <c r="J3964" s="26">
        <v>39406255</v>
      </c>
      <c r="K3964" s="26">
        <v>40552338</v>
      </c>
      <c r="L3964" s="25">
        <v>21</v>
      </c>
      <c r="M3964" s="25" t="s">
        <v>136</v>
      </c>
    </row>
    <row r="3965" spans="1:13" s="5" customFormat="1" ht="15.75">
      <c r="A3965" s="4" t="s">
        <v>19</v>
      </c>
      <c r="B3965" s="4">
        <f t="shared" si="591"/>
        <v>306213</v>
      </c>
      <c r="C3965" s="3"/>
      <c r="D3965" s="4">
        <f t="shared" si="592"/>
        <v>363137</v>
      </c>
      <c r="E3965" s="3"/>
      <c r="F3965" s="4">
        <f t="shared" si="593"/>
        <v>365696</v>
      </c>
      <c r="H3965" s="25" t="s">
        <v>201</v>
      </c>
      <c r="I3965" s="26">
        <v>122005</v>
      </c>
      <c r="J3965" s="26">
        <v>125715</v>
      </c>
      <c r="K3965" s="26">
        <v>129361</v>
      </c>
      <c r="L3965" s="25">
        <v>22</v>
      </c>
      <c r="M3965" s="25" t="s">
        <v>137</v>
      </c>
    </row>
    <row r="3966" spans="1:13" s="5" customFormat="1" ht="15.75">
      <c r="A3966" s="4" t="s">
        <v>20</v>
      </c>
      <c r="B3966" s="4">
        <f t="shared" si="591"/>
        <v>31685</v>
      </c>
      <c r="C3966" s="3"/>
      <c r="D3966" s="4">
        <f t="shared" si="592"/>
        <v>33281</v>
      </c>
      <c r="E3966" s="3"/>
      <c r="F3966" s="4">
        <f t="shared" si="593"/>
        <v>34534</v>
      </c>
      <c r="H3966" s="25" t="s">
        <v>201</v>
      </c>
      <c r="I3966" s="26">
        <v>102800</v>
      </c>
      <c r="J3966" s="26">
        <v>110821</v>
      </c>
      <c r="K3966" s="26">
        <v>122084</v>
      </c>
      <c r="L3966" s="25">
        <v>23</v>
      </c>
      <c r="M3966" s="25" t="s">
        <v>138</v>
      </c>
    </row>
    <row r="3967" spans="1:13" s="5" customFormat="1" ht="15.75">
      <c r="A3967" s="4" t="s">
        <v>21</v>
      </c>
      <c r="B3967" s="4">
        <f t="shared" si="591"/>
        <v>0</v>
      </c>
      <c r="C3967" s="3"/>
      <c r="D3967" s="4">
        <f t="shared" si="592"/>
        <v>0</v>
      </c>
      <c r="E3967" s="3"/>
      <c r="F3967" s="4">
        <f t="shared" si="593"/>
        <v>0</v>
      </c>
      <c r="H3967" s="25" t="s">
        <v>201</v>
      </c>
      <c r="I3967" s="26">
        <v>478248</v>
      </c>
      <c r="J3967" s="26">
        <v>477289</v>
      </c>
      <c r="K3967" s="26">
        <v>486618</v>
      </c>
      <c r="L3967" s="25">
        <v>24</v>
      </c>
      <c r="M3967" s="25" t="s">
        <v>139</v>
      </c>
    </row>
    <row r="3968" spans="1:13" s="5" customFormat="1" ht="15.75">
      <c r="A3968" s="4"/>
      <c r="B3968" s="4"/>
      <c r="C3968" s="3"/>
      <c r="D3968" s="4"/>
      <c r="E3968" s="3"/>
      <c r="F3968" s="4"/>
      <c r="H3968" s="25" t="s">
        <v>201</v>
      </c>
      <c r="I3968" s="26">
        <v>291746</v>
      </c>
      <c r="J3968" s="26">
        <v>291746</v>
      </c>
      <c r="K3968" s="26">
        <v>297581</v>
      </c>
      <c r="L3968" s="25">
        <v>25</v>
      </c>
      <c r="M3968" s="25" t="s">
        <v>140</v>
      </c>
    </row>
    <row r="3969" spans="1:13" s="5" customFormat="1" ht="15.75">
      <c r="A3969" s="4" t="s">
        <v>22</v>
      </c>
      <c r="B3969" s="4">
        <f>I3961</f>
        <v>47832775</v>
      </c>
      <c r="C3969" s="3"/>
      <c r="D3969" s="4">
        <f>J3961</f>
        <v>59584850</v>
      </c>
      <c r="E3969" s="3"/>
      <c r="F3969" s="4">
        <f>K3961</f>
        <v>68478573</v>
      </c>
      <c r="H3969" s="25" t="s">
        <v>201</v>
      </c>
      <c r="I3969" s="26">
        <v>0</v>
      </c>
      <c r="J3969" s="26">
        <v>0</v>
      </c>
      <c r="K3969" s="26">
        <v>50000</v>
      </c>
      <c r="L3969" s="25">
        <v>26</v>
      </c>
      <c r="M3969" s="25" t="s">
        <v>141</v>
      </c>
    </row>
    <row r="3970" spans="1:13" s="5" customFormat="1" ht="15.75">
      <c r="A3970" s="4" t="s">
        <v>23</v>
      </c>
      <c r="B3970" s="4">
        <f>I3962</f>
        <v>6792495</v>
      </c>
      <c r="C3970" s="3"/>
      <c r="D3970" s="4">
        <f>J3962</f>
        <v>7022771</v>
      </c>
      <c r="E3970" s="3"/>
      <c r="F3970" s="4">
        <f>K3962</f>
        <v>7022771</v>
      </c>
      <c r="H3970" s="25" t="s">
        <v>201</v>
      </c>
      <c r="I3970" s="26">
        <v>16770159</v>
      </c>
      <c r="J3970" s="26">
        <v>16634702</v>
      </c>
      <c r="K3970" s="26">
        <v>16634702</v>
      </c>
      <c r="L3970" s="25">
        <v>27</v>
      </c>
      <c r="M3970" s="25" t="s">
        <v>142</v>
      </c>
    </row>
    <row r="3971" spans="1:13" s="5" customFormat="1" ht="15.75">
      <c r="A3971" s="4" t="s">
        <v>24</v>
      </c>
      <c r="B3971" s="12">
        <f>I3963</f>
        <v>3760591</v>
      </c>
      <c r="C3971" s="3"/>
      <c r="D3971" s="12">
        <f>J3963</f>
        <v>4246807</v>
      </c>
      <c r="E3971" s="3"/>
      <c r="F3971" s="12">
        <f>K3963</f>
        <v>4638845</v>
      </c>
      <c r="H3971" s="25" t="s">
        <v>201</v>
      </c>
      <c r="I3971" s="26">
        <v>1702786</v>
      </c>
      <c r="J3971" s="26">
        <v>1731379</v>
      </c>
      <c r="K3971" s="26">
        <v>1761538</v>
      </c>
      <c r="L3971" s="25">
        <v>28</v>
      </c>
      <c r="M3971" s="25" t="s">
        <v>143</v>
      </c>
    </row>
    <row r="3972" spans="1:13" s="5" customFormat="1" ht="15.75">
      <c r="A3972" s="4"/>
      <c r="B3972" s="4"/>
      <c r="C3972" s="3"/>
      <c r="D3972" s="4"/>
      <c r="E3972" s="3"/>
      <c r="F3972" s="4"/>
      <c r="H3972" s="25" t="s">
        <v>201</v>
      </c>
      <c r="I3972" s="26">
        <v>5665547</v>
      </c>
      <c r="J3972" s="26">
        <v>5748445</v>
      </c>
      <c r="K3972" s="26">
        <v>6159621</v>
      </c>
      <c r="L3972" s="25">
        <v>29</v>
      </c>
      <c r="M3972" s="25" t="s">
        <v>144</v>
      </c>
    </row>
    <row r="3973" spans="1:13" s="5" customFormat="1" ht="15.75">
      <c r="A3973" s="4" t="s">
        <v>25</v>
      </c>
      <c r="B3973" s="4">
        <f>SUM(B3969:B3972)</f>
        <v>58385861</v>
      </c>
      <c r="C3973" s="3"/>
      <c r="D3973" s="4">
        <f>SUM(D3969:D3972)</f>
        <v>70854428</v>
      </c>
      <c r="E3973" s="3"/>
      <c r="F3973" s="4">
        <f>SUM(F3969:F3972)</f>
        <v>80140189</v>
      </c>
      <c r="H3973" s="25" t="s">
        <v>201</v>
      </c>
      <c r="I3973" s="26">
        <v>0</v>
      </c>
      <c r="J3973" s="26">
        <v>0</v>
      </c>
      <c r="K3973" s="26">
        <v>315380</v>
      </c>
      <c r="L3973" s="25">
        <v>30</v>
      </c>
      <c r="M3973" s="25" t="s">
        <v>145</v>
      </c>
    </row>
    <row r="3974" spans="1:13" s="5" customFormat="1" ht="15.75">
      <c r="A3974" s="4"/>
      <c r="B3974" s="4"/>
      <c r="C3974" s="3"/>
      <c r="D3974" s="4"/>
      <c r="E3974" s="3"/>
      <c r="F3974" s="4"/>
      <c r="H3974" s="25" t="s">
        <v>201</v>
      </c>
      <c r="I3974" s="26">
        <v>82226534</v>
      </c>
      <c r="J3974" s="26">
        <v>96517727</v>
      </c>
      <c r="K3974" s="26">
        <v>95600000</v>
      </c>
      <c r="L3974" s="25">
        <v>31</v>
      </c>
      <c r="M3974" s="25" t="s">
        <v>146</v>
      </c>
    </row>
    <row r="3975" spans="1:13" s="5" customFormat="1" ht="15.75">
      <c r="A3975" s="4" t="s">
        <v>26</v>
      </c>
      <c r="B3975" s="4">
        <f aca="true" t="shared" si="594" ref="B3975:B3980">I3964</f>
        <v>38466209</v>
      </c>
      <c r="C3975" s="3"/>
      <c r="D3975" s="4">
        <f aca="true" t="shared" si="595" ref="D3975:D3980">J3964</f>
        <v>39406255</v>
      </c>
      <c r="E3975" s="3"/>
      <c r="F3975" s="4">
        <f aca="true" t="shared" si="596" ref="F3975:F3980">K3964</f>
        <v>40552338</v>
      </c>
      <c r="H3975" s="25" t="s">
        <v>201</v>
      </c>
      <c r="I3975" s="26">
        <v>6954332</v>
      </c>
      <c r="J3975" s="26">
        <v>7339464</v>
      </c>
      <c r="K3975" s="26">
        <v>7472856</v>
      </c>
      <c r="L3975" s="25">
        <v>32</v>
      </c>
      <c r="M3975" s="25" t="s">
        <v>147</v>
      </c>
    </row>
    <row r="3976" spans="1:13" s="5" customFormat="1" ht="15.75">
      <c r="A3976" s="4" t="s">
        <v>27</v>
      </c>
      <c r="B3976" s="4">
        <f t="shared" si="594"/>
        <v>122005</v>
      </c>
      <c r="C3976" s="3"/>
      <c r="D3976" s="4">
        <f t="shared" si="595"/>
        <v>125715</v>
      </c>
      <c r="E3976" s="3"/>
      <c r="F3976" s="4">
        <f t="shared" si="596"/>
        <v>129361</v>
      </c>
      <c r="H3976" s="25" t="s">
        <v>201</v>
      </c>
      <c r="I3976" s="26">
        <v>10843998</v>
      </c>
      <c r="J3976" s="26">
        <v>10563844</v>
      </c>
      <c r="K3976" s="26">
        <v>11112491</v>
      </c>
      <c r="L3976" s="25">
        <v>33</v>
      </c>
      <c r="M3976" s="25" t="s">
        <v>148</v>
      </c>
    </row>
    <row r="3977" spans="1:13" s="5" customFormat="1" ht="15.75">
      <c r="A3977" s="4" t="s">
        <v>28</v>
      </c>
      <c r="B3977" s="4">
        <f t="shared" si="594"/>
        <v>102800</v>
      </c>
      <c r="C3977" s="3"/>
      <c r="D3977" s="4">
        <f t="shared" si="595"/>
        <v>110821</v>
      </c>
      <c r="E3977" s="3"/>
      <c r="F3977" s="4">
        <f t="shared" si="596"/>
        <v>122084</v>
      </c>
      <c r="H3977" s="25" t="s">
        <v>201</v>
      </c>
      <c r="I3977" s="26">
        <v>1668318</v>
      </c>
      <c r="J3977" s="26">
        <v>1271985</v>
      </c>
      <c r="K3977" s="26">
        <v>1021008</v>
      </c>
      <c r="L3977" s="25">
        <v>34</v>
      </c>
      <c r="M3977" s="25" t="s">
        <v>149</v>
      </c>
    </row>
    <row r="3978" spans="1:13" s="5" customFormat="1" ht="15.75">
      <c r="A3978" s="4" t="s">
        <v>29</v>
      </c>
      <c r="B3978" s="4">
        <f t="shared" si="594"/>
        <v>478248</v>
      </c>
      <c r="C3978" s="3"/>
      <c r="D3978" s="4">
        <f t="shared" si="595"/>
        <v>477289</v>
      </c>
      <c r="E3978" s="3"/>
      <c r="F3978" s="4">
        <f t="shared" si="596"/>
        <v>486618</v>
      </c>
      <c r="H3978" s="25" t="s">
        <v>201</v>
      </c>
      <c r="I3978" s="26">
        <v>551712</v>
      </c>
      <c r="J3978" s="26">
        <v>274214</v>
      </c>
      <c r="K3978" s="26">
        <v>276305</v>
      </c>
      <c r="L3978" s="25">
        <v>35</v>
      </c>
      <c r="M3978" s="25" t="s">
        <v>150</v>
      </c>
    </row>
    <row r="3979" spans="1:13" s="5" customFormat="1" ht="15.75">
      <c r="A3979" s="4" t="s">
        <v>30</v>
      </c>
      <c r="B3979" s="4">
        <f t="shared" si="594"/>
        <v>291746</v>
      </c>
      <c r="C3979" s="3"/>
      <c r="D3979" s="4">
        <f t="shared" si="595"/>
        <v>291746</v>
      </c>
      <c r="E3979" s="3"/>
      <c r="F3979" s="4">
        <f t="shared" si="596"/>
        <v>297581</v>
      </c>
      <c r="H3979" s="25" t="s">
        <v>201</v>
      </c>
      <c r="I3979" s="26">
        <v>402930</v>
      </c>
      <c r="J3979" s="26">
        <v>540000</v>
      </c>
      <c r="K3979" s="26">
        <v>537000</v>
      </c>
      <c r="L3979" s="25">
        <v>36</v>
      </c>
      <c r="M3979" s="25" t="s">
        <v>151</v>
      </c>
    </row>
    <row r="3980" spans="1:13" s="5" customFormat="1" ht="15.75">
      <c r="A3980" s="4" t="s">
        <v>31</v>
      </c>
      <c r="B3980" s="12">
        <f t="shared" si="594"/>
        <v>0</v>
      </c>
      <c r="C3980" s="3"/>
      <c r="D3980" s="12">
        <f t="shared" si="595"/>
        <v>0</v>
      </c>
      <c r="E3980" s="3"/>
      <c r="F3980" s="12">
        <f t="shared" si="596"/>
        <v>50000</v>
      </c>
      <c r="H3980" s="25" t="s">
        <v>201</v>
      </c>
      <c r="I3980" s="26">
        <v>0</v>
      </c>
      <c r="J3980" s="26">
        <v>330885</v>
      </c>
      <c r="K3980" s="26">
        <v>335339</v>
      </c>
      <c r="L3980" s="25">
        <v>37</v>
      </c>
      <c r="M3980" s="25" t="s">
        <v>152</v>
      </c>
    </row>
    <row r="3981" spans="1:12" s="5" customFormat="1" ht="15.75">
      <c r="A3981" s="4"/>
      <c r="B3981" s="4"/>
      <c r="C3981" s="3"/>
      <c r="D3981" s="4"/>
      <c r="E3981" s="3"/>
      <c r="F3981" s="4"/>
      <c r="L3981" s="25"/>
    </row>
    <row r="3982" spans="1:12" s="5" customFormat="1" ht="15.75">
      <c r="A3982" s="4" t="s">
        <v>32</v>
      </c>
      <c r="B3982" s="4">
        <f>SUM(B3975:B3981)</f>
        <v>39461008</v>
      </c>
      <c r="C3982" s="3"/>
      <c r="D3982" s="4">
        <f>SUM(D3975:D3981)</f>
        <v>40411826</v>
      </c>
      <c r="E3982" s="3"/>
      <c r="F3982" s="4">
        <f>SUM(F3975:F3981)</f>
        <v>41637982</v>
      </c>
      <c r="L3982" s="25"/>
    </row>
    <row r="3983" spans="1:12" s="5" customFormat="1" ht="15.75">
      <c r="A3983" s="4"/>
      <c r="B3983" s="4"/>
      <c r="C3983" s="3"/>
      <c r="D3983" s="4"/>
      <c r="E3983" s="3"/>
      <c r="F3983" s="4"/>
      <c r="L3983" s="25"/>
    </row>
    <row r="3984" spans="1:12" s="5" customFormat="1" ht="15.75">
      <c r="A3984" s="4" t="s">
        <v>33</v>
      </c>
      <c r="B3984" s="4">
        <f>I3970</f>
        <v>16770159</v>
      </c>
      <c r="C3984" s="3"/>
      <c r="D3984" s="4">
        <f>J3970</f>
        <v>16634702</v>
      </c>
      <c r="E3984" s="3"/>
      <c r="F3984" s="4">
        <f>K3970</f>
        <v>16634702</v>
      </c>
      <c r="L3984" s="25"/>
    </row>
    <row r="3985" spans="1:12" s="5" customFormat="1" ht="15.75">
      <c r="A3985" s="4" t="s">
        <v>34</v>
      </c>
      <c r="B3985" s="4">
        <f>I3971</f>
        <v>1702786</v>
      </c>
      <c r="C3985" s="3"/>
      <c r="D3985" s="4">
        <f>J3971</f>
        <v>1731379</v>
      </c>
      <c r="E3985" s="3"/>
      <c r="F3985" s="4">
        <f>K3971</f>
        <v>1761538</v>
      </c>
      <c r="L3985" s="25"/>
    </row>
    <row r="3986" spans="1:12" s="5" customFormat="1" ht="15.75">
      <c r="A3986" s="4" t="s">
        <v>35</v>
      </c>
      <c r="B3986" s="4">
        <f>I3972</f>
        <v>5665547</v>
      </c>
      <c r="C3986" s="3"/>
      <c r="D3986" s="4">
        <f>J3972</f>
        <v>5748445</v>
      </c>
      <c r="E3986" s="3"/>
      <c r="F3986" s="4">
        <f>K3972</f>
        <v>6159621</v>
      </c>
      <c r="L3986" s="25"/>
    </row>
    <row r="3987" spans="1:12" s="5" customFormat="1" ht="15.75">
      <c r="A3987" s="4" t="s">
        <v>36</v>
      </c>
      <c r="B3987" s="12">
        <f>I3973</f>
        <v>0</v>
      </c>
      <c r="C3987" s="3"/>
      <c r="D3987" s="12">
        <f>J3973</f>
        <v>0</v>
      </c>
      <c r="E3987" s="3"/>
      <c r="F3987" s="12">
        <f>K3973</f>
        <v>315380</v>
      </c>
      <c r="L3987" s="25"/>
    </row>
    <row r="3988" spans="1:12" s="5" customFormat="1" ht="15.75">
      <c r="A3988" s="4"/>
      <c r="B3988" s="4"/>
      <c r="C3988" s="3"/>
      <c r="D3988" s="4"/>
      <c r="E3988" s="3"/>
      <c r="F3988" s="4"/>
      <c r="L3988" s="25"/>
    </row>
    <row r="3989" spans="1:12" s="5" customFormat="1" ht="15.75">
      <c r="A3989" s="4" t="s">
        <v>37</v>
      </c>
      <c r="B3989" s="4">
        <f>SUM(B3984:B3988)</f>
        <v>24138492</v>
      </c>
      <c r="C3989" s="3"/>
      <c r="D3989" s="4">
        <f>SUM(D3984:D3988)</f>
        <v>24114526</v>
      </c>
      <c r="E3989" s="3"/>
      <c r="F3989" s="4">
        <f>SUM(F3984:F3988)</f>
        <v>24871241</v>
      </c>
      <c r="L3989" s="25"/>
    </row>
    <row r="3990" spans="1:12" s="5" customFormat="1" ht="15.75">
      <c r="A3990" s="4"/>
      <c r="B3990" s="4"/>
      <c r="C3990" s="3"/>
      <c r="D3990" s="4"/>
      <c r="E3990" s="3"/>
      <c r="F3990" s="4"/>
      <c r="L3990" s="25"/>
    </row>
    <row r="3991" spans="1:12" s="5" customFormat="1" ht="15.75">
      <c r="A3991" s="4" t="s">
        <v>38</v>
      </c>
      <c r="B3991" s="4">
        <f aca="true" t="shared" si="597" ref="B3991:B3996">I3974</f>
        <v>82226534</v>
      </c>
      <c r="C3991" s="3"/>
      <c r="D3991" s="4">
        <f aca="true" t="shared" si="598" ref="D3991:D3996">J3974</f>
        <v>96517727</v>
      </c>
      <c r="E3991" s="3"/>
      <c r="F3991" s="4">
        <f aca="true" t="shared" si="599" ref="F3991:F3996">K3974</f>
        <v>95600000</v>
      </c>
      <c r="L3991" s="25"/>
    </row>
    <row r="3992" spans="1:12" s="5" customFormat="1" ht="15.75">
      <c r="A3992" s="4" t="s">
        <v>39</v>
      </c>
      <c r="B3992" s="4">
        <f t="shared" si="597"/>
        <v>6954332</v>
      </c>
      <c r="C3992" s="3"/>
      <c r="D3992" s="4">
        <f t="shared" si="598"/>
        <v>7339464</v>
      </c>
      <c r="E3992" s="3"/>
      <c r="F3992" s="4">
        <f t="shared" si="599"/>
        <v>7472856</v>
      </c>
      <c r="L3992" s="25"/>
    </row>
    <row r="3993" spans="1:12" s="5" customFormat="1" ht="15.75">
      <c r="A3993" s="4" t="s">
        <v>40</v>
      </c>
      <c r="B3993" s="4">
        <f t="shared" si="597"/>
        <v>10843998</v>
      </c>
      <c r="C3993" s="3"/>
      <c r="D3993" s="4">
        <f t="shared" si="598"/>
        <v>10563844</v>
      </c>
      <c r="E3993" s="3"/>
      <c r="F3993" s="4">
        <f t="shared" si="599"/>
        <v>11112491</v>
      </c>
      <c r="L3993" s="25"/>
    </row>
    <row r="3994" spans="1:12" s="5" customFormat="1" ht="15.75">
      <c r="A3994" s="4" t="s">
        <v>41</v>
      </c>
      <c r="B3994" s="4">
        <f t="shared" si="597"/>
        <v>1668318</v>
      </c>
      <c r="C3994" s="3"/>
      <c r="D3994" s="4">
        <f t="shared" si="598"/>
        <v>1271985</v>
      </c>
      <c r="E3994" s="3"/>
      <c r="F3994" s="4">
        <f t="shared" si="599"/>
        <v>1021008</v>
      </c>
      <c r="L3994" s="25"/>
    </row>
    <row r="3995" spans="1:12" s="5" customFormat="1" ht="15.75">
      <c r="A3995" s="4" t="s">
        <v>42</v>
      </c>
      <c r="B3995" s="4">
        <f t="shared" si="597"/>
        <v>551712</v>
      </c>
      <c r="C3995" s="3"/>
      <c r="D3995" s="4">
        <f t="shared" si="598"/>
        <v>274214</v>
      </c>
      <c r="E3995" s="3"/>
      <c r="F3995" s="4">
        <f t="shared" si="599"/>
        <v>276305</v>
      </c>
      <c r="L3995" s="25"/>
    </row>
    <row r="3996" spans="1:12" s="5" customFormat="1" ht="15.75">
      <c r="A3996" s="4" t="s">
        <v>43</v>
      </c>
      <c r="B3996" s="4">
        <f t="shared" si="597"/>
        <v>402930</v>
      </c>
      <c r="C3996" s="3"/>
      <c r="D3996" s="4">
        <f t="shared" si="598"/>
        <v>540000</v>
      </c>
      <c r="E3996" s="3"/>
      <c r="F3996" s="4">
        <f t="shared" si="599"/>
        <v>537000</v>
      </c>
      <c r="L3996" s="25"/>
    </row>
    <row r="3997" spans="1:12" s="5" customFormat="1" ht="15.75">
      <c r="A3997" s="4" t="s">
        <v>44</v>
      </c>
      <c r="B3997" s="4"/>
      <c r="C3997" s="4"/>
      <c r="D3997" s="4"/>
      <c r="E3997" s="3"/>
      <c r="F3997" s="4"/>
      <c r="L3997" s="25"/>
    </row>
    <row r="3998" spans="1:12" s="5" customFormat="1" ht="15.75">
      <c r="A3998" s="4" t="s">
        <v>45</v>
      </c>
      <c r="B3998" s="12">
        <f>I3980</f>
        <v>0</v>
      </c>
      <c r="C3998" s="3"/>
      <c r="D3998" s="12">
        <f>J3980</f>
        <v>330885</v>
      </c>
      <c r="E3998" s="3"/>
      <c r="F3998" s="12">
        <f>K3980</f>
        <v>335339</v>
      </c>
      <c r="L3998" s="25"/>
    </row>
    <row r="3999" spans="1:12" s="5" customFormat="1" ht="15.75">
      <c r="A3999" s="4"/>
      <c r="B3999" s="4"/>
      <c r="C3999" s="4"/>
      <c r="D3999" s="4"/>
      <c r="E3999" s="3"/>
      <c r="F3999" s="4"/>
      <c r="L3999" s="25"/>
    </row>
    <row r="4000" spans="1:12" s="5" customFormat="1" ht="15.75">
      <c r="A4000" s="4" t="s">
        <v>46</v>
      </c>
      <c r="B4000" s="4">
        <f>SUM(B3944:B3945)+B3954+SUM(B3958:B3967)+B3973+B3982+SUM(B3988:B3999)</f>
        <v>347028301</v>
      </c>
      <c r="C4000" s="3"/>
      <c r="D4000" s="4">
        <f>SUM(D3944:D3945)+D3954+SUM(D3958:D3967)+D3973+D3982+SUM(D3988:D3999)</f>
        <v>380042617</v>
      </c>
      <c r="E4000" s="3"/>
      <c r="F4000" s="4">
        <f>SUM(F3944:F3945)+F3954+SUM(F3958:F3967)+F3973+F3982+SUM(F3988:F3999)</f>
        <v>409593229</v>
      </c>
      <c r="L4000" s="25"/>
    </row>
    <row r="4001" spans="1:12" s="5" customFormat="1" ht="15.75">
      <c r="A4001" s="4"/>
      <c r="B4001" s="4"/>
      <c r="C4001" s="3"/>
      <c r="D4001" s="4"/>
      <c r="E4001" s="3"/>
      <c r="F4001" s="4"/>
      <c r="L4001" s="25"/>
    </row>
    <row r="4002" spans="1:12" s="5" customFormat="1" ht="15.75">
      <c r="A4002" s="13" t="s">
        <v>47</v>
      </c>
      <c r="B4002" s="4"/>
      <c r="C4002" s="4"/>
      <c r="D4002" s="4"/>
      <c r="E4002" s="4"/>
      <c r="F4002" s="4"/>
      <c r="L4002" s="25"/>
    </row>
    <row r="4003" spans="1:12" s="5" customFormat="1" ht="15.75">
      <c r="A4003" s="14" t="s">
        <v>48</v>
      </c>
      <c r="B4003" s="4"/>
      <c r="C4003" s="3"/>
      <c r="D4003" s="4"/>
      <c r="E4003" s="3"/>
      <c r="F4003" s="4"/>
      <c r="L4003" s="25"/>
    </row>
    <row r="4004" spans="1:12" s="5" customFormat="1" ht="15.75">
      <c r="A4004" s="14" t="s">
        <v>49</v>
      </c>
      <c r="B4004" s="4"/>
      <c r="C4004" s="3"/>
      <c r="D4004" s="4"/>
      <c r="E4004" s="3"/>
      <c r="F4004" s="4"/>
      <c r="L4004" s="25"/>
    </row>
    <row r="4005" spans="1:12" s="5" customFormat="1" ht="15.75">
      <c r="A4005" s="14" t="s">
        <v>50</v>
      </c>
      <c r="B4005" s="3"/>
      <c r="C4005" s="3"/>
      <c r="D4005" s="3"/>
      <c r="E4005" s="3"/>
      <c r="F4005" s="3"/>
      <c r="L4005" s="25"/>
    </row>
    <row r="4006" spans="1:12" s="5" customFormat="1" ht="15.75">
      <c r="A4006" s="14" t="s">
        <v>51</v>
      </c>
      <c r="B4006" s="4"/>
      <c r="C4006" s="3"/>
      <c r="D4006" s="4"/>
      <c r="E4006" s="3"/>
      <c r="F4006" s="4"/>
      <c r="L4006" s="25"/>
    </row>
    <row r="4007" spans="1:12" s="5" customFormat="1" ht="15.75">
      <c r="A4007" s="4"/>
      <c r="B4007" s="4"/>
      <c r="C4007" s="3"/>
      <c r="D4007" s="4"/>
      <c r="E4007" s="3"/>
      <c r="F4007" s="4"/>
      <c r="L4007" s="25"/>
    </row>
    <row r="4008" spans="1:12" s="5" customFormat="1" ht="15.75">
      <c r="A4008" s="4"/>
      <c r="B4008" s="4"/>
      <c r="C4008" s="3"/>
      <c r="D4008" s="4"/>
      <c r="E4008" s="3"/>
      <c r="F4008" s="4"/>
      <c r="L4008" s="25"/>
    </row>
    <row r="4009" spans="1:12" s="5" customFormat="1" ht="15.75">
      <c r="A4009" s="15"/>
      <c r="B4009" s="4"/>
      <c r="C4009" s="3"/>
      <c r="D4009" s="4"/>
      <c r="E4009" s="3"/>
      <c r="F4009" s="4"/>
      <c r="L4009" s="25"/>
    </row>
    <row r="4010" spans="1:12" s="5" customFormat="1" ht="15.75">
      <c r="A4010" s="15"/>
      <c r="B4010" s="4"/>
      <c r="C4010" s="3"/>
      <c r="D4010" s="4"/>
      <c r="E4010" s="3"/>
      <c r="F4010" s="4"/>
      <c r="L4010" s="25"/>
    </row>
    <row r="4011" spans="1:12" s="5" customFormat="1" ht="15.75">
      <c r="A4011" s="16"/>
      <c r="B4011" s="4"/>
      <c r="C4011" s="3"/>
      <c r="D4011" s="4"/>
      <c r="E4011" s="3"/>
      <c r="F4011" s="4"/>
      <c r="L4011" s="25"/>
    </row>
    <row r="4012" spans="1:12" s="5" customFormat="1" ht="15.75">
      <c r="A4012" s="17"/>
      <c r="B4012" s="4"/>
      <c r="C4012" s="3"/>
      <c r="D4012" s="4"/>
      <c r="E4012" s="3"/>
      <c r="F4012" s="4"/>
      <c r="L4012" s="25"/>
    </row>
    <row r="4013" spans="1:12" s="5" customFormat="1" ht="15.75">
      <c r="A4013" s="18" t="s">
        <v>52</v>
      </c>
      <c r="B4013" s="4"/>
      <c r="C4013" s="3"/>
      <c r="D4013" s="4"/>
      <c r="E4013" s="3"/>
      <c r="F4013" s="4"/>
      <c r="L4013" s="25"/>
    </row>
    <row r="4014" spans="1:12" s="5" customFormat="1" ht="15.75">
      <c r="A4014" s="4"/>
      <c r="B4014" s="4"/>
      <c r="C4014" s="3"/>
      <c r="D4014" s="4"/>
      <c r="E4014" s="3"/>
      <c r="F4014" s="4"/>
      <c r="L4014" s="25"/>
    </row>
    <row r="4015" spans="1:12" s="5" customFormat="1" ht="15.75">
      <c r="A4015" s="6" t="s">
        <v>0</v>
      </c>
      <c r="B4015" s="4"/>
      <c r="C4015" s="3"/>
      <c r="D4015" s="4"/>
      <c r="E4015" s="3"/>
      <c r="F4015" s="4"/>
      <c r="L4015" s="25"/>
    </row>
    <row r="4016" spans="1:12" s="5" customFormat="1" ht="15.75">
      <c r="A4016" s="4"/>
      <c r="B4016" s="4"/>
      <c r="C4016" s="3"/>
      <c r="D4016" s="4"/>
      <c r="E4016" s="3"/>
      <c r="F4016" s="4"/>
      <c r="L4016" s="25"/>
    </row>
    <row r="4017" spans="1:12" s="5" customFormat="1" ht="15.75">
      <c r="A4017" s="6" t="s">
        <v>1</v>
      </c>
      <c r="B4017" s="4"/>
      <c r="C4017" s="3"/>
      <c r="D4017" s="4"/>
      <c r="E4017" s="3"/>
      <c r="F4017" s="4"/>
      <c r="L4017" s="25"/>
    </row>
    <row r="4018" spans="1:12" s="5" customFormat="1" ht="15.75">
      <c r="A4018" s="19" t="s">
        <v>102</v>
      </c>
      <c r="B4018" s="4"/>
      <c r="C4018" s="3"/>
      <c r="D4018" s="4"/>
      <c r="E4018" s="3"/>
      <c r="F4018" s="4"/>
      <c r="L4018" s="25"/>
    </row>
    <row r="4019" spans="1:12" s="5" customFormat="1" ht="15.75">
      <c r="A4019" s="4"/>
      <c r="B4019" s="4"/>
      <c r="C4019" s="3"/>
      <c r="D4019" s="8"/>
      <c r="E4019" s="9"/>
      <c r="F4019" s="8"/>
      <c r="L4019" s="25"/>
    </row>
    <row r="4020" spans="1:12" s="5" customFormat="1" ht="15.75">
      <c r="A4020" s="4"/>
      <c r="B4020" s="10"/>
      <c r="C4020" s="11"/>
      <c r="D4020" s="10"/>
      <c r="E4020" s="11"/>
      <c r="F4020" s="10"/>
      <c r="L4020" s="25"/>
    </row>
    <row r="4021" spans="1:12" s="5" customFormat="1" ht="15.75">
      <c r="A4021" s="4"/>
      <c r="B4021" s="2">
        <v>1997</v>
      </c>
      <c r="C4021" s="1"/>
      <c r="D4021" s="2">
        <v>1998</v>
      </c>
      <c r="E4021" s="1"/>
      <c r="F4021" s="2">
        <v>1999</v>
      </c>
      <c r="L4021" s="25"/>
    </row>
    <row r="4022" spans="1:12" s="5" customFormat="1" ht="15.75">
      <c r="A4022" s="4"/>
      <c r="B4022" s="4"/>
      <c r="C4022" s="3"/>
      <c r="D4022" s="4"/>
      <c r="E4022" s="3"/>
      <c r="F4022" s="4"/>
      <c r="L4022" s="25"/>
    </row>
    <row r="4023" spans="1:13" s="5" customFormat="1" ht="15.75">
      <c r="A4023" s="4" t="s">
        <v>3</v>
      </c>
      <c r="B4023" s="4">
        <f>I4023</f>
        <v>1000000</v>
      </c>
      <c r="C4023" s="3"/>
      <c r="D4023" s="4">
        <f>J4023</f>
        <v>2125000</v>
      </c>
      <c r="E4023" s="3"/>
      <c r="F4023" s="4">
        <f>K4023</f>
        <v>2125000</v>
      </c>
      <c r="H4023" s="25" t="s">
        <v>202</v>
      </c>
      <c r="I4023" s="26">
        <v>1000000</v>
      </c>
      <c r="J4023" s="26">
        <v>2125000</v>
      </c>
      <c r="K4023" s="26">
        <v>2125000</v>
      </c>
      <c r="L4023" s="25">
        <v>1</v>
      </c>
      <c r="M4023" s="25" t="s">
        <v>116</v>
      </c>
    </row>
    <row r="4024" spans="1:13" s="5" customFormat="1" ht="15.75">
      <c r="A4024" s="4" t="s">
        <v>4</v>
      </c>
      <c r="B4024" s="4">
        <f>I4024</f>
        <v>1832682</v>
      </c>
      <c r="C4024" s="3"/>
      <c r="D4024" s="4">
        <f>J4024</f>
        <v>1755047</v>
      </c>
      <c r="E4024" s="3"/>
      <c r="F4024" s="4">
        <f>K4024</f>
        <v>1741190</v>
      </c>
      <c r="H4024" s="25" t="s">
        <v>202</v>
      </c>
      <c r="I4024" s="26">
        <v>1832682</v>
      </c>
      <c r="J4024" s="26">
        <v>1755047</v>
      </c>
      <c r="K4024" s="26">
        <v>1741190</v>
      </c>
      <c r="L4024" s="25">
        <v>2</v>
      </c>
      <c r="M4024" s="25" t="s">
        <v>117</v>
      </c>
    </row>
    <row r="4025" spans="1:13" s="5" customFormat="1" ht="15.75">
      <c r="A4025" s="4"/>
      <c r="B4025" s="4"/>
      <c r="C4025" s="3"/>
      <c r="D4025" s="4"/>
      <c r="E4025" s="3"/>
      <c r="F4025" s="4"/>
      <c r="H4025" s="25" t="s">
        <v>202</v>
      </c>
      <c r="I4025" s="26">
        <v>19289272</v>
      </c>
      <c r="J4025" s="26">
        <v>19399805</v>
      </c>
      <c r="K4025" s="26">
        <v>19730276</v>
      </c>
      <c r="L4025" s="25">
        <v>3</v>
      </c>
      <c r="M4025" s="25" t="s">
        <v>118</v>
      </c>
    </row>
    <row r="4026" spans="1:13" s="5" customFormat="1" ht="15.75">
      <c r="A4026" s="4" t="s">
        <v>5</v>
      </c>
      <c r="B4026" s="4">
        <f aca="true" t="shared" si="600" ref="B4026:B4031">I4025</f>
        <v>19289272</v>
      </c>
      <c r="C4026" s="3"/>
      <c r="D4026" s="4">
        <f aca="true" t="shared" si="601" ref="D4026:D4031">J4025</f>
        <v>19399805</v>
      </c>
      <c r="E4026" s="3"/>
      <c r="F4026" s="4">
        <f aca="true" t="shared" si="602" ref="F4026:F4031">K4025</f>
        <v>19730276</v>
      </c>
      <c r="H4026" s="25" t="s">
        <v>202</v>
      </c>
      <c r="I4026" s="26">
        <v>41599</v>
      </c>
      <c r="J4026" s="26">
        <v>41599</v>
      </c>
      <c r="K4026" s="26">
        <v>42308</v>
      </c>
      <c r="L4026" s="25">
        <v>4</v>
      </c>
      <c r="M4026" s="25" t="s">
        <v>119</v>
      </c>
    </row>
    <row r="4027" spans="1:13" s="5" customFormat="1" ht="15.75">
      <c r="A4027" s="4" t="s">
        <v>6</v>
      </c>
      <c r="B4027" s="4">
        <f t="shared" si="600"/>
        <v>41599</v>
      </c>
      <c r="C4027" s="3"/>
      <c r="D4027" s="4">
        <f t="shared" si="601"/>
        <v>41599</v>
      </c>
      <c r="E4027" s="3"/>
      <c r="F4027" s="4">
        <f t="shared" si="602"/>
        <v>42308</v>
      </c>
      <c r="H4027" s="25" t="s">
        <v>202</v>
      </c>
      <c r="I4027" s="26">
        <v>477615</v>
      </c>
      <c r="J4027" s="26">
        <v>565400</v>
      </c>
      <c r="K4027" s="26">
        <v>626250</v>
      </c>
      <c r="L4027" s="25">
        <v>5</v>
      </c>
      <c r="M4027" s="25" t="s">
        <v>120</v>
      </c>
    </row>
    <row r="4028" spans="1:13" s="5" customFormat="1" ht="15.75">
      <c r="A4028" s="4" t="s">
        <v>7</v>
      </c>
      <c r="B4028" s="4">
        <f t="shared" si="600"/>
        <v>477615</v>
      </c>
      <c r="C4028" s="3"/>
      <c r="D4028" s="4">
        <f t="shared" si="601"/>
        <v>565400</v>
      </c>
      <c r="E4028" s="3"/>
      <c r="F4028" s="4">
        <f t="shared" si="602"/>
        <v>626250</v>
      </c>
      <c r="H4028" s="25" t="s">
        <v>202</v>
      </c>
      <c r="I4028" s="26">
        <v>536277</v>
      </c>
      <c r="J4028" s="26">
        <v>561083</v>
      </c>
      <c r="K4028" s="26">
        <v>776372</v>
      </c>
      <c r="L4028" s="25">
        <v>6</v>
      </c>
      <c r="M4028" s="25" t="s">
        <v>121</v>
      </c>
    </row>
    <row r="4029" spans="1:13" s="5" customFormat="1" ht="15.75">
      <c r="A4029" s="4" t="s">
        <v>8</v>
      </c>
      <c r="B4029" s="4">
        <f t="shared" si="600"/>
        <v>536277</v>
      </c>
      <c r="C4029" s="3"/>
      <c r="D4029" s="4">
        <f t="shared" si="601"/>
        <v>561083</v>
      </c>
      <c r="E4029" s="3"/>
      <c r="F4029" s="4">
        <f t="shared" si="602"/>
        <v>776372</v>
      </c>
      <c r="H4029" s="25" t="s">
        <v>202</v>
      </c>
      <c r="I4029" s="26">
        <v>191305</v>
      </c>
      <c r="J4029" s="26">
        <v>214009</v>
      </c>
      <c r="K4029" s="26">
        <v>241767</v>
      </c>
      <c r="L4029" s="25">
        <v>7</v>
      </c>
      <c r="M4029" s="25" t="s">
        <v>122</v>
      </c>
    </row>
    <row r="4030" spans="1:13" s="5" customFormat="1" ht="15.75">
      <c r="A4030" s="4" t="s">
        <v>9</v>
      </c>
      <c r="B4030" s="4">
        <f t="shared" si="600"/>
        <v>191305</v>
      </c>
      <c r="C4030" s="3"/>
      <c r="D4030" s="4">
        <f t="shared" si="601"/>
        <v>214009</v>
      </c>
      <c r="E4030" s="3"/>
      <c r="F4030" s="4">
        <f t="shared" si="602"/>
        <v>241767</v>
      </c>
      <c r="H4030" s="25" t="s">
        <v>202</v>
      </c>
      <c r="I4030" s="26">
        <v>0</v>
      </c>
      <c r="J4030" s="26">
        <v>313306</v>
      </c>
      <c r="K4030" s="26">
        <v>315879</v>
      </c>
      <c r="L4030" s="25">
        <v>8</v>
      </c>
      <c r="M4030" s="25" t="s">
        <v>123</v>
      </c>
    </row>
    <row r="4031" spans="1:13" s="5" customFormat="1" ht="15.75">
      <c r="A4031" s="4" t="s">
        <v>10</v>
      </c>
      <c r="B4031" s="12">
        <f t="shared" si="600"/>
        <v>0</v>
      </c>
      <c r="C4031" s="3"/>
      <c r="D4031" s="12">
        <f t="shared" si="601"/>
        <v>313306</v>
      </c>
      <c r="E4031" s="3"/>
      <c r="F4031" s="12">
        <f t="shared" si="602"/>
        <v>315879</v>
      </c>
      <c r="H4031" s="25" t="s">
        <v>202</v>
      </c>
      <c r="I4031" s="26">
        <v>17305657</v>
      </c>
      <c r="J4031" s="26">
        <v>22346772</v>
      </c>
      <c r="K4031" s="26">
        <v>20952584</v>
      </c>
      <c r="L4031" s="25">
        <v>9</v>
      </c>
      <c r="M4031" s="25" t="s">
        <v>124</v>
      </c>
    </row>
    <row r="4032" spans="1:13" s="5" customFormat="1" ht="15.75">
      <c r="A4032" s="4"/>
      <c r="B4032" s="3"/>
      <c r="C4032" s="3"/>
      <c r="D4032" s="3"/>
      <c r="E4032" s="3"/>
      <c r="F4032" s="3"/>
      <c r="H4032" s="25" t="s">
        <v>202</v>
      </c>
      <c r="I4032" s="26">
        <v>970402</v>
      </c>
      <c r="J4032" s="26">
        <v>1154819</v>
      </c>
      <c r="K4032" s="26">
        <v>1207121</v>
      </c>
      <c r="L4032" s="25">
        <v>10</v>
      </c>
      <c r="M4032" s="25" t="s">
        <v>125</v>
      </c>
    </row>
    <row r="4033" spans="1:13" s="5" customFormat="1" ht="15.75">
      <c r="A4033" s="4" t="s">
        <v>11</v>
      </c>
      <c r="B4033" s="4">
        <f>SUM(B4026:B4032)</f>
        <v>20536068</v>
      </c>
      <c r="C4033" s="3"/>
      <c r="D4033" s="4">
        <f>SUM(D4026:D4032)</f>
        <v>21095202</v>
      </c>
      <c r="E4033" s="3"/>
      <c r="F4033" s="4">
        <f>SUM(F4026:F4032)</f>
        <v>21732852</v>
      </c>
      <c r="H4033" s="25" t="s">
        <v>202</v>
      </c>
      <c r="I4033" s="26">
        <v>1529674</v>
      </c>
      <c r="J4033" s="26">
        <v>1652805</v>
      </c>
      <c r="K4033" s="26">
        <v>1653300</v>
      </c>
      <c r="L4033" s="25">
        <v>11</v>
      </c>
      <c r="M4033" s="25" t="s">
        <v>126</v>
      </c>
    </row>
    <row r="4034" spans="1:13" s="5" customFormat="1" ht="15.75">
      <c r="A4034" s="4"/>
      <c r="B4034" s="4"/>
      <c r="C4034" s="3"/>
      <c r="D4034" s="4"/>
      <c r="E4034" s="3"/>
      <c r="F4034" s="4"/>
      <c r="H4034" s="25" t="s">
        <v>202</v>
      </c>
      <c r="I4034" s="26">
        <v>1539150</v>
      </c>
      <c r="J4034" s="26">
        <v>1736831</v>
      </c>
      <c r="K4034" s="26">
        <v>1861875</v>
      </c>
      <c r="L4034" s="25">
        <v>12</v>
      </c>
      <c r="M4034" s="25" t="s">
        <v>127</v>
      </c>
    </row>
    <row r="4035" spans="1:13" s="5" customFormat="1" ht="15.75">
      <c r="A4035" s="4" t="s">
        <v>12</v>
      </c>
      <c r="B4035" s="3">
        <f>I4031</f>
        <v>17305657</v>
      </c>
      <c r="C4035" s="3"/>
      <c r="D4035" s="3">
        <f>J4031</f>
        <v>22346772</v>
      </c>
      <c r="E4035" s="3"/>
      <c r="F4035" s="3">
        <f>K4031</f>
        <v>20952584</v>
      </c>
      <c r="H4035" s="25" t="s">
        <v>202</v>
      </c>
      <c r="I4035" s="26">
        <v>0</v>
      </c>
      <c r="J4035" s="26">
        <v>0</v>
      </c>
      <c r="K4035" s="26">
        <v>5623097</v>
      </c>
      <c r="L4035" s="25">
        <v>13</v>
      </c>
      <c r="M4035" s="25" t="s">
        <v>128</v>
      </c>
    </row>
    <row r="4036" spans="1:13" s="5" customFormat="1" ht="15.75">
      <c r="A4036" s="4" t="s">
        <v>13</v>
      </c>
      <c r="B4036" s="12">
        <f>I4032</f>
        <v>970402</v>
      </c>
      <c r="C4036" s="3"/>
      <c r="D4036" s="12">
        <f>J4032</f>
        <v>1154819</v>
      </c>
      <c r="E4036" s="3"/>
      <c r="F4036" s="12">
        <f>K4032</f>
        <v>1207121</v>
      </c>
      <c r="H4036" s="25" t="s">
        <v>202</v>
      </c>
      <c r="I4036" s="26">
        <v>2591482</v>
      </c>
      <c r="J4036" s="26">
        <v>2591590</v>
      </c>
      <c r="K4036" s="26">
        <v>2151490</v>
      </c>
      <c r="L4036" s="25">
        <v>14</v>
      </c>
      <c r="M4036" s="25" t="s">
        <v>129</v>
      </c>
    </row>
    <row r="4037" spans="1:13" s="5" customFormat="1" ht="15.75">
      <c r="A4037" s="4"/>
      <c r="B4037" s="3"/>
      <c r="C4037" s="3"/>
      <c r="D4037" s="3"/>
      <c r="E4037" s="3"/>
      <c r="F4037" s="3"/>
      <c r="H4037" s="25" t="s">
        <v>202</v>
      </c>
      <c r="I4037" s="26">
        <v>100000</v>
      </c>
      <c r="J4037" s="26">
        <v>100000</v>
      </c>
      <c r="K4037" s="26">
        <v>100000</v>
      </c>
      <c r="L4037" s="25">
        <v>15</v>
      </c>
      <c r="M4037" s="25" t="s">
        <v>130</v>
      </c>
    </row>
    <row r="4038" spans="1:13" s="5" customFormat="1" ht="15.75">
      <c r="A4038" s="4" t="s">
        <v>14</v>
      </c>
      <c r="B4038" s="4">
        <f>SUM(B4035:B4037)</f>
        <v>18276059</v>
      </c>
      <c r="C4038" s="3"/>
      <c r="D4038" s="4">
        <f>SUM(D4035:D4037)</f>
        <v>23501591</v>
      </c>
      <c r="E4038" s="3"/>
      <c r="F4038" s="4">
        <f>SUM(F4035:F4037)</f>
        <v>22159705</v>
      </c>
      <c r="H4038" s="25" t="s">
        <v>202</v>
      </c>
      <c r="I4038" s="26">
        <v>2024737</v>
      </c>
      <c r="J4038" s="26">
        <v>2242509</v>
      </c>
      <c r="K4038" s="26">
        <v>2326955</v>
      </c>
      <c r="L4038" s="25">
        <v>16</v>
      </c>
      <c r="M4038" s="25" t="s">
        <v>131</v>
      </c>
    </row>
    <row r="4039" spans="1:13" s="5" customFormat="1" ht="15.75">
      <c r="A4039" s="4"/>
      <c r="B4039" s="4"/>
      <c r="C4039" s="4"/>
      <c r="D4039" s="4"/>
      <c r="E4039" s="4"/>
      <c r="F4039" s="4"/>
      <c r="H4039" s="25" t="s">
        <v>202</v>
      </c>
      <c r="I4039" s="26">
        <v>0</v>
      </c>
      <c r="J4039" s="26">
        <v>0</v>
      </c>
      <c r="K4039" s="26">
        <v>0</v>
      </c>
      <c r="L4039" s="25">
        <v>17</v>
      </c>
      <c r="M4039" s="25" t="s">
        <v>132</v>
      </c>
    </row>
    <row r="4040" spans="1:13" s="5" customFormat="1" ht="15.75">
      <c r="A4040" s="4" t="s">
        <v>15</v>
      </c>
      <c r="B4040" s="4">
        <f aca="true" t="shared" si="603" ref="B4040:B4046">I4033</f>
        <v>1529674</v>
      </c>
      <c r="C4040" s="3"/>
      <c r="D4040" s="4">
        <f aca="true" t="shared" si="604" ref="D4040:D4046">J4033</f>
        <v>1652805</v>
      </c>
      <c r="E4040" s="3"/>
      <c r="F4040" s="4">
        <f aca="true" t="shared" si="605" ref="F4040:F4046">K4033</f>
        <v>1653300</v>
      </c>
      <c r="H4040" s="25" t="s">
        <v>202</v>
      </c>
      <c r="I4040" s="27">
        <v>7932164</v>
      </c>
      <c r="J4040" s="27">
        <v>9651526</v>
      </c>
      <c r="K4040" s="27">
        <v>10857498</v>
      </c>
      <c r="L4040" s="25">
        <v>18</v>
      </c>
      <c r="M4040" s="25" t="s">
        <v>133</v>
      </c>
    </row>
    <row r="4041" spans="1:13" s="5" customFormat="1" ht="15.75">
      <c r="A4041" s="4" t="s">
        <v>16</v>
      </c>
      <c r="B4041" s="4">
        <f t="shared" si="603"/>
        <v>1539150</v>
      </c>
      <c r="C4041" s="3"/>
      <c r="D4041" s="4">
        <f t="shared" si="604"/>
        <v>1736831</v>
      </c>
      <c r="E4041" s="3"/>
      <c r="F4041" s="4">
        <f t="shared" si="605"/>
        <v>1861875</v>
      </c>
      <c r="H4041" s="25" t="s">
        <v>202</v>
      </c>
      <c r="I4041" s="26">
        <v>1393847</v>
      </c>
      <c r="J4041" s="26">
        <v>1441100</v>
      </c>
      <c r="K4041" s="26">
        <v>1441100</v>
      </c>
      <c r="L4041" s="25">
        <v>19</v>
      </c>
      <c r="M4041" s="25" t="s">
        <v>134</v>
      </c>
    </row>
    <row r="4042" spans="1:13" s="5" customFormat="1" ht="15.75">
      <c r="A4042" s="4" t="s">
        <v>17</v>
      </c>
      <c r="B4042" s="4">
        <f t="shared" si="603"/>
        <v>0</v>
      </c>
      <c r="C4042" s="3"/>
      <c r="D4042" s="4">
        <f t="shared" si="604"/>
        <v>0</v>
      </c>
      <c r="E4042" s="3"/>
      <c r="F4042" s="4">
        <f t="shared" si="605"/>
        <v>5623097</v>
      </c>
      <c r="H4042" s="25" t="s">
        <v>202</v>
      </c>
      <c r="I4042" s="26">
        <v>1545710</v>
      </c>
      <c r="J4042" s="26">
        <v>1713659</v>
      </c>
      <c r="K4042" s="26">
        <v>1812075</v>
      </c>
      <c r="L4042" s="25">
        <v>20</v>
      </c>
      <c r="M4042" s="25" t="s">
        <v>135</v>
      </c>
    </row>
    <row r="4043" spans="1:13" s="5" customFormat="1" ht="15.75">
      <c r="A4043" s="4" t="s">
        <v>18</v>
      </c>
      <c r="B4043" s="4">
        <f t="shared" si="603"/>
        <v>2591482</v>
      </c>
      <c r="C4043" s="3"/>
      <c r="D4043" s="4">
        <f t="shared" si="604"/>
        <v>2591590</v>
      </c>
      <c r="E4043" s="3"/>
      <c r="F4043" s="4">
        <f t="shared" si="605"/>
        <v>2151490</v>
      </c>
      <c r="H4043" s="25" t="s">
        <v>202</v>
      </c>
      <c r="I4043" s="26">
        <v>7252500</v>
      </c>
      <c r="J4043" s="26">
        <v>7486246</v>
      </c>
      <c r="K4043" s="26">
        <v>7591209</v>
      </c>
      <c r="L4043" s="25">
        <v>21</v>
      </c>
      <c r="M4043" s="25" t="s">
        <v>136</v>
      </c>
    </row>
    <row r="4044" spans="1:13" s="5" customFormat="1" ht="15.75">
      <c r="A4044" s="4" t="s">
        <v>19</v>
      </c>
      <c r="B4044" s="4">
        <f t="shared" si="603"/>
        <v>100000</v>
      </c>
      <c r="C4044" s="3"/>
      <c r="D4044" s="4">
        <f t="shared" si="604"/>
        <v>100000</v>
      </c>
      <c r="E4044" s="3"/>
      <c r="F4044" s="4">
        <f t="shared" si="605"/>
        <v>100000</v>
      </c>
      <c r="H4044" s="25" t="s">
        <v>202</v>
      </c>
      <c r="I4044" s="26">
        <v>105777</v>
      </c>
      <c r="J4044" s="26">
        <v>108848</v>
      </c>
      <c r="K4044" s="26">
        <v>111025</v>
      </c>
      <c r="L4044" s="25">
        <v>22</v>
      </c>
      <c r="M4044" s="25" t="s">
        <v>137</v>
      </c>
    </row>
    <row r="4045" spans="1:13" s="5" customFormat="1" ht="15.75">
      <c r="A4045" s="4" t="s">
        <v>20</v>
      </c>
      <c r="B4045" s="4">
        <f t="shared" si="603"/>
        <v>2024737</v>
      </c>
      <c r="C4045" s="3"/>
      <c r="D4045" s="4">
        <f t="shared" si="604"/>
        <v>2242509</v>
      </c>
      <c r="E4045" s="3"/>
      <c r="F4045" s="4">
        <f t="shared" si="605"/>
        <v>2326955</v>
      </c>
      <c r="H4045" s="25" t="s">
        <v>202</v>
      </c>
      <c r="I4045" s="26">
        <v>102800</v>
      </c>
      <c r="J4045" s="26">
        <v>105884</v>
      </c>
      <c r="K4045" s="26">
        <v>116578</v>
      </c>
      <c r="L4045" s="25">
        <v>23</v>
      </c>
      <c r="M4045" s="25" t="s">
        <v>138</v>
      </c>
    </row>
    <row r="4046" spans="1:13" s="5" customFormat="1" ht="15.75">
      <c r="A4046" s="4" t="s">
        <v>21</v>
      </c>
      <c r="B4046" s="4">
        <f t="shared" si="603"/>
        <v>0</v>
      </c>
      <c r="C4046" s="3"/>
      <c r="D4046" s="4">
        <f t="shared" si="604"/>
        <v>0</v>
      </c>
      <c r="E4046" s="3"/>
      <c r="F4046" s="4">
        <f t="shared" si="605"/>
        <v>0</v>
      </c>
      <c r="H4046" s="25" t="s">
        <v>202</v>
      </c>
      <c r="I4046" s="26">
        <v>300000</v>
      </c>
      <c r="J4046" s="26">
        <v>300000</v>
      </c>
      <c r="K4046" s="26">
        <v>300000</v>
      </c>
      <c r="L4046" s="25">
        <v>24</v>
      </c>
      <c r="M4046" s="25" t="s">
        <v>139</v>
      </c>
    </row>
    <row r="4047" spans="1:13" s="5" customFormat="1" ht="15.75">
      <c r="A4047" s="4"/>
      <c r="B4047" s="4"/>
      <c r="C4047" s="3"/>
      <c r="D4047" s="4"/>
      <c r="E4047" s="3"/>
      <c r="F4047" s="4"/>
      <c r="H4047" s="25" t="s">
        <v>202</v>
      </c>
      <c r="I4047" s="26">
        <v>291746</v>
      </c>
      <c r="J4047" s="26">
        <v>291746</v>
      </c>
      <c r="K4047" s="26">
        <v>297581</v>
      </c>
      <c r="L4047" s="25">
        <v>25</v>
      </c>
      <c r="M4047" s="25" t="s">
        <v>140</v>
      </c>
    </row>
    <row r="4048" spans="1:13" s="5" customFormat="1" ht="15.75">
      <c r="A4048" s="4" t="s">
        <v>22</v>
      </c>
      <c r="B4048" s="4">
        <f>I4040</f>
        <v>7932164</v>
      </c>
      <c r="C4048" s="3"/>
      <c r="D4048" s="4">
        <f>J4040</f>
        <v>9651526</v>
      </c>
      <c r="E4048" s="3"/>
      <c r="F4048" s="4">
        <f>K4040</f>
        <v>10857498</v>
      </c>
      <c r="H4048" s="25" t="s">
        <v>202</v>
      </c>
      <c r="I4048" s="26">
        <v>0</v>
      </c>
      <c r="J4048" s="26">
        <v>0</v>
      </c>
      <c r="K4048" s="26">
        <v>50000</v>
      </c>
      <c r="L4048" s="25">
        <v>26</v>
      </c>
      <c r="M4048" s="25" t="s">
        <v>141</v>
      </c>
    </row>
    <row r="4049" spans="1:13" s="5" customFormat="1" ht="15.75">
      <c r="A4049" s="4" t="s">
        <v>23</v>
      </c>
      <c r="B4049" s="4">
        <f>I4041</f>
        <v>1393847</v>
      </c>
      <c r="C4049" s="3"/>
      <c r="D4049" s="4">
        <f>J4041</f>
        <v>1441100</v>
      </c>
      <c r="E4049" s="3"/>
      <c r="F4049" s="4">
        <f>K4041</f>
        <v>1441100</v>
      </c>
      <c r="H4049" s="25" t="s">
        <v>202</v>
      </c>
      <c r="I4049" s="26">
        <v>4214921</v>
      </c>
      <c r="J4049" s="26">
        <v>4214921</v>
      </c>
      <c r="K4049" s="26">
        <v>4214921</v>
      </c>
      <c r="L4049" s="25">
        <v>27</v>
      </c>
      <c r="M4049" s="25" t="s">
        <v>142</v>
      </c>
    </row>
    <row r="4050" spans="1:13" s="5" customFormat="1" ht="15.75">
      <c r="A4050" s="4" t="s">
        <v>24</v>
      </c>
      <c r="B4050" s="12">
        <f>I4042</f>
        <v>1545710</v>
      </c>
      <c r="C4050" s="3"/>
      <c r="D4050" s="12">
        <f>J4042</f>
        <v>1713659</v>
      </c>
      <c r="E4050" s="3"/>
      <c r="F4050" s="12">
        <f>K4042</f>
        <v>1812075</v>
      </c>
      <c r="H4050" s="25" t="s">
        <v>202</v>
      </c>
      <c r="I4050" s="26">
        <v>338232</v>
      </c>
      <c r="J4050" s="26">
        <v>353206</v>
      </c>
      <c r="K4050" s="26">
        <v>415806</v>
      </c>
      <c r="L4050" s="25">
        <v>28</v>
      </c>
      <c r="M4050" s="25" t="s">
        <v>143</v>
      </c>
    </row>
    <row r="4051" spans="1:13" s="5" customFormat="1" ht="15.75">
      <c r="A4051" s="4"/>
      <c r="B4051" s="4"/>
      <c r="C4051" s="3"/>
      <c r="D4051" s="4"/>
      <c r="E4051" s="3"/>
      <c r="F4051" s="4"/>
      <c r="H4051" s="25" t="s">
        <v>202</v>
      </c>
      <c r="I4051" s="26">
        <v>1049140</v>
      </c>
      <c r="J4051" s="26">
        <v>1061373</v>
      </c>
      <c r="K4051" s="26">
        <v>1074426</v>
      </c>
      <c r="L4051" s="25">
        <v>29</v>
      </c>
      <c r="M4051" s="25" t="s">
        <v>144</v>
      </c>
    </row>
    <row r="4052" spans="1:13" s="5" customFormat="1" ht="15.75">
      <c r="A4052" s="4" t="s">
        <v>25</v>
      </c>
      <c r="B4052" s="4">
        <f>SUM(B4048:B4051)</f>
        <v>10871721</v>
      </c>
      <c r="C4052" s="3"/>
      <c r="D4052" s="4">
        <f>SUM(D4048:D4051)</f>
        <v>12806285</v>
      </c>
      <c r="E4052" s="3"/>
      <c r="F4052" s="4">
        <f>SUM(F4048:F4051)</f>
        <v>14110673</v>
      </c>
      <c r="H4052" s="25" t="s">
        <v>202</v>
      </c>
      <c r="I4052" s="26">
        <v>0</v>
      </c>
      <c r="J4052" s="26">
        <v>0</v>
      </c>
      <c r="K4052" s="26">
        <v>0</v>
      </c>
      <c r="L4052" s="25">
        <v>30</v>
      </c>
      <c r="M4052" s="25" t="s">
        <v>145</v>
      </c>
    </row>
    <row r="4053" spans="1:13" s="5" customFormat="1" ht="15.75">
      <c r="A4053" s="4"/>
      <c r="B4053" s="4"/>
      <c r="C4053" s="3"/>
      <c r="D4053" s="4"/>
      <c r="E4053" s="3"/>
      <c r="F4053" s="4"/>
      <c r="H4053" s="25" t="s">
        <v>202</v>
      </c>
      <c r="I4053" s="26">
        <v>22471422</v>
      </c>
      <c r="J4053" s="26">
        <v>25721287</v>
      </c>
      <c r="K4053" s="26">
        <v>25500000</v>
      </c>
      <c r="L4053" s="25">
        <v>31</v>
      </c>
      <c r="M4053" s="25" t="s">
        <v>146</v>
      </c>
    </row>
    <row r="4054" spans="1:13" s="5" customFormat="1" ht="15.75">
      <c r="A4054" s="4" t="s">
        <v>26</v>
      </c>
      <c r="B4054" s="4">
        <f aca="true" t="shared" si="606" ref="B4054:B4059">I4043</f>
        <v>7252500</v>
      </c>
      <c r="C4054" s="3"/>
      <c r="D4054" s="4">
        <f aca="true" t="shared" si="607" ref="D4054:D4059">J4043</f>
        <v>7486246</v>
      </c>
      <c r="E4054" s="3"/>
      <c r="F4054" s="4">
        <f aca="true" t="shared" si="608" ref="F4054:F4059">K4043</f>
        <v>7591209</v>
      </c>
      <c r="H4054" s="25" t="s">
        <v>202</v>
      </c>
      <c r="I4054" s="26">
        <v>2784733</v>
      </c>
      <c r="J4054" s="26">
        <v>2659488</v>
      </c>
      <c r="K4054" s="26">
        <v>2684511</v>
      </c>
      <c r="L4054" s="25">
        <v>32</v>
      </c>
      <c r="M4054" s="25" t="s">
        <v>147</v>
      </c>
    </row>
    <row r="4055" spans="1:13" s="5" customFormat="1" ht="15.75">
      <c r="A4055" s="4" t="s">
        <v>27</v>
      </c>
      <c r="B4055" s="4">
        <f t="shared" si="606"/>
        <v>105777</v>
      </c>
      <c r="C4055" s="3"/>
      <c r="D4055" s="4">
        <f t="shared" si="607"/>
        <v>108848</v>
      </c>
      <c r="E4055" s="3"/>
      <c r="F4055" s="4">
        <f t="shared" si="608"/>
        <v>111025</v>
      </c>
      <c r="H4055" s="25" t="s">
        <v>202</v>
      </c>
      <c r="I4055" s="26">
        <v>4001208</v>
      </c>
      <c r="J4055" s="26">
        <v>3869945</v>
      </c>
      <c r="K4055" s="26">
        <v>3984539</v>
      </c>
      <c r="L4055" s="25">
        <v>33</v>
      </c>
      <c r="M4055" s="25" t="s">
        <v>148</v>
      </c>
    </row>
    <row r="4056" spans="1:13" s="5" customFormat="1" ht="15.75">
      <c r="A4056" s="4" t="s">
        <v>28</v>
      </c>
      <c r="B4056" s="4">
        <f t="shared" si="606"/>
        <v>102800</v>
      </c>
      <c r="C4056" s="3"/>
      <c r="D4056" s="4">
        <f t="shared" si="607"/>
        <v>105884</v>
      </c>
      <c r="E4056" s="3"/>
      <c r="F4056" s="4">
        <f t="shared" si="608"/>
        <v>116578</v>
      </c>
      <c r="H4056" s="25" t="s">
        <v>202</v>
      </c>
      <c r="I4056" s="26">
        <v>756825</v>
      </c>
      <c r="J4056" s="26">
        <v>739386</v>
      </c>
      <c r="K4056" s="26">
        <v>543467</v>
      </c>
      <c r="L4056" s="25">
        <v>34</v>
      </c>
      <c r="M4056" s="25" t="s">
        <v>149</v>
      </c>
    </row>
    <row r="4057" spans="1:13" s="5" customFormat="1" ht="15.75">
      <c r="A4057" s="4" t="s">
        <v>29</v>
      </c>
      <c r="B4057" s="4">
        <f t="shared" si="606"/>
        <v>300000</v>
      </c>
      <c r="C4057" s="3"/>
      <c r="D4057" s="4">
        <f t="shared" si="607"/>
        <v>300000</v>
      </c>
      <c r="E4057" s="3"/>
      <c r="F4057" s="4">
        <f t="shared" si="608"/>
        <v>300000</v>
      </c>
      <c r="H4057" s="25" t="s">
        <v>202</v>
      </c>
      <c r="I4057" s="26">
        <v>0</v>
      </c>
      <c r="J4057" s="26">
        <v>0</v>
      </c>
      <c r="K4057" s="26">
        <v>0</v>
      </c>
      <c r="L4057" s="25">
        <v>35</v>
      </c>
      <c r="M4057" s="25" t="s">
        <v>150</v>
      </c>
    </row>
    <row r="4058" spans="1:13" s="5" customFormat="1" ht="15.75">
      <c r="A4058" s="4" t="s">
        <v>30</v>
      </c>
      <c r="B4058" s="4">
        <f t="shared" si="606"/>
        <v>291746</v>
      </c>
      <c r="C4058" s="3"/>
      <c r="D4058" s="4">
        <f t="shared" si="607"/>
        <v>291746</v>
      </c>
      <c r="E4058" s="3"/>
      <c r="F4058" s="4">
        <f t="shared" si="608"/>
        <v>297581</v>
      </c>
      <c r="H4058" s="25" t="s">
        <v>202</v>
      </c>
      <c r="I4058" s="26">
        <v>92130</v>
      </c>
      <c r="J4058" s="26">
        <v>124500</v>
      </c>
      <c r="K4058" s="26">
        <v>121500</v>
      </c>
      <c r="L4058" s="25">
        <v>36</v>
      </c>
      <c r="M4058" s="25" t="s">
        <v>151</v>
      </c>
    </row>
    <row r="4059" spans="1:13" s="5" customFormat="1" ht="15.75">
      <c r="A4059" s="4" t="s">
        <v>31</v>
      </c>
      <c r="B4059" s="12">
        <f t="shared" si="606"/>
        <v>0</v>
      </c>
      <c r="C4059" s="3"/>
      <c r="D4059" s="12">
        <f t="shared" si="607"/>
        <v>0</v>
      </c>
      <c r="E4059" s="3"/>
      <c r="F4059" s="12">
        <f t="shared" si="608"/>
        <v>50000</v>
      </c>
      <c r="H4059" s="25" t="s">
        <v>202</v>
      </c>
      <c r="I4059" s="26">
        <v>0</v>
      </c>
      <c r="J4059" s="26">
        <v>73947</v>
      </c>
      <c r="K4059" s="26">
        <v>70679</v>
      </c>
      <c r="L4059" s="25">
        <v>37</v>
      </c>
      <c r="M4059" s="25" t="s">
        <v>152</v>
      </c>
    </row>
    <row r="4060" spans="1:12" s="5" customFormat="1" ht="15.75">
      <c r="A4060" s="4"/>
      <c r="B4060" s="4"/>
      <c r="C4060" s="3"/>
      <c r="D4060" s="4"/>
      <c r="E4060" s="3"/>
      <c r="F4060" s="4"/>
      <c r="L4060" s="25"/>
    </row>
    <row r="4061" spans="1:12" s="5" customFormat="1" ht="15.75">
      <c r="A4061" s="4" t="s">
        <v>32</v>
      </c>
      <c r="B4061" s="4">
        <f>SUM(B4054:B4060)</f>
        <v>8052823</v>
      </c>
      <c r="C4061" s="3"/>
      <c r="D4061" s="4">
        <f>SUM(D4054:D4060)</f>
        <v>8292724</v>
      </c>
      <c r="E4061" s="3"/>
      <c r="F4061" s="4">
        <f>SUM(F4054:F4060)</f>
        <v>8466393</v>
      </c>
      <c r="L4061" s="25"/>
    </row>
    <row r="4062" spans="1:12" s="5" customFormat="1" ht="15.75">
      <c r="A4062" s="4"/>
      <c r="B4062" s="4"/>
      <c r="C4062" s="3"/>
      <c r="D4062" s="4"/>
      <c r="E4062" s="3"/>
      <c r="F4062" s="4"/>
      <c r="L4062" s="25"/>
    </row>
    <row r="4063" spans="1:12" s="5" customFormat="1" ht="15.75">
      <c r="A4063" s="4" t="s">
        <v>33</v>
      </c>
      <c r="B4063" s="4">
        <f>I4049</f>
        <v>4214921</v>
      </c>
      <c r="C4063" s="3"/>
      <c r="D4063" s="4">
        <f>J4049</f>
        <v>4214921</v>
      </c>
      <c r="E4063" s="3"/>
      <c r="F4063" s="4">
        <f>K4049</f>
        <v>4214921</v>
      </c>
      <c r="L4063" s="25"/>
    </row>
    <row r="4064" spans="1:12" s="5" customFormat="1" ht="15.75">
      <c r="A4064" s="4" t="s">
        <v>34</v>
      </c>
      <c r="B4064" s="4">
        <f>I4050</f>
        <v>338232</v>
      </c>
      <c r="C4064" s="3"/>
      <c r="D4064" s="4">
        <f>J4050</f>
        <v>353206</v>
      </c>
      <c r="E4064" s="3"/>
      <c r="F4064" s="4">
        <f>K4050</f>
        <v>415806</v>
      </c>
      <c r="L4064" s="25"/>
    </row>
    <row r="4065" spans="1:12" s="5" customFormat="1" ht="15.75">
      <c r="A4065" s="4" t="s">
        <v>35</v>
      </c>
      <c r="B4065" s="4">
        <f>I4051</f>
        <v>1049140</v>
      </c>
      <c r="C4065" s="3"/>
      <c r="D4065" s="4">
        <f>J4051</f>
        <v>1061373</v>
      </c>
      <c r="E4065" s="3"/>
      <c r="F4065" s="4">
        <f>K4051</f>
        <v>1074426</v>
      </c>
      <c r="L4065" s="25"/>
    </row>
    <row r="4066" spans="1:12" s="5" customFormat="1" ht="15.75">
      <c r="A4066" s="4" t="s">
        <v>36</v>
      </c>
      <c r="B4066" s="12">
        <f>I4052</f>
        <v>0</v>
      </c>
      <c r="C4066" s="3"/>
      <c r="D4066" s="12">
        <f>J4052</f>
        <v>0</v>
      </c>
      <c r="E4066" s="3"/>
      <c r="F4066" s="12">
        <f>K4052</f>
        <v>0</v>
      </c>
      <c r="L4066" s="25"/>
    </row>
    <row r="4067" spans="1:12" s="5" customFormat="1" ht="15.75">
      <c r="A4067" s="4"/>
      <c r="B4067" s="4"/>
      <c r="C4067" s="3"/>
      <c r="D4067" s="4"/>
      <c r="E4067" s="3"/>
      <c r="F4067" s="4"/>
      <c r="L4067" s="25"/>
    </row>
    <row r="4068" spans="1:12" s="5" customFormat="1" ht="15.75">
      <c r="A4068" s="4" t="s">
        <v>37</v>
      </c>
      <c r="B4068" s="4">
        <f>SUM(B4063:B4067)</f>
        <v>5602293</v>
      </c>
      <c r="C4068" s="3"/>
      <c r="D4068" s="4">
        <f>SUM(D4063:D4067)</f>
        <v>5629500</v>
      </c>
      <c r="E4068" s="3"/>
      <c r="F4068" s="4">
        <f>SUM(F4063:F4067)</f>
        <v>5705153</v>
      </c>
      <c r="L4068" s="25"/>
    </row>
    <row r="4069" spans="1:12" s="5" customFormat="1" ht="15.75">
      <c r="A4069" s="4"/>
      <c r="B4069" s="4"/>
      <c r="C4069" s="3"/>
      <c r="D4069" s="4"/>
      <c r="E4069" s="3"/>
      <c r="F4069" s="4"/>
      <c r="L4069" s="25"/>
    </row>
    <row r="4070" spans="1:12" s="5" customFormat="1" ht="15.75">
      <c r="A4070" s="4" t="s">
        <v>38</v>
      </c>
      <c r="B4070" s="4">
        <f aca="true" t="shared" si="609" ref="B4070:B4075">I4053</f>
        <v>22471422</v>
      </c>
      <c r="C4070" s="3"/>
      <c r="D4070" s="4">
        <f aca="true" t="shared" si="610" ref="D4070:D4075">J4053</f>
        <v>25721287</v>
      </c>
      <c r="E4070" s="3"/>
      <c r="F4070" s="4">
        <f aca="true" t="shared" si="611" ref="F4070:F4075">K4053</f>
        <v>25500000</v>
      </c>
      <c r="L4070" s="25"/>
    </row>
    <row r="4071" spans="1:12" s="5" customFormat="1" ht="15.75">
      <c r="A4071" s="4" t="s">
        <v>39</v>
      </c>
      <c r="B4071" s="4">
        <f t="shared" si="609"/>
        <v>2784733</v>
      </c>
      <c r="C4071" s="3"/>
      <c r="D4071" s="4">
        <f t="shared" si="610"/>
        <v>2659488</v>
      </c>
      <c r="E4071" s="3"/>
      <c r="F4071" s="4">
        <f t="shared" si="611"/>
        <v>2684511</v>
      </c>
      <c r="L4071" s="25"/>
    </row>
    <row r="4072" spans="1:12" s="5" customFormat="1" ht="15.75">
      <c r="A4072" s="4" t="s">
        <v>40</v>
      </c>
      <c r="B4072" s="4">
        <f t="shared" si="609"/>
        <v>4001208</v>
      </c>
      <c r="C4072" s="3"/>
      <c r="D4072" s="4">
        <f t="shared" si="610"/>
        <v>3869945</v>
      </c>
      <c r="E4072" s="3"/>
      <c r="F4072" s="4">
        <f t="shared" si="611"/>
        <v>3984539</v>
      </c>
      <c r="L4072" s="25"/>
    </row>
    <row r="4073" spans="1:12" s="5" customFormat="1" ht="15.75">
      <c r="A4073" s="4" t="s">
        <v>41</v>
      </c>
      <c r="B4073" s="4">
        <f t="shared" si="609"/>
        <v>756825</v>
      </c>
      <c r="C4073" s="3"/>
      <c r="D4073" s="4">
        <f t="shared" si="610"/>
        <v>739386</v>
      </c>
      <c r="E4073" s="3"/>
      <c r="F4073" s="4">
        <f t="shared" si="611"/>
        <v>543467</v>
      </c>
      <c r="L4073" s="25"/>
    </row>
    <row r="4074" spans="1:12" s="5" customFormat="1" ht="15.75">
      <c r="A4074" s="4" t="s">
        <v>42</v>
      </c>
      <c r="B4074" s="4">
        <f t="shared" si="609"/>
        <v>0</v>
      </c>
      <c r="C4074" s="3"/>
      <c r="D4074" s="4">
        <f t="shared" si="610"/>
        <v>0</v>
      </c>
      <c r="E4074" s="3"/>
      <c r="F4074" s="4">
        <f t="shared" si="611"/>
        <v>0</v>
      </c>
      <c r="L4074" s="25"/>
    </row>
    <row r="4075" spans="1:12" s="5" customFormat="1" ht="15.75">
      <c r="A4075" s="4" t="s">
        <v>43</v>
      </c>
      <c r="B4075" s="4">
        <f t="shared" si="609"/>
        <v>92130</v>
      </c>
      <c r="C4075" s="3"/>
      <c r="D4075" s="4">
        <f t="shared" si="610"/>
        <v>124500</v>
      </c>
      <c r="E4075" s="3"/>
      <c r="F4075" s="4">
        <f t="shared" si="611"/>
        <v>121500</v>
      </c>
      <c r="L4075" s="25"/>
    </row>
    <row r="4076" spans="1:12" s="5" customFormat="1" ht="15.75">
      <c r="A4076" s="4" t="s">
        <v>44</v>
      </c>
      <c r="B4076" s="4"/>
      <c r="C4076" s="4"/>
      <c r="D4076" s="4"/>
      <c r="E4076" s="3"/>
      <c r="F4076" s="4"/>
      <c r="L4076" s="25"/>
    </row>
    <row r="4077" spans="1:12" s="5" customFormat="1" ht="15.75">
      <c r="A4077" s="4" t="s">
        <v>45</v>
      </c>
      <c r="B4077" s="12">
        <f>I4059</f>
        <v>0</v>
      </c>
      <c r="C4077" s="3"/>
      <c r="D4077" s="12">
        <f>J4059</f>
        <v>73947</v>
      </c>
      <c r="E4077" s="3"/>
      <c r="F4077" s="12">
        <f>K4059</f>
        <v>70679</v>
      </c>
      <c r="L4077" s="25"/>
    </row>
    <row r="4078" spans="1:12" s="5" customFormat="1" ht="15.75">
      <c r="A4078" s="4"/>
      <c r="B4078" s="4"/>
      <c r="C4078" s="4"/>
      <c r="D4078" s="4"/>
      <c r="E4078" s="3"/>
      <c r="F4078" s="4"/>
      <c r="L4078" s="25"/>
    </row>
    <row r="4079" spans="1:12" s="5" customFormat="1" ht="15.75">
      <c r="A4079" s="4" t="s">
        <v>46</v>
      </c>
      <c r="B4079" s="4">
        <f>SUM(B4023:B4024)+B4033+SUM(B4037:B4046)+B4052+B4061+SUM(B4067:B4078)</f>
        <v>104063007</v>
      </c>
      <c r="C4079" s="3"/>
      <c r="D4079" s="4">
        <f>SUM(D4023:D4024)+D4033+SUM(D4037:D4046)+D4052+D4061+SUM(D4067:D4078)</f>
        <v>116717637</v>
      </c>
      <c r="E4079" s="3"/>
      <c r="F4079" s="4">
        <f>SUM(F4023:F4024)+F4033+SUM(F4037:F4046)+F4052+F4061+SUM(F4067:F4078)</f>
        <v>122662379</v>
      </c>
      <c r="L4079" s="25"/>
    </row>
    <row r="4080" spans="1:12" s="5" customFormat="1" ht="15.75">
      <c r="A4080" s="4"/>
      <c r="B4080" s="4"/>
      <c r="C4080" s="3"/>
      <c r="D4080" s="4"/>
      <c r="E4080" s="3"/>
      <c r="F4080" s="4"/>
      <c r="L4080" s="25"/>
    </row>
    <row r="4081" spans="1:12" s="5" customFormat="1" ht="15.75">
      <c r="A4081" s="13" t="s">
        <v>47</v>
      </c>
      <c r="B4081" s="4"/>
      <c r="C4081" s="4"/>
      <c r="D4081" s="4"/>
      <c r="E4081" s="4"/>
      <c r="F4081" s="4"/>
      <c r="L4081" s="25"/>
    </row>
    <row r="4082" spans="1:12" s="5" customFormat="1" ht="15.75">
      <c r="A4082" s="14" t="s">
        <v>48</v>
      </c>
      <c r="B4082" s="4"/>
      <c r="C4082" s="3"/>
      <c r="D4082" s="4"/>
      <c r="E4082" s="3"/>
      <c r="F4082" s="4"/>
      <c r="L4082" s="25"/>
    </row>
    <row r="4083" spans="1:12" s="5" customFormat="1" ht="15.75">
      <c r="A4083" s="14" t="s">
        <v>49</v>
      </c>
      <c r="B4083" s="4"/>
      <c r="C4083" s="3"/>
      <c r="D4083" s="4"/>
      <c r="E4083" s="3"/>
      <c r="F4083" s="4"/>
      <c r="L4083" s="25"/>
    </row>
    <row r="4084" spans="1:12" s="5" customFormat="1" ht="15.75">
      <c r="A4084" s="14" t="s">
        <v>50</v>
      </c>
      <c r="B4084" s="3"/>
      <c r="C4084" s="3"/>
      <c r="D4084" s="3"/>
      <c r="E4084" s="3"/>
      <c r="F4084" s="3"/>
      <c r="L4084" s="25"/>
    </row>
    <row r="4085" spans="1:12" s="5" customFormat="1" ht="15.75">
      <c r="A4085" s="14" t="s">
        <v>51</v>
      </c>
      <c r="B4085" s="4"/>
      <c r="C4085" s="3"/>
      <c r="D4085" s="4"/>
      <c r="E4085" s="3"/>
      <c r="F4085" s="4"/>
      <c r="L4085" s="25"/>
    </row>
    <row r="4086" spans="1:12" s="5" customFormat="1" ht="15.75">
      <c r="A4086" s="4"/>
      <c r="B4086" s="4"/>
      <c r="C4086" s="3"/>
      <c r="D4086" s="4"/>
      <c r="E4086" s="3"/>
      <c r="F4086" s="4"/>
      <c r="L4086" s="25"/>
    </row>
    <row r="4087" spans="1:12" s="5" customFormat="1" ht="15.75">
      <c r="A4087" s="4"/>
      <c r="B4087" s="4"/>
      <c r="C4087" s="3"/>
      <c r="D4087" s="4"/>
      <c r="E4087" s="3"/>
      <c r="F4087" s="4"/>
      <c r="L4087" s="25"/>
    </row>
    <row r="4088" spans="1:12" s="5" customFormat="1" ht="15.75">
      <c r="A4088" s="15"/>
      <c r="B4088" s="4"/>
      <c r="C4088" s="3"/>
      <c r="D4088" s="4"/>
      <c r="E4088" s="3"/>
      <c r="F4088" s="4"/>
      <c r="L4088" s="25"/>
    </row>
    <row r="4089" spans="1:12" s="5" customFormat="1" ht="15.75">
      <c r="A4089" s="15"/>
      <c r="B4089" s="4"/>
      <c r="C4089" s="3"/>
      <c r="D4089" s="4"/>
      <c r="E4089" s="3"/>
      <c r="F4089" s="4"/>
      <c r="L4089" s="25"/>
    </row>
    <row r="4090" spans="1:12" s="5" customFormat="1" ht="15.75">
      <c r="A4090" s="16"/>
      <c r="B4090" s="4"/>
      <c r="C4090" s="3"/>
      <c r="D4090" s="4"/>
      <c r="E4090" s="3"/>
      <c r="F4090" s="4"/>
      <c r="L4090" s="25"/>
    </row>
    <row r="4091" spans="1:12" s="5" customFormat="1" ht="15.75">
      <c r="A4091" s="17"/>
      <c r="B4091" s="4"/>
      <c r="C4091" s="3"/>
      <c r="D4091" s="4"/>
      <c r="E4091" s="3"/>
      <c r="F4091" s="4"/>
      <c r="L4091" s="25"/>
    </row>
    <row r="4092" spans="1:12" s="5" customFormat="1" ht="15.75">
      <c r="A4092" s="18" t="s">
        <v>52</v>
      </c>
      <c r="B4092" s="4"/>
      <c r="C4092" s="3"/>
      <c r="D4092" s="4"/>
      <c r="E4092" s="3"/>
      <c r="F4092" s="4"/>
      <c r="L4092" s="25"/>
    </row>
    <row r="4093" spans="1:12" s="5" customFormat="1" ht="15.75">
      <c r="A4093" s="4"/>
      <c r="B4093" s="4"/>
      <c r="C4093" s="3"/>
      <c r="D4093" s="4"/>
      <c r="E4093" s="3"/>
      <c r="F4093" s="4"/>
      <c r="L4093" s="25"/>
    </row>
    <row r="4094" spans="1:12" s="5" customFormat="1" ht="15.75">
      <c r="A4094" s="6" t="s">
        <v>0</v>
      </c>
      <c r="B4094" s="4"/>
      <c r="C4094" s="3"/>
      <c r="D4094" s="4"/>
      <c r="E4094" s="3"/>
      <c r="F4094" s="4"/>
      <c r="L4094" s="25"/>
    </row>
    <row r="4095" spans="1:12" s="5" customFormat="1" ht="15.75">
      <c r="A4095" s="4"/>
      <c r="B4095" s="4"/>
      <c r="C4095" s="3"/>
      <c r="D4095" s="4"/>
      <c r="E4095" s="3"/>
      <c r="F4095" s="4"/>
      <c r="L4095" s="25"/>
    </row>
    <row r="4096" spans="1:12" s="5" customFormat="1" ht="15.75">
      <c r="A4096" s="6" t="s">
        <v>1</v>
      </c>
      <c r="B4096" s="4"/>
      <c r="C4096" s="3"/>
      <c r="D4096" s="4"/>
      <c r="E4096" s="3"/>
      <c r="F4096" s="4"/>
      <c r="L4096" s="25"/>
    </row>
    <row r="4097" spans="1:12" s="5" customFormat="1" ht="15.75">
      <c r="A4097" s="19" t="s">
        <v>103</v>
      </c>
      <c r="B4097" s="4"/>
      <c r="C4097" s="3"/>
      <c r="D4097" s="4"/>
      <c r="E4097" s="3"/>
      <c r="F4097" s="4"/>
      <c r="L4097" s="25"/>
    </row>
    <row r="4098" spans="1:12" s="5" customFormat="1" ht="15.75">
      <c r="A4098" s="4"/>
      <c r="B4098" s="4"/>
      <c r="C4098" s="3"/>
      <c r="D4098" s="8"/>
      <c r="E4098" s="9"/>
      <c r="F4098" s="8"/>
      <c r="L4098" s="25"/>
    </row>
    <row r="4099" spans="1:12" s="5" customFormat="1" ht="15.75">
      <c r="A4099" s="4"/>
      <c r="B4099" s="10"/>
      <c r="C4099" s="11"/>
      <c r="D4099" s="10"/>
      <c r="E4099" s="11"/>
      <c r="F4099" s="10"/>
      <c r="L4099" s="25"/>
    </row>
    <row r="4100" spans="1:12" s="5" customFormat="1" ht="15.75">
      <c r="A4100" s="4"/>
      <c r="B4100" s="2">
        <v>1997</v>
      </c>
      <c r="C4100" s="1"/>
      <c r="D4100" s="2">
        <v>1998</v>
      </c>
      <c r="E4100" s="1"/>
      <c r="F4100" s="2">
        <v>1999</v>
      </c>
      <c r="L4100" s="25"/>
    </row>
    <row r="4101" spans="1:12" s="5" customFormat="1" ht="15.75">
      <c r="A4101" s="4"/>
      <c r="B4101" s="4"/>
      <c r="C4101" s="3"/>
      <c r="D4101" s="4"/>
      <c r="E4101" s="3"/>
      <c r="F4101" s="4"/>
      <c r="L4101" s="25"/>
    </row>
    <row r="4102" spans="1:13" s="5" customFormat="1" ht="15.75">
      <c r="A4102" s="4" t="s">
        <v>3</v>
      </c>
      <c r="B4102" s="4">
        <f>I4102</f>
        <v>3457692</v>
      </c>
      <c r="C4102" s="3"/>
      <c r="D4102" s="4">
        <f>J4102</f>
        <v>7184544</v>
      </c>
      <c r="E4102" s="3"/>
      <c r="F4102" s="4">
        <f>K4102</f>
        <v>7123515</v>
      </c>
      <c r="H4102" s="25" t="s">
        <v>203</v>
      </c>
      <c r="I4102" s="26">
        <v>3457692</v>
      </c>
      <c r="J4102" s="26">
        <v>7184544</v>
      </c>
      <c r="K4102" s="26">
        <v>7123515</v>
      </c>
      <c r="L4102" s="25">
        <v>1</v>
      </c>
      <c r="M4102" s="25" t="s">
        <v>116</v>
      </c>
    </row>
    <row r="4103" spans="1:13" s="5" customFormat="1" ht="15.75">
      <c r="A4103" s="4" t="s">
        <v>4</v>
      </c>
      <c r="B4103" s="4">
        <f>I4103</f>
        <v>8432741</v>
      </c>
      <c r="C4103" s="3"/>
      <c r="D4103" s="4">
        <f>J4103</f>
        <v>8147483</v>
      </c>
      <c r="E4103" s="3"/>
      <c r="F4103" s="4">
        <f>K4103</f>
        <v>8013648</v>
      </c>
      <c r="H4103" s="25" t="s">
        <v>203</v>
      </c>
      <c r="I4103" s="26">
        <v>8432741</v>
      </c>
      <c r="J4103" s="26">
        <v>8147483</v>
      </c>
      <c r="K4103" s="26">
        <v>8013648</v>
      </c>
      <c r="L4103" s="25">
        <v>2</v>
      </c>
      <c r="M4103" s="25" t="s">
        <v>117</v>
      </c>
    </row>
    <row r="4104" spans="1:13" s="5" customFormat="1" ht="15.75">
      <c r="A4104" s="4"/>
      <c r="B4104" s="4"/>
      <c r="C4104" s="3"/>
      <c r="D4104" s="4"/>
      <c r="E4104" s="3"/>
      <c r="F4104" s="4"/>
      <c r="H4104" s="25" t="s">
        <v>203</v>
      </c>
      <c r="I4104" s="26">
        <v>128055997</v>
      </c>
      <c r="J4104" s="26">
        <v>128316493</v>
      </c>
      <c r="K4104" s="26">
        <v>134263765</v>
      </c>
      <c r="L4104" s="25">
        <v>3</v>
      </c>
      <c r="M4104" s="25" t="s">
        <v>118</v>
      </c>
    </row>
    <row r="4105" spans="1:13" s="5" customFormat="1" ht="15.75">
      <c r="A4105" s="4" t="s">
        <v>5</v>
      </c>
      <c r="B4105" s="4">
        <f aca="true" t="shared" si="612" ref="B4105:B4110">I4104</f>
        <v>128055997</v>
      </c>
      <c r="C4105" s="3"/>
      <c r="D4105" s="4">
        <f aca="true" t="shared" si="613" ref="D4105:D4110">J4104</f>
        <v>128316493</v>
      </c>
      <c r="E4105" s="3"/>
      <c r="F4105" s="4">
        <f aca="true" t="shared" si="614" ref="F4105:F4110">K4104</f>
        <v>134263765</v>
      </c>
      <c r="H4105" s="25" t="s">
        <v>203</v>
      </c>
      <c r="I4105" s="29">
        <v>109345</v>
      </c>
      <c r="J4105" s="29">
        <v>109345</v>
      </c>
      <c r="K4105" s="29">
        <v>41591</v>
      </c>
      <c r="L4105" s="25">
        <v>4</v>
      </c>
      <c r="M4105" s="25" t="s">
        <v>119</v>
      </c>
    </row>
    <row r="4106" spans="1:13" s="5" customFormat="1" ht="15.75">
      <c r="A4106" s="4" t="s">
        <v>6</v>
      </c>
      <c r="B4106" s="4">
        <f t="shared" si="612"/>
        <v>109345</v>
      </c>
      <c r="C4106" s="3"/>
      <c r="D4106" s="4">
        <f t="shared" si="613"/>
        <v>109345</v>
      </c>
      <c r="E4106" s="3"/>
      <c r="F4106" s="4">
        <f t="shared" si="614"/>
        <v>41591</v>
      </c>
      <c r="H4106" s="25" t="s">
        <v>203</v>
      </c>
      <c r="I4106" s="26">
        <v>1641030</v>
      </c>
      <c r="J4106" s="26">
        <v>1922279</v>
      </c>
      <c r="K4106" s="26">
        <v>2094526</v>
      </c>
      <c r="L4106" s="25">
        <v>5</v>
      </c>
      <c r="M4106" s="25" t="s">
        <v>120</v>
      </c>
    </row>
    <row r="4107" spans="1:13" s="5" customFormat="1" ht="15.75">
      <c r="A4107" s="4" t="s">
        <v>7</v>
      </c>
      <c r="B4107" s="4">
        <f t="shared" si="612"/>
        <v>1641030</v>
      </c>
      <c r="C4107" s="3"/>
      <c r="D4107" s="4">
        <f t="shared" si="613"/>
        <v>1922279</v>
      </c>
      <c r="E4107" s="3"/>
      <c r="F4107" s="4">
        <f t="shared" si="614"/>
        <v>2094526</v>
      </c>
      <c r="H4107" s="25" t="s">
        <v>203</v>
      </c>
      <c r="I4107" s="26">
        <v>173304</v>
      </c>
      <c r="J4107" s="26">
        <v>209247</v>
      </c>
      <c r="K4107" s="26">
        <v>338301</v>
      </c>
      <c r="L4107" s="25">
        <v>6</v>
      </c>
      <c r="M4107" s="25" t="s">
        <v>121</v>
      </c>
    </row>
    <row r="4108" spans="1:13" s="5" customFormat="1" ht="15.75">
      <c r="A4108" s="4" t="s">
        <v>8</v>
      </c>
      <c r="B4108" s="4">
        <f t="shared" si="612"/>
        <v>173304</v>
      </c>
      <c r="C4108" s="3"/>
      <c r="D4108" s="4">
        <f t="shared" si="613"/>
        <v>209247</v>
      </c>
      <c r="E4108" s="3"/>
      <c r="F4108" s="4">
        <f t="shared" si="614"/>
        <v>338301</v>
      </c>
      <c r="H4108" s="25" t="s">
        <v>203</v>
      </c>
      <c r="I4108" s="26">
        <v>620478</v>
      </c>
      <c r="J4108" s="26">
        <v>611653</v>
      </c>
      <c r="K4108" s="26">
        <v>531211</v>
      </c>
      <c r="L4108" s="25">
        <v>7</v>
      </c>
      <c r="M4108" s="25" t="s">
        <v>122</v>
      </c>
    </row>
    <row r="4109" spans="1:13" s="5" customFormat="1" ht="15.75">
      <c r="A4109" s="4" t="s">
        <v>9</v>
      </c>
      <c r="B4109" s="4">
        <f t="shared" si="612"/>
        <v>620478</v>
      </c>
      <c r="C4109" s="3"/>
      <c r="D4109" s="4">
        <f t="shared" si="613"/>
        <v>611653</v>
      </c>
      <c r="E4109" s="3"/>
      <c r="F4109" s="4">
        <f t="shared" si="614"/>
        <v>531211</v>
      </c>
      <c r="H4109" s="25" t="s">
        <v>203</v>
      </c>
      <c r="I4109" s="26">
        <v>0</v>
      </c>
      <c r="J4109" s="26">
        <v>2068987</v>
      </c>
      <c r="K4109" s="26">
        <v>2064113</v>
      </c>
      <c r="L4109" s="25">
        <v>8</v>
      </c>
      <c r="M4109" s="25" t="s">
        <v>123</v>
      </c>
    </row>
    <row r="4110" spans="1:13" s="5" customFormat="1" ht="15.75">
      <c r="A4110" s="4" t="s">
        <v>10</v>
      </c>
      <c r="B4110" s="12">
        <f t="shared" si="612"/>
        <v>0</v>
      </c>
      <c r="C4110" s="3"/>
      <c r="D4110" s="12">
        <f t="shared" si="613"/>
        <v>2068987</v>
      </c>
      <c r="E4110" s="3"/>
      <c r="F4110" s="12">
        <f t="shared" si="614"/>
        <v>2064113</v>
      </c>
      <c r="H4110" s="25" t="s">
        <v>203</v>
      </c>
      <c r="I4110" s="26">
        <v>859498</v>
      </c>
      <c r="J4110" s="26">
        <v>1124158</v>
      </c>
      <c r="K4110" s="26">
        <v>1023201</v>
      </c>
      <c r="L4110" s="25">
        <v>9</v>
      </c>
      <c r="M4110" s="25" t="s">
        <v>124</v>
      </c>
    </row>
    <row r="4111" spans="1:13" s="5" customFormat="1" ht="15.75">
      <c r="A4111" s="4"/>
      <c r="B4111" s="3"/>
      <c r="C4111" s="3"/>
      <c r="D4111" s="3"/>
      <c r="E4111" s="3"/>
      <c r="F4111" s="3"/>
      <c r="H4111" s="25" t="s">
        <v>203</v>
      </c>
      <c r="I4111" s="26">
        <v>248880</v>
      </c>
      <c r="J4111" s="26">
        <v>269819</v>
      </c>
      <c r="K4111" s="26">
        <v>241075</v>
      </c>
      <c r="L4111" s="25">
        <v>10</v>
      </c>
      <c r="M4111" s="25" t="s">
        <v>125</v>
      </c>
    </row>
    <row r="4112" spans="1:13" s="5" customFormat="1" ht="15.75">
      <c r="A4112" s="4" t="s">
        <v>11</v>
      </c>
      <c r="B4112" s="4">
        <f>SUM(B4105:B4111)</f>
        <v>130600154</v>
      </c>
      <c r="C4112" s="3"/>
      <c r="D4112" s="4">
        <f>SUM(D4105:D4111)</f>
        <v>133238004</v>
      </c>
      <c r="E4112" s="3"/>
      <c r="F4112" s="4">
        <f>SUM(F4105:F4111)</f>
        <v>139333507</v>
      </c>
      <c r="H4112" s="25" t="s">
        <v>203</v>
      </c>
      <c r="I4112" s="26">
        <v>5509392</v>
      </c>
      <c r="J4112" s="26">
        <v>5898067</v>
      </c>
      <c r="K4112" s="26">
        <v>5846131</v>
      </c>
      <c r="L4112" s="25">
        <v>11</v>
      </c>
      <c r="M4112" s="25" t="s">
        <v>126</v>
      </c>
    </row>
    <row r="4113" spans="1:13" s="5" customFormat="1" ht="15.75">
      <c r="A4113" s="4"/>
      <c r="B4113" s="4"/>
      <c r="C4113" s="3"/>
      <c r="D4113" s="4"/>
      <c r="E4113" s="3"/>
      <c r="F4113" s="4"/>
      <c r="H4113" s="25" t="s">
        <v>203</v>
      </c>
      <c r="I4113" s="26">
        <v>5677398</v>
      </c>
      <c r="J4113" s="26">
        <v>6414482</v>
      </c>
      <c r="K4113" s="26">
        <v>6822427</v>
      </c>
      <c r="L4113" s="25">
        <v>12</v>
      </c>
      <c r="M4113" s="25" t="s">
        <v>127</v>
      </c>
    </row>
    <row r="4114" spans="1:13" s="5" customFormat="1" ht="15.75">
      <c r="A4114" s="4" t="s">
        <v>12</v>
      </c>
      <c r="B4114" s="3">
        <f>I4110</f>
        <v>859498</v>
      </c>
      <c r="C4114" s="3"/>
      <c r="D4114" s="3">
        <f>J4110</f>
        <v>1124158</v>
      </c>
      <c r="E4114" s="3"/>
      <c r="F4114" s="3">
        <f>K4110</f>
        <v>1023201</v>
      </c>
      <c r="H4114" s="25" t="s">
        <v>203</v>
      </c>
      <c r="I4114" s="26">
        <v>0</v>
      </c>
      <c r="J4114" s="26">
        <v>0</v>
      </c>
      <c r="K4114" s="26">
        <v>20066133</v>
      </c>
      <c r="L4114" s="25">
        <v>13</v>
      </c>
      <c r="M4114" s="25" t="s">
        <v>128</v>
      </c>
    </row>
    <row r="4115" spans="1:13" s="5" customFormat="1" ht="15.75">
      <c r="A4115" s="4" t="s">
        <v>13</v>
      </c>
      <c r="B4115" s="12">
        <f>I4111</f>
        <v>248880</v>
      </c>
      <c r="C4115" s="3"/>
      <c r="D4115" s="12">
        <f>J4111</f>
        <v>269819</v>
      </c>
      <c r="E4115" s="3"/>
      <c r="F4115" s="12">
        <f>K4111</f>
        <v>241075</v>
      </c>
      <c r="H4115" s="25" t="s">
        <v>203</v>
      </c>
      <c r="I4115" s="26">
        <v>9333685</v>
      </c>
      <c r="J4115" s="26">
        <v>9248139</v>
      </c>
      <c r="K4115" s="26">
        <v>7607750</v>
      </c>
      <c r="L4115" s="25">
        <v>14</v>
      </c>
      <c r="M4115" s="25" t="s">
        <v>129</v>
      </c>
    </row>
    <row r="4116" spans="1:13" s="5" customFormat="1" ht="15.75">
      <c r="A4116" s="4"/>
      <c r="B4116" s="3"/>
      <c r="C4116" s="3"/>
      <c r="D4116" s="3"/>
      <c r="E4116" s="3"/>
      <c r="F4116" s="3"/>
      <c r="H4116" s="25" t="s">
        <v>203</v>
      </c>
      <c r="I4116" s="26">
        <v>430753</v>
      </c>
      <c r="J4116" s="26">
        <v>495373</v>
      </c>
      <c r="K4116" s="26">
        <v>487467</v>
      </c>
      <c r="L4116" s="25">
        <v>15</v>
      </c>
      <c r="M4116" s="25" t="s">
        <v>130</v>
      </c>
    </row>
    <row r="4117" spans="1:13" s="5" customFormat="1" ht="15.75">
      <c r="A4117" s="4" t="s">
        <v>14</v>
      </c>
      <c r="B4117" s="4">
        <f>SUM(B4114:B4116)</f>
        <v>1108378</v>
      </c>
      <c r="C4117" s="3"/>
      <c r="D4117" s="4">
        <f>SUM(D4114:D4116)</f>
        <v>1393977</v>
      </c>
      <c r="E4117" s="3"/>
      <c r="F4117" s="4">
        <f>SUM(F4114:F4116)</f>
        <v>1264276</v>
      </c>
      <c r="H4117" s="25" t="s">
        <v>203</v>
      </c>
      <c r="I4117" s="26">
        <v>0</v>
      </c>
      <c r="J4117" s="26">
        <v>0</v>
      </c>
      <c r="K4117" s="26">
        <v>0</v>
      </c>
      <c r="L4117" s="25">
        <v>16</v>
      </c>
      <c r="M4117" s="25" t="s">
        <v>131</v>
      </c>
    </row>
    <row r="4118" spans="1:13" s="5" customFormat="1" ht="15.75">
      <c r="A4118" s="4"/>
      <c r="B4118" s="4"/>
      <c r="C4118" s="4"/>
      <c r="D4118" s="4"/>
      <c r="E4118" s="4"/>
      <c r="F4118" s="4"/>
      <c r="H4118" s="25" t="s">
        <v>203</v>
      </c>
      <c r="I4118" s="26">
        <v>264041</v>
      </c>
      <c r="J4118" s="26">
        <v>517556</v>
      </c>
      <c r="K4118" s="26">
        <v>525488</v>
      </c>
      <c r="L4118" s="25">
        <v>17</v>
      </c>
      <c r="M4118" s="25" t="s">
        <v>132</v>
      </c>
    </row>
    <row r="4119" spans="1:13" s="5" customFormat="1" ht="15.75">
      <c r="A4119" s="4" t="s">
        <v>15</v>
      </c>
      <c r="B4119" s="4">
        <f aca="true" t="shared" si="615" ref="B4119:B4125">I4112</f>
        <v>5509392</v>
      </c>
      <c r="C4119" s="3"/>
      <c r="D4119" s="4">
        <f aca="true" t="shared" si="616" ref="D4119:D4125">J4112</f>
        <v>5898067</v>
      </c>
      <c r="E4119" s="3"/>
      <c r="F4119" s="4">
        <f aca="true" t="shared" si="617" ref="F4119:F4125">K4112</f>
        <v>5846131</v>
      </c>
      <c r="H4119" s="25" t="s">
        <v>203</v>
      </c>
      <c r="I4119" s="27">
        <v>66069215</v>
      </c>
      <c r="J4119" s="27">
        <v>80976258</v>
      </c>
      <c r="K4119" s="27">
        <v>88697223</v>
      </c>
      <c r="L4119" s="25">
        <v>18</v>
      </c>
      <c r="M4119" s="25" t="s">
        <v>133</v>
      </c>
    </row>
    <row r="4120" spans="1:13" s="5" customFormat="1" ht="15.75">
      <c r="A4120" s="4" t="s">
        <v>16</v>
      </c>
      <c r="B4120" s="4">
        <f t="shared" si="615"/>
        <v>5677398</v>
      </c>
      <c r="C4120" s="3"/>
      <c r="D4120" s="4">
        <f t="shared" si="616"/>
        <v>6414482</v>
      </c>
      <c r="E4120" s="3"/>
      <c r="F4120" s="4">
        <f t="shared" si="617"/>
        <v>6822427</v>
      </c>
      <c r="H4120" s="25" t="s">
        <v>203</v>
      </c>
      <c r="I4120" s="26">
        <v>6533536</v>
      </c>
      <c r="J4120" s="26">
        <v>6776149</v>
      </c>
      <c r="K4120" s="26">
        <v>6776149</v>
      </c>
      <c r="L4120" s="25">
        <v>19</v>
      </c>
      <c r="M4120" s="25" t="s">
        <v>134</v>
      </c>
    </row>
    <row r="4121" spans="1:13" s="5" customFormat="1" ht="15.75">
      <c r="A4121" s="4" t="s">
        <v>17</v>
      </c>
      <c r="B4121" s="4">
        <f t="shared" si="615"/>
        <v>0</v>
      </c>
      <c r="C4121" s="3"/>
      <c r="D4121" s="4">
        <f t="shared" si="616"/>
        <v>0</v>
      </c>
      <c r="E4121" s="3"/>
      <c r="F4121" s="4">
        <f t="shared" si="617"/>
        <v>20066133</v>
      </c>
      <c r="H4121" s="25" t="s">
        <v>203</v>
      </c>
      <c r="I4121" s="26">
        <v>5473582</v>
      </c>
      <c r="J4121" s="26">
        <v>6181275</v>
      </c>
      <c r="K4121" s="26">
        <v>6622525</v>
      </c>
      <c r="L4121" s="25">
        <v>20</v>
      </c>
      <c r="M4121" s="25" t="s">
        <v>135</v>
      </c>
    </row>
    <row r="4122" spans="1:13" s="5" customFormat="1" ht="15.75">
      <c r="A4122" s="4" t="s">
        <v>18</v>
      </c>
      <c r="B4122" s="4">
        <f t="shared" si="615"/>
        <v>9333685</v>
      </c>
      <c r="C4122" s="3"/>
      <c r="D4122" s="4">
        <f t="shared" si="616"/>
        <v>9248139</v>
      </c>
      <c r="E4122" s="3"/>
      <c r="F4122" s="4">
        <f t="shared" si="617"/>
        <v>7607750</v>
      </c>
      <c r="H4122" s="25" t="s">
        <v>203</v>
      </c>
      <c r="I4122" s="26">
        <v>50715244</v>
      </c>
      <c r="J4122" s="26">
        <v>52095288</v>
      </c>
      <c r="K4122" s="26">
        <v>53324872</v>
      </c>
      <c r="L4122" s="25">
        <v>21</v>
      </c>
      <c r="M4122" s="25" t="s">
        <v>136</v>
      </c>
    </row>
    <row r="4123" spans="1:13" s="5" customFormat="1" ht="15.75">
      <c r="A4123" s="4" t="s">
        <v>19</v>
      </c>
      <c r="B4123" s="4">
        <f t="shared" si="615"/>
        <v>430753</v>
      </c>
      <c r="C4123" s="3"/>
      <c r="D4123" s="4">
        <f t="shared" si="616"/>
        <v>495373</v>
      </c>
      <c r="E4123" s="3"/>
      <c r="F4123" s="4">
        <f t="shared" si="617"/>
        <v>487467</v>
      </c>
      <c r="H4123" s="25" t="s">
        <v>203</v>
      </c>
      <c r="I4123" s="26">
        <v>174585</v>
      </c>
      <c r="J4123" s="26">
        <v>180806</v>
      </c>
      <c r="K4123" s="26">
        <v>184684</v>
      </c>
      <c r="L4123" s="25">
        <v>22</v>
      </c>
      <c r="M4123" s="25" t="s">
        <v>137</v>
      </c>
    </row>
    <row r="4124" spans="1:13" s="5" customFormat="1" ht="15.75">
      <c r="A4124" s="4" t="s">
        <v>20</v>
      </c>
      <c r="B4124" s="4">
        <f t="shared" si="615"/>
        <v>0</v>
      </c>
      <c r="C4124" s="3"/>
      <c r="D4124" s="4">
        <f t="shared" si="616"/>
        <v>0</v>
      </c>
      <c r="E4124" s="3"/>
      <c r="F4124" s="4">
        <f t="shared" si="617"/>
        <v>0</v>
      </c>
      <c r="H4124" s="25" t="s">
        <v>203</v>
      </c>
      <c r="I4124" s="26">
        <v>106078</v>
      </c>
      <c r="J4124" s="26">
        <v>159385</v>
      </c>
      <c r="K4124" s="26">
        <v>174294</v>
      </c>
      <c r="L4124" s="25">
        <v>23</v>
      </c>
      <c r="M4124" s="25" t="s">
        <v>138</v>
      </c>
    </row>
    <row r="4125" spans="1:13" s="5" customFormat="1" ht="15.75">
      <c r="A4125" s="4" t="s">
        <v>21</v>
      </c>
      <c r="B4125" s="4">
        <f t="shared" si="615"/>
        <v>264041</v>
      </c>
      <c r="C4125" s="3"/>
      <c r="D4125" s="4">
        <f t="shared" si="616"/>
        <v>517556</v>
      </c>
      <c r="E4125" s="3"/>
      <c r="F4125" s="4">
        <f t="shared" si="617"/>
        <v>525488</v>
      </c>
      <c r="H4125" s="25" t="s">
        <v>203</v>
      </c>
      <c r="I4125" s="26">
        <v>684363</v>
      </c>
      <c r="J4125" s="26">
        <v>686450</v>
      </c>
      <c r="K4125" s="26">
        <v>694724</v>
      </c>
      <c r="L4125" s="25">
        <v>24</v>
      </c>
      <c r="M4125" s="25" t="s">
        <v>139</v>
      </c>
    </row>
    <row r="4126" spans="1:13" s="5" customFormat="1" ht="15.75">
      <c r="A4126" s="4"/>
      <c r="B4126" s="4"/>
      <c r="C4126" s="3"/>
      <c r="D4126" s="4"/>
      <c r="E4126" s="3"/>
      <c r="F4126" s="4"/>
      <c r="H4126" s="25" t="s">
        <v>203</v>
      </c>
      <c r="I4126" s="26">
        <v>322148</v>
      </c>
      <c r="J4126" s="26">
        <v>323163</v>
      </c>
      <c r="K4126" s="26">
        <v>329700</v>
      </c>
      <c r="L4126" s="25">
        <v>25</v>
      </c>
      <c r="M4126" s="25" t="s">
        <v>140</v>
      </c>
    </row>
    <row r="4127" spans="1:13" s="5" customFormat="1" ht="15.75">
      <c r="A4127" s="4" t="s">
        <v>22</v>
      </c>
      <c r="B4127" s="4">
        <f>I4119</f>
        <v>66069215</v>
      </c>
      <c r="C4127" s="3"/>
      <c r="D4127" s="4">
        <f>J4119</f>
        <v>80976258</v>
      </c>
      <c r="E4127" s="3"/>
      <c r="F4127" s="4">
        <f>K4119</f>
        <v>88697223</v>
      </c>
      <c r="H4127" s="25" t="s">
        <v>203</v>
      </c>
      <c r="I4127" s="26">
        <v>0</v>
      </c>
      <c r="J4127" s="26">
        <v>0</v>
      </c>
      <c r="K4127" s="26">
        <v>50000</v>
      </c>
      <c r="L4127" s="25">
        <v>26</v>
      </c>
      <c r="M4127" s="25" t="s">
        <v>141</v>
      </c>
    </row>
    <row r="4128" spans="1:13" s="5" customFormat="1" ht="15.75">
      <c r="A4128" s="4" t="s">
        <v>23</v>
      </c>
      <c r="B4128" s="4">
        <f>I4120</f>
        <v>6533536</v>
      </c>
      <c r="C4128" s="3"/>
      <c r="D4128" s="4">
        <f>J4120</f>
        <v>6776149</v>
      </c>
      <c r="E4128" s="3"/>
      <c r="F4128" s="4">
        <f>K4120</f>
        <v>6776149</v>
      </c>
      <c r="H4128" s="25" t="s">
        <v>203</v>
      </c>
      <c r="I4128" s="26">
        <v>21468301</v>
      </c>
      <c r="J4128" s="26">
        <v>21457158</v>
      </c>
      <c r="K4128" s="26">
        <v>21457158</v>
      </c>
      <c r="L4128" s="25">
        <v>27</v>
      </c>
      <c r="M4128" s="25" t="s">
        <v>142</v>
      </c>
    </row>
    <row r="4129" spans="1:13" s="5" customFormat="1" ht="15.75">
      <c r="A4129" s="4" t="s">
        <v>24</v>
      </c>
      <c r="B4129" s="12">
        <f>I4121</f>
        <v>5473582</v>
      </c>
      <c r="C4129" s="3"/>
      <c r="D4129" s="12">
        <f>J4121</f>
        <v>6181275</v>
      </c>
      <c r="E4129" s="3"/>
      <c r="F4129" s="12">
        <f>K4121</f>
        <v>6622525</v>
      </c>
      <c r="H4129" s="25" t="s">
        <v>203</v>
      </c>
      <c r="I4129" s="26">
        <v>2179819</v>
      </c>
      <c r="J4129" s="26">
        <v>2233311</v>
      </c>
      <c r="K4129" s="26">
        <v>2251864</v>
      </c>
      <c r="L4129" s="25">
        <v>28</v>
      </c>
      <c r="M4129" s="25" t="s">
        <v>143</v>
      </c>
    </row>
    <row r="4130" spans="1:13" s="5" customFormat="1" ht="15.75">
      <c r="A4130" s="4"/>
      <c r="B4130" s="4"/>
      <c r="C4130" s="3"/>
      <c r="D4130" s="4"/>
      <c r="E4130" s="3"/>
      <c r="F4130" s="4"/>
      <c r="H4130" s="25" t="s">
        <v>203</v>
      </c>
      <c r="I4130" s="26">
        <v>8224866</v>
      </c>
      <c r="J4130" s="26">
        <v>8346941</v>
      </c>
      <c r="K4130" s="26">
        <v>9104734</v>
      </c>
      <c r="L4130" s="25">
        <v>29</v>
      </c>
      <c r="M4130" s="25" t="s">
        <v>144</v>
      </c>
    </row>
    <row r="4131" spans="1:13" s="5" customFormat="1" ht="15.75">
      <c r="A4131" s="4" t="s">
        <v>25</v>
      </c>
      <c r="B4131" s="4">
        <f>SUM(B4127:B4130)</f>
        <v>78076333</v>
      </c>
      <c r="C4131" s="3"/>
      <c r="D4131" s="4">
        <f>SUM(D4127:D4130)</f>
        <v>93933682</v>
      </c>
      <c r="E4131" s="3"/>
      <c r="F4131" s="4">
        <f>SUM(F4127:F4130)</f>
        <v>102095897</v>
      </c>
      <c r="H4131" s="25" t="s">
        <v>203</v>
      </c>
      <c r="I4131" s="26">
        <v>0</v>
      </c>
      <c r="J4131" s="26">
        <v>0</v>
      </c>
      <c r="K4131" s="26">
        <v>0</v>
      </c>
      <c r="L4131" s="25">
        <v>30</v>
      </c>
      <c r="M4131" s="25" t="s">
        <v>145</v>
      </c>
    </row>
    <row r="4132" spans="1:13" s="5" customFormat="1" ht="15.75">
      <c r="A4132" s="4"/>
      <c r="B4132" s="4"/>
      <c r="C4132" s="3"/>
      <c r="D4132" s="4"/>
      <c r="E4132" s="3"/>
      <c r="F4132" s="4"/>
      <c r="H4132" s="25" t="s">
        <v>203</v>
      </c>
      <c r="I4132" s="26">
        <v>113308461</v>
      </c>
      <c r="J4132" s="26">
        <v>131219761</v>
      </c>
      <c r="K4132" s="26">
        <v>130000000</v>
      </c>
      <c r="L4132" s="25">
        <v>31</v>
      </c>
      <c r="M4132" s="25" t="s">
        <v>146</v>
      </c>
    </row>
    <row r="4133" spans="1:13" s="5" customFormat="1" ht="15.75">
      <c r="A4133" s="4" t="s">
        <v>26</v>
      </c>
      <c r="B4133" s="4">
        <f aca="true" t="shared" si="618" ref="B4133:B4138">I4122</f>
        <v>50715244</v>
      </c>
      <c r="C4133" s="3"/>
      <c r="D4133" s="4">
        <f aca="true" t="shared" si="619" ref="D4133:D4138">J4122</f>
        <v>52095288</v>
      </c>
      <c r="E4133" s="3"/>
      <c r="F4133" s="4">
        <f aca="true" t="shared" si="620" ref="F4133:F4138">K4122</f>
        <v>53324872</v>
      </c>
      <c r="H4133" s="25" t="s">
        <v>203</v>
      </c>
      <c r="I4133" s="26">
        <v>9646369</v>
      </c>
      <c r="J4133" s="26">
        <v>10069735</v>
      </c>
      <c r="K4133" s="26">
        <v>9937790</v>
      </c>
      <c r="L4133" s="25">
        <v>32</v>
      </c>
      <c r="M4133" s="25" t="s">
        <v>147</v>
      </c>
    </row>
    <row r="4134" spans="1:13" s="5" customFormat="1" ht="15.75">
      <c r="A4134" s="4" t="s">
        <v>27</v>
      </c>
      <c r="B4134" s="4">
        <f t="shared" si="618"/>
        <v>174585</v>
      </c>
      <c r="C4134" s="3"/>
      <c r="D4134" s="4">
        <f t="shared" si="619"/>
        <v>180806</v>
      </c>
      <c r="E4134" s="3"/>
      <c r="F4134" s="4">
        <f t="shared" si="620"/>
        <v>184684</v>
      </c>
      <c r="H4134" s="25" t="s">
        <v>203</v>
      </c>
      <c r="I4134" s="26">
        <v>14264125</v>
      </c>
      <c r="J4134" s="26">
        <v>14205073</v>
      </c>
      <c r="K4134" s="26">
        <v>14779038</v>
      </c>
      <c r="L4134" s="25">
        <v>33</v>
      </c>
      <c r="M4134" s="25" t="s">
        <v>148</v>
      </c>
    </row>
    <row r="4135" spans="1:13" s="5" customFormat="1" ht="15.75">
      <c r="A4135" s="4" t="s">
        <v>28</v>
      </c>
      <c r="B4135" s="4">
        <f t="shared" si="618"/>
        <v>106078</v>
      </c>
      <c r="C4135" s="3"/>
      <c r="D4135" s="4">
        <f t="shared" si="619"/>
        <v>159385</v>
      </c>
      <c r="E4135" s="3"/>
      <c r="F4135" s="4">
        <f t="shared" si="620"/>
        <v>174294</v>
      </c>
      <c r="H4135" s="25" t="s">
        <v>203</v>
      </c>
      <c r="I4135" s="26">
        <v>2657888</v>
      </c>
      <c r="J4135" s="26">
        <v>2554460</v>
      </c>
      <c r="K4135" s="26">
        <v>1867837</v>
      </c>
      <c r="L4135" s="25">
        <v>34</v>
      </c>
      <c r="M4135" s="25" t="s">
        <v>149</v>
      </c>
    </row>
    <row r="4136" spans="1:13" s="5" customFormat="1" ht="15.75">
      <c r="A4136" s="4" t="s">
        <v>29</v>
      </c>
      <c r="B4136" s="4">
        <f t="shared" si="618"/>
        <v>684363</v>
      </c>
      <c r="C4136" s="3"/>
      <c r="D4136" s="4">
        <f t="shared" si="619"/>
        <v>686450</v>
      </c>
      <c r="E4136" s="3"/>
      <c r="F4136" s="4">
        <f t="shared" si="620"/>
        <v>694724</v>
      </c>
      <c r="H4136" s="25" t="s">
        <v>203</v>
      </c>
      <c r="I4136" s="26">
        <v>825773</v>
      </c>
      <c r="J4136" s="26">
        <v>413558</v>
      </c>
      <c r="K4136" s="26">
        <v>413559</v>
      </c>
      <c r="L4136" s="25">
        <v>35</v>
      </c>
      <c r="M4136" s="25" t="s">
        <v>150</v>
      </c>
    </row>
    <row r="4137" spans="1:13" s="5" customFormat="1" ht="15.75">
      <c r="A4137" s="4" t="s">
        <v>30</v>
      </c>
      <c r="B4137" s="4">
        <f t="shared" si="618"/>
        <v>322148</v>
      </c>
      <c r="C4137" s="3"/>
      <c r="D4137" s="4">
        <f t="shared" si="619"/>
        <v>323163</v>
      </c>
      <c r="E4137" s="3"/>
      <c r="F4137" s="4">
        <f t="shared" si="620"/>
        <v>329700</v>
      </c>
      <c r="H4137" s="25" t="s">
        <v>203</v>
      </c>
      <c r="I4137" s="26">
        <v>539460</v>
      </c>
      <c r="J4137" s="26">
        <v>733500</v>
      </c>
      <c r="K4137" s="26">
        <v>733500</v>
      </c>
      <c r="L4137" s="25">
        <v>36</v>
      </c>
      <c r="M4137" s="25" t="s">
        <v>151</v>
      </c>
    </row>
    <row r="4138" spans="1:13" s="5" customFormat="1" ht="15.75">
      <c r="A4138" s="4" t="s">
        <v>31</v>
      </c>
      <c r="B4138" s="12">
        <f t="shared" si="618"/>
        <v>0</v>
      </c>
      <c r="C4138" s="3"/>
      <c r="D4138" s="12">
        <f t="shared" si="619"/>
        <v>0</v>
      </c>
      <c r="E4138" s="3"/>
      <c r="F4138" s="12">
        <f t="shared" si="620"/>
        <v>50000</v>
      </c>
      <c r="H4138" s="25" t="s">
        <v>203</v>
      </c>
      <c r="I4138" s="26">
        <v>0</v>
      </c>
      <c r="J4138" s="26">
        <v>463515</v>
      </c>
      <c r="K4138" s="26">
        <v>460128</v>
      </c>
      <c r="L4138" s="25">
        <v>37</v>
      </c>
      <c r="M4138" s="25" t="s">
        <v>152</v>
      </c>
    </row>
    <row r="4139" spans="1:12" s="5" customFormat="1" ht="15.75">
      <c r="A4139" s="4"/>
      <c r="B4139" s="4"/>
      <c r="C4139" s="3"/>
      <c r="D4139" s="4"/>
      <c r="E4139" s="3"/>
      <c r="F4139" s="4"/>
      <c r="L4139" s="25"/>
    </row>
    <row r="4140" spans="1:12" s="5" customFormat="1" ht="15.75">
      <c r="A4140" s="4" t="s">
        <v>32</v>
      </c>
      <c r="B4140" s="4">
        <f>SUM(B4133:B4139)</f>
        <v>52002418</v>
      </c>
      <c r="C4140" s="3"/>
      <c r="D4140" s="4">
        <f>SUM(D4133:D4139)</f>
        <v>53445092</v>
      </c>
      <c r="E4140" s="3"/>
      <c r="F4140" s="4">
        <f>SUM(F4133:F4139)</f>
        <v>54758274</v>
      </c>
      <c r="L4140" s="25"/>
    </row>
    <row r="4141" spans="1:12" s="5" customFormat="1" ht="15.75">
      <c r="A4141" s="4"/>
      <c r="B4141" s="4"/>
      <c r="C4141" s="3"/>
      <c r="D4141" s="4"/>
      <c r="E4141" s="3"/>
      <c r="F4141" s="4"/>
      <c r="L4141" s="25"/>
    </row>
    <row r="4142" spans="1:12" s="5" customFormat="1" ht="15.75">
      <c r="A4142" s="4" t="s">
        <v>33</v>
      </c>
      <c r="B4142" s="4">
        <f>I4128</f>
        <v>21468301</v>
      </c>
      <c r="C4142" s="3"/>
      <c r="D4142" s="4">
        <f>J4128</f>
        <v>21457158</v>
      </c>
      <c r="E4142" s="3"/>
      <c r="F4142" s="4">
        <f>K4128</f>
        <v>21457158</v>
      </c>
      <c r="L4142" s="25"/>
    </row>
    <row r="4143" spans="1:12" s="5" customFormat="1" ht="15.75">
      <c r="A4143" s="4" t="s">
        <v>34</v>
      </c>
      <c r="B4143" s="4">
        <f>I4129</f>
        <v>2179819</v>
      </c>
      <c r="C4143" s="3"/>
      <c r="D4143" s="4">
        <f>J4129</f>
        <v>2233311</v>
      </c>
      <c r="E4143" s="3"/>
      <c r="F4143" s="4">
        <f>K4129</f>
        <v>2251864</v>
      </c>
      <c r="L4143" s="25"/>
    </row>
    <row r="4144" spans="1:12" s="5" customFormat="1" ht="15.75">
      <c r="A4144" s="4" t="s">
        <v>35</v>
      </c>
      <c r="B4144" s="4">
        <f>I4130</f>
        <v>8224866</v>
      </c>
      <c r="C4144" s="3"/>
      <c r="D4144" s="4">
        <f>J4130</f>
        <v>8346941</v>
      </c>
      <c r="E4144" s="3"/>
      <c r="F4144" s="4">
        <f>K4130</f>
        <v>9104734</v>
      </c>
      <c r="L4144" s="25"/>
    </row>
    <row r="4145" spans="1:12" s="5" customFormat="1" ht="15.75">
      <c r="A4145" s="4" t="s">
        <v>36</v>
      </c>
      <c r="B4145" s="12">
        <f>I4131</f>
        <v>0</v>
      </c>
      <c r="C4145" s="3"/>
      <c r="D4145" s="12">
        <f>J4131</f>
        <v>0</v>
      </c>
      <c r="E4145" s="3"/>
      <c r="F4145" s="12">
        <f>K4131</f>
        <v>0</v>
      </c>
      <c r="L4145" s="25"/>
    </row>
    <row r="4146" spans="1:12" s="5" customFormat="1" ht="15.75">
      <c r="A4146" s="4"/>
      <c r="B4146" s="4"/>
      <c r="C4146" s="3"/>
      <c r="D4146" s="4"/>
      <c r="E4146" s="3"/>
      <c r="F4146" s="4"/>
      <c r="L4146" s="25"/>
    </row>
    <row r="4147" spans="1:12" s="5" customFormat="1" ht="15.75">
      <c r="A4147" s="4" t="s">
        <v>37</v>
      </c>
      <c r="B4147" s="4">
        <f>SUM(B4142:B4146)</f>
        <v>31872986</v>
      </c>
      <c r="C4147" s="3"/>
      <c r="D4147" s="4">
        <f>SUM(D4142:D4146)</f>
        <v>32037410</v>
      </c>
      <c r="E4147" s="3"/>
      <c r="F4147" s="4">
        <f>SUM(F4142:F4146)</f>
        <v>32813756</v>
      </c>
      <c r="L4147" s="25"/>
    </row>
    <row r="4148" spans="1:12" s="5" customFormat="1" ht="15.75">
      <c r="A4148" s="4"/>
      <c r="B4148" s="4"/>
      <c r="C4148" s="3"/>
      <c r="D4148" s="4"/>
      <c r="E4148" s="3"/>
      <c r="F4148" s="4"/>
      <c r="L4148" s="25"/>
    </row>
    <row r="4149" spans="1:12" s="5" customFormat="1" ht="15.75">
      <c r="A4149" s="4" t="s">
        <v>38</v>
      </c>
      <c r="B4149" s="4">
        <f aca="true" t="shared" si="621" ref="B4149:B4154">I4132</f>
        <v>113308461</v>
      </c>
      <c r="C4149" s="3"/>
      <c r="D4149" s="4">
        <f aca="true" t="shared" si="622" ref="D4149:D4154">J4132</f>
        <v>131219761</v>
      </c>
      <c r="E4149" s="3"/>
      <c r="F4149" s="4">
        <f aca="true" t="shared" si="623" ref="F4149:F4154">K4132</f>
        <v>130000000</v>
      </c>
      <c r="L4149" s="25"/>
    </row>
    <row r="4150" spans="1:12" s="5" customFormat="1" ht="15.75">
      <c r="A4150" s="4" t="s">
        <v>39</v>
      </c>
      <c r="B4150" s="4">
        <f t="shared" si="621"/>
        <v>9646369</v>
      </c>
      <c r="C4150" s="3"/>
      <c r="D4150" s="4">
        <f t="shared" si="622"/>
        <v>10069735</v>
      </c>
      <c r="E4150" s="3"/>
      <c r="F4150" s="4">
        <f t="shared" si="623"/>
        <v>9937790</v>
      </c>
      <c r="L4150" s="25"/>
    </row>
    <row r="4151" spans="1:12" s="5" customFormat="1" ht="15.75">
      <c r="A4151" s="4" t="s">
        <v>40</v>
      </c>
      <c r="B4151" s="4">
        <f t="shared" si="621"/>
        <v>14264125</v>
      </c>
      <c r="C4151" s="3"/>
      <c r="D4151" s="4">
        <f t="shared" si="622"/>
        <v>14205073</v>
      </c>
      <c r="E4151" s="3"/>
      <c r="F4151" s="4">
        <f t="shared" si="623"/>
        <v>14779038</v>
      </c>
      <c r="L4151" s="25"/>
    </row>
    <row r="4152" spans="1:12" s="5" customFormat="1" ht="15.75">
      <c r="A4152" s="4" t="s">
        <v>41</v>
      </c>
      <c r="B4152" s="4">
        <f t="shared" si="621"/>
        <v>2657888</v>
      </c>
      <c r="C4152" s="3"/>
      <c r="D4152" s="4">
        <f t="shared" si="622"/>
        <v>2554460</v>
      </c>
      <c r="E4152" s="3"/>
      <c r="F4152" s="4">
        <f t="shared" si="623"/>
        <v>1867837</v>
      </c>
      <c r="L4152" s="25"/>
    </row>
    <row r="4153" spans="1:12" s="5" customFormat="1" ht="15.75">
      <c r="A4153" s="4" t="s">
        <v>42</v>
      </c>
      <c r="B4153" s="4">
        <f t="shared" si="621"/>
        <v>825773</v>
      </c>
      <c r="C4153" s="3"/>
      <c r="D4153" s="4">
        <f t="shared" si="622"/>
        <v>413558</v>
      </c>
      <c r="E4153" s="3"/>
      <c r="F4153" s="4">
        <f t="shared" si="623"/>
        <v>413559</v>
      </c>
      <c r="L4153" s="25"/>
    </row>
    <row r="4154" spans="1:12" s="5" customFormat="1" ht="15.75">
      <c r="A4154" s="4" t="s">
        <v>43</v>
      </c>
      <c r="B4154" s="4">
        <f t="shared" si="621"/>
        <v>539460</v>
      </c>
      <c r="C4154" s="3"/>
      <c r="D4154" s="4">
        <f t="shared" si="622"/>
        <v>733500</v>
      </c>
      <c r="E4154" s="3"/>
      <c r="F4154" s="4">
        <f t="shared" si="623"/>
        <v>733500</v>
      </c>
      <c r="L4154" s="25"/>
    </row>
    <row r="4155" spans="1:12" s="5" customFormat="1" ht="15.75">
      <c r="A4155" s="4" t="s">
        <v>44</v>
      </c>
      <c r="B4155" s="4"/>
      <c r="C4155" s="4"/>
      <c r="D4155" s="4"/>
      <c r="E4155" s="3"/>
      <c r="F4155" s="4"/>
      <c r="L4155" s="25"/>
    </row>
    <row r="4156" spans="1:12" s="5" customFormat="1" ht="15.75">
      <c r="A4156" s="4" t="s">
        <v>45</v>
      </c>
      <c r="B4156" s="12">
        <f>I4138</f>
        <v>0</v>
      </c>
      <c r="C4156" s="3"/>
      <c r="D4156" s="12">
        <f>J4138</f>
        <v>463515</v>
      </c>
      <c r="E4156" s="3"/>
      <c r="F4156" s="12">
        <f>K4138</f>
        <v>460128</v>
      </c>
      <c r="L4156" s="25"/>
    </row>
    <row r="4157" spans="1:12" s="5" customFormat="1" ht="15.75">
      <c r="A4157" s="4"/>
      <c r="B4157" s="4"/>
      <c r="C4157" s="4"/>
      <c r="D4157" s="4"/>
      <c r="E4157" s="3"/>
      <c r="F4157" s="4"/>
      <c r="L4157" s="25"/>
    </row>
    <row r="4158" spans="1:12" s="5" customFormat="1" ht="15.75">
      <c r="A4158" s="4" t="s">
        <v>46</v>
      </c>
      <c r="B4158" s="4">
        <f>SUM(B4102:B4103)+B4112+SUM(B4116:B4125)+B4131+B4140+SUM(B4146:B4157)</f>
        <v>468008047</v>
      </c>
      <c r="C4158" s="3"/>
      <c r="D4158" s="4">
        <f>SUM(D4102:D4103)+D4112+SUM(D4116:D4125)+D4131+D4140+SUM(D4146:D4157)</f>
        <v>511613411</v>
      </c>
      <c r="E4158" s="3"/>
      <c r="F4158" s="4">
        <f>SUM(F4102:F4103)+F4112+SUM(F4116:F4125)+F4131+F4140+SUM(F4146:F4157)</f>
        <v>544950121</v>
      </c>
      <c r="L4158" s="25"/>
    </row>
    <row r="4159" spans="1:12" s="5" customFormat="1" ht="15.75">
      <c r="A4159" s="4"/>
      <c r="B4159" s="4"/>
      <c r="C4159" s="3"/>
      <c r="D4159" s="4"/>
      <c r="E4159" s="3"/>
      <c r="F4159" s="4"/>
      <c r="L4159" s="25"/>
    </row>
    <row r="4160" spans="1:12" s="5" customFormat="1" ht="15.75">
      <c r="A4160" s="13" t="s">
        <v>47</v>
      </c>
      <c r="B4160" s="4"/>
      <c r="C4160" s="4"/>
      <c r="D4160" s="4"/>
      <c r="E4160" s="4"/>
      <c r="F4160" s="4"/>
      <c r="L4160" s="25"/>
    </row>
    <row r="4161" spans="1:12" s="5" customFormat="1" ht="15.75">
      <c r="A4161" s="14" t="s">
        <v>48</v>
      </c>
      <c r="B4161" s="4"/>
      <c r="C4161" s="3"/>
      <c r="D4161" s="4"/>
      <c r="E4161" s="3"/>
      <c r="F4161" s="4"/>
      <c r="L4161" s="25"/>
    </row>
    <row r="4162" spans="1:12" s="5" customFormat="1" ht="15.75">
      <c r="A4162" s="14" t="s">
        <v>49</v>
      </c>
      <c r="B4162" s="4"/>
      <c r="C4162" s="3"/>
      <c r="D4162" s="4"/>
      <c r="E4162" s="3"/>
      <c r="F4162" s="4"/>
      <c r="L4162" s="25"/>
    </row>
    <row r="4163" spans="1:12" s="5" customFormat="1" ht="15.75">
      <c r="A4163" s="14" t="s">
        <v>50</v>
      </c>
      <c r="B4163" s="3"/>
      <c r="C4163" s="3"/>
      <c r="D4163" s="3"/>
      <c r="E4163" s="3"/>
      <c r="F4163" s="3"/>
      <c r="L4163" s="25"/>
    </row>
    <row r="4164" spans="1:12" s="5" customFormat="1" ht="15.75">
      <c r="A4164" s="14" t="s">
        <v>51</v>
      </c>
      <c r="B4164" s="4"/>
      <c r="C4164" s="3"/>
      <c r="D4164" s="4"/>
      <c r="E4164" s="3"/>
      <c r="F4164" s="4"/>
      <c r="L4164" s="25"/>
    </row>
    <row r="4165" spans="1:12" s="5" customFormat="1" ht="15.75">
      <c r="A4165" s="4"/>
      <c r="B4165" s="4"/>
      <c r="C4165" s="3"/>
      <c r="D4165" s="4"/>
      <c r="E4165" s="3"/>
      <c r="F4165" s="4"/>
      <c r="L4165" s="25"/>
    </row>
    <row r="4166" spans="1:12" s="5" customFormat="1" ht="15.75">
      <c r="A4166" s="4"/>
      <c r="B4166" s="4"/>
      <c r="C4166" s="3"/>
      <c r="D4166" s="4"/>
      <c r="E4166" s="3"/>
      <c r="F4166" s="4"/>
      <c r="L4166" s="25"/>
    </row>
    <row r="4167" spans="1:12" s="5" customFormat="1" ht="15.75">
      <c r="A4167" s="15"/>
      <c r="B4167" s="4"/>
      <c r="C4167" s="3"/>
      <c r="D4167" s="4"/>
      <c r="E4167" s="3"/>
      <c r="F4167" s="4"/>
      <c r="L4167" s="25"/>
    </row>
    <row r="4168" spans="1:12" s="5" customFormat="1" ht="15.75">
      <c r="A4168" s="15"/>
      <c r="B4168" s="4"/>
      <c r="C4168" s="3"/>
      <c r="D4168" s="4"/>
      <c r="E4168" s="3"/>
      <c r="F4168" s="4"/>
      <c r="L4168" s="25"/>
    </row>
    <row r="4169" spans="1:12" s="5" customFormat="1" ht="15.75">
      <c r="A4169" s="16"/>
      <c r="B4169" s="4"/>
      <c r="C4169" s="3"/>
      <c r="D4169" s="4"/>
      <c r="E4169" s="3"/>
      <c r="F4169" s="4"/>
      <c r="L4169" s="25"/>
    </row>
    <row r="4170" spans="1:12" s="5" customFormat="1" ht="15.75">
      <c r="A4170" s="17"/>
      <c r="B4170" s="4"/>
      <c r="C4170" s="3"/>
      <c r="D4170" s="4"/>
      <c r="E4170" s="3"/>
      <c r="F4170" s="4"/>
      <c r="L4170" s="25"/>
    </row>
    <row r="4171" spans="1:12" s="5" customFormat="1" ht="15.75">
      <c r="A4171" s="18" t="s">
        <v>52</v>
      </c>
      <c r="B4171" s="4"/>
      <c r="C4171" s="3"/>
      <c r="D4171" s="4"/>
      <c r="E4171" s="3"/>
      <c r="F4171" s="4"/>
      <c r="L4171" s="25"/>
    </row>
    <row r="4172" spans="1:12" s="5" customFormat="1" ht="15.75">
      <c r="A4172" s="4"/>
      <c r="B4172" s="4"/>
      <c r="C4172" s="3"/>
      <c r="D4172" s="4"/>
      <c r="E4172" s="3"/>
      <c r="F4172" s="4"/>
      <c r="L4172" s="25"/>
    </row>
    <row r="4173" spans="1:12" s="5" customFormat="1" ht="15.75">
      <c r="A4173" s="6" t="s">
        <v>0</v>
      </c>
      <c r="B4173" s="4"/>
      <c r="C4173" s="3"/>
      <c r="D4173" s="4"/>
      <c r="E4173" s="3"/>
      <c r="F4173" s="4"/>
      <c r="L4173" s="25"/>
    </row>
    <row r="4174" spans="1:12" s="5" customFormat="1" ht="15.75">
      <c r="A4174" s="4"/>
      <c r="B4174" s="4"/>
      <c r="C4174" s="3"/>
      <c r="D4174" s="4"/>
      <c r="E4174" s="3"/>
      <c r="F4174" s="4"/>
      <c r="L4174" s="25"/>
    </row>
    <row r="4175" spans="1:12" s="5" customFormat="1" ht="15.75">
      <c r="A4175" s="6" t="s">
        <v>1</v>
      </c>
      <c r="B4175" s="4"/>
      <c r="C4175" s="3"/>
      <c r="D4175" s="4"/>
      <c r="E4175" s="3"/>
      <c r="F4175" s="4"/>
      <c r="L4175" s="25"/>
    </row>
    <row r="4176" spans="1:12" s="5" customFormat="1" ht="15.75">
      <c r="A4176" s="19" t="s">
        <v>104</v>
      </c>
      <c r="B4176" s="4"/>
      <c r="C4176" s="3"/>
      <c r="D4176" s="4"/>
      <c r="E4176" s="3"/>
      <c r="F4176" s="4"/>
      <c r="L4176" s="25"/>
    </row>
    <row r="4177" spans="1:12" s="5" customFormat="1" ht="15.75">
      <c r="A4177" s="4"/>
      <c r="B4177" s="4"/>
      <c r="C4177" s="3"/>
      <c r="D4177" s="8"/>
      <c r="E4177" s="9"/>
      <c r="F4177" s="8"/>
      <c r="L4177" s="25"/>
    </row>
    <row r="4178" spans="1:12" s="5" customFormat="1" ht="15.75">
      <c r="A4178" s="4"/>
      <c r="B4178" s="10"/>
      <c r="C4178" s="11"/>
      <c r="D4178" s="10"/>
      <c r="E4178" s="11"/>
      <c r="F4178" s="10"/>
      <c r="L4178" s="25"/>
    </row>
    <row r="4179" spans="1:12" s="5" customFormat="1" ht="15.75">
      <c r="A4179" s="4"/>
      <c r="B4179" s="2">
        <v>1997</v>
      </c>
      <c r="C4179" s="1"/>
      <c r="D4179" s="2">
        <v>1998</v>
      </c>
      <c r="E4179" s="1"/>
      <c r="F4179" s="2">
        <v>1999</v>
      </c>
      <c r="L4179" s="25"/>
    </row>
    <row r="4180" spans="1:12" s="5" customFormat="1" ht="15.75">
      <c r="A4180" s="4"/>
      <c r="B4180" s="4"/>
      <c r="C4180" s="3"/>
      <c r="D4180" s="4"/>
      <c r="E4180" s="3"/>
      <c r="F4180" s="4"/>
      <c r="L4180" s="25"/>
    </row>
    <row r="4181" spans="1:13" s="5" customFormat="1" ht="15.75">
      <c r="A4181" s="4" t="s">
        <v>3</v>
      </c>
      <c r="B4181" s="4">
        <f>I4181</f>
        <v>16339913</v>
      </c>
      <c r="C4181" s="3"/>
      <c r="D4181" s="4">
        <f>J4181</f>
        <v>35344118</v>
      </c>
      <c r="E4181" s="3"/>
      <c r="F4181" s="4">
        <f>K4181</f>
        <v>34944672</v>
      </c>
      <c r="H4181" s="25" t="s">
        <v>204</v>
      </c>
      <c r="I4181" s="26">
        <v>16339913</v>
      </c>
      <c r="J4181" s="26">
        <v>35344118</v>
      </c>
      <c r="K4181" s="26">
        <v>34944672</v>
      </c>
      <c r="L4181" s="25">
        <v>1</v>
      </c>
      <c r="M4181" s="25" t="s">
        <v>116</v>
      </c>
    </row>
    <row r="4182" spans="1:13" s="5" customFormat="1" ht="15.75">
      <c r="A4182" s="4" t="s">
        <v>4</v>
      </c>
      <c r="B4182" s="4">
        <f>I4182</f>
        <v>38173252</v>
      </c>
      <c r="C4182" s="3"/>
      <c r="D4182" s="4">
        <f>J4182</f>
        <v>37623076</v>
      </c>
      <c r="E4182" s="3"/>
      <c r="F4182" s="4">
        <f>K4182</f>
        <v>36968574</v>
      </c>
      <c r="H4182" s="25" t="s">
        <v>204</v>
      </c>
      <c r="I4182" s="26">
        <v>38173252</v>
      </c>
      <c r="J4182" s="26">
        <v>37623076</v>
      </c>
      <c r="K4182" s="26">
        <v>36968574</v>
      </c>
      <c r="L4182" s="25">
        <v>2</v>
      </c>
      <c r="M4182" s="25" t="s">
        <v>117</v>
      </c>
    </row>
    <row r="4183" spans="1:13" s="5" customFormat="1" ht="15.75">
      <c r="A4183" s="4"/>
      <c r="B4183" s="4"/>
      <c r="C4183" s="3"/>
      <c r="D4183" s="4"/>
      <c r="E4183" s="3"/>
      <c r="F4183" s="4"/>
      <c r="H4183" s="25" t="s">
        <v>204</v>
      </c>
      <c r="I4183" s="26">
        <v>627680666</v>
      </c>
      <c r="J4183" s="26">
        <v>630803749</v>
      </c>
      <c r="K4183" s="26">
        <v>661699092</v>
      </c>
      <c r="L4183" s="25">
        <v>3</v>
      </c>
      <c r="M4183" s="25" t="s">
        <v>118</v>
      </c>
    </row>
    <row r="4184" spans="1:13" s="5" customFormat="1" ht="15.75">
      <c r="A4184" s="4" t="s">
        <v>5</v>
      </c>
      <c r="B4184" s="4">
        <f aca="true" t="shared" si="624" ref="B4184:B4189">I4183</f>
        <v>627680666</v>
      </c>
      <c r="C4184" s="3"/>
      <c r="D4184" s="4">
        <f aca="true" t="shared" si="625" ref="D4184:D4189">J4183</f>
        <v>630803749</v>
      </c>
      <c r="E4184" s="3"/>
      <c r="F4184" s="4">
        <f aca="true" t="shared" si="626" ref="F4184:F4189">K4183</f>
        <v>661699092</v>
      </c>
      <c r="H4184" s="25" t="s">
        <v>204</v>
      </c>
      <c r="I4184" s="26">
        <v>1557217</v>
      </c>
      <c r="J4184" s="26">
        <v>1557217</v>
      </c>
      <c r="K4184" s="26">
        <v>974525</v>
      </c>
      <c r="L4184" s="25">
        <v>4</v>
      </c>
      <c r="M4184" s="25" t="s">
        <v>119</v>
      </c>
    </row>
    <row r="4185" spans="1:13" s="5" customFormat="1" ht="15.75">
      <c r="A4185" s="4" t="s">
        <v>6</v>
      </c>
      <c r="B4185" s="4">
        <f t="shared" si="624"/>
        <v>1557217</v>
      </c>
      <c r="C4185" s="3"/>
      <c r="D4185" s="4">
        <f t="shared" si="625"/>
        <v>1557217</v>
      </c>
      <c r="E4185" s="3"/>
      <c r="F4185" s="4">
        <f t="shared" si="626"/>
        <v>974525</v>
      </c>
      <c r="H4185" s="25" t="s">
        <v>204</v>
      </c>
      <c r="I4185" s="26">
        <v>8072993</v>
      </c>
      <c r="J4185" s="26">
        <v>9449923</v>
      </c>
      <c r="K4185" s="26">
        <v>10536726</v>
      </c>
      <c r="L4185" s="25">
        <v>5</v>
      </c>
      <c r="M4185" s="25" t="s">
        <v>120</v>
      </c>
    </row>
    <row r="4186" spans="1:13" s="5" customFormat="1" ht="15.75">
      <c r="A4186" s="4" t="s">
        <v>7</v>
      </c>
      <c r="B4186" s="4">
        <f t="shared" si="624"/>
        <v>8072993</v>
      </c>
      <c r="C4186" s="3"/>
      <c r="D4186" s="4">
        <f t="shared" si="625"/>
        <v>9449923</v>
      </c>
      <c r="E4186" s="3"/>
      <c r="F4186" s="4">
        <f t="shared" si="626"/>
        <v>10536726</v>
      </c>
      <c r="H4186" s="25" t="s">
        <v>204</v>
      </c>
      <c r="I4186" s="26">
        <v>42739493</v>
      </c>
      <c r="J4186" s="26">
        <v>43802537</v>
      </c>
      <c r="K4186" s="26">
        <v>51492634</v>
      </c>
      <c r="L4186" s="25">
        <v>6</v>
      </c>
      <c r="M4186" s="25" t="s">
        <v>121</v>
      </c>
    </row>
    <row r="4187" spans="1:13" s="5" customFormat="1" ht="15.75">
      <c r="A4187" s="4" t="s">
        <v>8</v>
      </c>
      <c r="B4187" s="4">
        <f t="shared" si="624"/>
        <v>42739493</v>
      </c>
      <c r="C4187" s="3"/>
      <c r="D4187" s="4">
        <f t="shared" si="625"/>
        <v>43802537</v>
      </c>
      <c r="E4187" s="3"/>
      <c r="F4187" s="4">
        <f t="shared" si="626"/>
        <v>51492634</v>
      </c>
      <c r="H4187" s="25" t="s">
        <v>204</v>
      </c>
      <c r="I4187" s="26">
        <v>2033562</v>
      </c>
      <c r="J4187" s="26">
        <v>2387580</v>
      </c>
      <c r="K4187" s="26">
        <v>2609775</v>
      </c>
      <c r="L4187" s="25">
        <v>7</v>
      </c>
      <c r="M4187" s="25" t="s">
        <v>122</v>
      </c>
    </row>
    <row r="4188" spans="1:13" s="5" customFormat="1" ht="15.75">
      <c r="A4188" s="4" t="s">
        <v>9</v>
      </c>
      <c r="B4188" s="4">
        <f t="shared" si="624"/>
        <v>2033562</v>
      </c>
      <c r="C4188" s="3"/>
      <c r="D4188" s="4">
        <f t="shared" si="625"/>
        <v>2387580</v>
      </c>
      <c r="E4188" s="3"/>
      <c r="F4188" s="4">
        <f t="shared" si="626"/>
        <v>2609775</v>
      </c>
      <c r="H4188" s="25" t="s">
        <v>204</v>
      </c>
      <c r="I4188" s="26">
        <v>0</v>
      </c>
      <c r="J4188" s="26">
        <v>10146977</v>
      </c>
      <c r="K4188" s="26">
        <v>10090656</v>
      </c>
      <c r="L4188" s="25">
        <v>8</v>
      </c>
      <c r="M4188" s="25" t="s">
        <v>123</v>
      </c>
    </row>
    <row r="4189" spans="1:13" s="5" customFormat="1" ht="15.75">
      <c r="A4189" s="4" t="s">
        <v>10</v>
      </c>
      <c r="B4189" s="12">
        <f t="shared" si="624"/>
        <v>0</v>
      </c>
      <c r="C4189" s="3"/>
      <c r="D4189" s="12">
        <f t="shared" si="625"/>
        <v>10146977</v>
      </c>
      <c r="E4189" s="3"/>
      <c r="F4189" s="12">
        <f t="shared" si="626"/>
        <v>10090656</v>
      </c>
      <c r="H4189" s="25" t="s">
        <v>204</v>
      </c>
      <c r="I4189" s="26">
        <v>21835943</v>
      </c>
      <c r="J4189" s="26">
        <v>28619961</v>
      </c>
      <c r="K4189" s="26">
        <v>32325129</v>
      </c>
      <c r="L4189" s="25">
        <v>9</v>
      </c>
      <c r="M4189" s="25" t="s">
        <v>124</v>
      </c>
    </row>
    <row r="4190" spans="1:13" s="5" customFormat="1" ht="15.75">
      <c r="A4190" s="4"/>
      <c r="B4190" s="3"/>
      <c r="C4190" s="3"/>
      <c r="D4190" s="3"/>
      <c r="E4190" s="3"/>
      <c r="F4190" s="3"/>
      <c r="H4190" s="25" t="s">
        <v>204</v>
      </c>
      <c r="I4190" s="26">
        <v>2776742</v>
      </c>
      <c r="J4190" s="26">
        <v>3257306</v>
      </c>
      <c r="K4190" s="26">
        <v>3391510</v>
      </c>
      <c r="L4190" s="25">
        <v>10</v>
      </c>
      <c r="M4190" s="25" t="s">
        <v>125</v>
      </c>
    </row>
    <row r="4191" spans="1:13" s="5" customFormat="1" ht="15.75">
      <c r="A4191" s="4" t="s">
        <v>11</v>
      </c>
      <c r="B4191" s="4">
        <f>SUM(B4184:B4190)</f>
        <v>682083931</v>
      </c>
      <c r="C4191" s="3"/>
      <c r="D4191" s="4">
        <f>SUM(D4184:D4190)</f>
        <v>698147983</v>
      </c>
      <c r="E4191" s="3"/>
      <c r="F4191" s="4">
        <f>SUM(F4184:F4190)</f>
        <v>737403408</v>
      </c>
      <c r="H4191" s="25" t="s">
        <v>204</v>
      </c>
      <c r="I4191" s="26">
        <v>24113674</v>
      </c>
      <c r="J4191" s="26">
        <v>26335765</v>
      </c>
      <c r="K4191" s="26">
        <v>26341065</v>
      </c>
      <c r="L4191" s="25">
        <v>11</v>
      </c>
      <c r="M4191" s="25" t="s">
        <v>126</v>
      </c>
    </row>
    <row r="4192" spans="1:13" s="5" customFormat="1" ht="15.75">
      <c r="A4192" s="4"/>
      <c r="B4192" s="4"/>
      <c r="C4192" s="3"/>
      <c r="D4192" s="4"/>
      <c r="E4192" s="3"/>
      <c r="F4192" s="4"/>
      <c r="H4192" s="25" t="s">
        <v>204</v>
      </c>
      <c r="I4192" s="26">
        <v>22947024</v>
      </c>
      <c r="J4192" s="26">
        <v>25904204</v>
      </c>
      <c r="K4192" s="26">
        <v>28121298</v>
      </c>
      <c r="L4192" s="25">
        <v>12</v>
      </c>
      <c r="M4192" s="25" t="s">
        <v>127</v>
      </c>
    </row>
    <row r="4193" spans="1:13" s="5" customFormat="1" ht="15.75">
      <c r="A4193" s="4" t="s">
        <v>12</v>
      </c>
      <c r="B4193" s="3">
        <f>I4189</f>
        <v>21835943</v>
      </c>
      <c r="C4193" s="3"/>
      <c r="D4193" s="3">
        <f>J4189</f>
        <v>28619961</v>
      </c>
      <c r="E4193" s="3"/>
      <c r="F4193" s="3">
        <f>K4189</f>
        <v>32325129</v>
      </c>
      <c r="H4193" s="25" t="s">
        <v>204</v>
      </c>
      <c r="I4193" s="26">
        <v>0</v>
      </c>
      <c r="J4193" s="26">
        <v>0</v>
      </c>
      <c r="K4193" s="26">
        <v>97206460</v>
      </c>
      <c r="L4193" s="25">
        <v>13</v>
      </c>
      <c r="M4193" s="25" t="s">
        <v>128</v>
      </c>
    </row>
    <row r="4194" spans="1:13" s="5" customFormat="1" ht="15.75">
      <c r="A4194" s="4" t="s">
        <v>13</v>
      </c>
      <c r="B4194" s="12">
        <f>I4190</f>
        <v>2776742</v>
      </c>
      <c r="C4194" s="3"/>
      <c r="D4194" s="12">
        <f>J4190</f>
        <v>3257306</v>
      </c>
      <c r="E4194" s="3"/>
      <c r="F4194" s="12">
        <f>K4190</f>
        <v>3391510</v>
      </c>
      <c r="H4194" s="25" t="s">
        <v>204</v>
      </c>
      <c r="I4194" s="26">
        <v>40851957</v>
      </c>
      <c r="J4194" s="26">
        <v>41294348</v>
      </c>
      <c r="K4194" s="26">
        <v>34278436</v>
      </c>
      <c r="L4194" s="25">
        <v>14</v>
      </c>
      <c r="M4194" s="25" t="s">
        <v>129</v>
      </c>
    </row>
    <row r="4195" spans="1:13" s="5" customFormat="1" ht="15.75">
      <c r="A4195" s="4"/>
      <c r="B4195" s="3"/>
      <c r="C4195" s="3"/>
      <c r="D4195" s="3"/>
      <c r="E4195" s="3"/>
      <c r="F4195" s="3"/>
      <c r="H4195" s="25" t="s">
        <v>204</v>
      </c>
      <c r="I4195" s="26">
        <v>2119076</v>
      </c>
      <c r="J4195" s="26">
        <v>2435254</v>
      </c>
      <c r="K4195" s="26">
        <v>2452253</v>
      </c>
      <c r="L4195" s="25">
        <v>15</v>
      </c>
      <c r="M4195" s="25" t="s">
        <v>130</v>
      </c>
    </row>
    <row r="4196" spans="1:13" s="5" customFormat="1" ht="15.75">
      <c r="A4196" s="4" t="s">
        <v>14</v>
      </c>
      <c r="B4196" s="4">
        <f>SUM(B4193:B4195)</f>
        <v>24612685</v>
      </c>
      <c r="C4196" s="3"/>
      <c r="D4196" s="4">
        <f>SUM(D4193:D4195)</f>
        <v>31877267</v>
      </c>
      <c r="E4196" s="3"/>
      <c r="F4196" s="4">
        <f>SUM(F4193:F4195)</f>
        <v>35716639</v>
      </c>
      <c r="H4196" s="25" t="s">
        <v>204</v>
      </c>
      <c r="I4196" s="26">
        <v>172103</v>
      </c>
      <c r="J4196" s="26">
        <v>174200</v>
      </c>
      <c r="K4196" s="26">
        <v>180760</v>
      </c>
      <c r="L4196" s="25">
        <v>16</v>
      </c>
      <c r="M4196" s="25" t="s">
        <v>131</v>
      </c>
    </row>
    <row r="4197" spans="1:13" s="5" customFormat="1" ht="15.75">
      <c r="A4197" s="4"/>
      <c r="B4197" s="4"/>
      <c r="C4197" s="4"/>
      <c r="D4197" s="4"/>
      <c r="E4197" s="4"/>
      <c r="F4197" s="4"/>
      <c r="H4197" s="25" t="s">
        <v>204</v>
      </c>
      <c r="I4197" s="26">
        <v>8757031</v>
      </c>
      <c r="J4197" s="26">
        <v>11881680</v>
      </c>
      <c r="K4197" s="26">
        <v>12243023</v>
      </c>
      <c r="L4197" s="25">
        <v>17</v>
      </c>
      <c r="M4197" s="25" t="s">
        <v>132</v>
      </c>
    </row>
    <row r="4198" spans="1:13" s="5" customFormat="1" ht="15.75">
      <c r="A4198" s="4" t="s">
        <v>15</v>
      </c>
      <c r="B4198" s="4">
        <f aca="true" t="shared" si="627" ref="B4198:B4204">I4191</f>
        <v>24113674</v>
      </c>
      <c r="C4198" s="3"/>
      <c r="D4198" s="4">
        <f aca="true" t="shared" si="628" ref="D4198:D4204">J4191</f>
        <v>26335765</v>
      </c>
      <c r="E4198" s="3"/>
      <c r="F4198" s="4">
        <f aca="true" t="shared" si="629" ref="F4198:F4204">K4191</f>
        <v>26341065</v>
      </c>
      <c r="H4198" s="25" t="s">
        <v>204</v>
      </c>
      <c r="I4198" s="27">
        <f>243400057-143015</f>
        <v>243257042</v>
      </c>
      <c r="J4198" s="27">
        <v>299062045</v>
      </c>
      <c r="K4198" s="27">
        <v>336565139</v>
      </c>
      <c r="L4198" s="25">
        <v>18</v>
      </c>
      <c r="M4198" s="25" t="s">
        <v>133</v>
      </c>
    </row>
    <row r="4199" spans="1:13" s="5" customFormat="1" ht="15.75">
      <c r="A4199" s="4" t="s">
        <v>16</v>
      </c>
      <c r="B4199" s="4">
        <f t="shared" si="627"/>
        <v>22947024</v>
      </c>
      <c r="C4199" s="3"/>
      <c r="D4199" s="4">
        <f t="shared" si="628"/>
        <v>25904204</v>
      </c>
      <c r="E4199" s="3"/>
      <c r="F4199" s="4">
        <f t="shared" si="629"/>
        <v>28121298</v>
      </c>
      <c r="H4199" s="25" t="s">
        <v>204</v>
      </c>
      <c r="I4199" s="26">
        <v>21349912</v>
      </c>
      <c r="J4199" s="26">
        <v>22381975</v>
      </c>
      <c r="K4199" s="26">
        <v>22381975</v>
      </c>
      <c r="L4199" s="25">
        <v>19</v>
      </c>
      <c r="M4199" s="25" t="s">
        <v>134</v>
      </c>
    </row>
    <row r="4200" spans="1:13" s="5" customFormat="1" ht="15.75">
      <c r="A4200" s="4" t="s">
        <v>17</v>
      </c>
      <c r="B4200" s="4">
        <f t="shared" si="627"/>
        <v>0</v>
      </c>
      <c r="C4200" s="3"/>
      <c r="D4200" s="4">
        <f t="shared" si="628"/>
        <v>0</v>
      </c>
      <c r="E4200" s="3"/>
      <c r="F4200" s="4">
        <f t="shared" si="629"/>
        <v>97206460</v>
      </c>
      <c r="H4200" s="25" t="s">
        <v>204</v>
      </c>
      <c r="I4200" s="26">
        <v>24061384</v>
      </c>
      <c r="J4200" s="26">
        <v>27172340</v>
      </c>
      <c r="K4200" s="26">
        <v>29847674</v>
      </c>
      <c r="L4200" s="25">
        <v>20</v>
      </c>
      <c r="M4200" s="25" t="s">
        <v>135</v>
      </c>
    </row>
    <row r="4201" spans="1:13" s="5" customFormat="1" ht="15.75">
      <c r="A4201" s="4" t="s">
        <v>18</v>
      </c>
      <c r="B4201" s="4">
        <f t="shared" si="627"/>
        <v>40851957</v>
      </c>
      <c r="C4201" s="3"/>
      <c r="D4201" s="4">
        <f t="shared" si="628"/>
        <v>41294348</v>
      </c>
      <c r="E4201" s="3"/>
      <c r="F4201" s="4">
        <f t="shared" si="629"/>
        <v>34278436</v>
      </c>
      <c r="H4201" s="25" t="s">
        <v>204</v>
      </c>
      <c r="I4201" s="26">
        <v>156057794</v>
      </c>
      <c r="J4201" s="26">
        <v>163310829</v>
      </c>
      <c r="K4201" s="26">
        <v>168520480</v>
      </c>
      <c r="L4201" s="25">
        <v>21</v>
      </c>
      <c r="M4201" s="25" t="s">
        <v>136</v>
      </c>
    </row>
    <row r="4202" spans="1:13" s="5" customFormat="1" ht="15.75">
      <c r="A4202" s="4" t="s">
        <v>19</v>
      </c>
      <c r="B4202" s="4">
        <f t="shared" si="627"/>
        <v>2119076</v>
      </c>
      <c r="C4202" s="3"/>
      <c r="D4202" s="4">
        <f t="shared" si="628"/>
        <v>2435254</v>
      </c>
      <c r="E4202" s="3"/>
      <c r="F4202" s="4">
        <f t="shared" si="629"/>
        <v>2452253</v>
      </c>
      <c r="H4202" s="25" t="s">
        <v>204</v>
      </c>
      <c r="I4202" s="26">
        <v>624481</v>
      </c>
      <c r="J4202" s="26">
        <v>650087</v>
      </c>
      <c r="K4202" s="26">
        <v>668792</v>
      </c>
      <c r="L4202" s="25">
        <v>22</v>
      </c>
      <c r="M4202" s="25" t="s">
        <v>137</v>
      </c>
    </row>
    <row r="4203" spans="1:13" s="5" customFormat="1" ht="15.75">
      <c r="A4203" s="4" t="s">
        <v>20</v>
      </c>
      <c r="B4203" s="4">
        <f t="shared" si="627"/>
        <v>172103</v>
      </c>
      <c r="C4203" s="3"/>
      <c r="D4203" s="4">
        <f t="shared" si="628"/>
        <v>174200</v>
      </c>
      <c r="E4203" s="3"/>
      <c r="F4203" s="4">
        <f t="shared" si="629"/>
        <v>180760</v>
      </c>
      <c r="H4203" s="25" t="s">
        <v>204</v>
      </c>
      <c r="I4203" s="26">
        <v>377891</v>
      </c>
      <c r="J4203" s="26">
        <v>573067</v>
      </c>
      <c r="K4203" s="26">
        <v>631167</v>
      </c>
      <c r="L4203" s="25">
        <v>23</v>
      </c>
      <c r="M4203" s="25" t="s">
        <v>138</v>
      </c>
    </row>
    <row r="4204" spans="1:13" s="5" customFormat="1" ht="15.75">
      <c r="A4204" s="4" t="s">
        <v>21</v>
      </c>
      <c r="B4204" s="4">
        <f t="shared" si="627"/>
        <v>8757031</v>
      </c>
      <c r="C4204" s="3"/>
      <c r="D4204" s="4">
        <f t="shared" si="628"/>
        <v>11881680</v>
      </c>
      <c r="E4204" s="3"/>
      <c r="F4204" s="4">
        <f t="shared" si="629"/>
        <v>12243023</v>
      </c>
      <c r="H4204" s="25" t="s">
        <v>204</v>
      </c>
      <c r="I4204" s="26">
        <v>2437980</v>
      </c>
      <c r="J4204" s="26">
        <v>2468122</v>
      </c>
      <c r="K4204" s="26">
        <v>2515788</v>
      </c>
      <c r="L4204" s="25">
        <v>24</v>
      </c>
      <c r="M4204" s="25" t="s">
        <v>139</v>
      </c>
    </row>
    <row r="4205" spans="1:13" s="5" customFormat="1" ht="15.75">
      <c r="A4205" s="4"/>
      <c r="B4205" s="4"/>
      <c r="C4205" s="3"/>
      <c r="D4205" s="4"/>
      <c r="E4205" s="3"/>
      <c r="F4205" s="4"/>
      <c r="H4205" s="25" t="s">
        <v>204</v>
      </c>
      <c r="I4205" s="26">
        <v>1147622</v>
      </c>
      <c r="J4205" s="26">
        <v>1161927</v>
      </c>
      <c r="K4205" s="26">
        <v>1193933</v>
      </c>
      <c r="L4205" s="25">
        <v>25</v>
      </c>
      <c r="M4205" s="25" t="s">
        <v>140</v>
      </c>
    </row>
    <row r="4206" spans="1:13" s="5" customFormat="1" ht="15.75">
      <c r="A4206" s="4" t="s">
        <v>22</v>
      </c>
      <c r="B4206" s="4">
        <f>I4198</f>
        <v>243257042</v>
      </c>
      <c r="C4206" s="3"/>
      <c r="D4206" s="4">
        <f>J4198</f>
        <v>299062045</v>
      </c>
      <c r="E4206" s="3"/>
      <c r="F4206" s="4">
        <f>K4198</f>
        <v>336565139</v>
      </c>
      <c r="H4206" s="25" t="s">
        <v>204</v>
      </c>
      <c r="I4206" s="26">
        <v>0</v>
      </c>
      <c r="J4206" s="26">
        <v>0</v>
      </c>
      <c r="K4206" s="26">
        <v>50000</v>
      </c>
      <c r="L4206" s="25">
        <v>26</v>
      </c>
      <c r="M4206" s="25" t="s">
        <v>141</v>
      </c>
    </row>
    <row r="4207" spans="1:13" s="5" customFormat="1" ht="15.75">
      <c r="A4207" s="4" t="s">
        <v>23</v>
      </c>
      <c r="B4207" s="4">
        <f>I4199</f>
        <v>21349912</v>
      </c>
      <c r="C4207" s="3"/>
      <c r="D4207" s="4">
        <f>J4199</f>
        <v>22381975</v>
      </c>
      <c r="E4207" s="3"/>
      <c r="F4207" s="4">
        <f>K4199</f>
        <v>22381975</v>
      </c>
      <c r="H4207" s="25" t="s">
        <v>204</v>
      </c>
      <c r="I4207" s="26">
        <v>79034344</v>
      </c>
      <c r="J4207" s="26">
        <v>80683593</v>
      </c>
      <c r="K4207" s="26">
        <v>80683593</v>
      </c>
      <c r="L4207" s="25">
        <v>27</v>
      </c>
      <c r="M4207" s="25" t="s">
        <v>142</v>
      </c>
    </row>
    <row r="4208" spans="1:13" s="5" customFormat="1" ht="15.75">
      <c r="A4208" s="4" t="s">
        <v>24</v>
      </c>
      <c r="B4208" s="12">
        <f>I4200</f>
        <v>24061384</v>
      </c>
      <c r="C4208" s="3"/>
      <c r="D4208" s="12">
        <f>J4200</f>
        <v>27172340</v>
      </c>
      <c r="E4208" s="3"/>
      <c r="F4208" s="12">
        <f>K4200</f>
        <v>29847674</v>
      </c>
      <c r="H4208" s="25" t="s">
        <v>204</v>
      </c>
      <c r="I4208" s="29">
        <v>8024872</v>
      </c>
      <c r="J4208" s="29">
        <v>8397736</v>
      </c>
      <c r="K4208" s="29">
        <v>8538858</v>
      </c>
      <c r="L4208" s="25">
        <v>28</v>
      </c>
      <c r="M4208" s="25" t="s">
        <v>143</v>
      </c>
    </row>
    <row r="4209" spans="1:13" s="5" customFormat="1" ht="15.75">
      <c r="A4209" s="4"/>
      <c r="B4209" s="4"/>
      <c r="C4209" s="3"/>
      <c r="D4209" s="4"/>
      <c r="E4209" s="3"/>
      <c r="F4209" s="4"/>
      <c r="H4209" s="25" t="s">
        <v>204</v>
      </c>
      <c r="I4209" s="26">
        <v>24184201</v>
      </c>
      <c r="J4209" s="26">
        <v>24550571</v>
      </c>
      <c r="K4209" s="26">
        <v>25776189</v>
      </c>
      <c r="L4209" s="25">
        <v>29</v>
      </c>
      <c r="M4209" s="25" t="s">
        <v>144</v>
      </c>
    </row>
    <row r="4210" spans="1:13" s="5" customFormat="1" ht="15.75">
      <c r="A4210" s="4" t="s">
        <v>25</v>
      </c>
      <c r="B4210" s="4">
        <f>SUM(B4206:B4209)</f>
        <v>288668338</v>
      </c>
      <c r="C4210" s="3"/>
      <c r="D4210" s="4">
        <f>SUM(D4206:D4209)</f>
        <v>348616360</v>
      </c>
      <c r="E4210" s="3"/>
      <c r="F4210" s="4">
        <f>SUM(F4206:F4209)</f>
        <v>388794788</v>
      </c>
      <c r="H4210" s="25" t="s">
        <v>204</v>
      </c>
      <c r="I4210" s="26">
        <v>0</v>
      </c>
      <c r="J4210" s="26">
        <v>848535</v>
      </c>
      <c r="K4210" s="26">
        <v>678174</v>
      </c>
      <c r="L4210" s="25">
        <v>30</v>
      </c>
      <c r="M4210" s="25" t="s">
        <v>145</v>
      </c>
    </row>
    <row r="4211" spans="1:13" s="5" customFormat="1" ht="15.75">
      <c r="A4211" s="4"/>
      <c r="B4211" s="4"/>
      <c r="C4211" s="3"/>
      <c r="D4211" s="4"/>
      <c r="E4211" s="3"/>
      <c r="F4211" s="4"/>
      <c r="H4211" s="25" t="s">
        <v>204</v>
      </c>
      <c r="I4211" s="26">
        <v>439754371</v>
      </c>
      <c r="J4211" s="26">
        <v>509644441</v>
      </c>
      <c r="K4211" s="26">
        <v>523800000</v>
      </c>
      <c r="L4211" s="25">
        <v>31</v>
      </c>
      <c r="M4211" s="25" t="s">
        <v>146</v>
      </c>
    </row>
    <row r="4212" spans="1:13" s="5" customFormat="1" ht="15.75">
      <c r="A4212" s="4" t="s">
        <v>26</v>
      </c>
      <c r="B4212" s="4">
        <f aca="true" t="shared" si="630" ref="B4212:B4217">I4201</f>
        <v>156057794</v>
      </c>
      <c r="C4212" s="3"/>
      <c r="D4212" s="4">
        <f aca="true" t="shared" si="631" ref="D4212:D4217">J4201</f>
        <v>163310829</v>
      </c>
      <c r="E4212" s="3"/>
      <c r="F4212" s="4">
        <f aca="true" t="shared" si="632" ref="F4212:F4217">K4201</f>
        <v>168520480</v>
      </c>
      <c r="H4212" s="25" t="s">
        <v>204</v>
      </c>
      <c r="I4212" s="26">
        <v>30407419</v>
      </c>
      <c r="J4212" s="26">
        <v>31864384</v>
      </c>
      <c r="K4212" s="26">
        <v>31872713</v>
      </c>
      <c r="L4212" s="25">
        <v>32</v>
      </c>
      <c r="M4212" s="25" t="s">
        <v>147</v>
      </c>
    </row>
    <row r="4213" spans="1:13" s="5" customFormat="1" ht="15.75">
      <c r="A4213" s="4" t="s">
        <v>27</v>
      </c>
      <c r="B4213" s="4">
        <f t="shared" si="630"/>
        <v>624481</v>
      </c>
      <c r="C4213" s="3"/>
      <c r="D4213" s="4">
        <f t="shared" si="631"/>
        <v>650087</v>
      </c>
      <c r="E4213" s="3"/>
      <c r="F4213" s="4">
        <f t="shared" si="632"/>
        <v>668792</v>
      </c>
      <c r="H4213" s="25" t="s">
        <v>204</v>
      </c>
      <c r="I4213" s="26">
        <v>42438587</v>
      </c>
      <c r="J4213" s="26">
        <v>43898431</v>
      </c>
      <c r="K4213" s="26">
        <v>43013156</v>
      </c>
      <c r="L4213" s="25">
        <v>33</v>
      </c>
      <c r="M4213" s="25" t="s">
        <v>148</v>
      </c>
    </row>
    <row r="4214" spans="1:13" s="5" customFormat="1" ht="15.75">
      <c r="A4214" s="4" t="s">
        <v>28</v>
      </c>
      <c r="B4214" s="4">
        <f t="shared" si="630"/>
        <v>377891</v>
      </c>
      <c r="C4214" s="3"/>
      <c r="D4214" s="4">
        <f t="shared" si="631"/>
        <v>573067</v>
      </c>
      <c r="E4214" s="3"/>
      <c r="F4214" s="4">
        <f t="shared" si="632"/>
        <v>631167</v>
      </c>
      <c r="H4214" s="25" t="s">
        <v>204</v>
      </c>
      <c r="I4214" s="26">
        <v>6391201</v>
      </c>
      <c r="J4214" s="26">
        <v>5363905</v>
      </c>
      <c r="K4214" s="26">
        <v>4255295</v>
      </c>
      <c r="L4214" s="25">
        <v>34</v>
      </c>
      <c r="M4214" s="25" t="s">
        <v>149</v>
      </c>
    </row>
    <row r="4215" spans="1:13" s="5" customFormat="1" ht="15.75">
      <c r="A4215" s="4" t="s">
        <v>29</v>
      </c>
      <c r="B4215" s="4">
        <f t="shared" si="630"/>
        <v>2437980</v>
      </c>
      <c r="C4215" s="3"/>
      <c r="D4215" s="4">
        <f t="shared" si="631"/>
        <v>2468122</v>
      </c>
      <c r="E4215" s="3"/>
      <c r="F4215" s="4">
        <f t="shared" si="632"/>
        <v>2515788</v>
      </c>
      <c r="H4215" s="25" t="s">
        <v>204</v>
      </c>
      <c r="I4215" s="26">
        <v>2777924</v>
      </c>
      <c r="J4215" s="26">
        <v>1385469</v>
      </c>
      <c r="K4215" s="26">
        <v>1384984</v>
      </c>
      <c r="L4215" s="25">
        <v>35</v>
      </c>
      <c r="M4215" s="25" t="s">
        <v>150</v>
      </c>
    </row>
    <row r="4216" spans="1:13" s="5" customFormat="1" ht="15.75">
      <c r="A4216" s="4" t="s">
        <v>30</v>
      </c>
      <c r="B4216" s="4">
        <f t="shared" si="630"/>
        <v>1147622</v>
      </c>
      <c r="C4216" s="3"/>
      <c r="D4216" s="4">
        <f t="shared" si="631"/>
        <v>1161927</v>
      </c>
      <c r="E4216" s="3"/>
      <c r="F4216" s="4">
        <f t="shared" si="632"/>
        <v>1193933</v>
      </c>
      <c r="H4216" s="25" t="s">
        <v>204</v>
      </c>
      <c r="I4216" s="26">
        <v>2163390</v>
      </c>
      <c r="J4216" s="26">
        <v>2938500</v>
      </c>
      <c r="K4216" s="26">
        <v>2959500</v>
      </c>
      <c r="L4216" s="25">
        <v>36</v>
      </c>
      <c r="M4216" s="25" t="s">
        <v>151</v>
      </c>
    </row>
    <row r="4217" spans="1:13" s="5" customFormat="1" ht="15.75">
      <c r="A4217" s="4" t="s">
        <v>31</v>
      </c>
      <c r="B4217" s="12">
        <f t="shared" si="630"/>
        <v>0</v>
      </c>
      <c r="C4217" s="3"/>
      <c r="D4217" s="12">
        <f t="shared" si="631"/>
        <v>0</v>
      </c>
      <c r="E4217" s="3"/>
      <c r="F4217" s="12">
        <f t="shared" si="632"/>
        <v>50000</v>
      </c>
      <c r="H4217" s="25" t="s">
        <v>204</v>
      </c>
      <c r="I4217" s="26">
        <v>0</v>
      </c>
      <c r="J4217" s="26">
        <v>1871854</v>
      </c>
      <c r="K4217" s="26">
        <v>1896599</v>
      </c>
      <c r="L4217" s="25">
        <v>37</v>
      </c>
      <c r="M4217" s="25" t="s">
        <v>152</v>
      </c>
    </row>
    <row r="4218" spans="1:12" s="5" customFormat="1" ht="15.75">
      <c r="A4218" s="4"/>
      <c r="B4218" s="4"/>
      <c r="C4218" s="3"/>
      <c r="D4218" s="4"/>
      <c r="E4218" s="3"/>
      <c r="F4218" s="4"/>
      <c r="L4218" s="25"/>
    </row>
    <row r="4219" spans="1:12" s="5" customFormat="1" ht="15.75">
      <c r="A4219" s="4" t="s">
        <v>32</v>
      </c>
      <c r="B4219" s="4">
        <f>SUM(B4212:B4218)</f>
        <v>160645768</v>
      </c>
      <c r="C4219" s="3"/>
      <c r="D4219" s="4">
        <f>SUM(D4212:D4218)</f>
        <v>168164032</v>
      </c>
      <c r="E4219" s="3"/>
      <c r="F4219" s="4">
        <f>SUM(F4212:F4218)</f>
        <v>173580160</v>
      </c>
      <c r="L4219" s="25"/>
    </row>
    <row r="4220" spans="1:12" s="5" customFormat="1" ht="15.75">
      <c r="A4220" s="4"/>
      <c r="B4220" s="4"/>
      <c r="C4220" s="3"/>
      <c r="D4220" s="4"/>
      <c r="E4220" s="3"/>
      <c r="F4220" s="4"/>
      <c r="L4220" s="25"/>
    </row>
    <row r="4221" spans="1:12" s="5" customFormat="1" ht="15.75">
      <c r="A4221" s="4" t="s">
        <v>33</v>
      </c>
      <c r="B4221" s="4">
        <f>I4207</f>
        <v>79034344</v>
      </c>
      <c r="C4221" s="3"/>
      <c r="D4221" s="4">
        <f>J4207</f>
        <v>80683593</v>
      </c>
      <c r="E4221" s="3"/>
      <c r="F4221" s="4">
        <f>K4207</f>
        <v>80683593</v>
      </c>
      <c r="L4221" s="25"/>
    </row>
    <row r="4222" spans="1:12" s="5" customFormat="1" ht="15.75">
      <c r="A4222" s="4" t="s">
        <v>34</v>
      </c>
      <c r="B4222" s="4">
        <f>I4208</f>
        <v>8024872</v>
      </c>
      <c r="C4222" s="3"/>
      <c r="D4222" s="4">
        <f>J4208</f>
        <v>8397736</v>
      </c>
      <c r="E4222" s="3"/>
      <c r="F4222" s="4">
        <f>K4208</f>
        <v>8538858</v>
      </c>
      <c r="L4222" s="25"/>
    </row>
    <row r="4223" spans="1:12" s="5" customFormat="1" ht="15.75">
      <c r="A4223" s="4" t="s">
        <v>35</v>
      </c>
      <c r="B4223" s="4">
        <f>I4209</f>
        <v>24184201</v>
      </c>
      <c r="C4223" s="3"/>
      <c r="D4223" s="4">
        <f>J4209</f>
        <v>24550571</v>
      </c>
      <c r="E4223" s="3"/>
      <c r="F4223" s="4">
        <f>K4209</f>
        <v>25776189</v>
      </c>
      <c r="L4223" s="25"/>
    </row>
    <row r="4224" spans="1:12" s="5" customFormat="1" ht="15.75">
      <c r="A4224" s="4" t="s">
        <v>36</v>
      </c>
      <c r="B4224" s="12">
        <f>I4210</f>
        <v>0</v>
      </c>
      <c r="C4224" s="3"/>
      <c r="D4224" s="12">
        <f>J4210</f>
        <v>848535</v>
      </c>
      <c r="E4224" s="3"/>
      <c r="F4224" s="12">
        <f>K4210</f>
        <v>678174</v>
      </c>
      <c r="L4224" s="25"/>
    </row>
    <row r="4225" spans="1:12" s="5" customFormat="1" ht="15.75">
      <c r="A4225" s="4"/>
      <c r="B4225" s="4"/>
      <c r="C4225" s="3"/>
      <c r="D4225" s="4"/>
      <c r="E4225" s="3"/>
      <c r="F4225" s="4"/>
      <c r="L4225" s="25"/>
    </row>
    <row r="4226" spans="1:12" s="5" customFormat="1" ht="15.75">
      <c r="A4226" s="4" t="s">
        <v>37</v>
      </c>
      <c r="B4226" s="4">
        <f>SUM(B4221:B4225)</f>
        <v>111243417</v>
      </c>
      <c r="C4226" s="3"/>
      <c r="D4226" s="4">
        <f>SUM(D4221:D4225)</f>
        <v>114480435</v>
      </c>
      <c r="E4226" s="3"/>
      <c r="F4226" s="4">
        <f>SUM(F4221:F4225)</f>
        <v>115676814</v>
      </c>
      <c r="L4226" s="25"/>
    </row>
    <row r="4227" spans="1:12" s="5" customFormat="1" ht="15.75">
      <c r="A4227" s="4"/>
      <c r="B4227" s="4"/>
      <c r="C4227" s="3"/>
      <c r="D4227" s="4"/>
      <c r="E4227" s="3"/>
      <c r="F4227" s="4"/>
      <c r="L4227" s="25"/>
    </row>
    <row r="4228" spans="1:12" s="5" customFormat="1" ht="15.75">
      <c r="A4228" s="4" t="s">
        <v>38</v>
      </c>
      <c r="B4228" s="4">
        <f aca="true" t="shared" si="633" ref="B4228:B4233">I4211</f>
        <v>439754371</v>
      </c>
      <c r="C4228" s="3"/>
      <c r="D4228" s="4">
        <f aca="true" t="shared" si="634" ref="D4228:D4233">J4211</f>
        <v>509644441</v>
      </c>
      <c r="E4228" s="3"/>
      <c r="F4228" s="4">
        <f aca="true" t="shared" si="635" ref="F4228:F4233">K4211</f>
        <v>523800000</v>
      </c>
      <c r="L4228" s="25"/>
    </row>
    <row r="4229" spans="1:12" s="5" customFormat="1" ht="15.75">
      <c r="A4229" s="4" t="s">
        <v>39</v>
      </c>
      <c r="B4229" s="4">
        <f t="shared" si="633"/>
        <v>30407419</v>
      </c>
      <c r="C4229" s="3"/>
      <c r="D4229" s="4">
        <f t="shared" si="634"/>
        <v>31864384</v>
      </c>
      <c r="E4229" s="3"/>
      <c r="F4229" s="4">
        <f t="shared" si="635"/>
        <v>31872713</v>
      </c>
      <c r="L4229" s="25"/>
    </row>
    <row r="4230" spans="1:12" s="5" customFormat="1" ht="15.75">
      <c r="A4230" s="4" t="s">
        <v>40</v>
      </c>
      <c r="B4230" s="4">
        <f t="shared" si="633"/>
        <v>42438587</v>
      </c>
      <c r="C4230" s="3"/>
      <c r="D4230" s="4">
        <f t="shared" si="634"/>
        <v>43898431</v>
      </c>
      <c r="E4230" s="3"/>
      <c r="F4230" s="4">
        <f t="shared" si="635"/>
        <v>43013156</v>
      </c>
      <c r="L4230" s="25"/>
    </row>
    <row r="4231" spans="1:12" s="5" customFormat="1" ht="15.75">
      <c r="A4231" s="4" t="s">
        <v>41</v>
      </c>
      <c r="B4231" s="4">
        <f t="shared" si="633"/>
        <v>6391201</v>
      </c>
      <c r="C4231" s="3"/>
      <c r="D4231" s="4">
        <f t="shared" si="634"/>
        <v>5363905</v>
      </c>
      <c r="E4231" s="3"/>
      <c r="F4231" s="4">
        <f t="shared" si="635"/>
        <v>4255295</v>
      </c>
      <c r="L4231" s="25"/>
    </row>
    <row r="4232" spans="1:12" s="5" customFormat="1" ht="15.75">
      <c r="A4232" s="4" t="s">
        <v>42</v>
      </c>
      <c r="B4232" s="4">
        <f t="shared" si="633"/>
        <v>2777924</v>
      </c>
      <c r="C4232" s="3"/>
      <c r="D4232" s="4">
        <f t="shared" si="634"/>
        <v>1385469</v>
      </c>
      <c r="E4232" s="3"/>
      <c r="F4232" s="4">
        <f t="shared" si="635"/>
        <v>1384984</v>
      </c>
      <c r="L4232" s="25"/>
    </row>
    <row r="4233" spans="1:12" s="5" customFormat="1" ht="15.75">
      <c r="A4233" s="4" t="s">
        <v>43</v>
      </c>
      <c r="B4233" s="4">
        <f t="shared" si="633"/>
        <v>2163390</v>
      </c>
      <c r="C4233" s="3"/>
      <c r="D4233" s="4">
        <f t="shared" si="634"/>
        <v>2938500</v>
      </c>
      <c r="E4233" s="3"/>
      <c r="F4233" s="4">
        <f t="shared" si="635"/>
        <v>2959500</v>
      </c>
      <c r="L4233" s="25"/>
    </row>
    <row r="4234" spans="1:12" s="5" customFormat="1" ht="15.75">
      <c r="A4234" s="4" t="s">
        <v>44</v>
      </c>
      <c r="B4234" s="4"/>
      <c r="C4234" s="4"/>
      <c r="D4234" s="4"/>
      <c r="E4234" s="3"/>
      <c r="F4234" s="4"/>
      <c r="L4234" s="25"/>
    </row>
    <row r="4235" spans="1:12" s="5" customFormat="1" ht="15.75">
      <c r="A4235" s="4" t="s">
        <v>45</v>
      </c>
      <c r="B4235" s="12">
        <f>I4217</f>
        <v>0</v>
      </c>
      <c r="C4235" s="3"/>
      <c r="D4235" s="12">
        <f>J4217</f>
        <v>1871854</v>
      </c>
      <c r="E4235" s="3"/>
      <c r="F4235" s="12">
        <f>K4217</f>
        <v>1896599</v>
      </c>
      <c r="L4235" s="25"/>
    </row>
    <row r="4236" spans="1:12" s="5" customFormat="1" ht="15.75">
      <c r="A4236" s="4"/>
      <c r="B4236" s="4"/>
      <c r="C4236" s="4"/>
      <c r="D4236" s="4"/>
      <c r="E4236" s="3"/>
      <c r="F4236" s="4"/>
      <c r="L4236" s="25"/>
    </row>
    <row r="4237" spans="1:12" s="5" customFormat="1" ht="15.75">
      <c r="A4237" s="4" t="s">
        <v>46</v>
      </c>
      <c r="B4237" s="4">
        <f>SUM(B4181:B4182)+B4191+SUM(B4195:B4204)+B4210+B4219+SUM(B4225:B4236)</f>
        <v>1944661061</v>
      </c>
      <c r="C4237" s="3"/>
      <c r="D4237" s="4">
        <f>SUM(D4181:D4182)+D4191+SUM(D4195:D4204)+D4210+D4219+SUM(D4225:D4236)</f>
        <v>2139245706</v>
      </c>
      <c r="E4237" s="3"/>
      <c r="F4237" s="4">
        <f>SUM(F4181:F4182)+F4191+SUM(F4195:F4204)+F4210+F4219+SUM(F4225:F4236)</f>
        <v>2333090597</v>
      </c>
      <c r="L4237" s="25"/>
    </row>
    <row r="4238" spans="1:12" s="5" customFormat="1" ht="15.75">
      <c r="A4238" s="4"/>
      <c r="B4238" s="4"/>
      <c r="C4238" s="3"/>
      <c r="D4238" s="4"/>
      <c r="E4238" s="3"/>
      <c r="F4238" s="4"/>
      <c r="L4238" s="25"/>
    </row>
    <row r="4239" spans="1:12" s="5" customFormat="1" ht="15.75">
      <c r="A4239" s="13" t="s">
        <v>47</v>
      </c>
      <c r="B4239" s="4"/>
      <c r="C4239" s="4"/>
      <c r="D4239" s="4"/>
      <c r="E4239" s="4"/>
      <c r="F4239" s="4"/>
      <c r="L4239" s="25"/>
    </row>
    <row r="4240" spans="1:12" s="5" customFormat="1" ht="15.75">
      <c r="A4240" s="14" t="s">
        <v>48</v>
      </c>
      <c r="B4240" s="4"/>
      <c r="C4240" s="3"/>
      <c r="D4240" s="4"/>
      <c r="E4240" s="3"/>
      <c r="F4240" s="4"/>
      <c r="L4240" s="25"/>
    </row>
    <row r="4241" spans="1:12" s="5" customFormat="1" ht="15.75">
      <c r="A4241" s="14" t="s">
        <v>49</v>
      </c>
      <c r="B4241" s="4"/>
      <c r="C4241" s="3"/>
      <c r="D4241" s="4"/>
      <c r="E4241" s="3"/>
      <c r="F4241" s="4"/>
      <c r="L4241" s="25"/>
    </row>
    <row r="4242" spans="1:12" s="5" customFormat="1" ht="15.75">
      <c r="A4242" s="14" t="s">
        <v>50</v>
      </c>
      <c r="B4242" s="3"/>
      <c r="C4242" s="3"/>
      <c r="D4242" s="3"/>
      <c r="E4242" s="3"/>
      <c r="F4242" s="3"/>
      <c r="L4242" s="25"/>
    </row>
    <row r="4243" spans="1:12" s="5" customFormat="1" ht="15.75">
      <c r="A4243" s="14" t="s">
        <v>51</v>
      </c>
      <c r="B4243" s="4"/>
      <c r="C4243" s="3"/>
      <c r="D4243" s="4"/>
      <c r="E4243" s="3"/>
      <c r="F4243" s="4"/>
      <c r="L4243" s="25"/>
    </row>
    <row r="4244" spans="1:12" s="5" customFormat="1" ht="15.75">
      <c r="A4244" s="4"/>
      <c r="B4244" s="4"/>
      <c r="C4244" s="3"/>
      <c r="D4244" s="4"/>
      <c r="E4244" s="3"/>
      <c r="F4244" s="4"/>
      <c r="L4244" s="25"/>
    </row>
    <row r="4245" spans="1:12" s="5" customFormat="1" ht="15.75">
      <c r="A4245" s="4"/>
      <c r="B4245" s="4"/>
      <c r="C4245" s="3"/>
      <c r="D4245" s="4"/>
      <c r="E4245" s="3"/>
      <c r="F4245" s="4"/>
      <c r="L4245" s="25"/>
    </row>
    <row r="4246" spans="1:12" s="5" customFormat="1" ht="15.75">
      <c r="A4246" s="15"/>
      <c r="B4246" s="4"/>
      <c r="C4246" s="3"/>
      <c r="D4246" s="4"/>
      <c r="E4246" s="3"/>
      <c r="F4246" s="4"/>
      <c r="L4246" s="25"/>
    </row>
    <row r="4247" spans="1:12" s="5" customFormat="1" ht="15.75">
      <c r="A4247" s="15"/>
      <c r="B4247" s="4"/>
      <c r="C4247" s="3"/>
      <c r="D4247" s="4"/>
      <c r="E4247" s="3"/>
      <c r="F4247" s="4"/>
      <c r="L4247" s="25"/>
    </row>
    <row r="4248" spans="1:12" s="5" customFormat="1" ht="15.75">
      <c r="A4248" s="16"/>
      <c r="B4248" s="4"/>
      <c r="C4248" s="3"/>
      <c r="D4248" s="4"/>
      <c r="E4248" s="3"/>
      <c r="F4248" s="4"/>
      <c r="L4248" s="25"/>
    </row>
    <row r="4249" spans="1:12" s="5" customFormat="1" ht="15.75">
      <c r="A4249" s="17"/>
      <c r="B4249" s="4"/>
      <c r="C4249" s="3"/>
      <c r="D4249" s="4"/>
      <c r="E4249" s="3"/>
      <c r="F4249" s="4"/>
      <c r="L4249" s="25"/>
    </row>
    <row r="4250" spans="1:12" s="5" customFormat="1" ht="15.75">
      <c r="A4250" s="18" t="s">
        <v>52</v>
      </c>
      <c r="B4250" s="4"/>
      <c r="C4250" s="3"/>
      <c r="D4250" s="4"/>
      <c r="E4250" s="3"/>
      <c r="F4250" s="4"/>
      <c r="L4250" s="25"/>
    </row>
    <row r="4251" spans="1:12" s="5" customFormat="1" ht="15.75">
      <c r="A4251" s="4"/>
      <c r="B4251" s="4"/>
      <c r="C4251" s="3"/>
      <c r="D4251" s="4"/>
      <c r="E4251" s="3"/>
      <c r="F4251" s="4"/>
      <c r="L4251" s="25"/>
    </row>
    <row r="4252" spans="1:12" s="5" customFormat="1" ht="15.75">
      <c r="A4252" s="6" t="s">
        <v>0</v>
      </c>
      <c r="B4252" s="4"/>
      <c r="C4252" s="3"/>
      <c r="D4252" s="4"/>
      <c r="E4252" s="3"/>
      <c r="F4252" s="4"/>
      <c r="L4252" s="25"/>
    </row>
    <row r="4253" spans="1:12" s="5" customFormat="1" ht="15.75">
      <c r="A4253" s="4"/>
      <c r="B4253" s="4"/>
      <c r="C4253" s="3"/>
      <c r="D4253" s="4"/>
      <c r="E4253" s="3"/>
      <c r="F4253" s="4"/>
      <c r="L4253" s="25"/>
    </row>
    <row r="4254" spans="1:12" s="5" customFormat="1" ht="15.75">
      <c r="A4254" s="6" t="s">
        <v>1</v>
      </c>
      <c r="B4254" s="4"/>
      <c r="C4254" s="3"/>
      <c r="D4254" s="4"/>
      <c r="E4254" s="3"/>
      <c r="F4254" s="4"/>
      <c r="L4254" s="25"/>
    </row>
    <row r="4255" spans="1:12" s="5" customFormat="1" ht="15.75">
      <c r="A4255" s="19" t="s">
        <v>105</v>
      </c>
      <c r="B4255" s="4"/>
      <c r="C4255" s="3"/>
      <c r="D4255" s="4"/>
      <c r="E4255" s="3"/>
      <c r="F4255" s="4"/>
      <c r="L4255" s="25"/>
    </row>
    <row r="4256" spans="1:12" s="5" customFormat="1" ht="15.75">
      <c r="A4256" s="4"/>
      <c r="B4256" s="4"/>
      <c r="C4256" s="3"/>
      <c r="D4256" s="8"/>
      <c r="E4256" s="9"/>
      <c r="F4256" s="8"/>
      <c r="L4256" s="25"/>
    </row>
    <row r="4257" spans="1:12" s="5" customFormat="1" ht="15.75">
      <c r="A4257" s="4"/>
      <c r="B4257" s="10"/>
      <c r="C4257" s="11"/>
      <c r="D4257" s="10"/>
      <c r="E4257" s="11"/>
      <c r="F4257" s="10"/>
      <c r="L4257" s="25"/>
    </row>
    <row r="4258" spans="1:12" s="5" customFormat="1" ht="15.75">
      <c r="A4258" s="4"/>
      <c r="B4258" s="2">
        <v>1997</v>
      </c>
      <c r="C4258" s="1"/>
      <c r="D4258" s="2">
        <v>1998</v>
      </c>
      <c r="E4258" s="1"/>
      <c r="F4258" s="2">
        <v>1999</v>
      </c>
      <c r="L4258" s="25"/>
    </row>
    <row r="4259" spans="1:12" s="5" customFormat="1" ht="15.75">
      <c r="A4259" s="4"/>
      <c r="B4259" s="4"/>
      <c r="C4259" s="3"/>
      <c r="D4259" s="4"/>
      <c r="E4259" s="3"/>
      <c r="F4259" s="4"/>
      <c r="L4259" s="25"/>
    </row>
    <row r="4260" spans="1:13" s="5" customFormat="1" ht="15.75">
      <c r="A4260" s="4" t="s">
        <v>3</v>
      </c>
      <c r="B4260" s="4">
        <f>I4260</f>
        <v>1000000</v>
      </c>
      <c r="C4260" s="3"/>
      <c r="D4260" s="4">
        <f>J4260</f>
        <v>2125000</v>
      </c>
      <c r="E4260" s="3"/>
      <c r="F4260" s="4">
        <f>K4260</f>
        <v>2125000</v>
      </c>
      <c r="H4260" s="25" t="s">
        <v>205</v>
      </c>
      <c r="I4260" s="26">
        <v>1000000</v>
      </c>
      <c r="J4260" s="26">
        <v>2125000</v>
      </c>
      <c r="K4260" s="26">
        <v>2125000</v>
      </c>
      <c r="L4260" s="25">
        <v>1</v>
      </c>
      <c r="M4260" s="25" t="s">
        <v>116</v>
      </c>
    </row>
    <row r="4261" spans="1:13" s="5" customFormat="1" ht="15.75">
      <c r="A4261" s="4" t="s">
        <v>4</v>
      </c>
      <c r="B4261" s="4">
        <f>I4261</f>
        <v>3427464</v>
      </c>
      <c r="C4261" s="3"/>
      <c r="D4261" s="4">
        <f>J4261</f>
        <v>3213060</v>
      </c>
      <c r="E4261" s="3"/>
      <c r="F4261" s="4">
        <f>K4261</f>
        <v>3174086</v>
      </c>
      <c r="H4261" s="25" t="s">
        <v>205</v>
      </c>
      <c r="I4261" s="26">
        <v>3427464</v>
      </c>
      <c r="J4261" s="26">
        <v>3213060</v>
      </c>
      <c r="K4261" s="26">
        <v>3174086</v>
      </c>
      <c r="L4261" s="25">
        <v>2</v>
      </c>
      <c r="M4261" s="25" t="s">
        <v>117</v>
      </c>
    </row>
    <row r="4262" spans="1:13" s="5" customFormat="1" ht="15.75">
      <c r="A4262" s="4"/>
      <c r="B4262" s="4"/>
      <c r="C4262" s="3"/>
      <c r="D4262" s="4"/>
      <c r="E4262" s="3"/>
      <c r="F4262" s="4"/>
      <c r="H4262" s="25" t="s">
        <v>205</v>
      </c>
      <c r="I4262" s="26">
        <v>33043735</v>
      </c>
      <c r="J4262" s="26">
        <v>33036334</v>
      </c>
      <c r="K4262" s="26">
        <v>35295233</v>
      </c>
      <c r="L4262" s="25">
        <v>3</v>
      </c>
      <c r="M4262" s="25" t="s">
        <v>118</v>
      </c>
    </row>
    <row r="4263" spans="1:13" s="5" customFormat="1" ht="15.75">
      <c r="A4263" s="4" t="s">
        <v>5</v>
      </c>
      <c r="B4263" s="4">
        <f aca="true" t="shared" si="636" ref="B4263:B4268">I4262</f>
        <v>33043735</v>
      </c>
      <c r="C4263" s="3"/>
      <c r="D4263" s="4">
        <f aca="true" t="shared" si="637" ref="D4263:D4268">J4262</f>
        <v>33036334</v>
      </c>
      <c r="E4263" s="3"/>
      <c r="F4263" s="4">
        <f aca="true" t="shared" si="638" ref="F4263:F4268">K4262</f>
        <v>35295233</v>
      </c>
      <c r="H4263" s="25" t="s">
        <v>205</v>
      </c>
      <c r="I4263" s="26">
        <v>30189</v>
      </c>
      <c r="J4263" s="26">
        <v>30189</v>
      </c>
      <c r="K4263" s="26">
        <v>22660</v>
      </c>
      <c r="L4263" s="25">
        <v>4</v>
      </c>
      <c r="M4263" s="25" t="s">
        <v>119</v>
      </c>
    </row>
    <row r="4264" spans="1:13" s="5" customFormat="1" ht="15.75">
      <c r="A4264" s="4" t="s">
        <v>6</v>
      </c>
      <c r="B4264" s="4">
        <f t="shared" si="636"/>
        <v>30189</v>
      </c>
      <c r="C4264" s="3"/>
      <c r="D4264" s="4">
        <f t="shared" si="637"/>
        <v>30189</v>
      </c>
      <c r="E4264" s="3"/>
      <c r="F4264" s="4">
        <f t="shared" si="638"/>
        <v>22660</v>
      </c>
      <c r="H4264" s="25" t="s">
        <v>205</v>
      </c>
      <c r="I4264" s="26">
        <v>477615</v>
      </c>
      <c r="J4264" s="26">
        <v>565400</v>
      </c>
      <c r="K4264" s="26">
        <v>626250</v>
      </c>
      <c r="L4264" s="25">
        <v>5</v>
      </c>
      <c r="M4264" s="25" t="s">
        <v>120</v>
      </c>
    </row>
    <row r="4265" spans="1:13" s="5" customFormat="1" ht="15.75">
      <c r="A4265" s="4" t="s">
        <v>7</v>
      </c>
      <c r="B4265" s="4">
        <f t="shared" si="636"/>
        <v>477615</v>
      </c>
      <c r="C4265" s="3"/>
      <c r="D4265" s="4">
        <f t="shared" si="637"/>
        <v>565400</v>
      </c>
      <c r="E4265" s="3"/>
      <c r="F4265" s="4">
        <f t="shared" si="638"/>
        <v>626250</v>
      </c>
      <c r="H4265" s="25" t="s">
        <v>205</v>
      </c>
      <c r="I4265" s="26">
        <v>1273580</v>
      </c>
      <c r="J4265" s="26">
        <v>1179998</v>
      </c>
      <c r="K4265" s="26">
        <v>1435572</v>
      </c>
      <c r="L4265" s="25">
        <v>6</v>
      </c>
      <c r="M4265" s="25" t="s">
        <v>121</v>
      </c>
    </row>
    <row r="4266" spans="1:13" s="5" customFormat="1" ht="15.75">
      <c r="A4266" s="4" t="s">
        <v>8</v>
      </c>
      <c r="B4266" s="4">
        <f t="shared" si="636"/>
        <v>1273580</v>
      </c>
      <c r="C4266" s="3"/>
      <c r="D4266" s="4">
        <f t="shared" si="637"/>
        <v>1179998</v>
      </c>
      <c r="E4266" s="3"/>
      <c r="F4266" s="4">
        <f t="shared" si="638"/>
        <v>1435572</v>
      </c>
      <c r="H4266" s="25" t="s">
        <v>205</v>
      </c>
      <c r="I4266" s="26">
        <v>444694</v>
      </c>
      <c r="J4266" s="26">
        <v>450361</v>
      </c>
      <c r="K4266" s="26">
        <v>771825</v>
      </c>
      <c r="L4266" s="25">
        <v>7</v>
      </c>
      <c r="M4266" s="25" t="s">
        <v>122</v>
      </c>
    </row>
    <row r="4267" spans="1:13" s="5" customFormat="1" ht="15.75">
      <c r="A4267" s="4" t="s">
        <v>9</v>
      </c>
      <c r="B4267" s="4">
        <f t="shared" si="636"/>
        <v>444694</v>
      </c>
      <c r="C4267" s="3"/>
      <c r="D4267" s="4">
        <f t="shared" si="637"/>
        <v>450361</v>
      </c>
      <c r="E4267" s="3"/>
      <c r="F4267" s="4">
        <f t="shared" si="638"/>
        <v>771825</v>
      </c>
      <c r="H4267" s="25" t="s">
        <v>205</v>
      </c>
      <c r="I4267" s="26">
        <v>0</v>
      </c>
      <c r="J4267" s="26">
        <v>537089</v>
      </c>
      <c r="K4267" s="26">
        <v>558931</v>
      </c>
      <c r="L4267" s="25">
        <v>8</v>
      </c>
      <c r="M4267" s="25" t="s">
        <v>123</v>
      </c>
    </row>
    <row r="4268" spans="1:13" s="5" customFormat="1" ht="15.75">
      <c r="A4268" s="4" t="s">
        <v>10</v>
      </c>
      <c r="B4268" s="12">
        <f t="shared" si="636"/>
        <v>0</v>
      </c>
      <c r="C4268" s="3"/>
      <c r="D4268" s="12">
        <f t="shared" si="637"/>
        <v>537089</v>
      </c>
      <c r="E4268" s="3"/>
      <c r="F4268" s="12">
        <f t="shared" si="638"/>
        <v>558931</v>
      </c>
      <c r="H4268" s="25" t="s">
        <v>205</v>
      </c>
      <c r="I4268" s="26">
        <v>4086497</v>
      </c>
      <c r="J4268" s="26">
        <v>5277585</v>
      </c>
      <c r="K4268" s="26">
        <v>5758924</v>
      </c>
      <c r="L4268" s="25">
        <v>9</v>
      </c>
      <c r="M4268" s="25" t="s">
        <v>124</v>
      </c>
    </row>
    <row r="4269" spans="1:13" s="5" customFormat="1" ht="15.75">
      <c r="A4269" s="4"/>
      <c r="B4269" s="3"/>
      <c r="C4269" s="3"/>
      <c r="D4269" s="3"/>
      <c r="E4269" s="3"/>
      <c r="F4269" s="3"/>
      <c r="H4269" s="25" t="s">
        <v>205</v>
      </c>
      <c r="I4269" s="26">
        <v>604535</v>
      </c>
      <c r="J4269" s="26">
        <v>733689</v>
      </c>
      <c r="K4269" s="26">
        <v>652970</v>
      </c>
      <c r="L4269" s="25">
        <v>10</v>
      </c>
      <c r="M4269" s="25" t="s">
        <v>125</v>
      </c>
    </row>
    <row r="4270" spans="1:13" s="5" customFormat="1" ht="15.75">
      <c r="A4270" s="4" t="s">
        <v>11</v>
      </c>
      <c r="B4270" s="4">
        <f>SUM(B4263:B4269)</f>
        <v>35269813</v>
      </c>
      <c r="C4270" s="3"/>
      <c r="D4270" s="4">
        <f>SUM(D4263:D4269)</f>
        <v>35799371</v>
      </c>
      <c r="E4270" s="3"/>
      <c r="F4270" s="4">
        <f>SUM(F4263:F4269)</f>
        <v>38710471</v>
      </c>
      <c r="H4270" s="25" t="s">
        <v>205</v>
      </c>
      <c r="I4270" s="26">
        <v>2180648</v>
      </c>
      <c r="J4270" s="26">
        <v>2260799</v>
      </c>
      <c r="K4270" s="26">
        <v>2271930</v>
      </c>
      <c r="L4270" s="25">
        <v>11</v>
      </c>
      <c r="M4270" s="25" t="s">
        <v>126</v>
      </c>
    </row>
    <row r="4271" spans="1:13" s="5" customFormat="1" ht="15.75">
      <c r="A4271" s="4"/>
      <c r="B4271" s="4"/>
      <c r="C4271" s="3"/>
      <c r="D4271" s="4"/>
      <c r="E4271" s="3"/>
      <c r="F4271" s="4"/>
      <c r="H4271" s="25" t="s">
        <v>205</v>
      </c>
      <c r="I4271" s="26">
        <v>2949204</v>
      </c>
      <c r="J4271" s="26">
        <v>3283555</v>
      </c>
      <c r="K4271" s="26">
        <v>3488515</v>
      </c>
      <c r="L4271" s="25">
        <v>12</v>
      </c>
      <c r="M4271" s="25" t="s">
        <v>127</v>
      </c>
    </row>
    <row r="4272" spans="1:13" s="5" customFormat="1" ht="15.75">
      <c r="A4272" s="4" t="s">
        <v>12</v>
      </c>
      <c r="B4272" s="3">
        <f>I4268</f>
        <v>4086497</v>
      </c>
      <c r="C4272" s="3"/>
      <c r="D4272" s="3">
        <f>J4268</f>
        <v>5277585</v>
      </c>
      <c r="E4272" s="3"/>
      <c r="F4272" s="3">
        <f>K4268</f>
        <v>5758924</v>
      </c>
      <c r="H4272" s="25" t="s">
        <v>205</v>
      </c>
      <c r="I4272" s="26">
        <v>0</v>
      </c>
      <c r="J4272" s="26">
        <v>0</v>
      </c>
      <c r="K4272" s="26">
        <v>7691587</v>
      </c>
      <c r="L4272" s="25">
        <v>13</v>
      </c>
      <c r="M4272" s="25" t="s">
        <v>128</v>
      </c>
    </row>
    <row r="4273" spans="1:13" s="5" customFormat="1" ht="15.75">
      <c r="A4273" s="4" t="s">
        <v>13</v>
      </c>
      <c r="B4273" s="12">
        <f>I4269</f>
        <v>604535</v>
      </c>
      <c r="C4273" s="3"/>
      <c r="D4273" s="12">
        <f>J4269</f>
        <v>733689</v>
      </c>
      <c r="E4273" s="3"/>
      <c r="F4273" s="12">
        <f>K4269</f>
        <v>652970</v>
      </c>
      <c r="H4273" s="25" t="s">
        <v>205</v>
      </c>
      <c r="I4273" s="26">
        <v>3694325</v>
      </c>
      <c r="J4273" s="26">
        <v>3544922</v>
      </c>
      <c r="K4273" s="26">
        <v>2956532</v>
      </c>
      <c r="L4273" s="25">
        <v>14</v>
      </c>
      <c r="M4273" s="25" t="s">
        <v>129</v>
      </c>
    </row>
    <row r="4274" spans="1:13" s="5" customFormat="1" ht="15.75">
      <c r="A4274" s="4"/>
      <c r="B4274" s="3"/>
      <c r="C4274" s="3"/>
      <c r="D4274" s="3"/>
      <c r="E4274" s="3"/>
      <c r="F4274" s="3"/>
      <c r="H4274" s="25" t="s">
        <v>205</v>
      </c>
      <c r="I4274" s="26">
        <v>106148</v>
      </c>
      <c r="J4274" s="26">
        <v>127539</v>
      </c>
      <c r="K4274" s="26">
        <v>122467</v>
      </c>
      <c r="L4274" s="25">
        <v>15</v>
      </c>
      <c r="M4274" s="25" t="s">
        <v>130</v>
      </c>
    </row>
    <row r="4275" spans="1:13" s="5" customFormat="1" ht="15.75">
      <c r="A4275" s="4" t="s">
        <v>14</v>
      </c>
      <c r="B4275" s="4">
        <f>SUM(B4272:B4274)</f>
        <v>4691032</v>
      </c>
      <c r="C4275" s="3"/>
      <c r="D4275" s="4">
        <f>SUM(D4272:D4274)</f>
        <v>6011274</v>
      </c>
      <c r="E4275" s="3"/>
      <c r="F4275" s="4">
        <f>SUM(F4272:F4274)</f>
        <v>6411894</v>
      </c>
      <c r="H4275" s="25" t="s">
        <v>205</v>
      </c>
      <c r="I4275" s="26">
        <v>720158</v>
      </c>
      <c r="J4275" s="26">
        <v>748617</v>
      </c>
      <c r="K4275" s="26">
        <v>776808</v>
      </c>
      <c r="L4275" s="25">
        <v>16</v>
      </c>
      <c r="M4275" s="25" t="s">
        <v>131</v>
      </c>
    </row>
    <row r="4276" spans="1:13" s="5" customFormat="1" ht="15.75">
      <c r="A4276" s="4"/>
      <c r="B4276" s="4"/>
      <c r="C4276" s="4"/>
      <c r="D4276" s="4"/>
      <c r="E4276" s="4"/>
      <c r="F4276" s="4"/>
      <c r="H4276" s="25" t="s">
        <v>205</v>
      </c>
      <c r="I4276" s="26">
        <v>1040594</v>
      </c>
      <c r="J4276" s="26">
        <v>2141993</v>
      </c>
      <c r="K4276" s="26">
        <v>2103809</v>
      </c>
      <c r="L4276" s="25">
        <v>17</v>
      </c>
      <c r="M4276" s="25" t="s">
        <v>132</v>
      </c>
    </row>
    <row r="4277" spans="1:13" s="5" customFormat="1" ht="15.75">
      <c r="A4277" s="4" t="s">
        <v>15</v>
      </c>
      <c r="B4277" s="4">
        <f aca="true" t="shared" si="639" ref="B4277:B4283">I4270</f>
        <v>2180648</v>
      </c>
      <c r="C4277" s="3"/>
      <c r="D4277" s="4">
        <f aca="true" t="shared" si="640" ref="D4277:D4283">J4270</f>
        <v>2260799</v>
      </c>
      <c r="E4277" s="3"/>
      <c r="F4277" s="4">
        <f aca="true" t="shared" si="641" ref="F4277:F4283">K4270</f>
        <v>2271930</v>
      </c>
      <c r="H4277" s="25" t="s">
        <v>205</v>
      </c>
      <c r="I4277" s="27">
        <v>28393678</v>
      </c>
      <c r="J4277" s="27">
        <v>34223373</v>
      </c>
      <c r="K4277" s="27">
        <v>37843586</v>
      </c>
      <c r="L4277" s="25">
        <v>18</v>
      </c>
      <c r="M4277" s="25" t="s">
        <v>133</v>
      </c>
    </row>
    <row r="4278" spans="1:13" s="5" customFormat="1" ht="15.75">
      <c r="A4278" s="4" t="s">
        <v>16</v>
      </c>
      <c r="B4278" s="4">
        <f t="shared" si="639"/>
        <v>2949204</v>
      </c>
      <c r="C4278" s="3"/>
      <c r="D4278" s="4">
        <f t="shared" si="640"/>
        <v>3283555</v>
      </c>
      <c r="E4278" s="3"/>
      <c r="F4278" s="4">
        <f t="shared" si="641"/>
        <v>3488515</v>
      </c>
      <c r="H4278" s="25" t="s">
        <v>205</v>
      </c>
      <c r="I4278" s="26">
        <v>3377473</v>
      </c>
      <c r="J4278" s="26">
        <v>3491974</v>
      </c>
      <c r="K4278" s="26">
        <v>3491974</v>
      </c>
      <c r="L4278" s="25">
        <v>19</v>
      </c>
      <c r="M4278" s="25" t="s">
        <v>134</v>
      </c>
    </row>
    <row r="4279" spans="1:13" s="5" customFormat="1" ht="15.75">
      <c r="A4279" s="4" t="s">
        <v>17</v>
      </c>
      <c r="B4279" s="4">
        <f t="shared" si="639"/>
        <v>0</v>
      </c>
      <c r="C4279" s="3"/>
      <c r="D4279" s="4">
        <f t="shared" si="640"/>
        <v>0</v>
      </c>
      <c r="E4279" s="3"/>
      <c r="F4279" s="4">
        <f t="shared" si="641"/>
        <v>7691587</v>
      </c>
      <c r="H4279" s="25" t="s">
        <v>205</v>
      </c>
      <c r="I4279" s="26">
        <v>2904730</v>
      </c>
      <c r="J4279" s="26">
        <v>3280289</v>
      </c>
      <c r="K4279" s="26">
        <v>3832145</v>
      </c>
      <c r="L4279" s="25">
        <v>20</v>
      </c>
      <c r="M4279" s="25" t="s">
        <v>135</v>
      </c>
    </row>
    <row r="4280" spans="1:13" s="5" customFormat="1" ht="15.75">
      <c r="A4280" s="4" t="s">
        <v>18</v>
      </c>
      <c r="B4280" s="4">
        <f t="shared" si="639"/>
        <v>3694325</v>
      </c>
      <c r="C4280" s="3"/>
      <c r="D4280" s="4">
        <f t="shared" si="640"/>
        <v>3544922</v>
      </c>
      <c r="E4280" s="3"/>
      <c r="F4280" s="4">
        <f t="shared" si="641"/>
        <v>2956532</v>
      </c>
      <c r="H4280" s="25" t="s">
        <v>205</v>
      </c>
      <c r="I4280" s="26">
        <v>18940979</v>
      </c>
      <c r="J4280" s="26">
        <v>19808675</v>
      </c>
      <c r="K4280" s="26">
        <v>20639672</v>
      </c>
      <c r="L4280" s="25">
        <v>21</v>
      </c>
      <c r="M4280" s="25" t="s">
        <v>136</v>
      </c>
    </row>
    <row r="4281" spans="1:13" s="5" customFormat="1" ht="15.75">
      <c r="A4281" s="4" t="s">
        <v>19</v>
      </c>
      <c r="B4281" s="4">
        <f t="shared" si="639"/>
        <v>106148</v>
      </c>
      <c r="C4281" s="3"/>
      <c r="D4281" s="4">
        <f t="shared" si="640"/>
        <v>127539</v>
      </c>
      <c r="E4281" s="3"/>
      <c r="F4281" s="4">
        <f t="shared" si="641"/>
        <v>122467</v>
      </c>
      <c r="H4281" s="25" t="s">
        <v>205</v>
      </c>
      <c r="I4281" s="26">
        <v>105942</v>
      </c>
      <c r="J4281" s="26">
        <v>108848</v>
      </c>
      <c r="K4281" s="26">
        <v>111025</v>
      </c>
      <c r="L4281" s="25">
        <v>22</v>
      </c>
      <c r="M4281" s="25" t="s">
        <v>137</v>
      </c>
    </row>
    <row r="4282" spans="1:13" s="5" customFormat="1" ht="15.75">
      <c r="A4282" s="4" t="s">
        <v>20</v>
      </c>
      <c r="B4282" s="4">
        <f t="shared" si="639"/>
        <v>720158</v>
      </c>
      <c r="C4282" s="3"/>
      <c r="D4282" s="4">
        <f t="shared" si="640"/>
        <v>748617</v>
      </c>
      <c r="E4282" s="3"/>
      <c r="F4282" s="4">
        <f t="shared" si="641"/>
        <v>776808</v>
      </c>
      <c r="H4282" s="25" t="s">
        <v>205</v>
      </c>
      <c r="I4282" s="26">
        <v>102800</v>
      </c>
      <c r="J4282" s="26">
        <v>105884</v>
      </c>
      <c r="K4282" s="26">
        <v>116578</v>
      </c>
      <c r="L4282" s="25">
        <v>23</v>
      </c>
      <c r="M4282" s="25" t="s">
        <v>138</v>
      </c>
    </row>
    <row r="4283" spans="1:13" s="5" customFormat="1" ht="15.75">
      <c r="A4283" s="4" t="s">
        <v>21</v>
      </c>
      <c r="B4283" s="4">
        <f t="shared" si="639"/>
        <v>1040594</v>
      </c>
      <c r="C4283" s="3"/>
      <c r="D4283" s="4">
        <f t="shared" si="640"/>
        <v>2141993</v>
      </c>
      <c r="E4283" s="3"/>
      <c r="F4283" s="4">
        <f t="shared" si="641"/>
        <v>2103809</v>
      </c>
      <c r="H4283" s="25" t="s">
        <v>205</v>
      </c>
      <c r="I4283" s="26">
        <v>300000</v>
      </c>
      <c r="J4283" s="26">
        <v>300000</v>
      </c>
      <c r="K4283" s="26">
        <v>303054</v>
      </c>
      <c r="L4283" s="25">
        <v>24</v>
      </c>
      <c r="M4283" s="25" t="s">
        <v>139</v>
      </c>
    </row>
    <row r="4284" spans="1:13" s="5" customFormat="1" ht="15.75">
      <c r="A4284" s="4"/>
      <c r="B4284" s="4"/>
      <c r="C4284" s="3"/>
      <c r="D4284" s="4"/>
      <c r="E4284" s="3"/>
      <c r="F4284" s="4"/>
      <c r="H4284" s="25" t="s">
        <v>205</v>
      </c>
      <c r="I4284" s="26">
        <v>291746</v>
      </c>
      <c r="J4284" s="26">
        <v>291746</v>
      </c>
      <c r="K4284" s="26">
        <v>297581</v>
      </c>
      <c r="L4284" s="25">
        <v>25</v>
      </c>
      <c r="M4284" s="25" t="s">
        <v>140</v>
      </c>
    </row>
    <row r="4285" spans="1:13" s="5" customFormat="1" ht="15.75">
      <c r="A4285" s="4" t="s">
        <v>22</v>
      </c>
      <c r="B4285" s="4">
        <f>I4277</f>
        <v>28393678</v>
      </c>
      <c r="C4285" s="3"/>
      <c r="D4285" s="4">
        <f>J4277</f>
        <v>34223373</v>
      </c>
      <c r="E4285" s="3"/>
      <c r="F4285" s="4">
        <f>K4277</f>
        <v>37843586</v>
      </c>
      <c r="H4285" s="25" t="s">
        <v>205</v>
      </c>
      <c r="I4285" s="26">
        <v>0</v>
      </c>
      <c r="J4285" s="26">
        <v>0</v>
      </c>
      <c r="K4285" s="26">
        <v>50000</v>
      </c>
      <c r="L4285" s="25">
        <v>26</v>
      </c>
      <c r="M4285" s="25" t="s">
        <v>141</v>
      </c>
    </row>
    <row r="4286" spans="1:13" s="5" customFormat="1" ht="15.75">
      <c r="A4286" s="4" t="s">
        <v>23</v>
      </c>
      <c r="B4286" s="4">
        <f>I4278</f>
        <v>3377473</v>
      </c>
      <c r="C4286" s="3"/>
      <c r="D4286" s="4">
        <f>J4278</f>
        <v>3491974</v>
      </c>
      <c r="E4286" s="3"/>
      <c r="F4286" s="4">
        <f>K4278</f>
        <v>3491974</v>
      </c>
      <c r="H4286" s="25" t="s">
        <v>205</v>
      </c>
      <c r="I4286" s="26">
        <v>11255599</v>
      </c>
      <c r="J4286" s="26">
        <v>11495239</v>
      </c>
      <c r="K4286" s="26">
        <v>11760024</v>
      </c>
      <c r="L4286" s="25">
        <v>27</v>
      </c>
      <c r="M4286" s="25" t="s">
        <v>142</v>
      </c>
    </row>
    <row r="4287" spans="1:13" s="5" customFormat="1" ht="15.75">
      <c r="A4287" s="4" t="s">
        <v>24</v>
      </c>
      <c r="B4287" s="12">
        <f>I4279</f>
        <v>2904730</v>
      </c>
      <c r="C4287" s="3"/>
      <c r="D4287" s="12">
        <f>J4279</f>
        <v>3280289</v>
      </c>
      <c r="E4287" s="3"/>
      <c r="F4287" s="12">
        <f>K4279</f>
        <v>3832145</v>
      </c>
      <c r="H4287" s="25" t="s">
        <v>205</v>
      </c>
      <c r="I4287" s="26">
        <v>1142852</v>
      </c>
      <c r="J4287" s="26">
        <v>1196451</v>
      </c>
      <c r="K4287" s="26">
        <v>1253778</v>
      </c>
      <c r="L4287" s="25">
        <v>28</v>
      </c>
      <c r="M4287" s="25" t="s">
        <v>143</v>
      </c>
    </row>
    <row r="4288" spans="1:13" s="5" customFormat="1" ht="15.75">
      <c r="A4288" s="4"/>
      <c r="B4288" s="4"/>
      <c r="C4288" s="3"/>
      <c r="D4288" s="4"/>
      <c r="E4288" s="3"/>
      <c r="F4288" s="4"/>
      <c r="H4288" s="25" t="s">
        <v>205</v>
      </c>
      <c r="I4288" s="26">
        <v>1648728</v>
      </c>
      <c r="J4288" s="26">
        <v>1670139</v>
      </c>
      <c r="K4288" s="26">
        <v>1503125</v>
      </c>
      <c r="L4288" s="25">
        <v>29</v>
      </c>
      <c r="M4288" s="25" t="s">
        <v>144</v>
      </c>
    </row>
    <row r="4289" spans="1:13" s="5" customFormat="1" ht="15.75">
      <c r="A4289" s="4" t="s">
        <v>25</v>
      </c>
      <c r="B4289" s="4">
        <f>SUM(B4285:B4288)</f>
        <v>34675881</v>
      </c>
      <c r="C4289" s="3"/>
      <c r="D4289" s="4">
        <f>SUM(D4285:D4288)</f>
        <v>40995636</v>
      </c>
      <c r="E4289" s="3"/>
      <c r="F4289" s="4">
        <f>SUM(F4285:F4288)</f>
        <v>45167705</v>
      </c>
      <c r="H4289" s="25" t="s">
        <v>205</v>
      </c>
      <c r="I4289" s="26">
        <v>0</v>
      </c>
      <c r="J4289" s="26">
        <v>27334</v>
      </c>
      <c r="K4289" s="26">
        <v>22486</v>
      </c>
      <c r="L4289" s="25">
        <v>30</v>
      </c>
      <c r="M4289" s="25" t="s">
        <v>145</v>
      </c>
    </row>
    <row r="4290" spans="1:13" s="5" customFormat="1" ht="15.75">
      <c r="A4290" s="4"/>
      <c r="B4290" s="4"/>
      <c r="C4290" s="3"/>
      <c r="D4290" s="4"/>
      <c r="E4290" s="3"/>
      <c r="F4290" s="4"/>
      <c r="H4290" s="25" t="s">
        <v>205</v>
      </c>
      <c r="I4290" s="26">
        <v>59940569</v>
      </c>
      <c r="J4290" s="26">
        <v>71322122</v>
      </c>
      <c r="K4290" s="26">
        <v>70700000</v>
      </c>
      <c r="L4290" s="25">
        <v>31</v>
      </c>
      <c r="M4290" s="25" t="s">
        <v>146</v>
      </c>
    </row>
    <row r="4291" spans="1:13" s="5" customFormat="1" ht="15.75">
      <c r="A4291" s="4" t="s">
        <v>26</v>
      </c>
      <c r="B4291" s="4">
        <f aca="true" t="shared" si="642" ref="B4291:B4296">I4280</f>
        <v>18940979</v>
      </c>
      <c r="C4291" s="3"/>
      <c r="D4291" s="4">
        <f aca="true" t="shared" si="643" ref="D4291:D4296">J4280</f>
        <v>19808675</v>
      </c>
      <c r="E4291" s="3"/>
      <c r="F4291" s="4">
        <f aca="true" t="shared" si="644" ref="F4291:F4296">K4280</f>
        <v>20639672</v>
      </c>
      <c r="H4291" s="25" t="s">
        <v>205</v>
      </c>
      <c r="I4291" s="26">
        <v>3307636</v>
      </c>
      <c r="J4291" s="26">
        <v>3268728</v>
      </c>
      <c r="K4291" s="26">
        <v>3035839</v>
      </c>
      <c r="L4291" s="25">
        <v>32</v>
      </c>
      <c r="M4291" s="25" t="s">
        <v>147</v>
      </c>
    </row>
    <row r="4292" spans="1:13" s="5" customFormat="1" ht="15.75">
      <c r="A4292" s="4" t="s">
        <v>27</v>
      </c>
      <c r="B4292" s="4">
        <f t="shared" si="642"/>
        <v>105942</v>
      </c>
      <c r="C4292" s="3"/>
      <c r="D4292" s="4">
        <f t="shared" si="643"/>
        <v>108848</v>
      </c>
      <c r="E4292" s="3"/>
      <c r="F4292" s="4">
        <f t="shared" si="644"/>
        <v>111025</v>
      </c>
      <c r="H4292" s="25" t="s">
        <v>205</v>
      </c>
      <c r="I4292" s="26">
        <v>4388872</v>
      </c>
      <c r="J4292" s="26">
        <v>4135628</v>
      </c>
      <c r="K4292" s="26">
        <v>4006751</v>
      </c>
      <c r="L4292" s="25">
        <v>33</v>
      </c>
      <c r="M4292" s="25" t="s">
        <v>148</v>
      </c>
    </row>
    <row r="4293" spans="1:13" s="5" customFormat="1" ht="15.75">
      <c r="A4293" s="4" t="s">
        <v>28</v>
      </c>
      <c r="B4293" s="4">
        <f t="shared" si="642"/>
        <v>102800</v>
      </c>
      <c r="C4293" s="3"/>
      <c r="D4293" s="4">
        <f t="shared" si="643"/>
        <v>105884</v>
      </c>
      <c r="E4293" s="3"/>
      <c r="F4293" s="4">
        <f t="shared" si="644"/>
        <v>116578</v>
      </c>
      <c r="H4293" s="25" t="s">
        <v>205</v>
      </c>
      <c r="I4293" s="26">
        <v>1754983</v>
      </c>
      <c r="J4293" s="26">
        <v>1514457</v>
      </c>
      <c r="K4293" s="26">
        <v>1178031</v>
      </c>
      <c r="L4293" s="25">
        <v>34</v>
      </c>
      <c r="M4293" s="25" t="s">
        <v>149</v>
      </c>
    </row>
    <row r="4294" spans="1:13" s="5" customFormat="1" ht="15.75">
      <c r="A4294" s="4" t="s">
        <v>29</v>
      </c>
      <c r="B4294" s="4">
        <f t="shared" si="642"/>
        <v>300000</v>
      </c>
      <c r="C4294" s="3"/>
      <c r="D4294" s="4">
        <f t="shared" si="643"/>
        <v>300000</v>
      </c>
      <c r="E4294" s="3"/>
      <c r="F4294" s="4">
        <f t="shared" si="644"/>
        <v>303054</v>
      </c>
      <c r="H4294" s="25" t="s">
        <v>205</v>
      </c>
      <c r="I4294" s="26">
        <v>378906</v>
      </c>
      <c r="J4294" s="26">
        <v>189761</v>
      </c>
      <c r="K4294" s="26">
        <v>189762</v>
      </c>
      <c r="L4294" s="25">
        <v>35</v>
      </c>
      <c r="M4294" s="25" t="s">
        <v>150</v>
      </c>
    </row>
    <row r="4295" spans="1:13" s="5" customFormat="1" ht="15.75">
      <c r="A4295" s="4" t="s">
        <v>30</v>
      </c>
      <c r="B4295" s="4">
        <f t="shared" si="642"/>
        <v>291746</v>
      </c>
      <c r="C4295" s="3"/>
      <c r="D4295" s="4">
        <f t="shared" si="643"/>
        <v>291746</v>
      </c>
      <c r="E4295" s="3"/>
      <c r="F4295" s="4">
        <f t="shared" si="644"/>
        <v>297581</v>
      </c>
      <c r="H4295" s="25" t="s">
        <v>205</v>
      </c>
      <c r="I4295" s="26">
        <v>290820</v>
      </c>
      <c r="J4295" s="26">
        <v>391500</v>
      </c>
      <c r="K4295" s="26">
        <v>385500</v>
      </c>
      <c r="L4295" s="25">
        <v>36</v>
      </c>
      <c r="M4295" s="25" t="s">
        <v>151</v>
      </c>
    </row>
    <row r="4296" spans="1:13" s="5" customFormat="1" ht="15.75">
      <c r="A4296" s="4" t="s">
        <v>31</v>
      </c>
      <c r="B4296" s="12">
        <f t="shared" si="642"/>
        <v>0</v>
      </c>
      <c r="C4296" s="3"/>
      <c r="D4296" s="12">
        <f t="shared" si="643"/>
        <v>0</v>
      </c>
      <c r="E4296" s="3"/>
      <c r="F4296" s="12">
        <f t="shared" si="644"/>
        <v>50000</v>
      </c>
      <c r="H4296" s="25" t="s">
        <v>205</v>
      </c>
      <c r="I4296" s="26">
        <v>0</v>
      </c>
      <c r="J4296" s="26">
        <v>237272</v>
      </c>
      <c r="K4296" s="26">
        <v>235278</v>
      </c>
      <c r="L4296" s="25">
        <v>37</v>
      </c>
      <c r="M4296" s="25" t="s">
        <v>152</v>
      </c>
    </row>
    <row r="4297" spans="1:12" s="5" customFormat="1" ht="15.75">
      <c r="A4297" s="4"/>
      <c r="B4297" s="4"/>
      <c r="C4297" s="3"/>
      <c r="D4297" s="4"/>
      <c r="E4297" s="3"/>
      <c r="F4297" s="4"/>
      <c r="L4297" s="25"/>
    </row>
    <row r="4298" spans="1:12" s="5" customFormat="1" ht="15.75">
      <c r="A4298" s="4" t="s">
        <v>32</v>
      </c>
      <c r="B4298" s="4">
        <f>SUM(B4291:B4297)</f>
        <v>19741467</v>
      </c>
      <c r="C4298" s="3"/>
      <c r="D4298" s="4">
        <f>SUM(D4291:D4297)</f>
        <v>20615153</v>
      </c>
      <c r="E4298" s="3"/>
      <c r="F4298" s="4">
        <f>SUM(F4291:F4297)</f>
        <v>21517910</v>
      </c>
      <c r="L4298" s="25"/>
    </row>
    <row r="4299" spans="1:12" s="5" customFormat="1" ht="15.75">
      <c r="A4299" s="4"/>
      <c r="B4299" s="4"/>
      <c r="C4299" s="3"/>
      <c r="D4299" s="4"/>
      <c r="E4299" s="3"/>
      <c r="F4299" s="4"/>
      <c r="L4299" s="25"/>
    </row>
    <row r="4300" spans="1:12" s="5" customFormat="1" ht="15.75">
      <c r="A4300" s="4" t="s">
        <v>33</v>
      </c>
      <c r="B4300" s="4">
        <f>I4286</f>
        <v>11255599</v>
      </c>
      <c r="C4300" s="3"/>
      <c r="D4300" s="4">
        <f>J4286</f>
        <v>11495239</v>
      </c>
      <c r="E4300" s="3"/>
      <c r="F4300" s="4">
        <f>K4286</f>
        <v>11760024</v>
      </c>
      <c r="L4300" s="25"/>
    </row>
    <row r="4301" spans="1:12" s="5" customFormat="1" ht="15.75">
      <c r="A4301" s="4" t="s">
        <v>34</v>
      </c>
      <c r="B4301" s="4">
        <f>I4287</f>
        <v>1142852</v>
      </c>
      <c r="C4301" s="3"/>
      <c r="D4301" s="4">
        <f>J4287</f>
        <v>1196451</v>
      </c>
      <c r="E4301" s="3"/>
      <c r="F4301" s="4">
        <f>K4287</f>
        <v>1253778</v>
      </c>
      <c r="L4301" s="25"/>
    </row>
    <row r="4302" spans="1:12" s="5" customFormat="1" ht="15.75">
      <c r="A4302" s="4" t="s">
        <v>35</v>
      </c>
      <c r="B4302" s="4">
        <f>I4288</f>
        <v>1648728</v>
      </c>
      <c r="C4302" s="3"/>
      <c r="D4302" s="4">
        <f>J4288</f>
        <v>1670139</v>
      </c>
      <c r="E4302" s="3"/>
      <c r="F4302" s="4">
        <f>K4288</f>
        <v>1503125</v>
      </c>
      <c r="L4302" s="25"/>
    </row>
    <row r="4303" spans="1:12" s="5" customFormat="1" ht="15.75">
      <c r="A4303" s="4" t="s">
        <v>36</v>
      </c>
      <c r="B4303" s="12">
        <f>I4289</f>
        <v>0</v>
      </c>
      <c r="C4303" s="3"/>
      <c r="D4303" s="12">
        <f>J4289</f>
        <v>27334</v>
      </c>
      <c r="E4303" s="3"/>
      <c r="F4303" s="12">
        <f>K4289</f>
        <v>22486</v>
      </c>
      <c r="L4303" s="25"/>
    </row>
    <row r="4304" spans="1:12" s="5" customFormat="1" ht="15.75">
      <c r="A4304" s="4"/>
      <c r="B4304" s="4"/>
      <c r="C4304" s="3"/>
      <c r="D4304" s="4"/>
      <c r="E4304" s="3"/>
      <c r="F4304" s="4"/>
      <c r="L4304" s="25"/>
    </row>
    <row r="4305" spans="1:12" s="5" customFormat="1" ht="15.75">
      <c r="A4305" s="4" t="s">
        <v>37</v>
      </c>
      <c r="B4305" s="4">
        <f>SUM(B4300:B4304)</f>
        <v>14047179</v>
      </c>
      <c r="C4305" s="3"/>
      <c r="D4305" s="4">
        <f>SUM(D4300:D4304)</f>
        <v>14389163</v>
      </c>
      <c r="E4305" s="3"/>
      <c r="F4305" s="4">
        <f>SUM(F4300:F4304)</f>
        <v>14539413</v>
      </c>
      <c r="L4305" s="25"/>
    </row>
    <row r="4306" spans="1:12" s="5" customFormat="1" ht="15.75">
      <c r="A4306" s="4"/>
      <c r="B4306" s="4"/>
      <c r="C4306" s="3"/>
      <c r="D4306" s="4"/>
      <c r="E4306" s="3"/>
      <c r="F4306" s="4"/>
      <c r="L4306" s="25"/>
    </row>
    <row r="4307" spans="1:12" s="5" customFormat="1" ht="15.75">
      <c r="A4307" s="4" t="s">
        <v>38</v>
      </c>
      <c r="B4307" s="4">
        <f aca="true" t="shared" si="645" ref="B4307:B4312">I4290</f>
        <v>59940569</v>
      </c>
      <c r="C4307" s="3"/>
      <c r="D4307" s="4">
        <f aca="true" t="shared" si="646" ref="D4307:D4312">J4290</f>
        <v>71322122</v>
      </c>
      <c r="E4307" s="3"/>
      <c r="F4307" s="4">
        <f aca="true" t="shared" si="647" ref="F4307:F4312">K4290</f>
        <v>70700000</v>
      </c>
      <c r="L4307" s="25"/>
    </row>
    <row r="4308" spans="1:12" s="5" customFormat="1" ht="15.75">
      <c r="A4308" s="4" t="s">
        <v>39</v>
      </c>
      <c r="B4308" s="4">
        <f t="shared" si="645"/>
        <v>3307636</v>
      </c>
      <c r="C4308" s="3"/>
      <c r="D4308" s="4">
        <f t="shared" si="646"/>
        <v>3268728</v>
      </c>
      <c r="E4308" s="3"/>
      <c r="F4308" s="4">
        <f t="shared" si="647"/>
        <v>3035839</v>
      </c>
      <c r="L4308" s="25"/>
    </row>
    <row r="4309" spans="1:12" s="5" customFormat="1" ht="15.75">
      <c r="A4309" s="4" t="s">
        <v>40</v>
      </c>
      <c r="B4309" s="4">
        <f t="shared" si="645"/>
        <v>4388872</v>
      </c>
      <c r="C4309" s="3"/>
      <c r="D4309" s="4">
        <f t="shared" si="646"/>
        <v>4135628</v>
      </c>
      <c r="E4309" s="3"/>
      <c r="F4309" s="4">
        <f t="shared" si="647"/>
        <v>4006751</v>
      </c>
      <c r="L4309" s="25"/>
    </row>
    <row r="4310" spans="1:12" s="5" customFormat="1" ht="15.75">
      <c r="A4310" s="4" t="s">
        <v>41</v>
      </c>
      <c r="B4310" s="4">
        <f t="shared" si="645"/>
        <v>1754983</v>
      </c>
      <c r="C4310" s="3"/>
      <c r="D4310" s="4">
        <f t="shared" si="646"/>
        <v>1514457</v>
      </c>
      <c r="E4310" s="3"/>
      <c r="F4310" s="4">
        <f t="shared" si="647"/>
        <v>1178031</v>
      </c>
      <c r="L4310" s="25"/>
    </row>
    <row r="4311" spans="1:12" s="5" customFormat="1" ht="15.75">
      <c r="A4311" s="4" t="s">
        <v>42</v>
      </c>
      <c r="B4311" s="4">
        <f t="shared" si="645"/>
        <v>378906</v>
      </c>
      <c r="C4311" s="3"/>
      <c r="D4311" s="4">
        <f t="shared" si="646"/>
        <v>189761</v>
      </c>
      <c r="E4311" s="3"/>
      <c r="F4311" s="4">
        <f t="shared" si="647"/>
        <v>189762</v>
      </c>
      <c r="L4311" s="25"/>
    </row>
    <row r="4312" spans="1:12" s="5" customFormat="1" ht="15.75">
      <c r="A4312" s="4" t="s">
        <v>43</v>
      </c>
      <c r="B4312" s="4">
        <f t="shared" si="645"/>
        <v>290820</v>
      </c>
      <c r="C4312" s="3"/>
      <c r="D4312" s="4">
        <f t="shared" si="646"/>
        <v>391500</v>
      </c>
      <c r="E4312" s="3"/>
      <c r="F4312" s="4">
        <f t="shared" si="647"/>
        <v>385500</v>
      </c>
      <c r="L4312" s="25"/>
    </row>
    <row r="4313" spans="1:12" s="5" customFormat="1" ht="15.75">
      <c r="A4313" s="4" t="s">
        <v>44</v>
      </c>
      <c r="B4313" s="4"/>
      <c r="C4313" s="4"/>
      <c r="D4313" s="4"/>
      <c r="E4313" s="3"/>
      <c r="F4313" s="4"/>
      <c r="L4313" s="25"/>
    </row>
    <row r="4314" spans="1:12" s="5" customFormat="1" ht="15.75">
      <c r="A4314" s="4" t="s">
        <v>45</v>
      </c>
      <c r="B4314" s="12">
        <f>I4296</f>
        <v>0</v>
      </c>
      <c r="C4314" s="3"/>
      <c r="D4314" s="12">
        <f>J4296</f>
        <v>237272</v>
      </c>
      <c r="E4314" s="3"/>
      <c r="F4314" s="12">
        <f>K4296</f>
        <v>235278</v>
      </c>
      <c r="L4314" s="25"/>
    </row>
    <row r="4315" spans="1:12" s="5" customFormat="1" ht="15.75">
      <c r="A4315" s="4"/>
      <c r="B4315" s="4"/>
      <c r="C4315" s="4"/>
      <c r="D4315" s="4"/>
      <c r="E4315" s="3"/>
      <c r="F4315" s="4"/>
      <c r="L4315" s="25"/>
    </row>
    <row r="4316" spans="1:12" s="5" customFormat="1" ht="15.75">
      <c r="A4316" s="4" t="s">
        <v>46</v>
      </c>
      <c r="B4316" s="4">
        <f>SUM(B4260:B4261)+B4270+SUM(B4274:B4283)+B4289+B4298+SUM(B4304:B4315)</f>
        <v>193605699</v>
      </c>
      <c r="C4316" s="3"/>
      <c r="D4316" s="4">
        <f>SUM(D4260:D4261)+D4270+SUM(D4274:D4283)+D4289+D4298+SUM(D4304:D4315)</f>
        <v>216315550</v>
      </c>
      <c r="E4316" s="3"/>
      <c r="F4316" s="4">
        <f>SUM(F4260:F4261)+F4270+SUM(F4274:F4283)+F4289+F4298+SUM(F4304:F4315)</f>
        <v>230789288</v>
      </c>
      <c r="L4316" s="25"/>
    </row>
    <row r="4317" spans="1:12" s="5" customFormat="1" ht="15.75">
      <c r="A4317" s="4"/>
      <c r="B4317" s="4"/>
      <c r="C4317" s="3"/>
      <c r="D4317" s="4"/>
      <c r="E4317" s="3"/>
      <c r="F4317" s="4"/>
      <c r="L4317" s="25"/>
    </row>
    <row r="4318" spans="1:12" s="5" customFormat="1" ht="15.75">
      <c r="A4318" s="13" t="s">
        <v>47</v>
      </c>
      <c r="B4318" s="4"/>
      <c r="C4318" s="4"/>
      <c r="D4318" s="4"/>
      <c r="E4318" s="4"/>
      <c r="F4318" s="4"/>
      <c r="L4318" s="25"/>
    </row>
    <row r="4319" spans="1:12" s="5" customFormat="1" ht="15.75">
      <c r="A4319" s="14" t="s">
        <v>48</v>
      </c>
      <c r="B4319" s="4"/>
      <c r="C4319" s="3"/>
      <c r="D4319" s="4"/>
      <c r="E4319" s="3"/>
      <c r="F4319" s="4"/>
      <c r="L4319" s="25"/>
    </row>
    <row r="4320" spans="1:12" s="5" customFormat="1" ht="15.75">
      <c r="A4320" s="14" t="s">
        <v>49</v>
      </c>
      <c r="B4320" s="4"/>
      <c r="C4320" s="3"/>
      <c r="D4320" s="4"/>
      <c r="E4320" s="3"/>
      <c r="F4320" s="4"/>
      <c r="L4320" s="25"/>
    </row>
    <row r="4321" spans="1:12" s="5" customFormat="1" ht="15.75">
      <c r="A4321" s="14" t="s">
        <v>50</v>
      </c>
      <c r="B4321" s="3"/>
      <c r="C4321" s="3"/>
      <c r="D4321" s="3"/>
      <c r="E4321" s="3"/>
      <c r="F4321" s="3"/>
      <c r="L4321" s="25"/>
    </row>
    <row r="4322" spans="1:12" s="5" customFormat="1" ht="15.75">
      <c r="A4322" s="14" t="s">
        <v>51</v>
      </c>
      <c r="B4322" s="4"/>
      <c r="C4322" s="3"/>
      <c r="D4322" s="4"/>
      <c r="E4322" s="3"/>
      <c r="F4322" s="4"/>
      <c r="L4322" s="25"/>
    </row>
    <row r="4323" spans="1:12" s="5" customFormat="1" ht="15.75">
      <c r="A4323" s="4"/>
      <c r="B4323" s="4"/>
      <c r="C4323" s="3"/>
      <c r="D4323" s="4"/>
      <c r="E4323" s="3"/>
      <c r="F4323" s="4"/>
      <c r="L4323" s="25"/>
    </row>
    <row r="4324" spans="1:12" s="5" customFormat="1" ht="15.75">
      <c r="A4324" s="4"/>
      <c r="B4324" s="4"/>
      <c r="C4324" s="3"/>
      <c r="D4324" s="4"/>
      <c r="E4324" s="3"/>
      <c r="F4324" s="4"/>
      <c r="L4324" s="25"/>
    </row>
    <row r="4325" spans="1:12" s="5" customFormat="1" ht="15.75">
      <c r="A4325" s="15"/>
      <c r="B4325" s="4"/>
      <c r="C4325" s="3"/>
      <c r="D4325" s="4"/>
      <c r="E4325" s="3"/>
      <c r="F4325" s="4"/>
      <c r="L4325" s="25"/>
    </row>
    <row r="4326" spans="1:12" s="5" customFormat="1" ht="15.75">
      <c r="A4326" s="15"/>
      <c r="B4326" s="4"/>
      <c r="C4326" s="3"/>
      <c r="D4326" s="4"/>
      <c r="E4326" s="3"/>
      <c r="F4326" s="4"/>
      <c r="L4326" s="25"/>
    </row>
    <row r="4327" spans="1:12" s="5" customFormat="1" ht="15.75">
      <c r="A4327" s="16"/>
      <c r="B4327" s="4"/>
      <c r="C4327" s="3"/>
      <c r="D4327" s="4"/>
      <c r="E4327" s="3"/>
      <c r="F4327" s="4"/>
      <c r="L4327" s="25"/>
    </row>
    <row r="4328" spans="1:12" s="5" customFormat="1" ht="15.75">
      <c r="A4328" s="17"/>
      <c r="B4328" s="4"/>
      <c r="C4328" s="3"/>
      <c r="D4328" s="4"/>
      <c r="E4328" s="3"/>
      <c r="F4328" s="4"/>
      <c r="L4328" s="25"/>
    </row>
    <row r="4329" spans="1:12" s="5" customFormat="1" ht="15.75">
      <c r="A4329" s="18" t="s">
        <v>52</v>
      </c>
      <c r="B4329" s="4"/>
      <c r="C4329" s="3"/>
      <c r="D4329" s="4"/>
      <c r="E4329" s="3"/>
      <c r="F4329" s="4"/>
      <c r="L4329" s="25"/>
    </row>
    <row r="4330" spans="1:12" s="5" customFormat="1" ht="15.75">
      <c r="A4330" s="4"/>
      <c r="B4330" s="4"/>
      <c r="C4330" s="3"/>
      <c r="D4330" s="4"/>
      <c r="E4330" s="3"/>
      <c r="F4330" s="4"/>
      <c r="L4330" s="25"/>
    </row>
    <row r="4331" spans="1:12" s="5" customFormat="1" ht="15.75">
      <c r="A4331" s="6" t="s">
        <v>0</v>
      </c>
      <c r="B4331" s="4"/>
      <c r="C4331" s="3"/>
      <c r="D4331" s="4"/>
      <c r="E4331" s="3"/>
      <c r="F4331" s="4"/>
      <c r="L4331" s="25"/>
    </row>
    <row r="4332" spans="1:12" s="5" customFormat="1" ht="15.75">
      <c r="A4332" s="4"/>
      <c r="B4332" s="4"/>
      <c r="C4332" s="3"/>
      <c r="D4332" s="4"/>
      <c r="E4332" s="3"/>
      <c r="F4332" s="4"/>
      <c r="L4332" s="25"/>
    </row>
    <row r="4333" spans="1:12" s="5" customFormat="1" ht="15.75">
      <c r="A4333" s="6" t="s">
        <v>1</v>
      </c>
      <c r="B4333" s="4"/>
      <c r="C4333" s="3"/>
      <c r="D4333" s="4"/>
      <c r="E4333" s="3"/>
      <c r="F4333" s="4"/>
      <c r="L4333" s="25"/>
    </row>
    <row r="4334" spans="1:12" s="5" customFormat="1" ht="15.75">
      <c r="A4334" s="19" t="s">
        <v>106</v>
      </c>
      <c r="B4334" s="4"/>
      <c r="C4334" s="3"/>
      <c r="D4334" s="4"/>
      <c r="E4334" s="3"/>
      <c r="F4334" s="4"/>
      <c r="L4334" s="25"/>
    </row>
    <row r="4335" spans="1:12" s="5" customFormat="1" ht="15.75">
      <c r="A4335" s="4"/>
      <c r="B4335" s="4"/>
      <c r="C4335" s="3"/>
      <c r="D4335" s="8"/>
      <c r="E4335" s="9"/>
      <c r="F4335" s="8"/>
      <c r="L4335" s="25"/>
    </row>
    <row r="4336" spans="1:12" s="5" customFormat="1" ht="15.75">
      <c r="A4336" s="4"/>
      <c r="B4336" s="10"/>
      <c r="C4336" s="11"/>
      <c r="D4336" s="10"/>
      <c r="E4336" s="11"/>
      <c r="F4336" s="10"/>
      <c r="L4336" s="25"/>
    </row>
    <row r="4337" spans="1:12" s="5" customFormat="1" ht="15.75">
      <c r="A4337" s="4"/>
      <c r="B4337" s="2">
        <v>1997</v>
      </c>
      <c r="C4337" s="1"/>
      <c r="D4337" s="2">
        <v>1998</v>
      </c>
      <c r="E4337" s="1"/>
      <c r="F4337" s="2">
        <v>1999</v>
      </c>
      <c r="L4337" s="25"/>
    </row>
    <row r="4338" spans="1:12" s="5" customFormat="1" ht="15.75">
      <c r="A4338" s="4"/>
      <c r="B4338" s="4"/>
      <c r="C4338" s="3"/>
      <c r="D4338" s="4"/>
      <c r="E4338" s="3"/>
      <c r="F4338" s="4"/>
      <c r="L4338" s="25"/>
    </row>
    <row r="4339" spans="1:13" s="5" customFormat="1" ht="15.75">
      <c r="A4339" s="4" t="s">
        <v>3</v>
      </c>
      <c r="B4339" s="4">
        <f>I4339</f>
        <v>1000000</v>
      </c>
      <c r="C4339" s="3"/>
      <c r="D4339" s="4">
        <f>J4339</f>
        <v>2125000</v>
      </c>
      <c r="E4339" s="3"/>
      <c r="F4339" s="4">
        <f>K4339</f>
        <v>2125000</v>
      </c>
      <c r="H4339" s="25" t="s">
        <v>206</v>
      </c>
      <c r="I4339" s="26">
        <v>1000000</v>
      </c>
      <c r="J4339" s="26">
        <v>2125000</v>
      </c>
      <c r="K4339" s="26">
        <v>2125000</v>
      </c>
      <c r="L4339" s="25">
        <v>1</v>
      </c>
      <c r="M4339" s="25" t="s">
        <v>116</v>
      </c>
    </row>
    <row r="4340" spans="1:13" s="5" customFormat="1" ht="15.75">
      <c r="A4340" s="4" t="s">
        <v>4</v>
      </c>
      <c r="B4340" s="4">
        <f>I4340</f>
        <v>1715622</v>
      </c>
      <c r="C4340" s="3"/>
      <c r="D4340" s="4">
        <f>J4340</f>
        <v>1686815</v>
      </c>
      <c r="E4340" s="3"/>
      <c r="F4340" s="4">
        <f>K4340</f>
        <v>1687741</v>
      </c>
      <c r="H4340" s="25" t="s">
        <v>206</v>
      </c>
      <c r="I4340" s="26">
        <v>1715622</v>
      </c>
      <c r="J4340" s="26">
        <v>1686815</v>
      </c>
      <c r="K4340" s="26">
        <v>1687741</v>
      </c>
      <c r="L4340" s="25">
        <v>2</v>
      </c>
      <c r="M4340" s="25" t="s">
        <v>117</v>
      </c>
    </row>
    <row r="4341" spans="1:13" s="5" customFormat="1" ht="15.75">
      <c r="A4341" s="4"/>
      <c r="B4341" s="4"/>
      <c r="C4341" s="3"/>
      <c r="D4341" s="4"/>
      <c r="E4341" s="3"/>
      <c r="F4341" s="4"/>
      <c r="H4341" s="25" t="s">
        <v>206</v>
      </c>
      <c r="I4341" s="26">
        <v>16306818</v>
      </c>
      <c r="J4341" s="26">
        <v>17425251</v>
      </c>
      <c r="K4341" s="26">
        <v>17699100</v>
      </c>
      <c r="L4341" s="25">
        <v>3</v>
      </c>
      <c r="M4341" s="25" t="s">
        <v>118</v>
      </c>
    </row>
    <row r="4342" spans="1:13" s="5" customFormat="1" ht="15.75">
      <c r="A4342" s="4" t="s">
        <v>5</v>
      </c>
      <c r="B4342" s="4">
        <f aca="true" t="shared" si="648" ref="B4342:B4347">I4341</f>
        <v>16306818</v>
      </c>
      <c r="C4342" s="3"/>
      <c r="D4342" s="4">
        <f aca="true" t="shared" si="649" ref="D4342:D4347">J4341</f>
        <v>17425251</v>
      </c>
      <c r="E4342" s="3"/>
      <c r="F4342" s="4">
        <f aca="true" t="shared" si="650" ref="F4342:F4347">K4341</f>
        <v>17699100</v>
      </c>
      <c r="H4342" s="25" t="s">
        <v>206</v>
      </c>
      <c r="I4342" s="26">
        <v>40172</v>
      </c>
      <c r="J4342" s="26">
        <v>40172</v>
      </c>
      <c r="K4342" s="26">
        <v>0</v>
      </c>
      <c r="L4342" s="25">
        <v>4</v>
      </c>
      <c r="M4342" s="25" t="s">
        <v>119</v>
      </c>
    </row>
    <row r="4343" spans="1:13" s="5" customFormat="1" ht="15.75">
      <c r="A4343" s="4" t="s">
        <v>6</v>
      </c>
      <c r="B4343" s="4">
        <f t="shared" si="648"/>
        <v>40172</v>
      </c>
      <c r="C4343" s="3"/>
      <c r="D4343" s="4">
        <f t="shared" si="649"/>
        <v>40172</v>
      </c>
      <c r="E4343" s="3"/>
      <c r="F4343" s="4">
        <f t="shared" si="650"/>
        <v>0</v>
      </c>
      <c r="H4343" s="25" t="s">
        <v>206</v>
      </c>
      <c r="I4343" s="26">
        <v>477615</v>
      </c>
      <c r="J4343" s="26">
        <v>565400</v>
      </c>
      <c r="K4343" s="26">
        <v>626250</v>
      </c>
      <c r="L4343" s="25">
        <v>5</v>
      </c>
      <c r="M4343" s="25" t="s">
        <v>120</v>
      </c>
    </row>
    <row r="4344" spans="1:13" s="5" customFormat="1" ht="15.75">
      <c r="A4344" s="4" t="s">
        <v>7</v>
      </c>
      <c r="B4344" s="4">
        <f t="shared" si="648"/>
        <v>477615</v>
      </c>
      <c r="C4344" s="3"/>
      <c r="D4344" s="4">
        <f t="shared" si="649"/>
        <v>565400</v>
      </c>
      <c r="E4344" s="3"/>
      <c r="F4344" s="4">
        <f t="shared" si="650"/>
        <v>626250</v>
      </c>
      <c r="H4344" s="25" t="s">
        <v>206</v>
      </c>
      <c r="I4344" s="26">
        <v>845375</v>
      </c>
      <c r="J4344" s="26">
        <v>765007</v>
      </c>
      <c r="K4344" s="26">
        <v>842282</v>
      </c>
      <c r="L4344" s="25">
        <v>6</v>
      </c>
      <c r="M4344" s="25" t="s">
        <v>121</v>
      </c>
    </row>
    <row r="4345" spans="1:13" s="5" customFormat="1" ht="15.75">
      <c r="A4345" s="4" t="s">
        <v>8</v>
      </c>
      <c r="B4345" s="4">
        <f t="shared" si="648"/>
        <v>845375</v>
      </c>
      <c r="C4345" s="3"/>
      <c r="D4345" s="4">
        <f t="shared" si="649"/>
        <v>765007</v>
      </c>
      <c r="E4345" s="3"/>
      <c r="F4345" s="4">
        <f t="shared" si="650"/>
        <v>842282</v>
      </c>
      <c r="H4345" s="25" t="s">
        <v>206</v>
      </c>
      <c r="I4345" s="26">
        <v>104180</v>
      </c>
      <c r="J4345" s="26">
        <v>92980</v>
      </c>
      <c r="K4345" s="26">
        <v>126838</v>
      </c>
      <c r="L4345" s="25">
        <v>7</v>
      </c>
      <c r="M4345" s="25" t="s">
        <v>122</v>
      </c>
    </row>
    <row r="4346" spans="1:13" s="5" customFormat="1" ht="15.75">
      <c r="A4346" s="4" t="s">
        <v>9</v>
      </c>
      <c r="B4346" s="4">
        <f t="shared" si="648"/>
        <v>104180</v>
      </c>
      <c r="C4346" s="3"/>
      <c r="D4346" s="4">
        <f t="shared" si="649"/>
        <v>92980</v>
      </c>
      <c r="E4346" s="3"/>
      <c r="F4346" s="4">
        <f t="shared" si="650"/>
        <v>126838</v>
      </c>
      <c r="H4346" s="25" t="s">
        <v>206</v>
      </c>
      <c r="I4346" s="26">
        <v>0</v>
      </c>
      <c r="J4346" s="26">
        <v>278686</v>
      </c>
      <c r="K4346" s="26">
        <v>286194</v>
      </c>
      <c r="L4346" s="25">
        <v>8</v>
      </c>
      <c r="M4346" s="25" t="s">
        <v>123</v>
      </c>
    </row>
    <row r="4347" spans="1:13" s="5" customFormat="1" ht="15.75">
      <c r="A4347" s="4" t="s">
        <v>10</v>
      </c>
      <c r="B4347" s="12">
        <f t="shared" si="648"/>
        <v>0</v>
      </c>
      <c r="C4347" s="3"/>
      <c r="D4347" s="12">
        <f t="shared" si="649"/>
        <v>278686</v>
      </c>
      <c r="E4347" s="3"/>
      <c r="F4347" s="12">
        <f t="shared" si="650"/>
        <v>286194</v>
      </c>
      <c r="H4347" s="25" t="s">
        <v>206</v>
      </c>
      <c r="I4347" s="26">
        <v>2405</v>
      </c>
      <c r="J4347" s="26">
        <v>3335</v>
      </c>
      <c r="K4347" s="26">
        <v>1884</v>
      </c>
      <c r="L4347" s="25">
        <v>9</v>
      </c>
      <c r="M4347" s="25" t="s">
        <v>124</v>
      </c>
    </row>
    <row r="4348" spans="1:13" s="5" customFormat="1" ht="15.75">
      <c r="A4348" s="4"/>
      <c r="B4348" s="3"/>
      <c r="C4348" s="3"/>
      <c r="D4348" s="3"/>
      <c r="E4348" s="3"/>
      <c r="F4348" s="3"/>
      <c r="H4348" s="25" t="s">
        <v>206</v>
      </c>
      <c r="I4348" s="26">
        <v>0</v>
      </c>
      <c r="J4348" s="26">
        <v>0</v>
      </c>
      <c r="K4348" s="26">
        <v>0</v>
      </c>
      <c r="L4348" s="25">
        <v>10</v>
      </c>
      <c r="M4348" s="25" t="s">
        <v>125</v>
      </c>
    </row>
    <row r="4349" spans="1:13" s="5" customFormat="1" ht="15.75">
      <c r="A4349" s="4" t="s">
        <v>11</v>
      </c>
      <c r="B4349" s="4">
        <f>SUM(B4342:B4348)</f>
        <v>17774160</v>
      </c>
      <c r="C4349" s="3"/>
      <c r="D4349" s="4">
        <f>SUM(D4342:D4348)</f>
        <v>19167496</v>
      </c>
      <c r="E4349" s="3"/>
      <c r="F4349" s="4">
        <f>SUM(F4342:F4348)</f>
        <v>19580664</v>
      </c>
      <c r="H4349" s="25" t="s">
        <v>206</v>
      </c>
      <c r="I4349" s="26">
        <v>1529674</v>
      </c>
      <c r="J4349" s="26">
        <v>1652805</v>
      </c>
      <c r="K4349" s="26">
        <v>1653300</v>
      </c>
      <c r="L4349" s="25">
        <v>11</v>
      </c>
      <c r="M4349" s="25" t="s">
        <v>126</v>
      </c>
    </row>
    <row r="4350" spans="1:13" s="5" customFormat="1" ht="15.75">
      <c r="A4350" s="4"/>
      <c r="B4350" s="4"/>
      <c r="C4350" s="3"/>
      <c r="D4350" s="4"/>
      <c r="E4350" s="3"/>
      <c r="F4350" s="4"/>
      <c r="H4350" s="25" t="s">
        <v>206</v>
      </c>
      <c r="I4350" s="26">
        <v>1539150</v>
      </c>
      <c r="J4350" s="26">
        <v>1736831</v>
      </c>
      <c r="K4350" s="26">
        <v>1861875</v>
      </c>
      <c r="L4350" s="25">
        <v>12</v>
      </c>
      <c r="M4350" s="25" t="s">
        <v>127</v>
      </c>
    </row>
    <row r="4351" spans="1:13" s="5" customFormat="1" ht="15.75">
      <c r="A4351" s="4" t="s">
        <v>12</v>
      </c>
      <c r="B4351" s="3">
        <f>I4347</f>
        <v>2405</v>
      </c>
      <c r="C4351" s="3"/>
      <c r="D4351" s="3">
        <f>J4347</f>
        <v>3335</v>
      </c>
      <c r="E4351" s="3"/>
      <c r="F4351" s="3">
        <f>K4347</f>
        <v>1884</v>
      </c>
      <c r="H4351" s="25" t="s">
        <v>206</v>
      </c>
      <c r="I4351" s="26">
        <v>0</v>
      </c>
      <c r="J4351" s="26">
        <v>0</v>
      </c>
      <c r="K4351" s="26">
        <v>5623097</v>
      </c>
      <c r="L4351" s="25">
        <v>13</v>
      </c>
      <c r="M4351" s="25" t="s">
        <v>128</v>
      </c>
    </row>
    <row r="4352" spans="1:13" s="5" customFormat="1" ht="15.75">
      <c r="A4352" s="4" t="s">
        <v>13</v>
      </c>
      <c r="B4352" s="12">
        <f>I4348</f>
        <v>0</v>
      </c>
      <c r="C4352" s="3"/>
      <c r="D4352" s="12">
        <f>J4348</f>
        <v>0</v>
      </c>
      <c r="E4352" s="3"/>
      <c r="F4352" s="12">
        <f>K4348</f>
        <v>0</v>
      </c>
      <c r="H4352" s="25" t="s">
        <v>206</v>
      </c>
      <c r="I4352" s="26">
        <v>2591482</v>
      </c>
      <c r="J4352" s="26">
        <v>2591590</v>
      </c>
      <c r="K4352" s="26">
        <v>2151490</v>
      </c>
      <c r="L4352" s="25">
        <v>14</v>
      </c>
      <c r="M4352" s="25" t="s">
        <v>129</v>
      </c>
    </row>
    <row r="4353" spans="1:13" s="5" customFormat="1" ht="15.75">
      <c r="A4353" s="4"/>
      <c r="B4353" s="3"/>
      <c r="C4353" s="3"/>
      <c r="D4353" s="3"/>
      <c r="E4353" s="3"/>
      <c r="F4353" s="3"/>
      <c r="H4353" s="25" t="s">
        <v>206</v>
      </c>
      <c r="I4353" s="29">
        <v>100000</v>
      </c>
      <c r="J4353" s="29">
        <v>100000</v>
      </c>
      <c r="K4353" s="29">
        <v>100000</v>
      </c>
      <c r="L4353" s="25">
        <v>15</v>
      </c>
      <c r="M4353" s="25" t="s">
        <v>130</v>
      </c>
    </row>
    <row r="4354" spans="1:13" s="5" customFormat="1" ht="15.75">
      <c r="A4354" s="4" t="s">
        <v>14</v>
      </c>
      <c r="B4354" s="4">
        <f>SUM(B4351:B4353)</f>
        <v>2405</v>
      </c>
      <c r="C4354" s="3"/>
      <c r="D4354" s="4">
        <f>SUM(D4351:D4353)</f>
        <v>3335</v>
      </c>
      <c r="E4354" s="3"/>
      <c r="F4354" s="4">
        <f>SUM(F4351:F4353)</f>
        <v>1884</v>
      </c>
      <c r="H4354" s="25" t="s">
        <v>206</v>
      </c>
      <c r="I4354" s="26">
        <v>88121</v>
      </c>
      <c r="J4354" s="26">
        <v>87217</v>
      </c>
      <c r="K4354" s="26">
        <v>90501</v>
      </c>
      <c r="L4354" s="25">
        <v>16</v>
      </c>
      <c r="M4354" s="25" t="s">
        <v>131</v>
      </c>
    </row>
    <row r="4355" spans="1:13" s="5" customFormat="1" ht="15.75">
      <c r="A4355" s="4"/>
      <c r="B4355" s="4"/>
      <c r="C4355" s="4"/>
      <c r="D4355" s="4"/>
      <c r="E4355" s="4"/>
      <c r="F4355" s="4"/>
      <c r="H4355" s="25" t="s">
        <v>206</v>
      </c>
      <c r="I4355" s="26">
        <v>23583</v>
      </c>
      <c r="J4355" s="26">
        <v>38534</v>
      </c>
      <c r="K4355" s="26">
        <v>51398</v>
      </c>
      <c r="L4355" s="25">
        <v>17</v>
      </c>
      <c r="M4355" s="25" t="s">
        <v>132</v>
      </c>
    </row>
    <row r="4356" spans="1:13" s="5" customFormat="1" ht="15.75">
      <c r="A4356" s="4" t="s">
        <v>15</v>
      </c>
      <c r="B4356" s="4">
        <f aca="true" t="shared" si="651" ref="B4356:B4362">I4349</f>
        <v>1529674</v>
      </c>
      <c r="C4356" s="3"/>
      <c r="D4356" s="4">
        <f aca="true" t="shared" si="652" ref="D4356:D4362">J4349</f>
        <v>1652805</v>
      </c>
      <c r="E4356" s="3"/>
      <c r="F4356" s="4">
        <f aca="true" t="shared" si="653" ref="F4356:F4362">K4349</f>
        <v>1653300</v>
      </c>
      <c r="H4356" s="25" t="s">
        <v>206</v>
      </c>
      <c r="I4356" s="27">
        <v>6201960</v>
      </c>
      <c r="J4356" s="27">
        <v>7665239</v>
      </c>
      <c r="K4356" s="27">
        <v>8787921</v>
      </c>
      <c r="L4356" s="25">
        <v>18</v>
      </c>
      <c r="M4356" s="25" t="s">
        <v>133</v>
      </c>
    </row>
    <row r="4357" spans="1:13" s="5" customFormat="1" ht="15.75">
      <c r="A4357" s="4" t="s">
        <v>16</v>
      </c>
      <c r="B4357" s="4">
        <f t="shared" si="651"/>
        <v>1539150</v>
      </c>
      <c r="C4357" s="3"/>
      <c r="D4357" s="4">
        <f t="shared" si="652"/>
        <v>1736831</v>
      </c>
      <c r="E4357" s="3"/>
      <c r="F4357" s="4">
        <f t="shared" si="653"/>
        <v>1861875</v>
      </c>
      <c r="H4357" s="25" t="s">
        <v>206</v>
      </c>
      <c r="I4357" s="26">
        <v>798889</v>
      </c>
      <c r="J4357" s="26">
        <v>840965</v>
      </c>
      <c r="K4357" s="26">
        <v>844142</v>
      </c>
      <c r="L4357" s="25">
        <v>19</v>
      </c>
      <c r="M4357" s="25" t="s">
        <v>134</v>
      </c>
    </row>
    <row r="4358" spans="1:13" s="5" customFormat="1" ht="15.75">
      <c r="A4358" s="4" t="s">
        <v>17</v>
      </c>
      <c r="B4358" s="4">
        <f t="shared" si="651"/>
        <v>0</v>
      </c>
      <c r="C4358" s="3"/>
      <c r="D4358" s="4">
        <f t="shared" si="652"/>
        <v>0</v>
      </c>
      <c r="E4358" s="3"/>
      <c r="F4358" s="4">
        <f t="shared" si="653"/>
        <v>5623097</v>
      </c>
      <c r="H4358" s="25" t="s">
        <v>206</v>
      </c>
      <c r="I4358" s="26">
        <v>1545710</v>
      </c>
      <c r="J4358" s="26">
        <v>1713659</v>
      </c>
      <c r="K4358" s="26">
        <v>1812075</v>
      </c>
      <c r="L4358" s="25">
        <v>20</v>
      </c>
      <c r="M4358" s="25" t="s">
        <v>135</v>
      </c>
    </row>
    <row r="4359" spans="1:13" s="5" customFormat="1" ht="15.75">
      <c r="A4359" s="4" t="s">
        <v>18</v>
      </c>
      <c r="B4359" s="4">
        <f t="shared" si="651"/>
        <v>2591482</v>
      </c>
      <c r="C4359" s="3"/>
      <c r="D4359" s="4">
        <f t="shared" si="652"/>
        <v>2591590</v>
      </c>
      <c r="E4359" s="3"/>
      <c r="F4359" s="4">
        <f t="shared" si="653"/>
        <v>2151490</v>
      </c>
      <c r="H4359" s="25" t="s">
        <v>206</v>
      </c>
      <c r="I4359" s="26">
        <v>7241938</v>
      </c>
      <c r="J4359" s="26">
        <v>7473189</v>
      </c>
      <c r="K4359" s="26">
        <v>7658843</v>
      </c>
      <c r="L4359" s="25">
        <v>21</v>
      </c>
      <c r="M4359" s="25" t="s">
        <v>136</v>
      </c>
    </row>
    <row r="4360" spans="1:13" s="5" customFormat="1" ht="15.75">
      <c r="A4360" s="4" t="s">
        <v>19</v>
      </c>
      <c r="B4360" s="4">
        <f t="shared" si="651"/>
        <v>100000</v>
      </c>
      <c r="C4360" s="3"/>
      <c r="D4360" s="4">
        <f t="shared" si="652"/>
        <v>100000</v>
      </c>
      <c r="E4360" s="3"/>
      <c r="F4360" s="4">
        <f t="shared" si="653"/>
        <v>100000</v>
      </c>
      <c r="H4360" s="25" t="s">
        <v>206</v>
      </c>
      <c r="I4360" s="26">
        <v>105678</v>
      </c>
      <c r="J4360" s="26">
        <v>108848</v>
      </c>
      <c r="K4360" s="26">
        <v>111025</v>
      </c>
      <c r="L4360" s="25">
        <v>22</v>
      </c>
      <c r="M4360" s="25" t="s">
        <v>137</v>
      </c>
    </row>
    <row r="4361" spans="1:13" s="5" customFormat="1" ht="15.75">
      <c r="A4361" s="4" t="s">
        <v>20</v>
      </c>
      <c r="B4361" s="4">
        <f t="shared" si="651"/>
        <v>88121</v>
      </c>
      <c r="C4361" s="3"/>
      <c r="D4361" s="4">
        <f t="shared" si="652"/>
        <v>87217</v>
      </c>
      <c r="E4361" s="3"/>
      <c r="F4361" s="4">
        <f t="shared" si="653"/>
        <v>90501</v>
      </c>
      <c r="H4361" s="25" t="s">
        <v>206</v>
      </c>
      <c r="I4361" s="26">
        <v>102800</v>
      </c>
      <c r="J4361" s="26">
        <v>105884</v>
      </c>
      <c r="K4361" s="26">
        <v>116578</v>
      </c>
      <c r="L4361" s="25">
        <v>23</v>
      </c>
      <c r="M4361" s="25" t="s">
        <v>138</v>
      </c>
    </row>
    <row r="4362" spans="1:13" s="5" customFormat="1" ht="15.75">
      <c r="A4362" s="4" t="s">
        <v>21</v>
      </c>
      <c r="B4362" s="4">
        <f t="shared" si="651"/>
        <v>23583</v>
      </c>
      <c r="C4362" s="3"/>
      <c r="D4362" s="4">
        <f t="shared" si="652"/>
        <v>38534</v>
      </c>
      <c r="E4362" s="3"/>
      <c r="F4362" s="4">
        <f t="shared" si="653"/>
        <v>51398</v>
      </c>
      <c r="H4362" s="25" t="s">
        <v>206</v>
      </c>
      <c r="I4362" s="26">
        <v>300000</v>
      </c>
      <c r="J4362" s="26">
        <v>300000</v>
      </c>
      <c r="K4362" s="26">
        <v>300873</v>
      </c>
      <c r="L4362" s="25">
        <v>24</v>
      </c>
      <c r="M4362" s="25" t="s">
        <v>139</v>
      </c>
    </row>
    <row r="4363" spans="1:13" s="5" customFormat="1" ht="15.75">
      <c r="A4363" s="4"/>
      <c r="B4363" s="4"/>
      <c r="C4363" s="3"/>
      <c r="D4363" s="4"/>
      <c r="E4363" s="3"/>
      <c r="F4363" s="4"/>
      <c r="H4363" s="25" t="s">
        <v>206</v>
      </c>
      <c r="I4363" s="26">
        <v>291746</v>
      </c>
      <c r="J4363" s="26">
        <v>291746</v>
      </c>
      <c r="K4363" s="26">
        <v>297581</v>
      </c>
      <c r="L4363" s="25">
        <v>25</v>
      </c>
      <c r="M4363" s="25" t="s">
        <v>140</v>
      </c>
    </row>
    <row r="4364" spans="1:13" s="5" customFormat="1" ht="15.75">
      <c r="A4364" s="4" t="s">
        <v>22</v>
      </c>
      <c r="B4364" s="4">
        <f>I4356</f>
        <v>6201960</v>
      </c>
      <c r="C4364" s="3"/>
      <c r="D4364" s="4">
        <f>J4356</f>
        <v>7665239</v>
      </c>
      <c r="E4364" s="3"/>
      <c r="F4364" s="4">
        <f>K4356</f>
        <v>8787921</v>
      </c>
      <c r="H4364" s="25" t="s">
        <v>206</v>
      </c>
      <c r="I4364" s="26">
        <v>0</v>
      </c>
      <c r="J4364" s="26">
        <v>0</v>
      </c>
      <c r="K4364" s="26">
        <v>50000</v>
      </c>
      <c r="L4364" s="25">
        <v>26</v>
      </c>
      <c r="M4364" s="25" t="s">
        <v>141</v>
      </c>
    </row>
    <row r="4365" spans="1:13" s="5" customFormat="1" ht="15.75">
      <c r="A4365" s="4" t="s">
        <v>23</v>
      </c>
      <c r="B4365" s="4">
        <f>I4357</f>
        <v>798889</v>
      </c>
      <c r="C4365" s="3"/>
      <c r="D4365" s="4">
        <f>J4357</f>
        <v>840965</v>
      </c>
      <c r="E4365" s="3"/>
      <c r="F4365" s="4">
        <f>K4357</f>
        <v>844142</v>
      </c>
      <c r="H4365" s="25" t="s">
        <v>206</v>
      </c>
      <c r="I4365" s="26">
        <v>4214921</v>
      </c>
      <c r="J4365" s="26">
        <v>4214921</v>
      </c>
      <c r="K4365" s="26">
        <v>4214921</v>
      </c>
      <c r="L4365" s="25">
        <v>27</v>
      </c>
      <c r="M4365" s="25" t="s">
        <v>142</v>
      </c>
    </row>
    <row r="4366" spans="1:13" s="5" customFormat="1" ht="15.75">
      <c r="A4366" s="4" t="s">
        <v>24</v>
      </c>
      <c r="B4366" s="12">
        <f>I4358</f>
        <v>1545710</v>
      </c>
      <c r="C4366" s="3"/>
      <c r="D4366" s="12">
        <f>J4358</f>
        <v>1713659</v>
      </c>
      <c r="E4366" s="3"/>
      <c r="F4366" s="12">
        <f>K4358</f>
        <v>1812075</v>
      </c>
      <c r="H4366" s="25" t="s">
        <v>206</v>
      </c>
      <c r="I4366" s="26">
        <v>232452</v>
      </c>
      <c r="J4366" s="26">
        <v>237365</v>
      </c>
      <c r="K4366" s="26">
        <v>356048</v>
      </c>
      <c r="L4366" s="25">
        <v>28</v>
      </c>
      <c r="M4366" s="25" t="s">
        <v>143</v>
      </c>
    </row>
    <row r="4367" spans="1:13" s="5" customFormat="1" ht="15.75">
      <c r="A4367" s="4"/>
      <c r="B4367" s="4"/>
      <c r="C4367" s="3"/>
      <c r="D4367" s="4"/>
      <c r="E4367" s="3"/>
      <c r="F4367" s="4"/>
      <c r="H4367" s="25" t="s">
        <v>206</v>
      </c>
      <c r="I4367" s="26">
        <v>825584</v>
      </c>
      <c r="J4367" s="26">
        <v>834395</v>
      </c>
      <c r="K4367" s="26">
        <v>840529</v>
      </c>
      <c r="L4367" s="25">
        <v>29</v>
      </c>
      <c r="M4367" s="25" t="s">
        <v>144</v>
      </c>
    </row>
    <row r="4368" spans="1:13" s="5" customFormat="1" ht="15.75">
      <c r="A4368" s="4" t="s">
        <v>25</v>
      </c>
      <c r="B4368" s="4">
        <f>SUM(B4364:B4367)</f>
        <v>8546559</v>
      </c>
      <c r="C4368" s="3"/>
      <c r="D4368" s="4">
        <f>SUM(D4364:D4367)</f>
        <v>10219863</v>
      </c>
      <c r="E4368" s="3"/>
      <c r="F4368" s="4">
        <f>SUM(F4364:F4367)</f>
        <v>11444138</v>
      </c>
      <c r="H4368" s="25" t="s">
        <v>206</v>
      </c>
      <c r="I4368" s="26">
        <v>0</v>
      </c>
      <c r="J4368" s="26">
        <v>0</v>
      </c>
      <c r="K4368" s="26">
        <v>0</v>
      </c>
      <c r="L4368" s="25">
        <v>30</v>
      </c>
      <c r="M4368" s="25" t="s">
        <v>145</v>
      </c>
    </row>
    <row r="4369" spans="1:13" s="5" customFormat="1" ht="15.75">
      <c r="A4369" s="4"/>
      <c r="B4369" s="4"/>
      <c r="C4369" s="3"/>
      <c r="D4369" s="4"/>
      <c r="E4369" s="3"/>
      <c r="F4369" s="4"/>
      <c r="H4369" s="25" t="s">
        <v>206</v>
      </c>
      <c r="I4369" s="26">
        <v>13915848</v>
      </c>
      <c r="J4369" s="26">
        <v>15452416</v>
      </c>
      <c r="K4369" s="26">
        <v>15300000</v>
      </c>
      <c r="L4369" s="25">
        <v>31</v>
      </c>
      <c r="M4369" s="25" t="s">
        <v>146</v>
      </c>
    </row>
    <row r="4370" spans="1:13" s="5" customFormat="1" ht="15.75">
      <c r="A4370" s="4" t="s">
        <v>26</v>
      </c>
      <c r="B4370" s="4">
        <f aca="true" t="shared" si="654" ref="B4370:B4375">I4359</f>
        <v>7241938</v>
      </c>
      <c r="C4370" s="3"/>
      <c r="D4370" s="4">
        <f aca="true" t="shared" si="655" ref="D4370:D4375">J4359</f>
        <v>7473189</v>
      </c>
      <c r="E4370" s="3"/>
      <c r="F4370" s="4">
        <f aca="true" t="shared" si="656" ref="F4370:F4375">K4359</f>
        <v>7658843</v>
      </c>
      <c r="H4370" s="25" t="s">
        <v>206</v>
      </c>
      <c r="I4370" s="26">
        <v>5244301</v>
      </c>
      <c r="J4370" s="26">
        <v>5396800</v>
      </c>
      <c r="K4370" s="26">
        <v>5418150</v>
      </c>
      <c r="L4370" s="25">
        <v>32</v>
      </c>
      <c r="M4370" s="25" t="s">
        <v>147</v>
      </c>
    </row>
    <row r="4371" spans="1:13" s="5" customFormat="1" ht="15.75">
      <c r="A4371" s="4" t="s">
        <v>27</v>
      </c>
      <c r="B4371" s="4">
        <f t="shared" si="654"/>
        <v>105678</v>
      </c>
      <c r="C4371" s="3"/>
      <c r="D4371" s="4">
        <f t="shared" si="655"/>
        <v>108848</v>
      </c>
      <c r="E4371" s="3"/>
      <c r="F4371" s="4">
        <f t="shared" si="656"/>
        <v>111025</v>
      </c>
      <c r="H4371" s="25" t="s">
        <v>206</v>
      </c>
      <c r="I4371" s="26">
        <v>5407681</v>
      </c>
      <c r="J4371" s="26">
        <v>5489654</v>
      </c>
      <c r="K4371" s="26">
        <v>5644795</v>
      </c>
      <c r="L4371" s="25">
        <v>33</v>
      </c>
      <c r="M4371" s="25" t="s">
        <v>148</v>
      </c>
    </row>
    <row r="4372" spans="1:13" s="5" customFormat="1" ht="15.75">
      <c r="A4372" s="4" t="s">
        <v>28</v>
      </c>
      <c r="B4372" s="4">
        <f t="shared" si="654"/>
        <v>102800</v>
      </c>
      <c r="C4372" s="3"/>
      <c r="D4372" s="4">
        <f t="shared" si="655"/>
        <v>105884</v>
      </c>
      <c r="E4372" s="3"/>
      <c r="F4372" s="4">
        <f t="shared" si="656"/>
        <v>116578</v>
      </c>
      <c r="H4372" s="25" t="s">
        <v>206</v>
      </c>
      <c r="I4372" s="26">
        <v>1073093</v>
      </c>
      <c r="J4372" s="26">
        <v>912039</v>
      </c>
      <c r="K4372" s="26">
        <v>670812</v>
      </c>
      <c r="L4372" s="25">
        <v>34</v>
      </c>
      <c r="M4372" s="25" t="s">
        <v>149</v>
      </c>
    </row>
    <row r="4373" spans="1:13" s="5" customFormat="1" ht="15.75">
      <c r="A4373" s="4" t="s">
        <v>29</v>
      </c>
      <c r="B4373" s="4">
        <f t="shared" si="654"/>
        <v>300000</v>
      </c>
      <c r="C4373" s="3"/>
      <c r="D4373" s="4">
        <f t="shared" si="655"/>
        <v>300000</v>
      </c>
      <c r="E4373" s="3"/>
      <c r="F4373" s="4">
        <f t="shared" si="656"/>
        <v>300873</v>
      </c>
      <c r="H4373" s="25" t="s">
        <v>206</v>
      </c>
      <c r="I4373" s="26">
        <v>128086</v>
      </c>
      <c r="J4373" s="26">
        <v>64167</v>
      </c>
      <c r="K4373" s="26">
        <v>64167</v>
      </c>
      <c r="L4373" s="25">
        <v>35</v>
      </c>
      <c r="M4373" s="25" t="s">
        <v>150</v>
      </c>
    </row>
    <row r="4374" spans="1:13" s="5" customFormat="1" ht="15.75">
      <c r="A4374" s="4" t="s">
        <v>30</v>
      </c>
      <c r="B4374" s="4">
        <f t="shared" si="654"/>
        <v>291746</v>
      </c>
      <c r="C4374" s="3"/>
      <c r="D4374" s="4">
        <f t="shared" si="655"/>
        <v>291746</v>
      </c>
      <c r="E4374" s="3"/>
      <c r="F4374" s="4">
        <f t="shared" si="656"/>
        <v>297581</v>
      </c>
      <c r="H4374" s="25" t="s">
        <v>206</v>
      </c>
      <c r="I4374" s="26">
        <v>62160</v>
      </c>
      <c r="J4374" s="26">
        <v>84000</v>
      </c>
      <c r="K4374" s="26">
        <v>84000</v>
      </c>
      <c r="L4374" s="25">
        <v>36</v>
      </c>
      <c r="M4374" s="25" t="s">
        <v>151</v>
      </c>
    </row>
    <row r="4375" spans="1:13" s="5" customFormat="1" ht="15.75">
      <c r="A4375" s="4" t="s">
        <v>31</v>
      </c>
      <c r="B4375" s="12">
        <f t="shared" si="654"/>
        <v>0</v>
      </c>
      <c r="C4375" s="3"/>
      <c r="D4375" s="12">
        <f t="shared" si="655"/>
        <v>0</v>
      </c>
      <c r="E4375" s="3"/>
      <c r="F4375" s="12">
        <f t="shared" si="656"/>
        <v>50000</v>
      </c>
      <c r="H4375" s="25" t="s">
        <v>206</v>
      </c>
      <c r="I4375" s="26">
        <v>0</v>
      </c>
      <c r="J4375" s="26">
        <v>53802</v>
      </c>
      <c r="K4375" s="26">
        <v>53055</v>
      </c>
      <c r="L4375" s="25">
        <v>37</v>
      </c>
      <c r="M4375" s="25" t="s">
        <v>152</v>
      </c>
    </row>
    <row r="4376" spans="1:12" s="5" customFormat="1" ht="15.75">
      <c r="A4376" s="4"/>
      <c r="B4376" s="4"/>
      <c r="C4376" s="3"/>
      <c r="D4376" s="4"/>
      <c r="E4376" s="3"/>
      <c r="F4376" s="4"/>
      <c r="L4376" s="25"/>
    </row>
    <row r="4377" spans="1:12" s="5" customFormat="1" ht="15.75">
      <c r="A4377" s="4" t="s">
        <v>32</v>
      </c>
      <c r="B4377" s="4">
        <f>SUM(B4370:B4376)</f>
        <v>8042162</v>
      </c>
      <c r="C4377" s="3"/>
      <c r="D4377" s="4">
        <f>SUM(D4370:D4376)</f>
        <v>8279667</v>
      </c>
      <c r="E4377" s="3"/>
      <c r="F4377" s="4">
        <f>SUM(F4370:F4376)</f>
        <v>8534900</v>
      </c>
      <c r="L4377" s="25"/>
    </row>
    <row r="4378" spans="1:12" s="5" customFormat="1" ht="15.75">
      <c r="A4378" s="4"/>
      <c r="B4378" s="4"/>
      <c r="C4378" s="3"/>
      <c r="D4378" s="4"/>
      <c r="E4378" s="3"/>
      <c r="F4378" s="4"/>
      <c r="L4378" s="25"/>
    </row>
    <row r="4379" spans="1:12" s="5" customFormat="1" ht="15.75">
      <c r="A4379" s="4" t="s">
        <v>33</v>
      </c>
      <c r="B4379" s="4">
        <f>I4365</f>
        <v>4214921</v>
      </c>
      <c r="C4379" s="3"/>
      <c r="D4379" s="4">
        <f>J4365</f>
        <v>4214921</v>
      </c>
      <c r="E4379" s="3"/>
      <c r="F4379" s="4">
        <f>K4365</f>
        <v>4214921</v>
      </c>
      <c r="L4379" s="25"/>
    </row>
    <row r="4380" spans="1:12" s="5" customFormat="1" ht="15.75">
      <c r="A4380" s="4" t="s">
        <v>34</v>
      </c>
      <c r="B4380" s="4">
        <f>I4366</f>
        <v>232452</v>
      </c>
      <c r="C4380" s="3"/>
      <c r="D4380" s="4">
        <f>J4366</f>
        <v>237365</v>
      </c>
      <c r="E4380" s="3"/>
      <c r="F4380" s="4">
        <f>K4366</f>
        <v>356048</v>
      </c>
      <c r="L4380" s="25"/>
    </row>
    <row r="4381" spans="1:12" s="5" customFormat="1" ht="15.75">
      <c r="A4381" s="4" t="s">
        <v>35</v>
      </c>
      <c r="B4381" s="4">
        <f>I4367</f>
        <v>825584</v>
      </c>
      <c r="C4381" s="3"/>
      <c r="D4381" s="4">
        <f>J4367</f>
        <v>834395</v>
      </c>
      <c r="E4381" s="3"/>
      <c r="F4381" s="4">
        <f>K4367</f>
        <v>840529</v>
      </c>
      <c r="L4381" s="25"/>
    </row>
    <row r="4382" spans="1:12" s="5" customFormat="1" ht="15.75">
      <c r="A4382" s="4" t="s">
        <v>36</v>
      </c>
      <c r="B4382" s="12">
        <f>I4368</f>
        <v>0</v>
      </c>
      <c r="C4382" s="3"/>
      <c r="D4382" s="12">
        <f>J4368</f>
        <v>0</v>
      </c>
      <c r="E4382" s="3"/>
      <c r="F4382" s="12">
        <f>K4368</f>
        <v>0</v>
      </c>
      <c r="L4382" s="25"/>
    </row>
    <row r="4383" spans="1:12" s="5" customFormat="1" ht="15.75">
      <c r="A4383" s="4"/>
      <c r="B4383" s="4"/>
      <c r="C4383" s="3"/>
      <c r="D4383" s="4"/>
      <c r="E4383" s="3"/>
      <c r="F4383" s="4"/>
      <c r="L4383" s="25"/>
    </row>
    <row r="4384" spans="1:12" s="5" customFormat="1" ht="15.75">
      <c r="A4384" s="4" t="s">
        <v>37</v>
      </c>
      <c r="B4384" s="4">
        <f>SUM(B4379:B4383)</f>
        <v>5272957</v>
      </c>
      <c r="C4384" s="3"/>
      <c r="D4384" s="4">
        <f>SUM(D4379:D4383)</f>
        <v>5286681</v>
      </c>
      <c r="E4384" s="3"/>
      <c r="F4384" s="4">
        <f>SUM(F4379:F4383)</f>
        <v>5411498</v>
      </c>
      <c r="L4384" s="25"/>
    </row>
    <row r="4385" spans="1:12" s="5" customFormat="1" ht="15.75">
      <c r="A4385" s="4"/>
      <c r="B4385" s="4"/>
      <c r="C4385" s="3"/>
      <c r="D4385" s="4"/>
      <c r="E4385" s="3"/>
      <c r="F4385" s="4"/>
      <c r="L4385" s="25"/>
    </row>
    <row r="4386" spans="1:12" s="5" customFormat="1" ht="15.75">
      <c r="A4386" s="4" t="s">
        <v>38</v>
      </c>
      <c r="B4386" s="4">
        <f aca="true" t="shared" si="657" ref="B4386:B4391">I4369</f>
        <v>13915848</v>
      </c>
      <c r="C4386" s="3"/>
      <c r="D4386" s="4">
        <f aca="true" t="shared" si="658" ref="D4386:D4391">J4369</f>
        <v>15452416</v>
      </c>
      <c r="E4386" s="3"/>
      <c r="F4386" s="4">
        <f aca="true" t="shared" si="659" ref="F4386:F4391">K4369</f>
        <v>15300000</v>
      </c>
      <c r="L4386" s="25"/>
    </row>
    <row r="4387" spans="1:12" s="5" customFormat="1" ht="15.75">
      <c r="A4387" s="4" t="s">
        <v>39</v>
      </c>
      <c r="B4387" s="4">
        <f t="shared" si="657"/>
        <v>5244301</v>
      </c>
      <c r="C4387" s="3"/>
      <c r="D4387" s="4">
        <f t="shared" si="658"/>
        <v>5396800</v>
      </c>
      <c r="E4387" s="3"/>
      <c r="F4387" s="4">
        <f t="shared" si="659"/>
        <v>5418150</v>
      </c>
      <c r="L4387" s="25"/>
    </row>
    <row r="4388" spans="1:12" s="5" customFormat="1" ht="15.75">
      <c r="A4388" s="4" t="s">
        <v>40</v>
      </c>
      <c r="B4388" s="4">
        <f t="shared" si="657"/>
        <v>5407681</v>
      </c>
      <c r="C4388" s="3"/>
      <c r="D4388" s="4">
        <f t="shared" si="658"/>
        <v>5489654</v>
      </c>
      <c r="E4388" s="3"/>
      <c r="F4388" s="4">
        <f t="shared" si="659"/>
        <v>5644795</v>
      </c>
      <c r="L4388" s="25"/>
    </row>
    <row r="4389" spans="1:12" s="5" customFormat="1" ht="15.75">
      <c r="A4389" s="4" t="s">
        <v>41</v>
      </c>
      <c r="B4389" s="4">
        <f t="shared" si="657"/>
        <v>1073093</v>
      </c>
      <c r="C4389" s="3"/>
      <c r="D4389" s="4">
        <f t="shared" si="658"/>
        <v>912039</v>
      </c>
      <c r="E4389" s="3"/>
      <c r="F4389" s="4">
        <f t="shared" si="659"/>
        <v>670812</v>
      </c>
      <c r="L4389" s="25"/>
    </row>
    <row r="4390" spans="1:12" s="5" customFormat="1" ht="15.75">
      <c r="A4390" s="4" t="s">
        <v>42</v>
      </c>
      <c r="B4390" s="4">
        <f t="shared" si="657"/>
        <v>128086</v>
      </c>
      <c r="C4390" s="3"/>
      <c r="D4390" s="4">
        <f t="shared" si="658"/>
        <v>64167</v>
      </c>
      <c r="E4390" s="3"/>
      <c r="F4390" s="4">
        <f t="shared" si="659"/>
        <v>64167</v>
      </c>
      <c r="L4390" s="25"/>
    </row>
    <row r="4391" spans="1:12" s="5" customFormat="1" ht="15.75">
      <c r="A4391" s="4" t="s">
        <v>43</v>
      </c>
      <c r="B4391" s="4">
        <f t="shared" si="657"/>
        <v>62160</v>
      </c>
      <c r="C4391" s="3"/>
      <c r="D4391" s="4">
        <f t="shared" si="658"/>
        <v>84000</v>
      </c>
      <c r="E4391" s="3"/>
      <c r="F4391" s="4">
        <f t="shared" si="659"/>
        <v>84000</v>
      </c>
      <c r="L4391" s="25"/>
    </row>
    <row r="4392" spans="1:12" s="5" customFormat="1" ht="15.75">
      <c r="A4392" s="4" t="s">
        <v>44</v>
      </c>
      <c r="B4392" s="4"/>
      <c r="C4392" s="4"/>
      <c r="D4392" s="4"/>
      <c r="E4392" s="3"/>
      <c r="F4392" s="4"/>
      <c r="L4392" s="25"/>
    </row>
    <row r="4393" spans="1:12" s="5" customFormat="1" ht="15.75">
      <c r="A4393" s="4" t="s">
        <v>45</v>
      </c>
      <c r="B4393" s="12">
        <f>I4375</f>
        <v>0</v>
      </c>
      <c r="C4393" s="3"/>
      <c r="D4393" s="12">
        <f>J4375</f>
        <v>53802</v>
      </c>
      <c r="E4393" s="3"/>
      <c r="F4393" s="12">
        <f>K4375</f>
        <v>53055</v>
      </c>
      <c r="L4393" s="25"/>
    </row>
    <row r="4394" spans="1:12" s="5" customFormat="1" ht="15.75">
      <c r="A4394" s="4"/>
      <c r="B4394" s="4"/>
      <c r="C4394" s="4"/>
      <c r="D4394" s="4"/>
      <c r="E4394" s="3"/>
      <c r="F4394" s="4"/>
      <c r="L4394" s="25"/>
    </row>
    <row r="4395" spans="1:12" s="5" customFormat="1" ht="15.75">
      <c r="A4395" s="4" t="s">
        <v>46</v>
      </c>
      <c r="B4395" s="4">
        <f>SUM(B4339:B4340)+B4349+SUM(B4353:B4362)+B4368+B4377+SUM(B4383:B4394)</f>
        <v>74057044</v>
      </c>
      <c r="C4395" s="3"/>
      <c r="D4395" s="4">
        <f>SUM(D4339:D4340)+D4349+SUM(D4353:D4362)+D4368+D4377+SUM(D4383:D4394)</f>
        <v>80428712</v>
      </c>
      <c r="E4395" s="3"/>
      <c r="F4395" s="4">
        <f>SUM(F4339:F4340)+F4349+SUM(F4353:F4362)+F4368+F4377+SUM(F4383:F4394)</f>
        <v>87552465</v>
      </c>
      <c r="L4395" s="25"/>
    </row>
    <row r="4396" spans="1:12" s="5" customFormat="1" ht="15.75">
      <c r="A4396" s="4"/>
      <c r="B4396" s="4"/>
      <c r="C4396" s="3"/>
      <c r="D4396" s="4"/>
      <c r="E4396" s="3"/>
      <c r="F4396" s="4"/>
      <c r="L4396" s="25"/>
    </row>
    <row r="4397" spans="1:12" s="5" customFormat="1" ht="15.75">
      <c r="A4397" s="13" t="s">
        <v>47</v>
      </c>
      <c r="B4397" s="4"/>
      <c r="C4397" s="4"/>
      <c r="D4397" s="4"/>
      <c r="E4397" s="4"/>
      <c r="F4397" s="4"/>
      <c r="L4397" s="25"/>
    </row>
    <row r="4398" spans="1:12" s="5" customFormat="1" ht="15.75">
      <c r="A4398" s="14" t="s">
        <v>48</v>
      </c>
      <c r="B4398" s="4"/>
      <c r="C4398" s="3"/>
      <c r="D4398" s="4"/>
      <c r="E4398" s="3"/>
      <c r="F4398" s="4"/>
      <c r="L4398" s="25"/>
    </row>
    <row r="4399" spans="1:12" s="5" customFormat="1" ht="15.75">
      <c r="A4399" s="14" t="s">
        <v>49</v>
      </c>
      <c r="B4399" s="4"/>
      <c r="C4399" s="3"/>
      <c r="D4399" s="4"/>
      <c r="E4399" s="3"/>
      <c r="F4399" s="4"/>
      <c r="L4399" s="25"/>
    </row>
    <row r="4400" spans="1:12" s="5" customFormat="1" ht="15.75">
      <c r="A4400" s="14" t="s">
        <v>50</v>
      </c>
      <c r="B4400" s="3"/>
      <c r="C4400" s="3"/>
      <c r="D4400" s="3"/>
      <c r="E4400" s="3"/>
      <c r="F4400" s="3"/>
      <c r="L4400" s="25"/>
    </row>
    <row r="4401" spans="1:12" s="5" customFormat="1" ht="15.75">
      <c r="A4401" s="14" t="s">
        <v>51</v>
      </c>
      <c r="B4401" s="4"/>
      <c r="C4401" s="3"/>
      <c r="D4401" s="4"/>
      <c r="E4401" s="3"/>
      <c r="F4401" s="4"/>
      <c r="L4401" s="25"/>
    </row>
    <row r="4402" spans="1:12" s="5" customFormat="1" ht="15.75">
      <c r="A4402" s="4"/>
      <c r="B4402" s="4"/>
      <c r="C4402" s="3"/>
      <c r="D4402" s="4"/>
      <c r="E4402" s="3"/>
      <c r="F4402" s="4"/>
      <c r="L4402" s="25"/>
    </row>
    <row r="4403" spans="1:12" s="5" customFormat="1" ht="15.75">
      <c r="A4403" s="4"/>
      <c r="B4403" s="4"/>
      <c r="C4403" s="3"/>
      <c r="D4403" s="4"/>
      <c r="E4403" s="3"/>
      <c r="F4403" s="4"/>
      <c r="L4403" s="25"/>
    </row>
    <row r="4404" spans="1:12" s="5" customFormat="1" ht="15.75">
      <c r="A4404" s="15"/>
      <c r="B4404" s="4"/>
      <c r="C4404" s="3"/>
      <c r="D4404" s="4"/>
      <c r="E4404" s="3"/>
      <c r="F4404" s="4"/>
      <c r="L4404" s="25"/>
    </row>
    <row r="4405" spans="1:12" s="5" customFormat="1" ht="15.75">
      <c r="A4405" s="15"/>
      <c r="B4405" s="4"/>
      <c r="C4405" s="3"/>
      <c r="D4405" s="4"/>
      <c r="E4405" s="3"/>
      <c r="F4405" s="4"/>
      <c r="L4405" s="25"/>
    </row>
    <row r="4406" spans="1:12" s="5" customFormat="1" ht="15.75">
      <c r="A4406" s="16"/>
      <c r="B4406" s="4"/>
      <c r="C4406" s="3"/>
      <c r="D4406" s="4"/>
      <c r="E4406" s="3"/>
      <c r="F4406" s="4"/>
      <c r="L4406" s="25"/>
    </row>
    <row r="4407" spans="1:12" s="5" customFormat="1" ht="15.75">
      <c r="A4407" s="17"/>
      <c r="B4407" s="4"/>
      <c r="C4407" s="3"/>
      <c r="D4407" s="4"/>
      <c r="E4407" s="3"/>
      <c r="F4407" s="4"/>
      <c r="L4407" s="25"/>
    </row>
    <row r="4408" spans="1:12" s="5" customFormat="1" ht="15.75">
      <c r="A4408" s="18" t="s">
        <v>52</v>
      </c>
      <c r="B4408" s="4"/>
      <c r="C4408" s="3"/>
      <c r="D4408" s="4"/>
      <c r="E4408" s="3"/>
      <c r="F4408" s="4"/>
      <c r="L4408" s="25"/>
    </row>
    <row r="4409" spans="1:12" s="5" customFormat="1" ht="15.75">
      <c r="A4409" s="4"/>
      <c r="B4409" s="4"/>
      <c r="C4409" s="3"/>
      <c r="D4409" s="4"/>
      <c r="E4409" s="3"/>
      <c r="F4409" s="4"/>
      <c r="L4409" s="25"/>
    </row>
    <row r="4410" spans="1:12" s="5" customFormat="1" ht="15.75">
      <c r="A4410" s="6" t="s">
        <v>0</v>
      </c>
      <c r="B4410" s="4"/>
      <c r="C4410" s="3"/>
      <c r="D4410" s="4"/>
      <c r="E4410" s="3"/>
      <c r="F4410" s="4"/>
      <c r="L4410" s="25"/>
    </row>
    <row r="4411" spans="1:12" s="5" customFormat="1" ht="15.75">
      <c r="A4411" s="4"/>
      <c r="B4411" s="4"/>
      <c r="C4411" s="3"/>
      <c r="D4411" s="4"/>
      <c r="E4411" s="3"/>
      <c r="F4411" s="4"/>
      <c r="L4411" s="25"/>
    </row>
    <row r="4412" spans="1:12" s="5" customFormat="1" ht="15.75">
      <c r="A4412" s="6" t="s">
        <v>1</v>
      </c>
      <c r="B4412" s="4"/>
      <c r="C4412" s="3"/>
      <c r="D4412" s="4"/>
      <c r="E4412" s="3"/>
      <c r="F4412" s="4"/>
      <c r="L4412" s="25"/>
    </row>
    <row r="4413" spans="1:12" s="5" customFormat="1" ht="15.75">
      <c r="A4413" s="19" t="s">
        <v>107</v>
      </c>
      <c r="B4413" s="4"/>
      <c r="C4413" s="3"/>
      <c r="D4413" s="4"/>
      <c r="E4413" s="3"/>
      <c r="F4413" s="4"/>
      <c r="L4413" s="25"/>
    </row>
    <row r="4414" spans="1:12" s="5" customFormat="1" ht="15.75">
      <c r="A4414" s="4"/>
      <c r="B4414" s="4"/>
      <c r="C4414" s="3"/>
      <c r="D4414" s="8"/>
      <c r="E4414" s="9"/>
      <c r="F4414" s="8"/>
      <c r="L4414" s="25"/>
    </row>
    <row r="4415" spans="1:12" s="5" customFormat="1" ht="15.75">
      <c r="A4415" s="4"/>
      <c r="B4415" s="10"/>
      <c r="C4415" s="11"/>
      <c r="D4415" s="10"/>
      <c r="E4415" s="11"/>
      <c r="F4415" s="10"/>
      <c r="L4415" s="25"/>
    </row>
    <row r="4416" spans="1:12" s="5" customFormat="1" ht="15.75">
      <c r="A4416" s="4"/>
      <c r="B4416" s="2">
        <v>1997</v>
      </c>
      <c r="C4416" s="1"/>
      <c r="D4416" s="2">
        <v>1998</v>
      </c>
      <c r="E4416" s="1"/>
      <c r="F4416" s="2">
        <v>1999</v>
      </c>
      <c r="L4416" s="25"/>
    </row>
    <row r="4417" spans="1:12" s="5" customFormat="1" ht="15.75">
      <c r="A4417" s="4"/>
      <c r="B4417" s="4"/>
      <c r="C4417" s="3"/>
      <c r="D4417" s="4"/>
      <c r="E4417" s="3"/>
      <c r="F4417" s="4"/>
      <c r="L4417" s="25"/>
    </row>
    <row r="4418" spans="1:13" s="5" customFormat="1" ht="15.75">
      <c r="A4418" s="4" t="s">
        <v>3</v>
      </c>
      <c r="B4418" s="4">
        <f>I4418</f>
        <v>410188</v>
      </c>
      <c r="C4418" s="3"/>
      <c r="D4418" s="4">
        <f>J4418</f>
        <v>867252</v>
      </c>
      <c r="E4418" s="3"/>
      <c r="F4418" s="4">
        <f>K4418</f>
        <v>860101</v>
      </c>
      <c r="H4418" s="25" t="s">
        <v>207</v>
      </c>
      <c r="I4418" s="26">
        <v>410188</v>
      </c>
      <c r="J4418" s="26">
        <v>867252</v>
      </c>
      <c r="K4418" s="26">
        <v>860101</v>
      </c>
      <c r="L4418" s="25">
        <v>1</v>
      </c>
      <c r="M4418" s="25" t="s">
        <v>116</v>
      </c>
    </row>
    <row r="4419" spans="1:13" s="5" customFormat="1" ht="15.75">
      <c r="A4419" s="4" t="s">
        <v>4</v>
      </c>
      <c r="B4419" s="4">
        <f>I4419</f>
        <v>510788</v>
      </c>
      <c r="C4419" s="3"/>
      <c r="D4419" s="4">
        <f>J4419</f>
        <v>502715</v>
      </c>
      <c r="E4419" s="3"/>
      <c r="F4419" s="4">
        <f>K4419</f>
        <v>500127</v>
      </c>
      <c r="H4419" s="25" t="s">
        <v>207</v>
      </c>
      <c r="I4419" s="26">
        <v>510788</v>
      </c>
      <c r="J4419" s="26">
        <v>502715</v>
      </c>
      <c r="K4419" s="26">
        <v>500127</v>
      </c>
      <c r="L4419" s="25">
        <v>2</v>
      </c>
      <c r="M4419" s="25" t="s">
        <v>117</v>
      </c>
    </row>
    <row r="4420" spans="1:13" s="5" customFormat="1" ht="15.75">
      <c r="A4420" s="4"/>
      <c r="B4420" s="4"/>
      <c r="C4420" s="3"/>
      <c r="D4420" s="4"/>
      <c r="E4420" s="3"/>
      <c r="F4420" s="4"/>
      <c r="H4420" s="25" t="s">
        <v>207</v>
      </c>
      <c r="I4420" s="26">
        <v>8753198</v>
      </c>
      <c r="J4420" s="26">
        <v>8782436</v>
      </c>
      <c r="K4420" s="26">
        <v>9117834</v>
      </c>
      <c r="L4420" s="25">
        <v>3</v>
      </c>
      <c r="M4420" s="25" t="s">
        <v>118</v>
      </c>
    </row>
    <row r="4421" spans="1:13" s="5" customFormat="1" ht="15.75">
      <c r="A4421" s="4" t="s">
        <v>5</v>
      </c>
      <c r="B4421" s="4">
        <f aca="true" t="shared" si="660" ref="B4421:B4426">I4420</f>
        <v>8753198</v>
      </c>
      <c r="C4421" s="3"/>
      <c r="D4421" s="4">
        <f aca="true" t="shared" si="661" ref="D4421:D4426">J4420</f>
        <v>8782436</v>
      </c>
      <c r="E4421" s="3"/>
      <c r="F4421" s="4">
        <f aca="true" t="shared" si="662" ref="F4421:F4426">K4420</f>
        <v>9117834</v>
      </c>
      <c r="H4421" s="25" t="s">
        <v>207</v>
      </c>
      <c r="I4421" s="26">
        <v>0</v>
      </c>
      <c r="J4421" s="26">
        <v>0</v>
      </c>
      <c r="K4421" s="26">
        <v>0</v>
      </c>
      <c r="L4421" s="25">
        <v>4</v>
      </c>
      <c r="M4421" s="25" t="s">
        <v>119</v>
      </c>
    </row>
    <row r="4422" spans="1:13" s="5" customFormat="1" ht="15.75">
      <c r="A4422" s="4" t="s">
        <v>6</v>
      </c>
      <c r="B4422" s="4">
        <f t="shared" si="660"/>
        <v>0</v>
      </c>
      <c r="C4422" s="3"/>
      <c r="D4422" s="4">
        <f t="shared" si="661"/>
        <v>0</v>
      </c>
      <c r="E4422" s="3"/>
      <c r="F4422" s="4">
        <f t="shared" si="662"/>
        <v>0</v>
      </c>
      <c r="H4422" s="25" t="s">
        <v>207</v>
      </c>
      <c r="I4422" s="26">
        <v>0</v>
      </c>
      <c r="J4422" s="26">
        <v>0</v>
      </c>
      <c r="K4422" s="26">
        <v>0</v>
      </c>
      <c r="L4422" s="25">
        <v>5</v>
      </c>
      <c r="M4422" s="25" t="s">
        <v>120</v>
      </c>
    </row>
    <row r="4423" spans="1:13" s="5" customFormat="1" ht="15.75">
      <c r="A4423" s="4" t="s">
        <v>7</v>
      </c>
      <c r="B4423" s="4">
        <f t="shared" si="660"/>
        <v>0</v>
      </c>
      <c r="C4423" s="3"/>
      <c r="D4423" s="4">
        <f t="shared" si="661"/>
        <v>0</v>
      </c>
      <c r="E4423" s="3"/>
      <c r="F4423" s="4">
        <f t="shared" si="662"/>
        <v>0</v>
      </c>
      <c r="H4423" s="25" t="s">
        <v>207</v>
      </c>
      <c r="I4423" s="26">
        <v>0</v>
      </c>
      <c r="J4423" s="26">
        <v>0</v>
      </c>
      <c r="K4423" s="26">
        <v>0</v>
      </c>
      <c r="L4423" s="25">
        <v>6</v>
      </c>
      <c r="M4423" s="25" t="s">
        <v>121</v>
      </c>
    </row>
    <row r="4424" spans="1:13" s="5" customFormat="1" ht="15.75">
      <c r="A4424" s="4" t="s">
        <v>8</v>
      </c>
      <c r="B4424" s="4">
        <f t="shared" si="660"/>
        <v>0</v>
      </c>
      <c r="C4424" s="3"/>
      <c r="D4424" s="4">
        <f t="shared" si="661"/>
        <v>0</v>
      </c>
      <c r="E4424" s="3"/>
      <c r="F4424" s="4">
        <f t="shared" si="662"/>
        <v>0</v>
      </c>
      <c r="H4424" s="25" t="s">
        <v>207</v>
      </c>
      <c r="I4424" s="26">
        <v>0</v>
      </c>
      <c r="J4424" s="26">
        <v>0</v>
      </c>
      <c r="K4424" s="26">
        <v>0</v>
      </c>
      <c r="L4424" s="25">
        <v>7</v>
      </c>
      <c r="M4424" s="25" t="s">
        <v>122</v>
      </c>
    </row>
    <row r="4425" spans="1:13" s="5" customFormat="1" ht="15.75">
      <c r="A4425" s="4" t="s">
        <v>9</v>
      </c>
      <c r="B4425" s="4">
        <f t="shared" si="660"/>
        <v>0</v>
      </c>
      <c r="C4425" s="3"/>
      <c r="D4425" s="4">
        <f t="shared" si="661"/>
        <v>0</v>
      </c>
      <c r="E4425" s="3"/>
      <c r="F4425" s="4">
        <f t="shared" si="662"/>
        <v>0</v>
      </c>
      <c r="H4425" s="25" t="s">
        <v>207</v>
      </c>
      <c r="I4425" s="26">
        <v>0</v>
      </c>
      <c r="J4425" s="26">
        <v>156994</v>
      </c>
      <c r="K4425" s="26">
        <v>153366</v>
      </c>
      <c r="L4425" s="25">
        <v>8</v>
      </c>
      <c r="M4425" s="25" t="s">
        <v>123</v>
      </c>
    </row>
    <row r="4426" spans="1:13" s="5" customFormat="1" ht="15.75">
      <c r="A4426" s="4" t="s">
        <v>10</v>
      </c>
      <c r="B4426" s="12">
        <f t="shared" si="660"/>
        <v>0</v>
      </c>
      <c r="C4426" s="3"/>
      <c r="D4426" s="12">
        <f t="shared" si="661"/>
        <v>156994</v>
      </c>
      <c r="E4426" s="3"/>
      <c r="F4426" s="12">
        <f t="shared" si="662"/>
        <v>153366</v>
      </c>
      <c r="H4426" s="25" t="s">
        <v>207</v>
      </c>
      <c r="I4426" s="26">
        <v>149857</v>
      </c>
      <c r="J4426" s="26">
        <v>148876</v>
      </c>
      <c r="K4426" s="26">
        <v>187666</v>
      </c>
      <c r="L4426" s="25">
        <v>9</v>
      </c>
      <c r="M4426" s="25" t="s">
        <v>124</v>
      </c>
    </row>
    <row r="4427" spans="1:13" s="5" customFormat="1" ht="15.75">
      <c r="A4427" s="4"/>
      <c r="B4427" s="3"/>
      <c r="C4427" s="3"/>
      <c r="D4427" s="3"/>
      <c r="E4427" s="3"/>
      <c r="F4427" s="3"/>
      <c r="H4427" s="25" t="s">
        <v>207</v>
      </c>
      <c r="I4427" s="26">
        <v>0</v>
      </c>
      <c r="J4427" s="26">
        <v>0</v>
      </c>
      <c r="K4427" s="26">
        <v>0</v>
      </c>
      <c r="L4427" s="25">
        <v>10</v>
      </c>
      <c r="M4427" s="25" t="s">
        <v>125</v>
      </c>
    </row>
    <row r="4428" spans="1:13" s="5" customFormat="1" ht="15.75">
      <c r="A4428" s="4" t="s">
        <v>11</v>
      </c>
      <c r="B4428" s="4">
        <f>SUM(B4421:B4427)</f>
        <v>8753198</v>
      </c>
      <c r="C4428" s="3"/>
      <c r="D4428" s="4">
        <f>SUM(D4421:D4427)</f>
        <v>8939430</v>
      </c>
      <c r="E4428" s="3"/>
      <c r="F4428" s="4">
        <f>SUM(F4421:F4427)</f>
        <v>9271200</v>
      </c>
      <c r="H4428" s="25" t="s">
        <v>207</v>
      </c>
      <c r="I4428" s="26">
        <v>509865</v>
      </c>
      <c r="J4428" s="26">
        <v>550906</v>
      </c>
      <c r="K4428" s="26">
        <v>551071</v>
      </c>
      <c r="L4428" s="25">
        <v>11</v>
      </c>
      <c r="M4428" s="25" t="s">
        <v>126</v>
      </c>
    </row>
    <row r="4429" spans="1:13" s="5" customFormat="1" ht="15.75">
      <c r="A4429" s="4"/>
      <c r="B4429" s="4"/>
      <c r="C4429" s="3"/>
      <c r="D4429" s="4"/>
      <c r="E4429" s="3"/>
      <c r="F4429" s="4"/>
      <c r="H4429" s="25" t="s">
        <v>207</v>
      </c>
      <c r="I4429" s="26">
        <v>716063</v>
      </c>
      <c r="J4429" s="26">
        <v>808030</v>
      </c>
      <c r="K4429" s="26">
        <v>866205</v>
      </c>
      <c r="L4429" s="25">
        <v>12</v>
      </c>
      <c r="M4429" s="25" t="s">
        <v>127</v>
      </c>
    </row>
    <row r="4430" spans="1:13" s="5" customFormat="1" ht="15.75">
      <c r="A4430" s="4" t="s">
        <v>12</v>
      </c>
      <c r="B4430" s="3">
        <f>I4426</f>
        <v>149857</v>
      </c>
      <c r="C4430" s="3"/>
      <c r="D4430" s="3">
        <f>J4426</f>
        <v>148876</v>
      </c>
      <c r="E4430" s="3"/>
      <c r="F4430" s="3">
        <f>K4426</f>
        <v>187666</v>
      </c>
      <c r="H4430" s="25" t="s">
        <v>207</v>
      </c>
      <c r="I4430" s="26">
        <v>0</v>
      </c>
      <c r="J4430" s="26">
        <v>0</v>
      </c>
      <c r="K4430" s="30">
        <v>835936</v>
      </c>
      <c r="L4430" s="25">
        <v>13</v>
      </c>
      <c r="M4430" s="25" t="s">
        <v>128</v>
      </c>
    </row>
    <row r="4431" spans="1:13" s="5" customFormat="1" ht="15.75">
      <c r="A4431" s="4" t="s">
        <v>13</v>
      </c>
      <c r="B4431" s="12">
        <f>I4427</f>
        <v>0</v>
      </c>
      <c r="C4431" s="3"/>
      <c r="D4431" s="12">
        <f>J4427</f>
        <v>0</v>
      </c>
      <c r="E4431" s="3"/>
      <c r="F4431" s="12">
        <f>K4427</f>
        <v>0</v>
      </c>
      <c r="H4431" s="25" t="s">
        <v>207</v>
      </c>
      <c r="I4431" s="26">
        <v>1752136</v>
      </c>
      <c r="J4431" s="26">
        <v>1752208</v>
      </c>
      <c r="K4431" s="26">
        <v>1455224</v>
      </c>
      <c r="L4431" s="25">
        <v>14</v>
      </c>
      <c r="M4431" s="25" t="s">
        <v>129</v>
      </c>
    </row>
    <row r="4432" spans="1:13" s="5" customFormat="1" ht="15.75">
      <c r="A4432" s="4"/>
      <c r="B4432" s="3"/>
      <c r="C4432" s="3"/>
      <c r="D4432" s="3"/>
      <c r="E4432" s="3"/>
      <c r="F4432" s="3"/>
      <c r="H4432" s="25" t="s">
        <v>207</v>
      </c>
      <c r="I4432" s="26">
        <v>9780</v>
      </c>
      <c r="J4432" s="26">
        <v>11447</v>
      </c>
      <c r="K4432" s="26">
        <v>11752</v>
      </c>
      <c r="L4432" s="25">
        <v>15</v>
      </c>
      <c r="M4432" s="25" t="s">
        <v>130</v>
      </c>
    </row>
    <row r="4433" spans="1:13" s="5" customFormat="1" ht="15.75">
      <c r="A4433" s="4" t="s">
        <v>14</v>
      </c>
      <c r="B4433" s="4">
        <f>SUM(B4430:B4432)</f>
        <v>149857</v>
      </c>
      <c r="C4433" s="3"/>
      <c r="D4433" s="4">
        <f>SUM(D4430:D4432)</f>
        <v>148876</v>
      </c>
      <c r="E4433" s="3"/>
      <c r="F4433" s="4">
        <f>SUM(F4430:F4432)</f>
        <v>187666</v>
      </c>
      <c r="H4433" s="25" t="s">
        <v>207</v>
      </c>
      <c r="I4433" s="26">
        <v>0</v>
      </c>
      <c r="J4433" s="26">
        <v>0</v>
      </c>
      <c r="K4433" s="26">
        <v>0</v>
      </c>
      <c r="L4433" s="25">
        <v>16</v>
      </c>
      <c r="M4433" s="25" t="s">
        <v>131</v>
      </c>
    </row>
    <row r="4434" spans="1:13" s="5" customFormat="1" ht="15.75">
      <c r="A4434" s="4"/>
      <c r="B4434" s="4"/>
      <c r="C4434" s="4"/>
      <c r="D4434" s="4"/>
      <c r="E4434" s="4"/>
      <c r="F4434" s="4"/>
      <c r="H4434" s="25" t="s">
        <v>207</v>
      </c>
      <c r="I4434" s="26">
        <v>180880</v>
      </c>
      <c r="J4434" s="26">
        <v>370726</v>
      </c>
      <c r="K4434" s="26">
        <v>268496</v>
      </c>
      <c r="L4434" s="25">
        <v>17</v>
      </c>
      <c r="M4434" s="25" t="s">
        <v>132</v>
      </c>
    </row>
    <row r="4435" spans="1:13" s="5" customFormat="1" ht="15.75">
      <c r="A4435" s="4" t="s">
        <v>15</v>
      </c>
      <c r="B4435" s="4">
        <f aca="true" t="shared" si="663" ref="B4435:B4441">I4428</f>
        <v>509865</v>
      </c>
      <c r="C4435" s="3"/>
      <c r="D4435" s="4">
        <f aca="true" t="shared" si="664" ref="D4435:D4441">J4428</f>
        <v>550906</v>
      </c>
      <c r="E4435" s="3"/>
      <c r="F4435" s="4">
        <f aca="true" t="shared" si="665" ref="F4435:F4441">K4428</f>
        <v>551071</v>
      </c>
      <c r="H4435" s="25" t="s">
        <v>207</v>
      </c>
      <c r="I4435" s="27">
        <v>6396519</v>
      </c>
      <c r="J4435" s="27">
        <v>7822943</v>
      </c>
      <c r="K4435" s="27">
        <v>8852007</v>
      </c>
      <c r="L4435" s="25">
        <v>18</v>
      </c>
      <c r="M4435" s="25" t="s">
        <v>133</v>
      </c>
    </row>
    <row r="4436" spans="1:13" s="5" customFormat="1" ht="15.75">
      <c r="A4436" s="4" t="s">
        <v>16</v>
      </c>
      <c r="B4436" s="4">
        <f t="shared" si="663"/>
        <v>716063</v>
      </c>
      <c r="C4436" s="3"/>
      <c r="D4436" s="4">
        <f t="shared" si="664"/>
        <v>808030</v>
      </c>
      <c r="E4436" s="3"/>
      <c r="F4436" s="4">
        <f t="shared" si="665"/>
        <v>866205</v>
      </c>
      <c r="H4436" s="25" t="s">
        <v>207</v>
      </c>
      <c r="I4436" s="26">
        <v>112000</v>
      </c>
      <c r="J4436" s="26">
        <v>0</v>
      </c>
      <c r="K4436" s="26">
        <v>0</v>
      </c>
      <c r="L4436" s="25">
        <v>19</v>
      </c>
      <c r="M4436" s="25" t="s">
        <v>134</v>
      </c>
    </row>
    <row r="4437" spans="1:13" s="5" customFormat="1" ht="15.75">
      <c r="A4437" s="4" t="s">
        <v>17</v>
      </c>
      <c r="B4437" s="4">
        <f t="shared" si="663"/>
        <v>0</v>
      </c>
      <c r="C4437" s="3"/>
      <c r="D4437" s="4">
        <f t="shared" si="664"/>
        <v>0</v>
      </c>
      <c r="E4437" s="3"/>
      <c r="F4437" s="4">
        <f t="shared" si="665"/>
        <v>835936</v>
      </c>
      <c r="H4437" s="25" t="s">
        <v>207</v>
      </c>
      <c r="I4437" s="26">
        <v>671647</v>
      </c>
      <c r="J4437" s="26">
        <v>744185</v>
      </c>
      <c r="K4437" s="26">
        <v>759069</v>
      </c>
      <c r="L4437" s="25">
        <v>20</v>
      </c>
      <c r="M4437" s="25" t="s">
        <v>135</v>
      </c>
    </row>
    <row r="4438" spans="1:13" s="5" customFormat="1" ht="15.75">
      <c r="A4438" s="4" t="s">
        <v>18</v>
      </c>
      <c r="B4438" s="4">
        <f t="shared" si="663"/>
        <v>1752136</v>
      </c>
      <c r="C4438" s="3"/>
      <c r="D4438" s="4">
        <f t="shared" si="664"/>
        <v>1752208</v>
      </c>
      <c r="E4438" s="3"/>
      <c r="F4438" s="4">
        <f t="shared" si="665"/>
        <v>1455224</v>
      </c>
      <c r="H4438" s="25" t="s">
        <v>207</v>
      </c>
      <c r="I4438" s="26">
        <v>1600390</v>
      </c>
      <c r="J4438" s="26">
        <v>1599693</v>
      </c>
      <c r="K4438" s="26">
        <v>1789062</v>
      </c>
      <c r="L4438" s="25">
        <v>21</v>
      </c>
      <c r="M4438" s="25" t="s">
        <v>136</v>
      </c>
    </row>
    <row r="4439" spans="1:13" s="5" customFormat="1" ht="15.75">
      <c r="A4439" s="4" t="s">
        <v>19</v>
      </c>
      <c r="B4439" s="4">
        <f t="shared" si="663"/>
        <v>9780</v>
      </c>
      <c r="C4439" s="3"/>
      <c r="D4439" s="4">
        <f t="shared" si="664"/>
        <v>11447</v>
      </c>
      <c r="E4439" s="3"/>
      <c r="F4439" s="4">
        <f t="shared" si="665"/>
        <v>11752</v>
      </c>
      <c r="H4439" s="25" t="s">
        <v>207</v>
      </c>
      <c r="I4439" s="26">
        <v>47555</v>
      </c>
      <c r="J4439" s="26">
        <v>48982</v>
      </c>
      <c r="K4439" s="26">
        <v>49962</v>
      </c>
      <c r="L4439" s="25">
        <v>22</v>
      </c>
      <c r="M4439" s="25" t="s">
        <v>137</v>
      </c>
    </row>
    <row r="4440" spans="1:13" s="5" customFormat="1" ht="15.75">
      <c r="A4440" s="4" t="s">
        <v>20</v>
      </c>
      <c r="B4440" s="4">
        <f t="shared" si="663"/>
        <v>0</v>
      </c>
      <c r="C4440" s="3"/>
      <c r="D4440" s="4">
        <f t="shared" si="664"/>
        <v>0</v>
      </c>
      <c r="E4440" s="3"/>
      <c r="F4440" s="4">
        <f t="shared" si="665"/>
        <v>0</v>
      </c>
      <c r="H4440" s="25" t="s">
        <v>207</v>
      </c>
      <c r="I4440" s="26">
        <v>51400</v>
      </c>
      <c r="J4440" s="26">
        <v>52942</v>
      </c>
      <c r="K4440" s="26">
        <v>58289</v>
      </c>
      <c r="L4440" s="25">
        <v>23</v>
      </c>
      <c r="M4440" s="25" t="s">
        <v>138</v>
      </c>
    </row>
    <row r="4441" spans="1:13" s="5" customFormat="1" ht="15.75">
      <c r="A4441" s="4" t="s">
        <v>21</v>
      </c>
      <c r="B4441" s="4">
        <f t="shared" si="663"/>
        <v>180880</v>
      </c>
      <c r="C4441" s="3"/>
      <c r="D4441" s="4">
        <f t="shared" si="664"/>
        <v>370726</v>
      </c>
      <c r="E4441" s="3"/>
      <c r="F4441" s="4">
        <f t="shared" si="665"/>
        <v>268496</v>
      </c>
      <c r="H4441" s="25" t="s">
        <v>207</v>
      </c>
      <c r="I4441" s="26">
        <v>47690</v>
      </c>
      <c r="J4441" s="26">
        <v>47690</v>
      </c>
      <c r="K4441" s="26">
        <v>47690</v>
      </c>
      <c r="L4441" s="25">
        <v>24</v>
      </c>
      <c r="M4441" s="25" t="s">
        <v>139</v>
      </c>
    </row>
    <row r="4442" spans="1:13" s="5" customFormat="1" ht="15.75">
      <c r="A4442" s="4"/>
      <c r="B4442" s="4"/>
      <c r="C4442" s="3"/>
      <c r="D4442" s="4"/>
      <c r="E4442" s="3"/>
      <c r="F4442" s="4"/>
      <c r="H4442" s="25" t="s">
        <v>207</v>
      </c>
      <c r="I4442" s="26">
        <v>27051</v>
      </c>
      <c r="J4442" s="26">
        <v>27051</v>
      </c>
      <c r="K4442" s="26">
        <v>27591</v>
      </c>
      <c r="L4442" s="25">
        <v>25</v>
      </c>
      <c r="M4442" s="25" t="s">
        <v>140</v>
      </c>
    </row>
    <row r="4443" spans="1:13" s="5" customFormat="1" ht="15.75">
      <c r="A4443" s="4" t="s">
        <v>22</v>
      </c>
      <c r="B4443" s="4">
        <f>I4435</f>
        <v>6396519</v>
      </c>
      <c r="C4443" s="3"/>
      <c r="D4443" s="4">
        <f>J4435</f>
        <v>7822943</v>
      </c>
      <c r="E4443" s="3"/>
      <c r="F4443" s="4">
        <f>K4435</f>
        <v>8852007</v>
      </c>
      <c r="H4443" s="25" t="s">
        <v>207</v>
      </c>
      <c r="I4443" s="26">
        <v>0</v>
      </c>
      <c r="J4443" s="26">
        <v>0</v>
      </c>
      <c r="K4443" s="26">
        <v>20000</v>
      </c>
      <c r="L4443" s="25">
        <v>26</v>
      </c>
      <c r="M4443" s="25" t="s">
        <v>141</v>
      </c>
    </row>
    <row r="4444" spans="1:13" s="5" customFormat="1" ht="15.75">
      <c r="A4444" s="4" t="s">
        <v>23</v>
      </c>
      <c r="B4444" s="4">
        <f>I4436</f>
        <v>112000</v>
      </c>
      <c r="C4444" s="3"/>
      <c r="D4444" s="4">
        <f>J4436</f>
        <v>0</v>
      </c>
      <c r="E4444" s="3"/>
      <c r="F4444" s="4">
        <f>K4436</f>
        <v>0</v>
      </c>
      <c r="H4444" s="25" t="s">
        <v>207</v>
      </c>
      <c r="I4444" s="26">
        <v>563439</v>
      </c>
      <c r="J4444" s="26">
        <v>567534</v>
      </c>
      <c r="K4444" s="26">
        <v>567534</v>
      </c>
      <c r="L4444" s="25">
        <v>27</v>
      </c>
      <c r="M4444" s="25" t="s">
        <v>142</v>
      </c>
    </row>
    <row r="4445" spans="1:13" s="5" customFormat="1" ht="15.75">
      <c r="A4445" s="4" t="s">
        <v>24</v>
      </c>
      <c r="B4445" s="12">
        <f>I4437</f>
        <v>671647</v>
      </c>
      <c r="C4445" s="3"/>
      <c r="D4445" s="12">
        <f>J4437</f>
        <v>744185</v>
      </c>
      <c r="E4445" s="3"/>
      <c r="F4445" s="12">
        <f>K4437</f>
        <v>759069</v>
      </c>
      <c r="H4445" s="25" t="s">
        <v>207</v>
      </c>
      <c r="I4445" s="26">
        <v>54693</v>
      </c>
      <c r="J4445" s="26">
        <v>54694</v>
      </c>
      <c r="K4445" s="26">
        <v>58785</v>
      </c>
      <c r="L4445" s="25">
        <v>28</v>
      </c>
      <c r="M4445" s="25" t="s">
        <v>143</v>
      </c>
    </row>
    <row r="4446" spans="1:13" s="5" customFormat="1" ht="15.75">
      <c r="A4446" s="4"/>
      <c r="B4446" s="4"/>
      <c r="C4446" s="3"/>
      <c r="D4446" s="4"/>
      <c r="E4446" s="3"/>
      <c r="F4446" s="4"/>
      <c r="H4446" s="25" t="s">
        <v>207</v>
      </c>
      <c r="I4446" s="26">
        <v>297163</v>
      </c>
      <c r="J4446" s="26">
        <v>300181</v>
      </c>
      <c r="K4446" s="26">
        <v>270163</v>
      </c>
      <c r="L4446" s="25">
        <v>29</v>
      </c>
      <c r="M4446" s="25" t="s">
        <v>144</v>
      </c>
    </row>
    <row r="4447" spans="1:13" s="5" customFormat="1" ht="15.75">
      <c r="A4447" s="4" t="s">
        <v>25</v>
      </c>
      <c r="B4447" s="4">
        <f>SUM(B4443:B4446)</f>
        <v>7180166</v>
      </c>
      <c r="C4447" s="3"/>
      <c r="D4447" s="4">
        <f>SUM(D4443:D4446)</f>
        <v>8567128</v>
      </c>
      <c r="E4447" s="3"/>
      <c r="F4447" s="4">
        <f>SUM(F4443:F4446)</f>
        <v>9611076</v>
      </c>
      <c r="H4447" s="25" t="s">
        <v>207</v>
      </c>
      <c r="I4447" s="26">
        <v>0</v>
      </c>
      <c r="J4447" s="26">
        <v>0</v>
      </c>
      <c r="K4447" s="26">
        <v>0</v>
      </c>
      <c r="L4447" s="25">
        <v>30</v>
      </c>
      <c r="M4447" s="25" t="s">
        <v>145</v>
      </c>
    </row>
    <row r="4448" spans="1:13" s="5" customFormat="1" ht="15.75">
      <c r="A4448" s="4"/>
      <c r="B4448" s="4"/>
      <c r="C4448" s="3"/>
      <c r="D4448" s="4"/>
      <c r="E4448" s="3"/>
      <c r="F4448" s="4"/>
      <c r="H4448" s="25" t="s">
        <v>207</v>
      </c>
      <c r="I4448" s="26">
        <v>1674197</v>
      </c>
      <c r="J4448" s="26">
        <v>2026609</v>
      </c>
      <c r="K4448" s="26">
        <v>2000000</v>
      </c>
      <c r="L4448" s="25">
        <v>31</v>
      </c>
      <c r="M4448" s="25" t="s">
        <v>146</v>
      </c>
    </row>
    <row r="4449" spans="1:13" s="5" customFormat="1" ht="15.75">
      <c r="A4449" s="4" t="s">
        <v>26</v>
      </c>
      <c r="B4449" s="4">
        <f aca="true" t="shared" si="666" ref="B4449:B4454">I4438</f>
        <v>1600390</v>
      </c>
      <c r="C4449" s="3"/>
      <c r="D4449" s="4">
        <f aca="true" t="shared" si="667" ref="D4449:D4454">J4438</f>
        <v>1599693</v>
      </c>
      <c r="E4449" s="3"/>
      <c r="F4449" s="4">
        <f aca="true" t="shared" si="668" ref="F4449:F4454">K4438</f>
        <v>1789062</v>
      </c>
      <c r="H4449" s="25" t="s">
        <v>207</v>
      </c>
      <c r="I4449" s="26">
        <v>178562</v>
      </c>
      <c r="J4449" s="26">
        <v>64752</v>
      </c>
      <c r="K4449" s="26">
        <v>158337</v>
      </c>
      <c r="L4449" s="25">
        <v>32</v>
      </c>
      <c r="M4449" s="25" t="s">
        <v>147</v>
      </c>
    </row>
    <row r="4450" spans="1:13" s="5" customFormat="1" ht="15.75">
      <c r="A4450" s="4" t="s">
        <v>27</v>
      </c>
      <c r="B4450" s="4">
        <f t="shared" si="666"/>
        <v>47555</v>
      </c>
      <c r="C4450" s="3"/>
      <c r="D4450" s="4">
        <f t="shared" si="667"/>
        <v>48982</v>
      </c>
      <c r="E4450" s="3"/>
      <c r="F4450" s="4">
        <f t="shared" si="668"/>
        <v>49962</v>
      </c>
      <c r="H4450" s="25" t="s">
        <v>207</v>
      </c>
      <c r="I4450" s="26">
        <v>404064</v>
      </c>
      <c r="J4450" s="26">
        <v>78577</v>
      </c>
      <c r="K4450" s="26">
        <v>378761</v>
      </c>
      <c r="L4450" s="25">
        <v>33</v>
      </c>
      <c r="M4450" s="25" t="s">
        <v>148</v>
      </c>
    </row>
    <row r="4451" spans="1:13" s="5" customFormat="1" ht="15.75">
      <c r="A4451" s="4" t="s">
        <v>28</v>
      </c>
      <c r="B4451" s="4">
        <f t="shared" si="666"/>
        <v>51400</v>
      </c>
      <c r="C4451" s="3"/>
      <c r="D4451" s="4">
        <f t="shared" si="667"/>
        <v>52942</v>
      </c>
      <c r="E4451" s="3"/>
      <c r="F4451" s="4">
        <f t="shared" si="668"/>
        <v>58289</v>
      </c>
      <c r="H4451" s="25" t="s">
        <v>207</v>
      </c>
      <c r="I4451" s="26">
        <v>0</v>
      </c>
      <c r="J4451" s="26">
        <v>0</v>
      </c>
      <c r="K4451" s="26">
        <v>0</v>
      </c>
      <c r="L4451" s="25">
        <v>34</v>
      </c>
      <c r="M4451" s="25" t="s">
        <v>149</v>
      </c>
    </row>
    <row r="4452" spans="1:13" s="5" customFormat="1" ht="15.75">
      <c r="A4452" s="4" t="s">
        <v>29</v>
      </c>
      <c r="B4452" s="4">
        <f t="shared" si="666"/>
        <v>47690</v>
      </c>
      <c r="C4452" s="3"/>
      <c r="D4452" s="4">
        <f t="shared" si="667"/>
        <v>47690</v>
      </c>
      <c r="E4452" s="3"/>
      <c r="F4452" s="4">
        <f t="shared" si="668"/>
        <v>47690</v>
      </c>
      <c r="H4452" s="25" t="s">
        <v>207</v>
      </c>
      <c r="I4452" s="26">
        <v>9245</v>
      </c>
      <c r="J4452" s="26">
        <v>4630</v>
      </c>
      <c r="K4452" s="26">
        <v>4630</v>
      </c>
      <c r="L4452" s="25">
        <v>35</v>
      </c>
      <c r="M4452" s="25" t="s">
        <v>150</v>
      </c>
    </row>
    <row r="4453" spans="1:13" s="5" customFormat="1" ht="15.75">
      <c r="A4453" s="4" t="s">
        <v>30</v>
      </c>
      <c r="B4453" s="4">
        <f t="shared" si="666"/>
        <v>27051</v>
      </c>
      <c r="C4453" s="3"/>
      <c r="D4453" s="4">
        <f t="shared" si="667"/>
        <v>27051</v>
      </c>
      <c r="E4453" s="3"/>
      <c r="F4453" s="4">
        <f t="shared" si="668"/>
        <v>27591</v>
      </c>
      <c r="H4453" s="25" t="s">
        <v>207</v>
      </c>
      <c r="I4453" s="26">
        <v>44400</v>
      </c>
      <c r="J4453" s="26">
        <v>60000</v>
      </c>
      <c r="K4453" s="26">
        <v>60000</v>
      </c>
      <c r="L4453" s="25">
        <v>36</v>
      </c>
      <c r="M4453" s="25" t="s">
        <v>151</v>
      </c>
    </row>
    <row r="4454" spans="1:13" s="5" customFormat="1" ht="15.75">
      <c r="A4454" s="4" t="s">
        <v>31</v>
      </c>
      <c r="B4454" s="12">
        <f t="shared" si="666"/>
        <v>0</v>
      </c>
      <c r="C4454" s="3"/>
      <c r="D4454" s="12">
        <f t="shared" si="667"/>
        <v>0</v>
      </c>
      <c r="E4454" s="3"/>
      <c r="F4454" s="12">
        <f t="shared" si="668"/>
        <v>20000</v>
      </c>
      <c r="H4454" s="25" t="s">
        <v>207</v>
      </c>
      <c r="I4454" s="26">
        <v>0</v>
      </c>
      <c r="J4454" s="26">
        <v>55741</v>
      </c>
      <c r="K4454" s="26">
        <v>55741</v>
      </c>
      <c r="L4454" s="25">
        <v>37</v>
      </c>
      <c r="M4454" s="25" t="s">
        <v>152</v>
      </c>
    </row>
    <row r="4455" spans="1:12" s="5" customFormat="1" ht="15.75">
      <c r="A4455" s="4"/>
      <c r="B4455" s="4"/>
      <c r="C4455" s="3"/>
      <c r="D4455" s="4"/>
      <c r="E4455" s="3"/>
      <c r="F4455" s="4"/>
      <c r="L4455" s="25"/>
    </row>
    <row r="4456" spans="1:12" s="5" customFormat="1" ht="15.75">
      <c r="A4456" s="4" t="s">
        <v>32</v>
      </c>
      <c r="B4456" s="4">
        <f>SUM(B4449:B4455)</f>
        <v>1774086</v>
      </c>
      <c r="C4456" s="3"/>
      <c r="D4456" s="4">
        <f>SUM(D4449:D4455)</f>
        <v>1776358</v>
      </c>
      <c r="E4456" s="3"/>
      <c r="F4456" s="4">
        <f>SUM(F4449:F4455)</f>
        <v>1992594</v>
      </c>
      <c r="L4456" s="25"/>
    </row>
    <row r="4457" spans="1:12" s="5" customFormat="1" ht="15.75">
      <c r="A4457" s="4"/>
      <c r="B4457" s="4"/>
      <c r="C4457" s="3"/>
      <c r="D4457" s="4"/>
      <c r="E4457" s="3"/>
      <c r="F4457" s="4"/>
      <c r="L4457" s="25"/>
    </row>
    <row r="4458" spans="1:12" s="5" customFormat="1" ht="15.75">
      <c r="A4458" s="4" t="s">
        <v>33</v>
      </c>
      <c r="B4458" s="4">
        <f>I4444</f>
        <v>563439</v>
      </c>
      <c r="C4458" s="3"/>
      <c r="D4458" s="4">
        <f>J4444</f>
        <v>567534</v>
      </c>
      <c r="E4458" s="3"/>
      <c r="F4458" s="4">
        <f>K4444</f>
        <v>567534</v>
      </c>
      <c r="L4458" s="25"/>
    </row>
    <row r="4459" spans="1:12" s="5" customFormat="1" ht="15.75">
      <c r="A4459" s="4" t="s">
        <v>34</v>
      </c>
      <c r="B4459" s="4">
        <f>I4445</f>
        <v>54693</v>
      </c>
      <c r="C4459" s="3"/>
      <c r="D4459" s="4">
        <f>J4445</f>
        <v>54694</v>
      </c>
      <c r="E4459" s="3"/>
      <c r="F4459" s="4">
        <f>K4445</f>
        <v>58785</v>
      </c>
      <c r="L4459" s="25"/>
    </row>
    <row r="4460" spans="1:12" s="5" customFormat="1" ht="15.75">
      <c r="A4460" s="4" t="s">
        <v>35</v>
      </c>
      <c r="B4460" s="4">
        <f>I4446</f>
        <v>297163</v>
      </c>
      <c r="C4460" s="3"/>
      <c r="D4460" s="4">
        <f>J4446</f>
        <v>300181</v>
      </c>
      <c r="E4460" s="3"/>
      <c r="F4460" s="4">
        <f>K4446</f>
        <v>270163</v>
      </c>
      <c r="L4460" s="25"/>
    </row>
    <row r="4461" spans="1:12" s="5" customFormat="1" ht="15.75">
      <c r="A4461" s="4" t="s">
        <v>36</v>
      </c>
      <c r="B4461" s="12">
        <f>I4447</f>
        <v>0</v>
      </c>
      <c r="C4461" s="3"/>
      <c r="D4461" s="12">
        <f>J4447</f>
        <v>0</v>
      </c>
      <c r="E4461" s="3"/>
      <c r="F4461" s="12">
        <f>K4447</f>
        <v>0</v>
      </c>
      <c r="L4461" s="25"/>
    </row>
    <row r="4462" spans="1:12" s="5" customFormat="1" ht="15.75">
      <c r="A4462" s="4"/>
      <c r="B4462" s="4"/>
      <c r="C4462" s="3"/>
      <c r="D4462" s="4"/>
      <c r="E4462" s="3"/>
      <c r="F4462" s="4"/>
      <c r="L4462" s="25"/>
    </row>
    <row r="4463" spans="1:12" s="5" customFormat="1" ht="15.75">
      <c r="A4463" s="4" t="s">
        <v>37</v>
      </c>
      <c r="B4463" s="4">
        <f>SUM(B4458:B4462)</f>
        <v>915295</v>
      </c>
      <c r="C4463" s="3"/>
      <c r="D4463" s="4">
        <f>SUM(D4458:D4462)</f>
        <v>922409</v>
      </c>
      <c r="E4463" s="3"/>
      <c r="F4463" s="4">
        <f>SUM(F4458:F4462)</f>
        <v>896482</v>
      </c>
      <c r="L4463" s="25"/>
    </row>
    <row r="4464" spans="1:12" s="5" customFormat="1" ht="15.75">
      <c r="A4464" s="4"/>
      <c r="B4464" s="4"/>
      <c r="C4464" s="3"/>
      <c r="D4464" s="4"/>
      <c r="E4464" s="3"/>
      <c r="F4464" s="4"/>
      <c r="L4464" s="25"/>
    </row>
    <row r="4465" spans="1:12" s="5" customFormat="1" ht="15.75">
      <c r="A4465" s="4" t="s">
        <v>38</v>
      </c>
      <c r="B4465" s="4">
        <f aca="true" t="shared" si="669" ref="B4465:B4470">I4448</f>
        <v>1674197</v>
      </c>
      <c r="C4465" s="3"/>
      <c r="D4465" s="4">
        <f aca="true" t="shared" si="670" ref="D4465:D4470">J4448</f>
        <v>2026609</v>
      </c>
      <c r="E4465" s="3"/>
      <c r="F4465" s="4">
        <f aca="true" t="shared" si="671" ref="F4465:F4470">K4448</f>
        <v>2000000</v>
      </c>
      <c r="L4465" s="25"/>
    </row>
    <row r="4466" spans="1:12" s="5" customFormat="1" ht="15.75">
      <c r="A4466" s="4" t="s">
        <v>39</v>
      </c>
      <c r="B4466" s="4">
        <f t="shared" si="669"/>
        <v>178562</v>
      </c>
      <c r="C4466" s="3"/>
      <c r="D4466" s="4">
        <f t="shared" si="670"/>
        <v>64752</v>
      </c>
      <c r="E4466" s="3"/>
      <c r="F4466" s="4">
        <f t="shared" si="671"/>
        <v>158337</v>
      </c>
      <c r="L4466" s="25"/>
    </row>
    <row r="4467" spans="1:12" s="5" customFormat="1" ht="15.75">
      <c r="A4467" s="4" t="s">
        <v>40</v>
      </c>
      <c r="B4467" s="4">
        <f t="shared" si="669"/>
        <v>404064</v>
      </c>
      <c r="C4467" s="3"/>
      <c r="D4467" s="4">
        <f t="shared" si="670"/>
        <v>78577</v>
      </c>
      <c r="E4467" s="3"/>
      <c r="F4467" s="4">
        <f t="shared" si="671"/>
        <v>378761</v>
      </c>
      <c r="L4467" s="25"/>
    </row>
    <row r="4468" spans="1:12" s="5" customFormat="1" ht="15.75">
      <c r="A4468" s="4" t="s">
        <v>41</v>
      </c>
      <c r="B4468" s="4">
        <f t="shared" si="669"/>
        <v>0</v>
      </c>
      <c r="C4468" s="3"/>
      <c r="D4468" s="4">
        <f t="shared" si="670"/>
        <v>0</v>
      </c>
      <c r="E4468" s="3"/>
      <c r="F4468" s="4">
        <f t="shared" si="671"/>
        <v>0</v>
      </c>
      <c r="L4468" s="25"/>
    </row>
    <row r="4469" spans="1:12" s="5" customFormat="1" ht="15.75">
      <c r="A4469" s="4" t="s">
        <v>42</v>
      </c>
      <c r="B4469" s="4">
        <f t="shared" si="669"/>
        <v>9245</v>
      </c>
      <c r="C4469" s="3"/>
      <c r="D4469" s="4">
        <f t="shared" si="670"/>
        <v>4630</v>
      </c>
      <c r="E4469" s="3"/>
      <c r="F4469" s="4">
        <f t="shared" si="671"/>
        <v>4630</v>
      </c>
      <c r="L4469" s="25"/>
    </row>
    <row r="4470" spans="1:12" s="5" customFormat="1" ht="15.75">
      <c r="A4470" s="4" t="s">
        <v>43</v>
      </c>
      <c r="B4470" s="4">
        <f t="shared" si="669"/>
        <v>44400</v>
      </c>
      <c r="C4470" s="3"/>
      <c r="D4470" s="4">
        <f t="shared" si="670"/>
        <v>60000</v>
      </c>
      <c r="E4470" s="3"/>
      <c r="F4470" s="4">
        <f t="shared" si="671"/>
        <v>60000</v>
      </c>
      <c r="L4470" s="25"/>
    </row>
    <row r="4471" spans="1:12" s="5" customFormat="1" ht="15.75">
      <c r="A4471" s="4" t="s">
        <v>44</v>
      </c>
      <c r="B4471" s="4"/>
      <c r="C4471" s="4"/>
      <c r="D4471" s="4"/>
      <c r="E4471" s="3"/>
      <c r="F4471" s="4"/>
      <c r="L4471" s="25"/>
    </row>
    <row r="4472" spans="1:12" s="5" customFormat="1" ht="15.75">
      <c r="A4472" s="4" t="s">
        <v>45</v>
      </c>
      <c r="B4472" s="12">
        <f>I4454</f>
        <v>0</v>
      </c>
      <c r="C4472" s="3"/>
      <c r="D4472" s="12">
        <f>J4454</f>
        <v>55741</v>
      </c>
      <c r="E4472" s="3"/>
      <c r="F4472" s="12">
        <f>K4454</f>
        <v>55741</v>
      </c>
      <c r="L4472" s="25"/>
    </row>
    <row r="4473" spans="1:12" s="5" customFormat="1" ht="15.75">
      <c r="A4473" s="4"/>
      <c r="B4473" s="4"/>
      <c r="C4473" s="4"/>
      <c r="D4473" s="4"/>
      <c r="E4473" s="3"/>
      <c r="F4473" s="4"/>
      <c r="L4473" s="25"/>
    </row>
    <row r="4474" spans="1:12" s="5" customFormat="1" ht="15.75">
      <c r="A4474" s="4" t="s">
        <v>46</v>
      </c>
      <c r="B4474" s="4">
        <f>SUM(B4418:B4419)+B4428+SUM(B4432:B4441)+B4447+B4456+SUM(B4462:B4473)</f>
        <v>25172770</v>
      </c>
      <c r="C4474" s="3"/>
      <c r="D4474" s="4">
        <f>SUM(D4418:D4419)+D4428+SUM(D4432:D4441)+D4447+D4456+SUM(D4462:D4473)</f>
        <v>27507794</v>
      </c>
      <c r="E4474" s="3"/>
      <c r="F4474" s="4">
        <f>SUM(F4418:F4419)+F4428+SUM(F4432:F4441)+F4447+F4456+SUM(F4462:F4473)</f>
        <v>29965399</v>
      </c>
      <c r="L4474" s="25"/>
    </row>
    <row r="4475" spans="1:12" s="5" customFormat="1" ht="15.75">
      <c r="A4475" s="4"/>
      <c r="B4475" s="4"/>
      <c r="C4475" s="3"/>
      <c r="D4475" s="4"/>
      <c r="E4475" s="3"/>
      <c r="F4475" s="4"/>
      <c r="L4475" s="25"/>
    </row>
    <row r="4476" spans="1:12" s="5" customFormat="1" ht="15.75">
      <c r="A4476" s="13" t="s">
        <v>47</v>
      </c>
      <c r="B4476" s="4"/>
      <c r="C4476" s="4"/>
      <c r="D4476" s="4"/>
      <c r="E4476" s="4"/>
      <c r="F4476" s="4"/>
      <c r="L4476" s="25"/>
    </row>
    <row r="4477" spans="1:12" s="5" customFormat="1" ht="15.75">
      <c r="A4477" s="14" t="s">
        <v>48</v>
      </c>
      <c r="B4477" s="4"/>
      <c r="C4477" s="3"/>
      <c r="D4477" s="4"/>
      <c r="E4477" s="3"/>
      <c r="F4477" s="4"/>
      <c r="L4477" s="25"/>
    </row>
    <row r="4478" spans="1:12" s="5" customFormat="1" ht="15.75">
      <c r="A4478" s="14" t="s">
        <v>49</v>
      </c>
      <c r="B4478" s="4"/>
      <c r="C4478" s="3"/>
      <c r="D4478" s="4"/>
      <c r="E4478" s="3"/>
      <c r="F4478" s="4"/>
      <c r="L4478" s="25"/>
    </row>
    <row r="4479" spans="1:12" s="5" customFormat="1" ht="15.75">
      <c r="A4479" s="14" t="s">
        <v>50</v>
      </c>
      <c r="B4479" s="3"/>
      <c r="C4479" s="3"/>
      <c r="D4479" s="3"/>
      <c r="E4479" s="3"/>
      <c r="F4479" s="3"/>
      <c r="L4479" s="25"/>
    </row>
    <row r="4480" spans="1:12" s="5" customFormat="1" ht="15.75">
      <c r="A4480" s="14" t="s">
        <v>51</v>
      </c>
      <c r="B4480" s="4"/>
      <c r="C4480" s="3"/>
      <c r="D4480" s="4"/>
      <c r="E4480" s="3"/>
      <c r="F4480" s="4"/>
      <c r="L4480" s="25"/>
    </row>
    <row r="4481" spans="1:12" s="5" customFormat="1" ht="15.75">
      <c r="A4481" s="4"/>
      <c r="B4481" s="4"/>
      <c r="C4481" s="3"/>
      <c r="D4481" s="4"/>
      <c r="E4481" s="3"/>
      <c r="F4481" s="4"/>
      <c r="L4481" s="25"/>
    </row>
    <row r="4482" spans="1:12" s="5" customFormat="1" ht="15.75">
      <c r="A4482" s="4"/>
      <c r="B4482" s="4"/>
      <c r="C4482" s="3"/>
      <c r="D4482" s="4"/>
      <c r="E4482" s="3"/>
      <c r="F4482" s="4"/>
      <c r="L4482" s="25"/>
    </row>
    <row r="4483" spans="1:12" s="5" customFormat="1" ht="15.75">
      <c r="A4483" s="15"/>
      <c r="B4483" s="4"/>
      <c r="C4483" s="3"/>
      <c r="D4483" s="4"/>
      <c r="E4483" s="3"/>
      <c r="F4483" s="4"/>
      <c r="L4483" s="25"/>
    </row>
    <row r="4484" spans="1:12" s="5" customFormat="1" ht="15.75">
      <c r="A4484" s="15"/>
      <c r="B4484" s="4"/>
      <c r="C4484" s="3"/>
      <c r="D4484" s="4"/>
      <c r="E4484" s="3"/>
      <c r="F4484" s="4"/>
      <c r="L4484" s="25"/>
    </row>
    <row r="4485" spans="1:12" s="5" customFormat="1" ht="15.75">
      <c r="A4485" s="16"/>
      <c r="B4485" s="4"/>
      <c r="C4485" s="3"/>
      <c r="D4485" s="4"/>
      <c r="E4485" s="3"/>
      <c r="F4485" s="4"/>
      <c r="L4485" s="25"/>
    </row>
    <row r="4486" spans="1:12" s="5" customFormat="1" ht="15.75">
      <c r="A4486" s="17"/>
      <c r="B4486" s="4"/>
      <c r="C4486" s="3"/>
      <c r="D4486" s="4"/>
      <c r="E4486" s="3"/>
      <c r="F4486" s="4"/>
      <c r="L4486" s="25"/>
    </row>
    <row r="4487" spans="1:12" s="5" customFormat="1" ht="15.75">
      <c r="A4487" s="18" t="s">
        <v>52</v>
      </c>
      <c r="B4487" s="4"/>
      <c r="C4487" s="3"/>
      <c r="D4487" s="4"/>
      <c r="E4487" s="3"/>
      <c r="F4487" s="4"/>
      <c r="L4487" s="25"/>
    </row>
    <row r="4488" spans="1:12" s="5" customFormat="1" ht="15.75">
      <c r="A4488" s="4"/>
      <c r="B4488" s="4"/>
      <c r="C4488" s="3"/>
      <c r="D4488" s="4"/>
      <c r="E4488" s="3"/>
      <c r="F4488" s="4"/>
      <c r="L4488" s="25"/>
    </row>
    <row r="4489" spans="1:12" s="5" customFormat="1" ht="15.75">
      <c r="A4489" s="6" t="s">
        <v>0</v>
      </c>
      <c r="B4489" s="4"/>
      <c r="C4489" s="3"/>
      <c r="D4489" s="4"/>
      <c r="E4489" s="3"/>
      <c r="F4489" s="4"/>
      <c r="L4489" s="25"/>
    </row>
    <row r="4490" spans="1:12" s="5" customFormat="1" ht="15.75">
      <c r="A4490" s="4"/>
      <c r="B4490" s="4"/>
      <c r="C4490" s="3"/>
      <c r="D4490" s="4"/>
      <c r="E4490" s="3"/>
      <c r="F4490" s="4"/>
      <c r="L4490" s="25"/>
    </row>
    <row r="4491" spans="1:12" s="5" customFormat="1" ht="15.75">
      <c r="A4491" s="6" t="s">
        <v>1</v>
      </c>
      <c r="B4491" s="4"/>
      <c r="C4491" s="3"/>
      <c r="D4491" s="4"/>
      <c r="E4491" s="3"/>
      <c r="F4491" s="4"/>
      <c r="L4491" s="25"/>
    </row>
    <row r="4492" spans="1:12" s="5" customFormat="1" ht="15.75">
      <c r="A4492" s="19" t="s">
        <v>108</v>
      </c>
      <c r="B4492" s="4"/>
      <c r="C4492" s="3"/>
      <c r="D4492" s="4"/>
      <c r="E4492" s="3"/>
      <c r="F4492" s="4"/>
      <c r="L4492" s="25"/>
    </row>
    <row r="4493" spans="1:12" s="5" customFormat="1" ht="15.75">
      <c r="A4493" s="4"/>
      <c r="B4493" s="4"/>
      <c r="C4493" s="3"/>
      <c r="D4493" s="8"/>
      <c r="E4493" s="9"/>
      <c r="F4493" s="8"/>
      <c r="L4493" s="25"/>
    </row>
    <row r="4494" spans="1:12" s="5" customFormat="1" ht="15.75">
      <c r="A4494" s="4"/>
      <c r="B4494" s="10"/>
      <c r="C4494" s="11"/>
      <c r="D4494" s="10"/>
      <c r="E4494" s="11"/>
      <c r="F4494" s="10"/>
      <c r="L4494" s="25"/>
    </row>
    <row r="4495" spans="1:12" s="5" customFormat="1" ht="15.75">
      <c r="A4495" s="4"/>
      <c r="B4495" s="2">
        <v>1997</v>
      </c>
      <c r="C4495" s="1"/>
      <c r="D4495" s="2">
        <v>1998</v>
      </c>
      <c r="E4495" s="1"/>
      <c r="F4495" s="2">
        <v>1999</v>
      </c>
      <c r="L4495" s="25"/>
    </row>
    <row r="4496" spans="1:12" s="5" customFormat="1" ht="15.75">
      <c r="A4496" s="4"/>
      <c r="B4496" s="4"/>
      <c r="C4496" s="3"/>
      <c r="D4496" s="4"/>
      <c r="E4496" s="3"/>
      <c r="F4496" s="4"/>
      <c r="L4496" s="25"/>
    </row>
    <row r="4497" spans="1:13" s="5" customFormat="1" ht="15.75">
      <c r="A4497" s="4" t="s">
        <v>3</v>
      </c>
      <c r="B4497" s="4">
        <f>I4497</f>
        <v>2851387</v>
      </c>
      <c r="C4497" s="3"/>
      <c r="D4497" s="4">
        <f>J4497</f>
        <v>6155251</v>
      </c>
      <c r="E4497" s="3"/>
      <c r="F4497" s="4">
        <f>K4497</f>
        <v>6090035</v>
      </c>
      <c r="H4497" s="25" t="s">
        <v>208</v>
      </c>
      <c r="I4497" s="26">
        <v>2851387</v>
      </c>
      <c r="J4497" s="26">
        <v>6155251</v>
      </c>
      <c r="K4497" s="26">
        <v>6090035</v>
      </c>
      <c r="L4497" s="25">
        <v>1</v>
      </c>
      <c r="M4497" s="25" t="s">
        <v>116</v>
      </c>
    </row>
    <row r="4498" spans="1:13" s="5" customFormat="1" ht="15.75">
      <c r="A4498" s="4" t="s">
        <v>4</v>
      </c>
      <c r="B4498" s="4">
        <f>I4498</f>
        <v>8684679</v>
      </c>
      <c r="C4498" s="3"/>
      <c r="D4498" s="4">
        <f>J4498</f>
        <v>8531625</v>
      </c>
      <c r="E4498" s="3"/>
      <c r="F4498" s="4">
        <f>K4498</f>
        <v>8490347</v>
      </c>
      <c r="H4498" s="25" t="s">
        <v>208</v>
      </c>
      <c r="I4498" s="29">
        <v>8684679</v>
      </c>
      <c r="J4498" s="29">
        <v>8531625</v>
      </c>
      <c r="K4498" s="29">
        <v>8490347</v>
      </c>
      <c r="L4498" s="25">
        <v>2</v>
      </c>
      <c r="M4498" s="25" t="s">
        <v>117</v>
      </c>
    </row>
    <row r="4499" spans="1:13" s="5" customFormat="1" ht="15.75">
      <c r="A4499" s="4"/>
      <c r="B4499" s="4"/>
      <c r="C4499" s="3"/>
      <c r="D4499" s="4"/>
      <c r="E4499" s="3"/>
      <c r="F4499" s="4"/>
      <c r="H4499" s="25" t="s">
        <v>208</v>
      </c>
      <c r="I4499" s="26">
        <v>108448457</v>
      </c>
      <c r="J4499" s="26">
        <v>110180723</v>
      </c>
      <c r="K4499" s="26">
        <v>115969508</v>
      </c>
      <c r="L4499" s="25">
        <v>3</v>
      </c>
      <c r="M4499" s="25" t="s">
        <v>118</v>
      </c>
    </row>
    <row r="4500" spans="1:13" s="5" customFormat="1" ht="15.75">
      <c r="A4500" s="4" t="s">
        <v>5</v>
      </c>
      <c r="B4500" s="4">
        <f aca="true" t="shared" si="672" ref="B4500:B4505">I4499</f>
        <v>108448457</v>
      </c>
      <c r="C4500" s="3"/>
      <c r="D4500" s="4">
        <f aca="true" t="shared" si="673" ref="D4500:D4505">J4499</f>
        <v>110180723</v>
      </c>
      <c r="E4500" s="3"/>
      <c r="F4500" s="4">
        <f aca="true" t="shared" si="674" ref="F4500:F4505">K4499</f>
        <v>115969508</v>
      </c>
      <c r="H4500" s="25" t="s">
        <v>208</v>
      </c>
      <c r="I4500" s="26">
        <v>164018</v>
      </c>
      <c r="J4500" s="26">
        <v>164018</v>
      </c>
      <c r="K4500" s="26">
        <v>82609</v>
      </c>
      <c r="L4500" s="25">
        <v>4</v>
      </c>
      <c r="M4500" s="25" t="s">
        <v>119</v>
      </c>
    </row>
    <row r="4501" spans="1:13" s="5" customFormat="1" ht="15.75">
      <c r="A4501" s="4" t="s">
        <v>6</v>
      </c>
      <c r="B4501" s="4">
        <f t="shared" si="672"/>
        <v>164018</v>
      </c>
      <c r="C4501" s="3"/>
      <c r="D4501" s="4">
        <f t="shared" si="673"/>
        <v>164018</v>
      </c>
      <c r="E4501" s="3"/>
      <c r="F4501" s="4">
        <f t="shared" si="674"/>
        <v>82609</v>
      </c>
      <c r="H4501" s="25" t="s">
        <v>208</v>
      </c>
      <c r="I4501" s="26">
        <v>1405928</v>
      </c>
      <c r="J4501" s="26">
        <v>1650591</v>
      </c>
      <c r="K4501" s="26">
        <v>1833339</v>
      </c>
      <c r="L4501" s="25">
        <v>5</v>
      </c>
      <c r="M4501" s="25" t="s">
        <v>120</v>
      </c>
    </row>
    <row r="4502" spans="1:13" s="5" customFormat="1" ht="15.75">
      <c r="A4502" s="4" t="s">
        <v>7</v>
      </c>
      <c r="B4502" s="4">
        <f t="shared" si="672"/>
        <v>1405928</v>
      </c>
      <c r="C4502" s="3"/>
      <c r="D4502" s="4">
        <f t="shared" si="673"/>
        <v>1650591</v>
      </c>
      <c r="E4502" s="3"/>
      <c r="F4502" s="4">
        <f t="shared" si="674"/>
        <v>1833339</v>
      </c>
      <c r="H4502" s="25" t="s">
        <v>208</v>
      </c>
      <c r="I4502" s="26">
        <v>661130</v>
      </c>
      <c r="J4502" s="26">
        <v>547790</v>
      </c>
      <c r="K4502" s="26">
        <v>746164</v>
      </c>
      <c r="L4502" s="25">
        <v>6</v>
      </c>
      <c r="M4502" s="25" t="s">
        <v>121</v>
      </c>
    </row>
    <row r="4503" spans="1:13" s="5" customFormat="1" ht="15.75">
      <c r="A4503" s="4" t="s">
        <v>8</v>
      </c>
      <c r="B4503" s="4">
        <f t="shared" si="672"/>
        <v>661130</v>
      </c>
      <c r="C4503" s="3"/>
      <c r="D4503" s="4">
        <f t="shared" si="673"/>
        <v>547790</v>
      </c>
      <c r="E4503" s="3"/>
      <c r="F4503" s="4">
        <f t="shared" si="674"/>
        <v>746164</v>
      </c>
      <c r="H4503" s="25" t="s">
        <v>208</v>
      </c>
      <c r="I4503" s="26">
        <v>931508</v>
      </c>
      <c r="J4503" s="26">
        <v>655596</v>
      </c>
      <c r="K4503" s="26">
        <v>592640</v>
      </c>
      <c r="L4503" s="25">
        <v>7</v>
      </c>
      <c r="M4503" s="25" t="s">
        <v>122</v>
      </c>
    </row>
    <row r="4504" spans="1:13" s="5" customFormat="1" ht="15.75">
      <c r="A4504" s="4" t="s">
        <v>9</v>
      </c>
      <c r="B4504" s="4">
        <f t="shared" si="672"/>
        <v>931508</v>
      </c>
      <c r="C4504" s="3"/>
      <c r="D4504" s="4">
        <f t="shared" si="673"/>
        <v>655596</v>
      </c>
      <c r="E4504" s="3"/>
      <c r="F4504" s="4">
        <f t="shared" si="674"/>
        <v>592640</v>
      </c>
      <c r="H4504" s="25" t="s">
        <v>208</v>
      </c>
      <c r="I4504" s="26">
        <v>0</v>
      </c>
      <c r="J4504" s="26">
        <v>1832367</v>
      </c>
      <c r="K4504" s="26">
        <v>1809011</v>
      </c>
      <c r="L4504" s="25">
        <v>8</v>
      </c>
      <c r="M4504" s="25" t="s">
        <v>123</v>
      </c>
    </row>
    <row r="4505" spans="1:13" s="5" customFormat="1" ht="15.75">
      <c r="A4505" s="4" t="s">
        <v>10</v>
      </c>
      <c r="B4505" s="12">
        <f t="shared" si="672"/>
        <v>0</v>
      </c>
      <c r="C4505" s="3"/>
      <c r="D4505" s="12">
        <f t="shared" si="673"/>
        <v>1832367</v>
      </c>
      <c r="E4505" s="3"/>
      <c r="F4505" s="12">
        <f t="shared" si="674"/>
        <v>1809011</v>
      </c>
      <c r="H4505" s="25" t="s">
        <v>208</v>
      </c>
      <c r="I4505" s="26">
        <v>19424698</v>
      </c>
      <c r="J4505" s="26">
        <v>22458865</v>
      </c>
      <c r="K4505" s="26">
        <v>24070655</v>
      </c>
      <c r="L4505" s="25">
        <v>9</v>
      </c>
      <c r="M4505" s="25" t="s">
        <v>124</v>
      </c>
    </row>
    <row r="4506" spans="1:13" s="5" customFormat="1" ht="15.75">
      <c r="A4506" s="4"/>
      <c r="B4506" s="3"/>
      <c r="C4506" s="3"/>
      <c r="D4506" s="3"/>
      <c r="E4506" s="3"/>
      <c r="F4506" s="3"/>
      <c r="H4506" s="25" t="s">
        <v>208</v>
      </c>
      <c r="I4506" s="26">
        <v>3909274</v>
      </c>
      <c r="J4506" s="26">
        <v>4672853</v>
      </c>
      <c r="K4506" s="26">
        <v>4569225</v>
      </c>
      <c r="L4506" s="25">
        <v>10</v>
      </c>
      <c r="M4506" s="25" t="s">
        <v>125</v>
      </c>
    </row>
    <row r="4507" spans="1:13" s="5" customFormat="1" ht="15.75">
      <c r="A4507" s="4" t="s">
        <v>11</v>
      </c>
      <c r="B4507" s="4">
        <f>SUM(B4500:B4506)</f>
        <v>111611041</v>
      </c>
      <c r="C4507" s="3"/>
      <c r="D4507" s="4">
        <f>SUM(D4500:D4506)</f>
        <v>115031085</v>
      </c>
      <c r="E4507" s="3"/>
      <c r="F4507" s="4">
        <f>SUM(F4500:F4506)</f>
        <v>121033271</v>
      </c>
      <c r="H4507" s="25" t="s">
        <v>208</v>
      </c>
      <c r="I4507" s="26">
        <v>5642990</v>
      </c>
      <c r="J4507" s="26">
        <v>6183802</v>
      </c>
      <c r="K4507" s="26">
        <v>6164941</v>
      </c>
      <c r="L4507" s="25">
        <v>11</v>
      </c>
      <c r="M4507" s="25" t="s">
        <v>126</v>
      </c>
    </row>
    <row r="4508" spans="1:13" s="5" customFormat="1" ht="15.75">
      <c r="A4508" s="4"/>
      <c r="B4508" s="4"/>
      <c r="C4508" s="3"/>
      <c r="D4508" s="4"/>
      <c r="E4508" s="3"/>
      <c r="F4508" s="4"/>
      <c r="H4508" s="25" t="s">
        <v>208</v>
      </c>
      <c r="I4508" s="26">
        <v>6903342</v>
      </c>
      <c r="J4508" s="26">
        <v>7880375</v>
      </c>
      <c r="K4508" s="26">
        <v>8444674</v>
      </c>
      <c r="L4508" s="25">
        <v>12</v>
      </c>
      <c r="M4508" s="25" t="s">
        <v>127</v>
      </c>
    </row>
    <row r="4509" spans="1:13" s="5" customFormat="1" ht="15.75">
      <c r="A4509" s="4" t="s">
        <v>12</v>
      </c>
      <c r="B4509" s="3">
        <f>I4505</f>
        <v>19424698</v>
      </c>
      <c r="C4509" s="3"/>
      <c r="D4509" s="3">
        <f>J4505</f>
        <v>22458865</v>
      </c>
      <c r="E4509" s="3"/>
      <c r="F4509" s="3">
        <f>K4505</f>
        <v>24070655</v>
      </c>
      <c r="H4509" s="25" t="s">
        <v>208</v>
      </c>
      <c r="I4509" s="26">
        <v>0</v>
      </c>
      <c r="J4509" s="26">
        <v>0</v>
      </c>
      <c r="K4509" s="26">
        <v>21038247</v>
      </c>
      <c r="L4509" s="25">
        <v>13</v>
      </c>
      <c r="M4509" s="25" t="s">
        <v>128</v>
      </c>
    </row>
    <row r="4510" spans="1:13" s="5" customFormat="1" ht="15.75">
      <c r="A4510" s="4" t="s">
        <v>13</v>
      </c>
      <c r="B4510" s="12">
        <f>I4506</f>
        <v>3909274</v>
      </c>
      <c r="C4510" s="3"/>
      <c r="D4510" s="12">
        <f>J4506</f>
        <v>4672853</v>
      </c>
      <c r="E4510" s="3"/>
      <c r="F4510" s="12">
        <f>K4506</f>
        <v>4569225</v>
      </c>
      <c r="H4510" s="25" t="s">
        <v>208</v>
      </c>
      <c r="I4510" s="26">
        <v>9560019</v>
      </c>
      <c r="J4510" s="26">
        <v>9696170</v>
      </c>
      <c r="K4510" s="26">
        <v>8022627</v>
      </c>
      <c r="L4510" s="25">
        <v>14</v>
      </c>
      <c r="M4510" s="25" t="s">
        <v>129</v>
      </c>
    </row>
    <row r="4511" spans="1:13" s="5" customFormat="1" ht="15.75">
      <c r="A4511" s="4"/>
      <c r="B4511" s="3"/>
      <c r="C4511" s="3"/>
      <c r="D4511" s="3"/>
      <c r="E4511" s="3"/>
      <c r="F4511" s="3"/>
      <c r="H4511" s="25" t="s">
        <v>208</v>
      </c>
      <c r="I4511" s="26">
        <v>369042</v>
      </c>
      <c r="J4511" s="26">
        <v>425359</v>
      </c>
      <c r="K4511" s="26">
        <v>426680</v>
      </c>
      <c r="L4511" s="25">
        <v>15</v>
      </c>
      <c r="M4511" s="25" t="s">
        <v>130</v>
      </c>
    </row>
    <row r="4512" spans="1:13" s="5" customFormat="1" ht="15.75">
      <c r="A4512" s="4" t="s">
        <v>14</v>
      </c>
      <c r="B4512" s="4">
        <f>SUM(B4509:B4511)</f>
        <v>23333972</v>
      </c>
      <c r="C4512" s="3"/>
      <c r="D4512" s="4">
        <f>SUM(D4509:D4511)</f>
        <v>27131718</v>
      </c>
      <c r="E4512" s="3"/>
      <c r="F4512" s="4">
        <f>SUM(F4509:F4511)</f>
        <v>28639880</v>
      </c>
      <c r="H4512" s="25" t="s">
        <v>208</v>
      </c>
      <c r="I4512" s="26">
        <v>13972</v>
      </c>
      <c r="J4512" s="26">
        <v>14104</v>
      </c>
      <c r="K4512" s="26">
        <v>14635</v>
      </c>
      <c r="L4512" s="25">
        <v>16</v>
      </c>
      <c r="M4512" s="25" t="s">
        <v>131</v>
      </c>
    </row>
    <row r="4513" spans="1:13" s="5" customFormat="1" ht="15.75">
      <c r="A4513" s="4"/>
      <c r="B4513" s="4"/>
      <c r="C4513" s="4"/>
      <c r="D4513" s="4"/>
      <c r="E4513" s="4"/>
      <c r="F4513" s="4"/>
      <c r="H4513" s="25" t="s">
        <v>208</v>
      </c>
      <c r="I4513" s="26">
        <v>1314000</v>
      </c>
      <c r="J4513" s="26">
        <v>2170665</v>
      </c>
      <c r="K4513" s="26">
        <v>2486977</v>
      </c>
      <c r="L4513" s="25">
        <v>17</v>
      </c>
      <c r="M4513" s="25" t="s">
        <v>132</v>
      </c>
    </row>
    <row r="4514" spans="1:13" s="5" customFormat="1" ht="15.75">
      <c r="A4514" s="4" t="s">
        <v>15</v>
      </c>
      <c r="B4514" s="4">
        <f aca="true" t="shared" si="675" ref="B4514:B4520">I4507</f>
        <v>5642990</v>
      </c>
      <c r="C4514" s="3"/>
      <c r="D4514" s="4">
        <f aca="true" t="shared" si="676" ref="D4514:D4520">J4507</f>
        <v>6183802</v>
      </c>
      <c r="E4514" s="3"/>
      <c r="F4514" s="4">
        <f aca="true" t="shared" si="677" ref="F4514:F4520">K4507</f>
        <v>6164941</v>
      </c>
      <c r="H4514" s="25" t="s">
        <v>208</v>
      </c>
      <c r="I4514" s="27">
        <v>76203265</v>
      </c>
      <c r="J4514" s="27">
        <v>93127550</v>
      </c>
      <c r="K4514" s="27">
        <v>106290352</v>
      </c>
      <c r="L4514" s="25">
        <v>18</v>
      </c>
      <c r="M4514" s="25" t="s">
        <v>133</v>
      </c>
    </row>
    <row r="4515" spans="1:13" s="5" customFormat="1" ht="15.75">
      <c r="A4515" s="4" t="s">
        <v>16</v>
      </c>
      <c r="B4515" s="4">
        <f t="shared" si="675"/>
        <v>6903342</v>
      </c>
      <c r="C4515" s="3"/>
      <c r="D4515" s="4">
        <f t="shared" si="676"/>
        <v>7880375</v>
      </c>
      <c r="E4515" s="3"/>
      <c r="F4515" s="4">
        <f t="shared" si="677"/>
        <v>8444674</v>
      </c>
      <c r="H4515" s="25" t="s">
        <v>208</v>
      </c>
      <c r="I4515" s="26">
        <v>8682896</v>
      </c>
      <c r="J4515" s="26">
        <v>8977259</v>
      </c>
      <c r="K4515" s="26">
        <v>8977259</v>
      </c>
      <c r="L4515" s="25">
        <v>19</v>
      </c>
      <c r="M4515" s="25" t="s">
        <v>134</v>
      </c>
    </row>
    <row r="4516" spans="1:13" s="5" customFormat="1" ht="15.75">
      <c r="A4516" s="4" t="s">
        <v>17</v>
      </c>
      <c r="B4516" s="4">
        <f t="shared" si="675"/>
        <v>0</v>
      </c>
      <c r="C4516" s="3"/>
      <c r="D4516" s="4">
        <f t="shared" si="676"/>
        <v>0</v>
      </c>
      <c r="E4516" s="3"/>
      <c r="F4516" s="4">
        <f t="shared" si="677"/>
        <v>21038247</v>
      </c>
      <c r="H4516" s="25" t="s">
        <v>208</v>
      </c>
      <c r="I4516" s="26">
        <v>6814652</v>
      </c>
      <c r="J4516" s="26">
        <v>7695736</v>
      </c>
      <c r="K4516" s="26">
        <v>8150863</v>
      </c>
      <c r="L4516" s="25">
        <v>20</v>
      </c>
      <c r="M4516" s="25" t="s">
        <v>135</v>
      </c>
    </row>
    <row r="4517" spans="1:13" s="5" customFormat="1" ht="15.75">
      <c r="A4517" s="4" t="s">
        <v>18</v>
      </c>
      <c r="B4517" s="4">
        <f t="shared" si="675"/>
        <v>9560019</v>
      </c>
      <c r="C4517" s="3"/>
      <c r="D4517" s="4">
        <f t="shared" si="676"/>
        <v>9696170</v>
      </c>
      <c r="E4517" s="3"/>
      <c r="F4517" s="4">
        <f t="shared" si="677"/>
        <v>8022627</v>
      </c>
      <c r="H4517" s="25" t="s">
        <v>208</v>
      </c>
      <c r="I4517" s="26">
        <v>49564813</v>
      </c>
      <c r="J4517" s="26">
        <v>51194375</v>
      </c>
      <c r="K4517" s="26">
        <v>52443888</v>
      </c>
      <c r="L4517" s="25">
        <v>21</v>
      </c>
      <c r="M4517" s="25" t="s">
        <v>136</v>
      </c>
    </row>
    <row r="4518" spans="1:13" s="5" customFormat="1" ht="15.75">
      <c r="A4518" s="4" t="s">
        <v>19</v>
      </c>
      <c r="B4518" s="4">
        <f t="shared" si="675"/>
        <v>369042</v>
      </c>
      <c r="C4518" s="3"/>
      <c r="D4518" s="4">
        <f t="shared" si="676"/>
        <v>425359</v>
      </c>
      <c r="E4518" s="3"/>
      <c r="F4518" s="4">
        <f t="shared" si="677"/>
        <v>426680</v>
      </c>
      <c r="H4518" s="25" t="s">
        <v>208</v>
      </c>
      <c r="I4518" s="26">
        <v>220723</v>
      </c>
      <c r="J4518" s="26">
        <v>226858</v>
      </c>
      <c r="K4518" s="26">
        <v>231681</v>
      </c>
      <c r="L4518" s="25">
        <v>22</v>
      </c>
      <c r="M4518" s="25" t="s">
        <v>137</v>
      </c>
    </row>
    <row r="4519" spans="1:13" s="5" customFormat="1" ht="15.75">
      <c r="A4519" s="4" t="s">
        <v>20</v>
      </c>
      <c r="B4519" s="4">
        <f t="shared" si="675"/>
        <v>13972</v>
      </c>
      <c r="C4519" s="3"/>
      <c r="D4519" s="4">
        <f t="shared" si="676"/>
        <v>14104</v>
      </c>
      <c r="E4519" s="3"/>
      <c r="F4519" s="4">
        <f t="shared" si="677"/>
        <v>14635</v>
      </c>
      <c r="H4519" s="25" t="s">
        <v>208</v>
      </c>
      <c r="I4519" s="26">
        <v>133565</v>
      </c>
      <c r="J4519" s="26">
        <v>199980</v>
      </c>
      <c r="K4519" s="26">
        <v>218647</v>
      </c>
      <c r="L4519" s="25">
        <v>23</v>
      </c>
      <c r="M4519" s="25" t="s">
        <v>138</v>
      </c>
    </row>
    <row r="4520" spans="1:13" s="5" customFormat="1" ht="15.75">
      <c r="A4520" s="4" t="s">
        <v>21</v>
      </c>
      <c r="B4520" s="4">
        <f t="shared" si="675"/>
        <v>1314000</v>
      </c>
      <c r="C4520" s="3"/>
      <c r="D4520" s="4">
        <f t="shared" si="676"/>
        <v>2170665</v>
      </c>
      <c r="E4520" s="3"/>
      <c r="F4520" s="4">
        <f t="shared" si="677"/>
        <v>2486977</v>
      </c>
      <c r="H4520" s="25" t="s">
        <v>208</v>
      </c>
      <c r="I4520" s="26">
        <v>861704</v>
      </c>
      <c r="J4520" s="26">
        <v>861288</v>
      </c>
      <c r="K4520" s="26">
        <v>871512</v>
      </c>
      <c r="L4520" s="25">
        <v>24</v>
      </c>
      <c r="M4520" s="25" t="s">
        <v>139</v>
      </c>
    </row>
    <row r="4521" spans="1:13" s="5" customFormat="1" ht="15.75">
      <c r="A4521" s="4"/>
      <c r="B4521" s="4"/>
      <c r="C4521" s="3"/>
      <c r="D4521" s="4"/>
      <c r="E4521" s="3"/>
      <c r="F4521" s="4"/>
      <c r="H4521" s="25" t="s">
        <v>208</v>
      </c>
      <c r="I4521" s="26">
        <v>405627</v>
      </c>
      <c r="J4521" s="26">
        <v>405472</v>
      </c>
      <c r="K4521" s="26">
        <v>413599</v>
      </c>
      <c r="L4521" s="25">
        <v>25</v>
      </c>
      <c r="M4521" s="25" t="s">
        <v>140</v>
      </c>
    </row>
    <row r="4522" spans="1:13" s="5" customFormat="1" ht="15.75">
      <c r="A4522" s="4" t="s">
        <v>22</v>
      </c>
      <c r="B4522" s="4">
        <f>I4514</f>
        <v>76203265</v>
      </c>
      <c r="C4522" s="3"/>
      <c r="D4522" s="4">
        <f>J4514</f>
        <v>93127550</v>
      </c>
      <c r="E4522" s="3"/>
      <c r="F4522" s="4">
        <f>K4514</f>
        <v>106290352</v>
      </c>
      <c r="H4522" s="25" t="s">
        <v>208</v>
      </c>
      <c r="I4522" s="26">
        <v>0</v>
      </c>
      <c r="J4522" s="26">
        <v>0</v>
      </c>
      <c r="K4522" s="26">
        <v>50000</v>
      </c>
      <c r="L4522" s="25">
        <v>26</v>
      </c>
      <c r="M4522" s="25" t="s">
        <v>141</v>
      </c>
    </row>
    <row r="4523" spans="1:13" s="5" customFormat="1" ht="15.75">
      <c r="A4523" s="4" t="s">
        <v>23</v>
      </c>
      <c r="B4523" s="4">
        <f>I4515</f>
        <v>8682896</v>
      </c>
      <c r="C4523" s="3"/>
      <c r="D4523" s="4">
        <f>J4515</f>
        <v>8977259</v>
      </c>
      <c r="E4523" s="3"/>
      <c r="F4523" s="4">
        <f>K4515</f>
        <v>8977259</v>
      </c>
      <c r="H4523" s="25" t="s">
        <v>208</v>
      </c>
      <c r="I4523" s="26">
        <v>23097244</v>
      </c>
      <c r="J4523" s="26">
        <v>23247014</v>
      </c>
      <c r="K4523" s="26">
        <v>23247014</v>
      </c>
      <c r="L4523" s="25">
        <v>27</v>
      </c>
      <c r="M4523" s="25" t="s">
        <v>142</v>
      </c>
    </row>
    <row r="4524" spans="1:13" s="5" customFormat="1" ht="15.75">
      <c r="A4524" s="4" t="s">
        <v>24</v>
      </c>
      <c r="B4524" s="12">
        <f>I4516</f>
        <v>6814652</v>
      </c>
      <c r="C4524" s="3"/>
      <c r="D4524" s="12">
        <f>J4516</f>
        <v>7695736</v>
      </c>
      <c r="E4524" s="3"/>
      <c r="F4524" s="12">
        <f>K4516</f>
        <v>8150863</v>
      </c>
      <c r="H4524" s="25" t="s">
        <v>208</v>
      </c>
      <c r="I4524" s="26">
        <v>2345216</v>
      </c>
      <c r="J4524" s="26">
        <v>2419604</v>
      </c>
      <c r="K4524" s="26">
        <v>2454487</v>
      </c>
      <c r="L4524" s="25">
        <v>28</v>
      </c>
      <c r="M4524" s="25" t="s">
        <v>143</v>
      </c>
    </row>
    <row r="4525" spans="1:13" s="5" customFormat="1" ht="15.75">
      <c r="A4525" s="4"/>
      <c r="B4525" s="4"/>
      <c r="C4525" s="3"/>
      <c r="D4525" s="4"/>
      <c r="E4525" s="3"/>
      <c r="F4525" s="4"/>
      <c r="H4525" s="25" t="s">
        <v>208</v>
      </c>
      <c r="I4525" s="26">
        <v>8134366</v>
      </c>
      <c r="J4525" s="26">
        <v>8255055</v>
      </c>
      <c r="K4525" s="26">
        <v>8754392</v>
      </c>
      <c r="L4525" s="25">
        <v>29</v>
      </c>
      <c r="M4525" s="25" t="s">
        <v>144</v>
      </c>
    </row>
    <row r="4526" spans="1:13" s="5" customFormat="1" ht="15.75">
      <c r="A4526" s="4" t="s">
        <v>25</v>
      </c>
      <c r="B4526" s="4">
        <f>SUM(B4522:B4525)</f>
        <v>91700813</v>
      </c>
      <c r="C4526" s="3"/>
      <c r="D4526" s="4">
        <f>SUM(D4522:D4525)</f>
        <v>109800545</v>
      </c>
      <c r="E4526" s="3"/>
      <c r="F4526" s="4">
        <f>SUM(F4522:F4525)</f>
        <v>123418474</v>
      </c>
      <c r="H4526" s="25" t="s">
        <v>208</v>
      </c>
      <c r="I4526" s="26">
        <v>0</v>
      </c>
      <c r="J4526" s="26">
        <v>110587</v>
      </c>
      <c r="K4526" s="26">
        <v>103756</v>
      </c>
      <c r="L4526" s="25">
        <v>30</v>
      </c>
      <c r="M4526" s="25" t="s">
        <v>145</v>
      </c>
    </row>
    <row r="4527" spans="1:13" s="5" customFormat="1" ht="15.75">
      <c r="A4527" s="4"/>
      <c r="B4527" s="4"/>
      <c r="C4527" s="3"/>
      <c r="D4527" s="4"/>
      <c r="E4527" s="3"/>
      <c r="F4527" s="4"/>
      <c r="H4527" s="25" t="s">
        <v>208</v>
      </c>
      <c r="I4527" s="26">
        <v>134515903</v>
      </c>
      <c r="J4527" s="26">
        <v>150488422</v>
      </c>
      <c r="K4527" s="26">
        <v>149100000</v>
      </c>
      <c r="L4527" s="25">
        <v>31</v>
      </c>
      <c r="M4527" s="25" t="s">
        <v>146</v>
      </c>
    </row>
    <row r="4528" spans="1:13" s="5" customFormat="1" ht="15.75">
      <c r="A4528" s="4" t="s">
        <v>26</v>
      </c>
      <c r="B4528" s="4">
        <f aca="true" t="shared" si="678" ref="B4528:B4533">I4517</f>
        <v>49564813</v>
      </c>
      <c r="C4528" s="3"/>
      <c r="D4528" s="4">
        <f aca="true" t="shared" si="679" ref="D4528:D4533">J4517</f>
        <v>51194375</v>
      </c>
      <c r="E4528" s="3"/>
      <c r="F4528" s="4">
        <f aca="true" t="shared" si="680" ref="F4528:F4533">K4517</f>
        <v>52443888</v>
      </c>
      <c r="H4528" s="25" t="s">
        <v>208</v>
      </c>
      <c r="I4528" s="26">
        <v>11252910</v>
      </c>
      <c r="J4528" s="26">
        <v>12173724</v>
      </c>
      <c r="K4528" s="26">
        <v>12613600</v>
      </c>
      <c r="L4528" s="25">
        <v>32</v>
      </c>
      <c r="M4528" s="25" t="s">
        <v>147</v>
      </c>
    </row>
    <row r="4529" spans="1:13" s="5" customFormat="1" ht="15.75">
      <c r="A4529" s="4" t="s">
        <v>27</v>
      </c>
      <c r="B4529" s="4">
        <f t="shared" si="678"/>
        <v>220723</v>
      </c>
      <c r="C4529" s="3"/>
      <c r="D4529" s="4">
        <f t="shared" si="679"/>
        <v>226858</v>
      </c>
      <c r="E4529" s="3"/>
      <c r="F4529" s="4">
        <f t="shared" si="680"/>
        <v>231681</v>
      </c>
      <c r="H4529" s="25" t="s">
        <v>208</v>
      </c>
      <c r="I4529" s="26">
        <v>16901545</v>
      </c>
      <c r="J4529" s="26">
        <v>16804213</v>
      </c>
      <c r="K4529" s="26">
        <v>17526991</v>
      </c>
      <c r="L4529" s="25">
        <v>33</v>
      </c>
      <c r="M4529" s="25" t="s">
        <v>148</v>
      </c>
    </row>
    <row r="4530" spans="1:13" s="5" customFormat="1" ht="15.75">
      <c r="A4530" s="4" t="s">
        <v>28</v>
      </c>
      <c r="B4530" s="4">
        <f t="shared" si="678"/>
        <v>133565</v>
      </c>
      <c r="C4530" s="3"/>
      <c r="D4530" s="4">
        <f t="shared" si="679"/>
        <v>199980</v>
      </c>
      <c r="E4530" s="3"/>
      <c r="F4530" s="4">
        <f t="shared" si="680"/>
        <v>218647</v>
      </c>
      <c r="H4530" s="25" t="s">
        <v>208</v>
      </c>
      <c r="I4530" s="26">
        <v>3243628</v>
      </c>
      <c r="J4530" s="26">
        <v>2778697</v>
      </c>
      <c r="K4530" s="26">
        <v>1932914</v>
      </c>
      <c r="L4530" s="25">
        <v>34</v>
      </c>
      <c r="M4530" s="25" t="s">
        <v>149</v>
      </c>
    </row>
    <row r="4531" spans="1:13" s="5" customFormat="1" ht="15.75">
      <c r="A4531" s="4" t="s">
        <v>29</v>
      </c>
      <c r="B4531" s="4">
        <f t="shared" si="678"/>
        <v>861704</v>
      </c>
      <c r="C4531" s="3"/>
      <c r="D4531" s="4">
        <f t="shared" si="679"/>
        <v>861288</v>
      </c>
      <c r="E4531" s="3"/>
      <c r="F4531" s="4">
        <f t="shared" si="680"/>
        <v>871512</v>
      </c>
      <c r="H4531" s="25" t="s">
        <v>208</v>
      </c>
      <c r="I4531" s="26">
        <v>1086174</v>
      </c>
      <c r="J4531" s="26">
        <v>543970</v>
      </c>
      <c r="K4531" s="26">
        <v>543972</v>
      </c>
      <c r="L4531" s="25">
        <v>35</v>
      </c>
      <c r="M4531" s="25" t="s">
        <v>150</v>
      </c>
    </row>
    <row r="4532" spans="1:13" s="5" customFormat="1" ht="15.75">
      <c r="A4532" s="4" t="s">
        <v>30</v>
      </c>
      <c r="B4532" s="4">
        <f t="shared" si="678"/>
        <v>405627</v>
      </c>
      <c r="C4532" s="3"/>
      <c r="D4532" s="4">
        <f t="shared" si="679"/>
        <v>405472</v>
      </c>
      <c r="E4532" s="3"/>
      <c r="F4532" s="4">
        <f t="shared" si="680"/>
        <v>413599</v>
      </c>
      <c r="H4532" s="25" t="s">
        <v>208</v>
      </c>
      <c r="I4532" s="26">
        <v>659340</v>
      </c>
      <c r="J4532" s="26">
        <v>897000</v>
      </c>
      <c r="K4532" s="26">
        <v>900000</v>
      </c>
      <c r="L4532" s="25">
        <v>36</v>
      </c>
      <c r="M4532" s="25" t="s">
        <v>151</v>
      </c>
    </row>
    <row r="4533" spans="1:13" s="5" customFormat="1" ht="15.75">
      <c r="A4533" s="4" t="s">
        <v>31</v>
      </c>
      <c r="B4533" s="12">
        <f t="shared" si="678"/>
        <v>0</v>
      </c>
      <c r="C4533" s="3"/>
      <c r="D4533" s="12">
        <f t="shared" si="679"/>
        <v>0</v>
      </c>
      <c r="E4533" s="3"/>
      <c r="F4533" s="12">
        <f t="shared" si="680"/>
        <v>50000</v>
      </c>
      <c r="H4533" s="25" t="s">
        <v>208</v>
      </c>
      <c r="I4533" s="26">
        <v>0</v>
      </c>
      <c r="J4533" s="26">
        <v>569441</v>
      </c>
      <c r="K4533" s="26">
        <v>569538</v>
      </c>
      <c r="L4533" s="25">
        <v>37</v>
      </c>
      <c r="M4533" s="25" t="s">
        <v>152</v>
      </c>
    </row>
    <row r="4534" spans="1:12" s="5" customFormat="1" ht="15.75">
      <c r="A4534" s="4"/>
      <c r="B4534" s="4"/>
      <c r="C4534" s="3"/>
      <c r="D4534" s="4"/>
      <c r="E4534" s="3"/>
      <c r="F4534" s="4"/>
      <c r="L4534" s="25"/>
    </row>
    <row r="4535" spans="1:12" s="5" customFormat="1" ht="15.75">
      <c r="A4535" s="4" t="s">
        <v>32</v>
      </c>
      <c r="B4535" s="4">
        <f>SUM(B4528:B4534)</f>
        <v>51186432</v>
      </c>
      <c r="C4535" s="3"/>
      <c r="D4535" s="4">
        <f>SUM(D4528:D4534)</f>
        <v>52887973</v>
      </c>
      <c r="E4535" s="3"/>
      <c r="F4535" s="4">
        <f>SUM(F4528:F4534)</f>
        <v>54229327</v>
      </c>
      <c r="L4535" s="25"/>
    </row>
    <row r="4536" spans="1:12" s="5" customFormat="1" ht="15.75">
      <c r="A4536" s="4"/>
      <c r="B4536" s="4"/>
      <c r="C4536" s="3"/>
      <c r="D4536" s="4"/>
      <c r="E4536" s="3"/>
      <c r="F4536" s="4"/>
      <c r="L4536" s="25"/>
    </row>
    <row r="4537" spans="1:12" s="5" customFormat="1" ht="15.75">
      <c r="A4537" s="4" t="s">
        <v>33</v>
      </c>
      <c r="B4537" s="4">
        <f>I4523</f>
        <v>23097244</v>
      </c>
      <c r="C4537" s="3"/>
      <c r="D4537" s="4">
        <f>J4523</f>
        <v>23247014</v>
      </c>
      <c r="E4537" s="3"/>
      <c r="F4537" s="4">
        <f>K4523</f>
        <v>23247014</v>
      </c>
      <c r="L4537" s="25"/>
    </row>
    <row r="4538" spans="1:12" s="5" customFormat="1" ht="15.75">
      <c r="A4538" s="4" t="s">
        <v>34</v>
      </c>
      <c r="B4538" s="4">
        <f>I4524</f>
        <v>2345216</v>
      </c>
      <c r="C4538" s="3"/>
      <c r="D4538" s="4">
        <f>J4524</f>
        <v>2419604</v>
      </c>
      <c r="E4538" s="3"/>
      <c r="F4538" s="4">
        <f>K4524</f>
        <v>2454487</v>
      </c>
      <c r="L4538" s="25"/>
    </row>
    <row r="4539" spans="1:12" s="5" customFormat="1" ht="15.75">
      <c r="A4539" s="4" t="s">
        <v>35</v>
      </c>
      <c r="B4539" s="4">
        <f>I4525</f>
        <v>8134366</v>
      </c>
      <c r="C4539" s="3"/>
      <c r="D4539" s="4">
        <f>J4525</f>
        <v>8255055</v>
      </c>
      <c r="E4539" s="3"/>
      <c r="F4539" s="4">
        <f>K4525</f>
        <v>8754392</v>
      </c>
      <c r="L4539" s="25"/>
    </row>
    <row r="4540" spans="1:12" s="5" customFormat="1" ht="15.75">
      <c r="A4540" s="4" t="s">
        <v>36</v>
      </c>
      <c r="B4540" s="12">
        <f>I4526</f>
        <v>0</v>
      </c>
      <c r="C4540" s="3"/>
      <c r="D4540" s="12">
        <f>J4526</f>
        <v>110587</v>
      </c>
      <c r="E4540" s="3"/>
      <c r="F4540" s="12">
        <f>K4526</f>
        <v>103756</v>
      </c>
      <c r="L4540" s="25"/>
    </row>
    <row r="4541" spans="1:12" s="5" customFormat="1" ht="15.75">
      <c r="A4541" s="4"/>
      <c r="B4541" s="4"/>
      <c r="C4541" s="3"/>
      <c r="D4541" s="4"/>
      <c r="E4541" s="3"/>
      <c r="F4541" s="4"/>
      <c r="L4541" s="25"/>
    </row>
    <row r="4542" spans="1:12" s="5" customFormat="1" ht="15.75">
      <c r="A4542" s="4" t="s">
        <v>37</v>
      </c>
      <c r="B4542" s="4">
        <f>SUM(B4537:B4541)</f>
        <v>33576826</v>
      </c>
      <c r="C4542" s="3"/>
      <c r="D4542" s="4">
        <f>SUM(D4537:D4541)</f>
        <v>34032260</v>
      </c>
      <c r="E4542" s="3"/>
      <c r="F4542" s="4">
        <f>SUM(F4537:F4541)</f>
        <v>34559649</v>
      </c>
      <c r="L4542" s="25"/>
    </row>
    <row r="4543" spans="1:12" s="5" customFormat="1" ht="15.75">
      <c r="A4543" s="4"/>
      <c r="B4543" s="4"/>
      <c r="C4543" s="3"/>
      <c r="D4543" s="4"/>
      <c r="E4543" s="3"/>
      <c r="F4543" s="4"/>
      <c r="L4543" s="25"/>
    </row>
    <row r="4544" spans="1:12" s="5" customFormat="1" ht="15.75">
      <c r="A4544" s="4" t="s">
        <v>38</v>
      </c>
      <c r="B4544" s="4">
        <f aca="true" t="shared" si="681" ref="B4544:B4549">I4527</f>
        <v>134515903</v>
      </c>
      <c r="C4544" s="3"/>
      <c r="D4544" s="4">
        <f aca="true" t="shared" si="682" ref="D4544:D4549">J4527</f>
        <v>150488422</v>
      </c>
      <c r="E4544" s="3"/>
      <c r="F4544" s="4">
        <f aca="true" t="shared" si="683" ref="F4544:F4549">K4527</f>
        <v>149100000</v>
      </c>
      <c r="L4544" s="25"/>
    </row>
    <row r="4545" spans="1:12" s="5" customFormat="1" ht="15.75">
      <c r="A4545" s="4" t="s">
        <v>39</v>
      </c>
      <c r="B4545" s="4">
        <f t="shared" si="681"/>
        <v>11252910</v>
      </c>
      <c r="C4545" s="3"/>
      <c r="D4545" s="4">
        <f t="shared" si="682"/>
        <v>12173724</v>
      </c>
      <c r="E4545" s="3"/>
      <c r="F4545" s="4">
        <f t="shared" si="683"/>
        <v>12613600</v>
      </c>
      <c r="L4545" s="25"/>
    </row>
    <row r="4546" spans="1:12" s="5" customFormat="1" ht="15.75">
      <c r="A4546" s="4" t="s">
        <v>40</v>
      </c>
      <c r="B4546" s="4">
        <f t="shared" si="681"/>
        <v>16901545</v>
      </c>
      <c r="C4546" s="3"/>
      <c r="D4546" s="4">
        <f t="shared" si="682"/>
        <v>16804213</v>
      </c>
      <c r="E4546" s="3"/>
      <c r="F4546" s="4">
        <f t="shared" si="683"/>
        <v>17526991</v>
      </c>
      <c r="L4546" s="25"/>
    </row>
    <row r="4547" spans="1:12" s="5" customFormat="1" ht="15.75">
      <c r="A4547" s="4" t="s">
        <v>41</v>
      </c>
      <c r="B4547" s="4">
        <f t="shared" si="681"/>
        <v>3243628</v>
      </c>
      <c r="C4547" s="3"/>
      <c r="D4547" s="4">
        <f t="shared" si="682"/>
        <v>2778697</v>
      </c>
      <c r="E4547" s="3"/>
      <c r="F4547" s="4">
        <f t="shared" si="683"/>
        <v>1932914</v>
      </c>
      <c r="L4547" s="25"/>
    </row>
    <row r="4548" spans="1:12" s="5" customFormat="1" ht="15.75">
      <c r="A4548" s="4" t="s">
        <v>42</v>
      </c>
      <c r="B4548" s="4">
        <f t="shared" si="681"/>
        <v>1086174</v>
      </c>
      <c r="C4548" s="3"/>
      <c r="D4548" s="4">
        <f t="shared" si="682"/>
        <v>543970</v>
      </c>
      <c r="E4548" s="3"/>
      <c r="F4548" s="4">
        <f t="shared" si="683"/>
        <v>543972</v>
      </c>
      <c r="L4548" s="25"/>
    </row>
    <row r="4549" spans="1:12" s="5" customFormat="1" ht="15.75">
      <c r="A4549" s="4" t="s">
        <v>43</v>
      </c>
      <c r="B4549" s="4">
        <f t="shared" si="681"/>
        <v>659340</v>
      </c>
      <c r="C4549" s="3"/>
      <c r="D4549" s="4">
        <f t="shared" si="682"/>
        <v>897000</v>
      </c>
      <c r="E4549" s="3"/>
      <c r="F4549" s="4">
        <f t="shared" si="683"/>
        <v>900000</v>
      </c>
      <c r="L4549" s="25"/>
    </row>
    <row r="4550" spans="1:12" s="5" customFormat="1" ht="15.75">
      <c r="A4550" s="4" t="s">
        <v>44</v>
      </c>
      <c r="B4550" s="4"/>
      <c r="C4550" s="4"/>
      <c r="D4550" s="4"/>
      <c r="E4550" s="3"/>
      <c r="F4550" s="4"/>
      <c r="L4550" s="25"/>
    </row>
    <row r="4551" spans="1:12" s="5" customFormat="1" ht="15.75">
      <c r="A4551" s="4" t="s">
        <v>45</v>
      </c>
      <c r="B4551" s="12">
        <f>I4533</f>
        <v>0</v>
      </c>
      <c r="C4551" s="3"/>
      <c r="D4551" s="12">
        <f>J4533</f>
        <v>569441</v>
      </c>
      <c r="E4551" s="3"/>
      <c r="F4551" s="12">
        <f>K4533</f>
        <v>569538</v>
      </c>
      <c r="L4551" s="25"/>
    </row>
    <row r="4552" spans="1:12" s="5" customFormat="1" ht="15.75">
      <c r="A4552" s="4"/>
      <c r="B4552" s="4"/>
      <c r="C4552" s="4"/>
      <c r="D4552" s="4"/>
      <c r="E4552" s="3"/>
      <c r="F4552" s="4"/>
      <c r="L4552" s="25"/>
    </row>
    <row r="4553" spans="1:12" s="5" customFormat="1" ht="15.75">
      <c r="A4553" s="4" t="s">
        <v>46</v>
      </c>
      <c r="B4553" s="4">
        <f>SUM(B4497:B4498)+B4507+SUM(B4511:B4520)+B4526+B4535+SUM(B4541:B4552)</f>
        <v>514408015</v>
      </c>
      <c r="C4553" s="3"/>
      <c r="D4553" s="4">
        <f>SUM(D4497:D4498)+D4507+SUM(D4511:D4520)+D4526+D4535+SUM(D4541:D4552)</f>
        <v>564196399</v>
      </c>
      <c r="E4553" s="3"/>
      <c r="F4553" s="4">
        <f>SUM(F4497:F4498)+F4507+SUM(F4511:F4520)+F4526+F4535+SUM(F4541:F4552)</f>
        <v>606246779</v>
      </c>
      <c r="L4553" s="25"/>
    </row>
    <row r="4554" spans="1:12" s="5" customFormat="1" ht="15.75">
      <c r="A4554" s="4"/>
      <c r="B4554" s="4"/>
      <c r="C4554" s="3"/>
      <c r="D4554" s="4"/>
      <c r="E4554" s="3"/>
      <c r="F4554" s="4"/>
      <c r="L4554" s="25"/>
    </row>
    <row r="4555" spans="1:12" s="5" customFormat="1" ht="15.75">
      <c r="A4555" s="13" t="s">
        <v>47</v>
      </c>
      <c r="B4555" s="4"/>
      <c r="C4555" s="4"/>
      <c r="D4555" s="4"/>
      <c r="E4555" s="4"/>
      <c r="F4555" s="4"/>
      <c r="L4555" s="25"/>
    </row>
    <row r="4556" spans="1:12" s="5" customFormat="1" ht="15.75">
      <c r="A4556" s="14" t="s">
        <v>48</v>
      </c>
      <c r="B4556" s="4"/>
      <c r="C4556" s="3"/>
      <c r="D4556" s="4"/>
      <c r="E4556" s="3"/>
      <c r="F4556" s="4"/>
      <c r="L4556" s="25"/>
    </row>
    <row r="4557" spans="1:12" s="5" customFormat="1" ht="15.75">
      <c r="A4557" s="14" t="s">
        <v>49</v>
      </c>
      <c r="B4557" s="4"/>
      <c r="C4557" s="3"/>
      <c r="D4557" s="4"/>
      <c r="E4557" s="3"/>
      <c r="F4557" s="4"/>
      <c r="L4557" s="25"/>
    </row>
    <row r="4558" spans="1:12" s="5" customFormat="1" ht="15.75">
      <c r="A4558" s="14" t="s">
        <v>50</v>
      </c>
      <c r="B4558" s="3"/>
      <c r="C4558" s="3"/>
      <c r="D4558" s="3"/>
      <c r="E4558" s="3"/>
      <c r="F4558" s="3"/>
      <c r="L4558" s="25"/>
    </row>
    <row r="4559" spans="1:12" s="5" customFormat="1" ht="15.75">
      <c r="A4559" s="14" t="s">
        <v>51</v>
      </c>
      <c r="B4559" s="4"/>
      <c r="C4559" s="3"/>
      <c r="D4559" s="4"/>
      <c r="E4559" s="3"/>
      <c r="F4559" s="4"/>
      <c r="L4559" s="25"/>
    </row>
    <row r="4560" spans="1:12" s="5" customFormat="1" ht="15.75">
      <c r="A4560" s="4"/>
      <c r="B4560" s="4"/>
      <c r="C4560" s="3"/>
      <c r="D4560" s="4"/>
      <c r="E4560" s="3"/>
      <c r="F4560" s="4"/>
      <c r="L4560" s="25"/>
    </row>
    <row r="4561" spans="1:12" s="5" customFormat="1" ht="15.75">
      <c r="A4561" s="4"/>
      <c r="B4561" s="4"/>
      <c r="C4561" s="3"/>
      <c r="D4561" s="4"/>
      <c r="E4561" s="3"/>
      <c r="F4561" s="4"/>
      <c r="L4561" s="25"/>
    </row>
    <row r="4562" spans="1:12" s="5" customFormat="1" ht="15.75">
      <c r="A4562" s="15"/>
      <c r="B4562" s="4"/>
      <c r="C4562" s="3"/>
      <c r="D4562" s="4"/>
      <c r="E4562" s="3"/>
      <c r="F4562" s="4"/>
      <c r="L4562" s="25"/>
    </row>
    <row r="4563" spans="1:12" s="5" customFormat="1" ht="15.75">
      <c r="A4563" s="15"/>
      <c r="B4563" s="4"/>
      <c r="C4563" s="3"/>
      <c r="D4563" s="4"/>
      <c r="E4563" s="3"/>
      <c r="F4563" s="4"/>
      <c r="L4563" s="25"/>
    </row>
    <row r="4564" spans="1:12" s="5" customFormat="1" ht="15.75">
      <c r="A4564" s="16"/>
      <c r="B4564" s="4"/>
      <c r="C4564" s="3"/>
      <c r="D4564" s="4"/>
      <c r="E4564" s="3"/>
      <c r="F4564" s="4"/>
      <c r="L4564" s="25"/>
    </row>
    <row r="4565" spans="1:12" s="5" customFormat="1" ht="15.75">
      <c r="A4565" s="17"/>
      <c r="B4565" s="4"/>
      <c r="C4565" s="3"/>
      <c r="D4565" s="4"/>
      <c r="E4565" s="3"/>
      <c r="F4565" s="4"/>
      <c r="L4565" s="25"/>
    </row>
    <row r="4566" spans="1:12" s="5" customFormat="1" ht="15.75">
      <c r="A4566" s="18" t="s">
        <v>52</v>
      </c>
      <c r="B4566" s="4"/>
      <c r="C4566" s="3"/>
      <c r="D4566" s="4"/>
      <c r="E4566" s="3"/>
      <c r="F4566" s="4"/>
      <c r="L4566" s="25"/>
    </row>
    <row r="4567" spans="1:12" s="5" customFormat="1" ht="15.75">
      <c r="A4567" s="4"/>
      <c r="B4567" s="4"/>
      <c r="C4567" s="3"/>
      <c r="D4567" s="4"/>
      <c r="E4567" s="3"/>
      <c r="F4567" s="4"/>
      <c r="L4567" s="25"/>
    </row>
    <row r="4568" spans="1:12" s="5" customFormat="1" ht="15.75">
      <c r="A4568" s="6" t="s">
        <v>0</v>
      </c>
      <c r="B4568" s="4"/>
      <c r="C4568" s="3"/>
      <c r="D4568" s="4"/>
      <c r="E4568" s="3"/>
      <c r="F4568" s="4"/>
      <c r="L4568" s="25"/>
    </row>
    <row r="4569" spans="1:12" s="5" customFormat="1" ht="15.75">
      <c r="A4569" s="4"/>
      <c r="B4569" s="4"/>
      <c r="C4569" s="3"/>
      <c r="D4569" s="4"/>
      <c r="E4569" s="3"/>
      <c r="F4569" s="4"/>
      <c r="L4569" s="25"/>
    </row>
    <row r="4570" spans="1:12" s="5" customFormat="1" ht="15.75">
      <c r="A4570" s="6" t="s">
        <v>1</v>
      </c>
      <c r="B4570" s="4"/>
      <c r="C4570" s="3"/>
      <c r="D4570" s="4"/>
      <c r="E4570" s="3"/>
      <c r="F4570" s="4"/>
      <c r="L4570" s="25"/>
    </row>
    <row r="4571" spans="1:12" s="5" customFormat="1" ht="15.75">
      <c r="A4571" s="19" t="s">
        <v>109</v>
      </c>
      <c r="B4571" s="4"/>
      <c r="C4571" s="3"/>
      <c r="D4571" s="4"/>
      <c r="E4571" s="3"/>
      <c r="F4571" s="4"/>
      <c r="L4571" s="25"/>
    </row>
    <row r="4572" spans="1:12" s="5" customFormat="1" ht="15.75">
      <c r="A4572" s="4"/>
      <c r="B4572" s="4"/>
      <c r="C4572" s="3"/>
      <c r="D4572" s="8"/>
      <c r="E4572" s="9"/>
      <c r="F4572" s="8"/>
      <c r="L4572" s="25"/>
    </row>
    <row r="4573" spans="1:12" s="5" customFormat="1" ht="15.75">
      <c r="A4573" s="4"/>
      <c r="B4573" s="10"/>
      <c r="C4573" s="11"/>
      <c r="D4573" s="10"/>
      <c r="E4573" s="11"/>
      <c r="F4573" s="10"/>
      <c r="L4573" s="25"/>
    </row>
    <row r="4574" spans="1:12" s="5" customFormat="1" ht="15.75">
      <c r="A4574" s="4"/>
      <c r="B4574" s="2">
        <v>1997</v>
      </c>
      <c r="C4574" s="1"/>
      <c r="D4574" s="2">
        <v>1998</v>
      </c>
      <c r="E4574" s="1"/>
      <c r="F4574" s="2">
        <v>1999</v>
      </c>
      <c r="L4574" s="25"/>
    </row>
    <row r="4575" spans="1:12" s="5" customFormat="1" ht="15.75">
      <c r="A4575" s="4"/>
      <c r="B4575" s="4"/>
      <c r="C4575" s="3"/>
      <c r="D4575" s="4"/>
      <c r="E4575" s="3"/>
      <c r="F4575" s="4"/>
      <c r="L4575" s="25"/>
    </row>
    <row r="4576" spans="1:13" s="5" customFormat="1" ht="15.75">
      <c r="A4576" s="4" t="s">
        <v>3</v>
      </c>
      <c r="B4576" s="4">
        <f>I4576</f>
        <v>2800894</v>
      </c>
      <c r="C4576" s="3"/>
      <c r="D4576" s="4">
        <f>J4576</f>
        <v>6112695</v>
      </c>
      <c r="E4576" s="3"/>
      <c r="F4576" s="4">
        <f>K4576</f>
        <v>5999333</v>
      </c>
      <c r="H4576" s="25" t="s">
        <v>209</v>
      </c>
      <c r="I4576" s="26">
        <v>2800894</v>
      </c>
      <c r="J4576" s="26">
        <v>6112695</v>
      </c>
      <c r="K4576" s="26">
        <v>5999333</v>
      </c>
      <c r="L4576" s="25">
        <v>1</v>
      </c>
      <c r="M4576" s="25" t="s">
        <v>116</v>
      </c>
    </row>
    <row r="4577" spans="1:13" s="5" customFormat="1" ht="15.75">
      <c r="A4577" s="4" t="s">
        <v>4</v>
      </c>
      <c r="B4577" s="4">
        <f>I4577</f>
        <v>8475603</v>
      </c>
      <c r="C4577" s="3"/>
      <c r="D4577" s="4">
        <f>J4577</f>
        <v>8366652</v>
      </c>
      <c r="E4577" s="3"/>
      <c r="F4577" s="4">
        <f>K4577</f>
        <v>8189027</v>
      </c>
      <c r="H4577" s="25" t="s">
        <v>209</v>
      </c>
      <c r="I4577" s="26">
        <v>8475603</v>
      </c>
      <c r="J4577" s="26">
        <v>8366652</v>
      </c>
      <c r="K4577" s="26">
        <v>8189027</v>
      </c>
      <c r="L4577" s="25">
        <v>2</v>
      </c>
      <c r="M4577" s="25" t="s">
        <v>117</v>
      </c>
    </row>
    <row r="4578" spans="1:13" s="5" customFormat="1" ht="15.75">
      <c r="A4578" s="4"/>
      <c r="B4578" s="4"/>
      <c r="C4578" s="3"/>
      <c r="D4578" s="4"/>
      <c r="E4578" s="3"/>
      <c r="F4578" s="4"/>
      <c r="H4578" s="25" t="s">
        <v>209</v>
      </c>
      <c r="I4578" s="26">
        <v>107698652</v>
      </c>
      <c r="J4578" s="26">
        <v>108327463</v>
      </c>
      <c r="K4578" s="26">
        <v>108934314</v>
      </c>
      <c r="L4578" s="25">
        <v>3</v>
      </c>
      <c r="M4578" s="25" t="s">
        <v>118</v>
      </c>
    </row>
    <row r="4579" spans="1:13" s="5" customFormat="1" ht="15.75">
      <c r="A4579" s="4" t="s">
        <v>5</v>
      </c>
      <c r="B4579" s="4">
        <f aca="true" t="shared" si="684" ref="B4579:B4584">I4578</f>
        <v>107698652</v>
      </c>
      <c r="C4579" s="3"/>
      <c r="D4579" s="4">
        <f aca="true" t="shared" si="685" ref="D4579:D4584">J4578</f>
        <v>108327463</v>
      </c>
      <c r="E4579" s="3"/>
      <c r="F4579" s="4">
        <f aca="true" t="shared" si="686" ref="F4579:F4584">K4578</f>
        <v>108934314</v>
      </c>
      <c r="H4579" s="25" t="s">
        <v>209</v>
      </c>
      <c r="I4579" s="26">
        <v>191829</v>
      </c>
      <c r="J4579" s="26">
        <v>191829</v>
      </c>
      <c r="K4579" s="26">
        <v>127212</v>
      </c>
      <c r="L4579" s="25">
        <v>4</v>
      </c>
      <c r="M4579" s="25" t="s">
        <v>119</v>
      </c>
    </row>
    <row r="4580" spans="1:13" s="5" customFormat="1" ht="15.75">
      <c r="A4580" s="4" t="s">
        <v>6</v>
      </c>
      <c r="B4580" s="4">
        <f t="shared" si="684"/>
        <v>191829</v>
      </c>
      <c r="C4580" s="3"/>
      <c r="D4580" s="4">
        <f t="shared" si="685"/>
        <v>191829</v>
      </c>
      <c r="E4580" s="3"/>
      <c r="F4580" s="4">
        <f t="shared" si="686"/>
        <v>127212</v>
      </c>
      <c r="H4580" s="25" t="s">
        <v>209</v>
      </c>
      <c r="I4580" s="26">
        <v>1396208</v>
      </c>
      <c r="J4580" s="26">
        <v>1622828</v>
      </c>
      <c r="K4580" s="26">
        <v>1725458</v>
      </c>
      <c r="L4580" s="25">
        <v>5</v>
      </c>
      <c r="M4580" s="25" t="s">
        <v>120</v>
      </c>
    </row>
    <row r="4581" spans="1:13" s="5" customFormat="1" ht="15.75">
      <c r="A4581" s="4" t="s">
        <v>7</v>
      </c>
      <c r="B4581" s="4">
        <f t="shared" si="684"/>
        <v>1396208</v>
      </c>
      <c r="C4581" s="3"/>
      <c r="D4581" s="4">
        <f t="shared" si="685"/>
        <v>1622828</v>
      </c>
      <c r="E4581" s="3"/>
      <c r="F4581" s="4">
        <f t="shared" si="686"/>
        <v>1725458</v>
      </c>
      <c r="H4581" s="25" t="s">
        <v>209</v>
      </c>
      <c r="I4581" s="26">
        <v>13339428</v>
      </c>
      <c r="J4581" s="26">
        <v>12112036</v>
      </c>
      <c r="K4581" s="26">
        <v>13965296</v>
      </c>
      <c r="L4581" s="25">
        <v>6</v>
      </c>
      <c r="M4581" s="25" t="s">
        <v>121</v>
      </c>
    </row>
    <row r="4582" spans="1:13" s="5" customFormat="1" ht="15.75">
      <c r="A4582" s="4" t="s">
        <v>8</v>
      </c>
      <c r="B4582" s="4">
        <f t="shared" si="684"/>
        <v>13339428</v>
      </c>
      <c r="C4582" s="3"/>
      <c r="D4582" s="4">
        <f t="shared" si="685"/>
        <v>12112036</v>
      </c>
      <c r="E4582" s="3"/>
      <c r="F4582" s="4">
        <f t="shared" si="686"/>
        <v>13965296</v>
      </c>
      <c r="H4582" s="25" t="s">
        <v>209</v>
      </c>
      <c r="I4582" s="26">
        <v>777713</v>
      </c>
      <c r="J4582" s="26">
        <v>736519</v>
      </c>
      <c r="K4582" s="26">
        <v>760654</v>
      </c>
      <c r="L4582" s="25">
        <v>7</v>
      </c>
      <c r="M4582" s="25" t="s">
        <v>122</v>
      </c>
    </row>
    <row r="4583" spans="1:13" s="5" customFormat="1" ht="15.75">
      <c r="A4583" s="4" t="s">
        <v>9</v>
      </c>
      <c r="B4583" s="4">
        <f t="shared" si="684"/>
        <v>777713</v>
      </c>
      <c r="C4583" s="3"/>
      <c r="D4583" s="4">
        <f t="shared" si="685"/>
        <v>736519</v>
      </c>
      <c r="E4583" s="3"/>
      <c r="F4583" s="4">
        <f t="shared" si="686"/>
        <v>760654</v>
      </c>
      <c r="H4583" s="25" t="s">
        <v>209</v>
      </c>
      <c r="I4583" s="26">
        <v>0</v>
      </c>
      <c r="J4583" s="26">
        <v>1787824</v>
      </c>
      <c r="K4583" s="26">
        <v>1765036</v>
      </c>
      <c r="L4583" s="25">
        <v>8</v>
      </c>
      <c r="M4583" s="25" t="s">
        <v>123</v>
      </c>
    </row>
    <row r="4584" spans="1:13" s="5" customFormat="1" ht="15.75">
      <c r="A4584" s="4" t="s">
        <v>10</v>
      </c>
      <c r="B4584" s="12">
        <f t="shared" si="684"/>
        <v>0</v>
      </c>
      <c r="C4584" s="3"/>
      <c r="D4584" s="12">
        <f t="shared" si="685"/>
        <v>1787824</v>
      </c>
      <c r="E4584" s="3"/>
      <c r="F4584" s="12">
        <f t="shared" si="686"/>
        <v>1765036</v>
      </c>
      <c r="H4584" s="25" t="s">
        <v>209</v>
      </c>
      <c r="I4584" s="26">
        <v>20146844</v>
      </c>
      <c r="J4584" s="26">
        <v>27744407</v>
      </c>
      <c r="K4584" s="26">
        <v>27342760</v>
      </c>
      <c r="L4584" s="25">
        <v>9</v>
      </c>
      <c r="M4584" s="25" t="s">
        <v>124</v>
      </c>
    </row>
    <row r="4585" spans="1:13" s="5" customFormat="1" ht="15.75">
      <c r="A4585" s="4"/>
      <c r="B4585" s="3"/>
      <c r="C4585" s="3"/>
      <c r="D4585" s="3"/>
      <c r="E4585" s="3"/>
      <c r="F4585" s="3"/>
      <c r="H4585" s="25" t="s">
        <v>209</v>
      </c>
      <c r="I4585" s="26">
        <v>2248350</v>
      </c>
      <c r="J4585" s="26">
        <v>2926141</v>
      </c>
      <c r="K4585" s="26">
        <v>2787749</v>
      </c>
      <c r="L4585" s="25">
        <v>10</v>
      </c>
      <c r="M4585" s="25" t="s">
        <v>125</v>
      </c>
    </row>
    <row r="4586" spans="1:13" s="5" customFormat="1" ht="15.75">
      <c r="A4586" s="4" t="s">
        <v>11</v>
      </c>
      <c r="B4586" s="4">
        <f>SUM(B4579:B4585)</f>
        <v>123403830</v>
      </c>
      <c r="C4586" s="3"/>
      <c r="D4586" s="4">
        <f>SUM(D4579:D4585)</f>
        <v>124778499</v>
      </c>
      <c r="E4586" s="3"/>
      <c r="F4586" s="4">
        <f>SUM(F4579:F4585)</f>
        <v>127277970</v>
      </c>
      <c r="H4586" s="25" t="s">
        <v>209</v>
      </c>
      <c r="I4586" s="26">
        <v>5257542</v>
      </c>
      <c r="J4586" s="26">
        <v>5766724</v>
      </c>
      <c r="K4586" s="26">
        <v>5737443</v>
      </c>
      <c r="L4586" s="25">
        <v>11</v>
      </c>
      <c r="M4586" s="25" t="s">
        <v>126</v>
      </c>
    </row>
    <row r="4587" spans="1:13" s="5" customFormat="1" ht="15.75">
      <c r="A4587" s="4"/>
      <c r="B4587" s="4"/>
      <c r="C4587" s="3"/>
      <c r="D4587" s="4"/>
      <c r="E4587" s="3"/>
      <c r="F4587" s="4"/>
      <c r="H4587" s="25" t="s">
        <v>209</v>
      </c>
      <c r="I4587" s="26">
        <v>6204307</v>
      </c>
      <c r="J4587" s="26">
        <v>7036386</v>
      </c>
      <c r="K4587" s="26">
        <v>7571229</v>
      </c>
      <c r="L4587" s="25">
        <v>12</v>
      </c>
      <c r="M4587" s="25" t="s">
        <v>127</v>
      </c>
    </row>
    <row r="4588" spans="1:13" s="5" customFormat="1" ht="15.75">
      <c r="A4588" s="4" t="s">
        <v>12</v>
      </c>
      <c r="B4588" s="3">
        <f>I4584</f>
        <v>20146844</v>
      </c>
      <c r="C4588" s="3"/>
      <c r="D4588" s="3">
        <f>J4584</f>
        <v>27744407</v>
      </c>
      <c r="E4588" s="3"/>
      <c r="F4588" s="3">
        <f>K4584</f>
        <v>27342760</v>
      </c>
      <c r="H4588" s="25" t="s">
        <v>209</v>
      </c>
      <c r="I4588" s="26">
        <v>0</v>
      </c>
      <c r="J4588" s="26">
        <v>0</v>
      </c>
      <c r="K4588" s="26">
        <v>19619284</v>
      </c>
      <c r="L4588" s="25">
        <v>13</v>
      </c>
      <c r="M4588" s="25" t="s">
        <v>128</v>
      </c>
    </row>
    <row r="4589" spans="1:13" s="5" customFormat="1" ht="15.75">
      <c r="A4589" s="4" t="s">
        <v>13</v>
      </c>
      <c r="B4589" s="12">
        <f>I4585</f>
        <v>2248350</v>
      </c>
      <c r="C4589" s="3"/>
      <c r="D4589" s="12">
        <f>J4585</f>
        <v>2926141</v>
      </c>
      <c r="E4589" s="3"/>
      <c r="F4589" s="12">
        <f>K4585</f>
        <v>2787749</v>
      </c>
      <c r="H4589" s="25" t="s">
        <v>209</v>
      </c>
      <c r="I4589" s="26">
        <v>8907016</v>
      </c>
      <c r="J4589" s="26">
        <v>9042195</v>
      </c>
      <c r="K4589" s="26">
        <v>7466311</v>
      </c>
      <c r="L4589" s="25">
        <v>14</v>
      </c>
      <c r="M4589" s="25" t="s">
        <v>129</v>
      </c>
    </row>
    <row r="4590" spans="1:13" s="5" customFormat="1" ht="15.75">
      <c r="A4590" s="4"/>
      <c r="B4590" s="3"/>
      <c r="C4590" s="3"/>
      <c r="D4590" s="3"/>
      <c r="E4590" s="3"/>
      <c r="F4590" s="3"/>
      <c r="H4590" s="25" t="s">
        <v>209</v>
      </c>
      <c r="I4590" s="26">
        <v>366490</v>
      </c>
      <c r="J4590" s="26">
        <v>418204</v>
      </c>
      <c r="K4590" s="26">
        <v>401572</v>
      </c>
      <c r="L4590" s="25">
        <v>15</v>
      </c>
      <c r="M4590" s="25" t="s">
        <v>130</v>
      </c>
    </row>
    <row r="4591" spans="1:13" s="5" customFormat="1" ht="15.75">
      <c r="A4591" s="4" t="s">
        <v>14</v>
      </c>
      <c r="B4591" s="4">
        <f>SUM(B4588:B4590)</f>
        <v>22395194</v>
      </c>
      <c r="C4591" s="3"/>
      <c r="D4591" s="4">
        <f>SUM(D4588:D4590)</f>
        <v>30670548</v>
      </c>
      <c r="E4591" s="3"/>
      <c r="F4591" s="4">
        <f>SUM(F4588:F4590)</f>
        <v>30130509</v>
      </c>
      <c r="H4591" s="25" t="s">
        <v>209</v>
      </c>
      <c r="I4591" s="26">
        <v>2978658</v>
      </c>
      <c r="J4591" s="26">
        <v>3137231</v>
      </c>
      <c r="K4591" s="26">
        <v>3255369</v>
      </c>
      <c r="L4591" s="25">
        <v>16</v>
      </c>
      <c r="M4591" s="25" t="s">
        <v>131</v>
      </c>
    </row>
    <row r="4592" spans="1:13" s="5" customFormat="1" ht="15.75">
      <c r="A4592" s="4"/>
      <c r="B4592" s="4"/>
      <c r="C4592" s="4"/>
      <c r="D4592" s="4"/>
      <c r="E4592" s="4"/>
      <c r="F4592" s="4"/>
      <c r="H4592" s="25" t="s">
        <v>209</v>
      </c>
      <c r="I4592" s="26">
        <v>1900082</v>
      </c>
      <c r="J4592" s="26">
        <v>3132544</v>
      </c>
      <c r="K4592" s="26">
        <v>3469670</v>
      </c>
      <c r="L4592" s="25">
        <v>17</v>
      </c>
      <c r="M4592" s="25" t="s">
        <v>132</v>
      </c>
    </row>
    <row r="4593" spans="1:13" s="5" customFormat="1" ht="15.75">
      <c r="A4593" s="4" t="s">
        <v>15</v>
      </c>
      <c r="B4593" s="4">
        <f aca="true" t="shared" si="687" ref="B4593:B4599">I4586</f>
        <v>5257542</v>
      </c>
      <c r="C4593" s="3"/>
      <c r="D4593" s="4">
        <f aca="true" t="shared" si="688" ref="D4593:D4599">J4586</f>
        <v>5766724</v>
      </c>
      <c r="E4593" s="3"/>
      <c r="F4593" s="4">
        <f aca="true" t="shared" si="689" ref="F4593:F4599">K4586</f>
        <v>5737443</v>
      </c>
      <c r="H4593" s="25" t="s">
        <v>209</v>
      </c>
      <c r="I4593" s="27">
        <v>56399997</v>
      </c>
      <c r="J4593" s="27">
        <v>69216964</v>
      </c>
      <c r="K4593" s="27">
        <v>78927411</v>
      </c>
      <c r="L4593" s="25">
        <v>18</v>
      </c>
      <c r="M4593" s="25" t="s">
        <v>133</v>
      </c>
    </row>
    <row r="4594" spans="1:13" s="5" customFormat="1" ht="15.75">
      <c r="A4594" s="4" t="s">
        <v>16</v>
      </c>
      <c r="B4594" s="4">
        <f t="shared" si="687"/>
        <v>6204307</v>
      </c>
      <c r="C4594" s="3"/>
      <c r="D4594" s="4">
        <f t="shared" si="688"/>
        <v>7036386</v>
      </c>
      <c r="E4594" s="3"/>
      <c r="F4594" s="4">
        <f t="shared" si="689"/>
        <v>7571229</v>
      </c>
      <c r="H4594" s="25" t="s">
        <v>209</v>
      </c>
      <c r="I4594" s="26">
        <v>7770713</v>
      </c>
      <c r="J4594" s="26">
        <v>8034152</v>
      </c>
      <c r="K4594" s="26">
        <v>8034152</v>
      </c>
      <c r="L4594" s="25">
        <v>19</v>
      </c>
      <c r="M4594" s="25" t="s">
        <v>134</v>
      </c>
    </row>
    <row r="4595" spans="1:13" s="5" customFormat="1" ht="15.75">
      <c r="A4595" s="4" t="s">
        <v>17</v>
      </c>
      <c r="B4595" s="4">
        <f t="shared" si="687"/>
        <v>0</v>
      </c>
      <c r="C4595" s="3"/>
      <c r="D4595" s="4">
        <f t="shared" si="688"/>
        <v>0</v>
      </c>
      <c r="E4595" s="3"/>
      <c r="F4595" s="4">
        <f t="shared" si="689"/>
        <v>19619284</v>
      </c>
      <c r="H4595" s="25" t="s">
        <v>209</v>
      </c>
      <c r="I4595" s="26">
        <v>5775775</v>
      </c>
      <c r="J4595" s="26">
        <v>6522539</v>
      </c>
      <c r="K4595" s="26">
        <v>7047124</v>
      </c>
      <c r="L4595" s="25">
        <v>20</v>
      </c>
      <c r="M4595" s="25" t="s">
        <v>135</v>
      </c>
    </row>
    <row r="4596" spans="1:13" s="5" customFormat="1" ht="15.75">
      <c r="A4596" s="4" t="s">
        <v>18</v>
      </c>
      <c r="B4596" s="4">
        <f t="shared" si="687"/>
        <v>8907016</v>
      </c>
      <c r="C4596" s="3"/>
      <c r="D4596" s="4">
        <f t="shared" si="688"/>
        <v>9042195</v>
      </c>
      <c r="E4596" s="3"/>
      <c r="F4596" s="4">
        <f t="shared" si="689"/>
        <v>7466311</v>
      </c>
      <c r="H4596" s="25" t="s">
        <v>209</v>
      </c>
      <c r="I4596" s="26">
        <v>37005786</v>
      </c>
      <c r="J4596" s="26">
        <v>38847350</v>
      </c>
      <c r="K4596" s="26">
        <v>33256286</v>
      </c>
      <c r="L4596" s="25">
        <v>21</v>
      </c>
      <c r="M4596" s="25" t="s">
        <v>136</v>
      </c>
    </row>
    <row r="4597" spans="1:13" s="5" customFormat="1" ht="15.75">
      <c r="A4597" s="4" t="s">
        <v>19</v>
      </c>
      <c r="B4597" s="4">
        <f t="shared" si="687"/>
        <v>366490</v>
      </c>
      <c r="C4597" s="3"/>
      <c r="D4597" s="4">
        <f t="shared" si="688"/>
        <v>418204</v>
      </c>
      <c r="E4597" s="3"/>
      <c r="F4597" s="4">
        <f t="shared" si="689"/>
        <v>401572</v>
      </c>
      <c r="H4597" s="25" t="s">
        <v>209</v>
      </c>
      <c r="I4597" s="26">
        <v>181135</v>
      </c>
      <c r="J4597" s="26">
        <v>188044</v>
      </c>
      <c r="K4597" s="26">
        <v>193010</v>
      </c>
      <c r="L4597" s="25">
        <v>22</v>
      </c>
      <c r="M4597" s="25" t="s">
        <v>137</v>
      </c>
    </row>
    <row r="4598" spans="1:13" s="5" customFormat="1" ht="15.75">
      <c r="A4598" s="4" t="s">
        <v>20</v>
      </c>
      <c r="B4598" s="4">
        <f t="shared" si="687"/>
        <v>2978658</v>
      </c>
      <c r="C4598" s="3"/>
      <c r="D4598" s="4">
        <f t="shared" si="688"/>
        <v>3137231</v>
      </c>
      <c r="E4598" s="3"/>
      <c r="F4598" s="4">
        <f t="shared" si="689"/>
        <v>3255369</v>
      </c>
      <c r="H4598" s="25" t="s">
        <v>209</v>
      </c>
      <c r="I4598" s="26">
        <v>109609</v>
      </c>
      <c r="J4598" s="26">
        <v>165767</v>
      </c>
      <c r="K4598" s="26">
        <v>182152</v>
      </c>
      <c r="L4598" s="25">
        <v>23</v>
      </c>
      <c r="M4598" s="25" t="s">
        <v>138</v>
      </c>
    </row>
    <row r="4599" spans="1:13" s="5" customFormat="1" ht="15.75">
      <c r="A4599" s="4" t="s">
        <v>21</v>
      </c>
      <c r="B4599" s="4">
        <f t="shared" si="687"/>
        <v>1900082</v>
      </c>
      <c r="C4599" s="3"/>
      <c r="D4599" s="4">
        <f t="shared" si="688"/>
        <v>3132544</v>
      </c>
      <c r="E4599" s="3"/>
      <c r="F4599" s="4">
        <f t="shared" si="689"/>
        <v>3469670</v>
      </c>
      <c r="H4599" s="25" t="s">
        <v>209</v>
      </c>
      <c r="I4599" s="26">
        <v>707150</v>
      </c>
      <c r="J4599" s="26">
        <v>713934</v>
      </c>
      <c r="K4599" s="26">
        <v>717723</v>
      </c>
      <c r="L4599" s="25">
        <v>24</v>
      </c>
      <c r="M4599" s="25" t="s">
        <v>139</v>
      </c>
    </row>
    <row r="4600" spans="1:13" s="5" customFormat="1" ht="15.75">
      <c r="A4600" s="4"/>
      <c r="B4600" s="4"/>
      <c r="C4600" s="3"/>
      <c r="D4600" s="4"/>
      <c r="E4600" s="3"/>
      <c r="F4600" s="4"/>
      <c r="H4600" s="25" t="s">
        <v>209</v>
      </c>
      <c r="I4600" s="26">
        <v>332875</v>
      </c>
      <c r="J4600" s="26">
        <v>336101</v>
      </c>
      <c r="K4600" s="26">
        <v>344563</v>
      </c>
      <c r="L4600" s="25">
        <v>25</v>
      </c>
      <c r="M4600" s="25" t="s">
        <v>140</v>
      </c>
    </row>
    <row r="4601" spans="1:13" s="5" customFormat="1" ht="15.75">
      <c r="A4601" s="4" t="s">
        <v>22</v>
      </c>
      <c r="B4601" s="4">
        <f>I4593</f>
        <v>56399997</v>
      </c>
      <c r="C4601" s="3"/>
      <c r="D4601" s="4">
        <f>J4593</f>
        <v>69216964</v>
      </c>
      <c r="E4601" s="3"/>
      <c r="F4601" s="4">
        <f>K4593</f>
        <v>78927411</v>
      </c>
      <c r="H4601" s="25" t="s">
        <v>209</v>
      </c>
      <c r="I4601" s="29">
        <v>0</v>
      </c>
      <c r="J4601" s="29">
        <v>0</v>
      </c>
      <c r="K4601" s="29">
        <v>50000</v>
      </c>
      <c r="L4601" s="25">
        <v>26</v>
      </c>
      <c r="M4601" s="25" t="s">
        <v>141</v>
      </c>
    </row>
    <row r="4602" spans="1:13" s="5" customFormat="1" ht="15.75">
      <c r="A4602" s="4" t="s">
        <v>23</v>
      </c>
      <c r="B4602" s="4">
        <f>I4594</f>
        <v>7770713</v>
      </c>
      <c r="C4602" s="3"/>
      <c r="D4602" s="4">
        <f>J4594</f>
        <v>8034152</v>
      </c>
      <c r="E4602" s="3"/>
      <c r="F4602" s="4">
        <f>K4594</f>
        <v>8034152</v>
      </c>
      <c r="H4602" s="25" t="s">
        <v>209</v>
      </c>
      <c r="I4602" s="26">
        <v>19098016</v>
      </c>
      <c r="J4602" s="26">
        <v>19584244</v>
      </c>
      <c r="K4602" s="26">
        <v>19624946</v>
      </c>
      <c r="L4602" s="25">
        <v>27</v>
      </c>
      <c r="M4602" s="25" t="s">
        <v>142</v>
      </c>
    </row>
    <row r="4603" spans="1:13" s="5" customFormat="1" ht="15.75">
      <c r="A4603" s="4" t="s">
        <v>24</v>
      </c>
      <c r="B4603" s="12">
        <f>I4595</f>
        <v>5775775</v>
      </c>
      <c r="C4603" s="3"/>
      <c r="D4603" s="12">
        <f>J4595</f>
        <v>6522539</v>
      </c>
      <c r="E4603" s="3"/>
      <c r="F4603" s="12">
        <f>K4595</f>
        <v>7047124</v>
      </c>
      <c r="H4603" s="25" t="s">
        <v>209</v>
      </c>
      <c r="I4603" s="26">
        <v>1939142</v>
      </c>
      <c r="J4603" s="26">
        <v>2038374</v>
      </c>
      <c r="K4603" s="26">
        <v>2092286</v>
      </c>
      <c r="L4603" s="25">
        <v>28</v>
      </c>
      <c r="M4603" s="25" t="s">
        <v>143</v>
      </c>
    </row>
    <row r="4604" spans="1:13" s="5" customFormat="1" ht="15.75">
      <c r="A4604" s="4"/>
      <c r="B4604" s="4"/>
      <c r="C4604" s="3"/>
      <c r="D4604" s="4"/>
      <c r="E4604" s="3"/>
      <c r="F4604" s="4"/>
      <c r="H4604" s="25" t="s">
        <v>209</v>
      </c>
      <c r="I4604" s="26">
        <v>4736991</v>
      </c>
      <c r="J4604" s="26">
        <v>4805675</v>
      </c>
      <c r="K4604" s="26">
        <v>4764515</v>
      </c>
      <c r="L4604" s="25">
        <v>29</v>
      </c>
      <c r="M4604" s="25" t="s">
        <v>144</v>
      </c>
    </row>
    <row r="4605" spans="1:13" s="5" customFormat="1" ht="15.75">
      <c r="A4605" s="4" t="s">
        <v>25</v>
      </c>
      <c r="B4605" s="4">
        <f>SUM(B4601:B4604)</f>
        <v>69946485</v>
      </c>
      <c r="C4605" s="3"/>
      <c r="D4605" s="4">
        <f>SUM(D4601:D4604)</f>
        <v>83773655</v>
      </c>
      <c r="E4605" s="3"/>
      <c r="F4605" s="4">
        <f>SUM(F4601:F4604)</f>
        <v>94008687</v>
      </c>
      <c r="H4605" s="25" t="s">
        <v>209</v>
      </c>
      <c r="I4605" s="26">
        <v>0</v>
      </c>
      <c r="J4605" s="26">
        <v>200634</v>
      </c>
      <c r="K4605" s="26">
        <v>145837</v>
      </c>
      <c r="L4605" s="25">
        <v>30</v>
      </c>
      <c r="M4605" s="25" t="s">
        <v>145</v>
      </c>
    </row>
    <row r="4606" spans="1:13" s="5" customFormat="1" ht="15.75">
      <c r="A4606" s="4"/>
      <c r="B4606" s="4"/>
      <c r="C4606" s="3"/>
      <c r="D4606" s="4"/>
      <c r="E4606" s="3"/>
      <c r="F4606" s="4"/>
      <c r="H4606" s="25" t="s">
        <v>209</v>
      </c>
      <c r="I4606" s="26">
        <v>113187841</v>
      </c>
      <c r="J4606" s="26">
        <v>124344325</v>
      </c>
      <c r="K4606" s="26">
        <v>123200000</v>
      </c>
      <c r="L4606" s="25">
        <v>31</v>
      </c>
      <c r="M4606" s="25" t="s">
        <v>146</v>
      </c>
    </row>
    <row r="4607" spans="1:13" s="5" customFormat="1" ht="15.75">
      <c r="A4607" s="4" t="s">
        <v>26</v>
      </c>
      <c r="B4607" s="4">
        <f aca="true" t="shared" si="690" ref="B4607:B4612">I4596</f>
        <v>37005786</v>
      </c>
      <c r="C4607" s="3"/>
      <c r="D4607" s="4">
        <f aca="true" t="shared" si="691" ref="D4607:D4612">J4596</f>
        <v>38847350</v>
      </c>
      <c r="E4607" s="3"/>
      <c r="F4607" s="4">
        <f aca="true" t="shared" si="692" ref="F4607:F4612">K4596</f>
        <v>33256286</v>
      </c>
      <c r="H4607" s="25" t="s">
        <v>209</v>
      </c>
      <c r="I4607" s="26">
        <v>11537104</v>
      </c>
      <c r="J4607" s="26">
        <v>12000545</v>
      </c>
      <c r="K4607" s="26">
        <v>11926737</v>
      </c>
      <c r="L4607" s="25">
        <v>32</v>
      </c>
      <c r="M4607" s="25" t="s">
        <v>147</v>
      </c>
    </row>
    <row r="4608" spans="1:13" s="5" customFormat="1" ht="15.75">
      <c r="A4608" s="4" t="s">
        <v>27</v>
      </c>
      <c r="B4608" s="4">
        <f t="shared" si="690"/>
        <v>181135</v>
      </c>
      <c r="C4608" s="3"/>
      <c r="D4608" s="4">
        <f t="shared" si="691"/>
        <v>188044</v>
      </c>
      <c r="E4608" s="3"/>
      <c r="F4608" s="4">
        <f t="shared" si="692"/>
        <v>193010</v>
      </c>
      <c r="H4608" s="25" t="s">
        <v>209</v>
      </c>
      <c r="I4608" s="26">
        <v>14935697</v>
      </c>
      <c r="J4608" s="26">
        <v>14928149</v>
      </c>
      <c r="K4608" s="26">
        <v>15185792</v>
      </c>
      <c r="L4608" s="25">
        <v>33</v>
      </c>
      <c r="M4608" s="25" t="s">
        <v>148</v>
      </c>
    </row>
    <row r="4609" spans="1:13" s="5" customFormat="1" ht="15.75">
      <c r="A4609" s="4" t="s">
        <v>28</v>
      </c>
      <c r="B4609" s="4">
        <f t="shared" si="690"/>
        <v>109609</v>
      </c>
      <c r="C4609" s="3"/>
      <c r="D4609" s="4">
        <f t="shared" si="691"/>
        <v>165767</v>
      </c>
      <c r="E4609" s="3"/>
      <c r="F4609" s="4">
        <f t="shared" si="692"/>
        <v>182152</v>
      </c>
      <c r="H4609" s="25" t="s">
        <v>209</v>
      </c>
      <c r="I4609" s="26">
        <v>3033326</v>
      </c>
      <c r="J4609" s="26">
        <v>2666359</v>
      </c>
      <c r="K4609" s="26">
        <v>1921820</v>
      </c>
      <c r="L4609" s="25">
        <v>34</v>
      </c>
      <c r="M4609" s="25" t="s">
        <v>149</v>
      </c>
    </row>
    <row r="4610" spans="1:13" s="5" customFormat="1" ht="15.75">
      <c r="A4610" s="4" t="s">
        <v>29</v>
      </c>
      <c r="B4610" s="4">
        <f t="shared" si="690"/>
        <v>707150</v>
      </c>
      <c r="C4610" s="3"/>
      <c r="D4610" s="4">
        <f t="shared" si="691"/>
        <v>713934</v>
      </c>
      <c r="E4610" s="3"/>
      <c r="F4610" s="4">
        <f t="shared" si="692"/>
        <v>717723</v>
      </c>
      <c r="H4610" s="25" t="s">
        <v>209</v>
      </c>
      <c r="I4610" s="26">
        <v>1157175</v>
      </c>
      <c r="J4610" s="26">
        <v>579528</v>
      </c>
      <c r="K4610" s="26">
        <v>579530</v>
      </c>
      <c r="L4610" s="25">
        <v>35</v>
      </c>
      <c r="M4610" s="25" t="s">
        <v>150</v>
      </c>
    </row>
    <row r="4611" spans="1:13" s="5" customFormat="1" ht="15.75">
      <c r="A4611" s="4" t="s">
        <v>30</v>
      </c>
      <c r="B4611" s="4">
        <f t="shared" si="690"/>
        <v>332875</v>
      </c>
      <c r="C4611" s="3"/>
      <c r="D4611" s="4">
        <f t="shared" si="691"/>
        <v>336101</v>
      </c>
      <c r="E4611" s="3"/>
      <c r="F4611" s="4">
        <f t="shared" si="692"/>
        <v>344563</v>
      </c>
      <c r="H4611" s="25" t="s">
        <v>209</v>
      </c>
      <c r="I4611" s="26">
        <v>586080</v>
      </c>
      <c r="J4611" s="26">
        <v>795000</v>
      </c>
      <c r="K4611" s="26">
        <v>799500</v>
      </c>
      <c r="L4611" s="25">
        <v>36</v>
      </c>
      <c r="M4611" s="25" t="s">
        <v>151</v>
      </c>
    </row>
    <row r="4612" spans="1:13" s="5" customFormat="1" ht="15.75">
      <c r="A4612" s="4" t="s">
        <v>31</v>
      </c>
      <c r="B4612" s="12">
        <f t="shared" si="690"/>
        <v>0</v>
      </c>
      <c r="C4612" s="3"/>
      <c r="D4612" s="12">
        <f t="shared" si="691"/>
        <v>0</v>
      </c>
      <c r="E4612" s="3"/>
      <c r="F4612" s="12">
        <f t="shared" si="692"/>
        <v>50000</v>
      </c>
      <c r="H4612" s="25" t="s">
        <v>209</v>
      </c>
      <c r="I4612" s="26">
        <v>0</v>
      </c>
      <c r="J4612" s="26">
        <v>508454</v>
      </c>
      <c r="K4612" s="26">
        <v>510630</v>
      </c>
      <c r="L4612" s="25">
        <v>37</v>
      </c>
      <c r="M4612" s="25" t="s">
        <v>152</v>
      </c>
    </row>
    <row r="4613" spans="1:12" s="5" customFormat="1" ht="15.75">
      <c r="A4613" s="4"/>
      <c r="B4613" s="4"/>
      <c r="C4613" s="3"/>
      <c r="D4613" s="4"/>
      <c r="E4613" s="3"/>
      <c r="F4613" s="4"/>
      <c r="L4613" s="25"/>
    </row>
    <row r="4614" spans="1:12" s="5" customFormat="1" ht="15.75">
      <c r="A4614" s="4" t="s">
        <v>32</v>
      </c>
      <c r="B4614" s="4">
        <f>SUM(B4607:B4613)</f>
        <v>38336555</v>
      </c>
      <c r="C4614" s="3"/>
      <c r="D4614" s="4">
        <f>SUM(D4607:D4613)</f>
        <v>40251196</v>
      </c>
      <c r="E4614" s="3"/>
      <c r="F4614" s="4">
        <f>SUM(F4607:F4613)</f>
        <v>34743734</v>
      </c>
      <c r="L4614" s="25"/>
    </row>
    <row r="4615" spans="1:12" s="5" customFormat="1" ht="15.75">
      <c r="A4615" s="4"/>
      <c r="B4615" s="4"/>
      <c r="C4615" s="3"/>
      <c r="D4615" s="4"/>
      <c r="E4615" s="3"/>
      <c r="F4615" s="4"/>
      <c r="L4615" s="25"/>
    </row>
    <row r="4616" spans="1:12" s="5" customFormat="1" ht="15.75">
      <c r="A4616" s="4" t="s">
        <v>33</v>
      </c>
      <c r="B4616" s="4">
        <f>I4602</f>
        <v>19098016</v>
      </c>
      <c r="C4616" s="3"/>
      <c r="D4616" s="4">
        <f>J4602</f>
        <v>19584244</v>
      </c>
      <c r="E4616" s="3"/>
      <c r="F4616" s="4">
        <f>K4602</f>
        <v>19624946</v>
      </c>
      <c r="L4616" s="25"/>
    </row>
    <row r="4617" spans="1:12" s="5" customFormat="1" ht="15.75">
      <c r="A4617" s="4" t="s">
        <v>34</v>
      </c>
      <c r="B4617" s="4">
        <f>I4603</f>
        <v>1939142</v>
      </c>
      <c r="C4617" s="3"/>
      <c r="D4617" s="4">
        <f>J4603</f>
        <v>2038374</v>
      </c>
      <c r="E4617" s="3"/>
      <c r="F4617" s="4">
        <f>K4603</f>
        <v>2092286</v>
      </c>
      <c r="L4617" s="25"/>
    </row>
    <row r="4618" spans="1:12" s="5" customFormat="1" ht="15.75">
      <c r="A4618" s="4" t="s">
        <v>35</v>
      </c>
      <c r="B4618" s="4">
        <f>I4604</f>
        <v>4736991</v>
      </c>
      <c r="C4618" s="3"/>
      <c r="D4618" s="4">
        <f>J4604</f>
        <v>4805675</v>
      </c>
      <c r="E4618" s="3"/>
      <c r="F4618" s="4">
        <f>K4604</f>
        <v>4764515</v>
      </c>
      <c r="L4618" s="25"/>
    </row>
    <row r="4619" spans="1:12" s="5" customFormat="1" ht="15.75">
      <c r="A4619" s="4" t="s">
        <v>36</v>
      </c>
      <c r="B4619" s="12">
        <f>I4605</f>
        <v>0</v>
      </c>
      <c r="C4619" s="3"/>
      <c r="D4619" s="12">
        <f>J4605</f>
        <v>200634</v>
      </c>
      <c r="E4619" s="3"/>
      <c r="F4619" s="12">
        <f>K4605</f>
        <v>145837</v>
      </c>
      <c r="L4619" s="25"/>
    </row>
    <row r="4620" spans="1:12" s="5" customFormat="1" ht="15.75">
      <c r="A4620" s="4"/>
      <c r="B4620" s="4"/>
      <c r="C4620" s="3"/>
      <c r="D4620" s="4"/>
      <c r="E4620" s="3"/>
      <c r="F4620" s="4"/>
      <c r="L4620" s="25"/>
    </row>
    <row r="4621" spans="1:12" s="5" customFormat="1" ht="15.75">
      <c r="A4621" s="4" t="s">
        <v>37</v>
      </c>
      <c r="B4621" s="4">
        <f>SUM(B4616:B4620)</f>
        <v>25774149</v>
      </c>
      <c r="C4621" s="3"/>
      <c r="D4621" s="4">
        <f>SUM(D4616:D4620)</f>
        <v>26628927</v>
      </c>
      <c r="E4621" s="3"/>
      <c r="F4621" s="4">
        <f>SUM(F4616:F4620)</f>
        <v>26627584</v>
      </c>
      <c r="L4621" s="25"/>
    </row>
    <row r="4622" spans="1:12" s="5" customFormat="1" ht="15.75">
      <c r="A4622" s="4"/>
      <c r="B4622" s="4"/>
      <c r="C4622" s="3"/>
      <c r="D4622" s="4"/>
      <c r="E4622" s="3"/>
      <c r="F4622" s="4"/>
      <c r="L4622" s="25"/>
    </row>
    <row r="4623" spans="1:12" s="5" customFormat="1" ht="15.75">
      <c r="A4623" s="4" t="s">
        <v>38</v>
      </c>
      <c r="B4623" s="4">
        <f aca="true" t="shared" si="693" ref="B4623:B4628">I4606</f>
        <v>113187841</v>
      </c>
      <c r="C4623" s="3"/>
      <c r="D4623" s="4">
        <f aca="true" t="shared" si="694" ref="D4623:D4628">J4606</f>
        <v>124344325</v>
      </c>
      <c r="E4623" s="3"/>
      <c r="F4623" s="4">
        <f aca="true" t="shared" si="695" ref="F4623:F4628">K4606</f>
        <v>123200000</v>
      </c>
      <c r="L4623" s="25"/>
    </row>
    <row r="4624" spans="1:12" s="5" customFormat="1" ht="15.75">
      <c r="A4624" s="4" t="s">
        <v>39</v>
      </c>
      <c r="B4624" s="4">
        <f t="shared" si="693"/>
        <v>11537104</v>
      </c>
      <c r="C4624" s="3"/>
      <c r="D4624" s="4">
        <f t="shared" si="694"/>
        <v>12000545</v>
      </c>
      <c r="E4624" s="3"/>
      <c r="F4624" s="4">
        <f t="shared" si="695"/>
        <v>11926737</v>
      </c>
      <c r="L4624" s="25"/>
    </row>
    <row r="4625" spans="1:12" s="5" customFormat="1" ht="15.75">
      <c r="A4625" s="4" t="s">
        <v>40</v>
      </c>
      <c r="B4625" s="4">
        <f t="shared" si="693"/>
        <v>14935697</v>
      </c>
      <c r="C4625" s="3"/>
      <c r="D4625" s="4">
        <f t="shared" si="694"/>
        <v>14928149</v>
      </c>
      <c r="E4625" s="3"/>
      <c r="F4625" s="4">
        <f t="shared" si="695"/>
        <v>15185792</v>
      </c>
      <c r="L4625" s="25"/>
    </row>
    <row r="4626" spans="1:12" s="5" customFormat="1" ht="15.75">
      <c r="A4626" s="4" t="s">
        <v>41</v>
      </c>
      <c r="B4626" s="4">
        <f t="shared" si="693"/>
        <v>3033326</v>
      </c>
      <c r="C4626" s="3"/>
      <c r="D4626" s="4">
        <f t="shared" si="694"/>
        <v>2666359</v>
      </c>
      <c r="E4626" s="3"/>
      <c r="F4626" s="4">
        <f t="shared" si="695"/>
        <v>1921820</v>
      </c>
      <c r="L4626" s="25"/>
    </row>
    <row r="4627" spans="1:12" s="5" customFormat="1" ht="15.75">
      <c r="A4627" s="4" t="s">
        <v>42</v>
      </c>
      <c r="B4627" s="4">
        <f t="shared" si="693"/>
        <v>1157175</v>
      </c>
      <c r="C4627" s="3"/>
      <c r="D4627" s="4">
        <f t="shared" si="694"/>
        <v>579528</v>
      </c>
      <c r="E4627" s="3"/>
      <c r="F4627" s="4">
        <f t="shared" si="695"/>
        <v>579530</v>
      </c>
      <c r="L4627" s="25"/>
    </row>
    <row r="4628" spans="1:12" s="5" customFormat="1" ht="15.75">
      <c r="A4628" s="4" t="s">
        <v>43</v>
      </c>
      <c r="B4628" s="4">
        <f t="shared" si="693"/>
        <v>586080</v>
      </c>
      <c r="C4628" s="3"/>
      <c r="D4628" s="4">
        <f t="shared" si="694"/>
        <v>795000</v>
      </c>
      <c r="E4628" s="3"/>
      <c r="F4628" s="4">
        <f t="shared" si="695"/>
        <v>799500</v>
      </c>
      <c r="L4628" s="25"/>
    </row>
    <row r="4629" spans="1:12" s="5" customFormat="1" ht="15.75">
      <c r="A4629" s="4" t="s">
        <v>44</v>
      </c>
      <c r="B4629" s="4"/>
      <c r="C4629" s="4"/>
      <c r="D4629" s="4"/>
      <c r="E4629" s="3"/>
      <c r="F4629" s="4"/>
      <c r="L4629" s="25"/>
    </row>
    <row r="4630" spans="1:12" s="5" customFormat="1" ht="15.75">
      <c r="A4630" s="4" t="s">
        <v>45</v>
      </c>
      <c r="B4630" s="12">
        <f>I4612</f>
        <v>0</v>
      </c>
      <c r="C4630" s="3"/>
      <c r="D4630" s="12">
        <f>J4612</f>
        <v>508454</v>
      </c>
      <c r="E4630" s="3"/>
      <c r="F4630" s="12">
        <f>K4612</f>
        <v>510630</v>
      </c>
      <c r="L4630" s="25"/>
    </row>
    <row r="4631" spans="1:12" s="5" customFormat="1" ht="15.75">
      <c r="A4631" s="4"/>
      <c r="B4631" s="4"/>
      <c r="C4631" s="4"/>
      <c r="D4631" s="4"/>
      <c r="E4631" s="3"/>
      <c r="F4631" s="4"/>
      <c r="L4631" s="25"/>
    </row>
    <row r="4632" spans="1:12" s="5" customFormat="1" ht="15.75">
      <c r="A4632" s="4" t="s">
        <v>46</v>
      </c>
      <c r="B4632" s="4">
        <f>SUM(B4576:B4577)+B4586+SUM(B4590:B4599)+B4605+B4614+SUM(B4620:B4631)</f>
        <v>461184028</v>
      </c>
      <c r="C4632" s="3"/>
      <c r="D4632" s="4">
        <f>SUM(D4576:D4577)+D4586+SUM(D4590:D4599)+D4605+D4614+SUM(D4620:D4631)</f>
        <v>504937816</v>
      </c>
      <c r="E4632" s="3"/>
      <c r="F4632" s="4">
        <f>SUM(F4576:F4577)+F4586+SUM(F4590:F4599)+F4605+F4614+SUM(F4620:F4631)</f>
        <v>528621731</v>
      </c>
      <c r="L4632" s="25"/>
    </row>
    <row r="4633" spans="1:12" s="5" customFormat="1" ht="15.75">
      <c r="A4633" s="4"/>
      <c r="B4633" s="4"/>
      <c r="C4633" s="3"/>
      <c r="D4633" s="4"/>
      <c r="E4633" s="3"/>
      <c r="F4633" s="4"/>
      <c r="L4633" s="25"/>
    </row>
    <row r="4634" spans="1:12" s="5" customFormat="1" ht="15.75">
      <c r="A4634" s="13" t="s">
        <v>47</v>
      </c>
      <c r="B4634" s="4"/>
      <c r="C4634" s="4"/>
      <c r="D4634" s="4"/>
      <c r="E4634" s="4"/>
      <c r="F4634" s="4"/>
      <c r="L4634" s="25"/>
    </row>
    <row r="4635" spans="1:12" s="5" customFormat="1" ht="15.75">
      <c r="A4635" s="14" t="s">
        <v>48</v>
      </c>
      <c r="B4635" s="4"/>
      <c r="C4635" s="3"/>
      <c r="D4635" s="4"/>
      <c r="E4635" s="3"/>
      <c r="F4635" s="4"/>
      <c r="L4635" s="25"/>
    </row>
    <row r="4636" spans="1:12" s="5" customFormat="1" ht="15.75">
      <c r="A4636" s="14" t="s">
        <v>49</v>
      </c>
      <c r="B4636" s="4"/>
      <c r="C4636" s="3"/>
      <c r="D4636" s="4"/>
      <c r="E4636" s="3"/>
      <c r="F4636" s="4"/>
      <c r="L4636" s="25"/>
    </row>
    <row r="4637" spans="1:12" s="5" customFormat="1" ht="15.75">
      <c r="A4637" s="14" t="s">
        <v>50</v>
      </c>
      <c r="B4637" s="3"/>
      <c r="C4637" s="3"/>
      <c r="D4637" s="3"/>
      <c r="E4637" s="3"/>
      <c r="F4637" s="3"/>
      <c r="L4637" s="25"/>
    </row>
    <row r="4638" spans="1:12" s="5" customFormat="1" ht="15.75">
      <c r="A4638" s="14" t="s">
        <v>51</v>
      </c>
      <c r="B4638" s="4"/>
      <c r="C4638" s="3"/>
      <c r="D4638" s="4"/>
      <c r="E4638" s="3"/>
      <c r="F4638" s="4"/>
      <c r="L4638" s="25"/>
    </row>
    <row r="4639" spans="1:12" s="5" customFormat="1" ht="15.75">
      <c r="A4639" s="4"/>
      <c r="B4639" s="4"/>
      <c r="C4639" s="3"/>
      <c r="D4639" s="4"/>
      <c r="E4639" s="3"/>
      <c r="F4639" s="4"/>
      <c r="L4639" s="25"/>
    </row>
    <row r="4640" spans="1:12" s="5" customFormat="1" ht="15.75">
      <c r="A4640" s="4"/>
      <c r="B4640" s="4"/>
      <c r="C4640" s="3"/>
      <c r="D4640" s="4"/>
      <c r="E4640" s="3"/>
      <c r="F4640" s="4"/>
      <c r="L4640" s="25"/>
    </row>
    <row r="4641" spans="1:12" s="5" customFormat="1" ht="15.75">
      <c r="A4641" s="15"/>
      <c r="B4641" s="4"/>
      <c r="C4641" s="3"/>
      <c r="D4641" s="4"/>
      <c r="E4641" s="3"/>
      <c r="F4641" s="4"/>
      <c r="L4641" s="25"/>
    </row>
    <row r="4642" spans="1:12" s="5" customFormat="1" ht="15.75">
      <c r="A4642" s="15"/>
      <c r="B4642" s="4"/>
      <c r="C4642" s="3"/>
      <c r="D4642" s="4"/>
      <c r="E4642" s="3"/>
      <c r="F4642" s="4"/>
      <c r="L4642" s="25"/>
    </row>
    <row r="4643" spans="1:12" s="5" customFormat="1" ht="15.75">
      <c r="A4643" s="16"/>
      <c r="B4643" s="4"/>
      <c r="C4643" s="3"/>
      <c r="D4643" s="4"/>
      <c r="E4643" s="3"/>
      <c r="F4643" s="4"/>
      <c r="L4643" s="25"/>
    </row>
    <row r="4644" spans="1:12" s="5" customFormat="1" ht="15.75">
      <c r="A4644" s="17"/>
      <c r="B4644" s="4"/>
      <c r="C4644" s="3"/>
      <c r="D4644" s="4"/>
      <c r="E4644" s="3"/>
      <c r="F4644" s="4"/>
      <c r="L4644" s="25"/>
    </row>
    <row r="4645" spans="1:12" s="5" customFormat="1" ht="15.75">
      <c r="A4645" s="18" t="s">
        <v>52</v>
      </c>
      <c r="B4645" s="4"/>
      <c r="C4645" s="3"/>
      <c r="D4645" s="4"/>
      <c r="E4645" s="3"/>
      <c r="F4645" s="4"/>
      <c r="L4645" s="25"/>
    </row>
    <row r="4646" spans="1:12" s="5" customFormat="1" ht="15.75">
      <c r="A4646" s="4"/>
      <c r="B4646" s="4"/>
      <c r="C4646" s="3"/>
      <c r="D4646" s="4"/>
      <c r="E4646" s="3"/>
      <c r="F4646" s="4"/>
      <c r="L4646" s="25"/>
    </row>
    <row r="4647" spans="1:12" s="5" customFormat="1" ht="15.75">
      <c r="A4647" s="6" t="s">
        <v>0</v>
      </c>
      <c r="B4647" s="4"/>
      <c r="C4647" s="3"/>
      <c r="D4647" s="4"/>
      <c r="E4647" s="3"/>
      <c r="F4647" s="4"/>
      <c r="L4647" s="25"/>
    </row>
    <row r="4648" spans="1:12" s="5" customFormat="1" ht="15.75">
      <c r="A4648" s="4"/>
      <c r="B4648" s="4"/>
      <c r="C4648" s="3"/>
      <c r="D4648" s="4"/>
      <c r="E4648" s="3"/>
      <c r="F4648" s="4"/>
      <c r="L4648" s="25"/>
    </row>
    <row r="4649" spans="1:12" s="5" customFormat="1" ht="15.75">
      <c r="A4649" s="6" t="s">
        <v>1</v>
      </c>
      <c r="B4649" s="4"/>
      <c r="C4649" s="3"/>
      <c r="D4649" s="4"/>
      <c r="E4649" s="3"/>
      <c r="F4649" s="4"/>
      <c r="L4649" s="25"/>
    </row>
    <row r="4650" spans="1:12" s="5" customFormat="1" ht="15.75">
      <c r="A4650" s="19" t="s">
        <v>110</v>
      </c>
      <c r="B4650" s="4"/>
      <c r="C4650" s="3"/>
      <c r="D4650" s="4"/>
      <c r="E4650" s="3"/>
      <c r="F4650" s="4"/>
      <c r="L4650" s="25"/>
    </row>
    <row r="4651" spans="1:12" s="5" customFormat="1" ht="15.75">
      <c r="A4651" s="4"/>
      <c r="B4651" s="4"/>
      <c r="C4651" s="3"/>
      <c r="D4651" s="8"/>
      <c r="E4651" s="9"/>
      <c r="F4651" s="8"/>
      <c r="L4651" s="25"/>
    </row>
    <row r="4652" spans="1:12" s="5" customFormat="1" ht="15.75">
      <c r="A4652" s="4"/>
      <c r="B4652" s="10"/>
      <c r="C4652" s="11"/>
      <c r="D4652" s="10"/>
      <c r="E4652" s="11"/>
      <c r="F4652" s="10"/>
      <c r="L4652" s="25"/>
    </row>
    <row r="4653" spans="1:12" s="5" customFormat="1" ht="15.75">
      <c r="A4653" s="4"/>
      <c r="B4653" s="2">
        <v>1997</v>
      </c>
      <c r="C4653" s="1"/>
      <c r="D4653" s="2">
        <v>1998</v>
      </c>
      <c r="E4653" s="1"/>
      <c r="F4653" s="2">
        <v>1999</v>
      </c>
      <c r="L4653" s="25"/>
    </row>
    <row r="4654" spans="1:12" s="5" customFormat="1" ht="15.75">
      <c r="A4654" s="4"/>
      <c r="B4654" s="4"/>
      <c r="C4654" s="3"/>
      <c r="D4654" s="4"/>
      <c r="E4654" s="3"/>
      <c r="F4654" s="4"/>
      <c r="L4654" s="25"/>
    </row>
    <row r="4655" spans="1:13" s="5" customFormat="1" ht="15.75">
      <c r="A4655" s="4" t="s">
        <v>3</v>
      </c>
      <c r="B4655" s="4">
        <f>I4655</f>
        <v>1975565</v>
      </c>
      <c r="C4655" s="3"/>
      <c r="D4655" s="4">
        <f>J4655</f>
        <v>3973756</v>
      </c>
      <c r="E4655" s="3"/>
      <c r="F4655" s="4">
        <f>K4655</f>
        <v>4063186</v>
      </c>
      <c r="H4655" s="25" t="s">
        <v>210</v>
      </c>
      <c r="I4655" s="26">
        <v>1975565</v>
      </c>
      <c r="J4655" s="26">
        <v>3973756</v>
      </c>
      <c r="K4655" s="26">
        <v>4063186</v>
      </c>
      <c r="L4655" s="25">
        <v>1</v>
      </c>
      <c r="M4655" s="25" t="s">
        <v>116</v>
      </c>
    </row>
    <row r="4656" spans="1:13" s="5" customFormat="1" ht="15.75">
      <c r="A4656" s="4" t="s">
        <v>4</v>
      </c>
      <c r="B4656" s="4">
        <f>I4656</f>
        <v>3818889</v>
      </c>
      <c r="C4656" s="3"/>
      <c r="D4656" s="4">
        <f>J4656</f>
        <v>3571978</v>
      </c>
      <c r="E4656" s="3"/>
      <c r="F4656" s="4">
        <f>K4656</f>
        <v>3558069</v>
      </c>
      <c r="H4656" s="25" t="s">
        <v>210</v>
      </c>
      <c r="I4656" s="26">
        <v>3818889</v>
      </c>
      <c r="J4656" s="26">
        <v>3571978</v>
      </c>
      <c r="K4656" s="26">
        <v>3558069</v>
      </c>
      <c r="L4656" s="25">
        <v>2</v>
      </c>
      <c r="M4656" s="25" t="s">
        <v>117</v>
      </c>
    </row>
    <row r="4657" spans="1:13" s="5" customFormat="1" ht="15.75">
      <c r="A4657" s="4"/>
      <c r="B4657" s="4"/>
      <c r="C4657" s="3"/>
      <c r="D4657" s="4"/>
      <c r="E4657" s="3"/>
      <c r="F4657" s="4"/>
      <c r="H4657" s="25" t="s">
        <v>210</v>
      </c>
      <c r="I4657" s="26">
        <v>72920599</v>
      </c>
      <c r="J4657" s="26">
        <v>73336005</v>
      </c>
      <c r="K4657" s="26">
        <v>73470916</v>
      </c>
      <c r="L4657" s="25">
        <v>3</v>
      </c>
      <c r="M4657" s="25" t="s">
        <v>118</v>
      </c>
    </row>
    <row r="4658" spans="1:13" s="5" customFormat="1" ht="15.75">
      <c r="A4658" s="4" t="s">
        <v>5</v>
      </c>
      <c r="B4658" s="4">
        <f aca="true" t="shared" si="696" ref="B4658:B4663">I4657</f>
        <v>72920599</v>
      </c>
      <c r="C4658" s="3"/>
      <c r="D4658" s="4">
        <f aca="true" t="shared" si="697" ref="D4658:D4663">J4657</f>
        <v>73336005</v>
      </c>
      <c r="E4658" s="3"/>
      <c r="F4658" s="4">
        <f aca="true" t="shared" si="698" ref="F4658:F4663">K4657</f>
        <v>73470916</v>
      </c>
      <c r="H4658" s="25" t="s">
        <v>210</v>
      </c>
      <c r="I4658" s="26">
        <v>59664</v>
      </c>
      <c r="J4658" s="26">
        <v>59664</v>
      </c>
      <c r="K4658" s="26">
        <v>39583</v>
      </c>
      <c r="L4658" s="25">
        <v>4</v>
      </c>
      <c r="M4658" s="25" t="s">
        <v>119</v>
      </c>
    </row>
    <row r="4659" spans="1:13" s="5" customFormat="1" ht="15.75">
      <c r="A4659" s="4" t="s">
        <v>6</v>
      </c>
      <c r="B4659" s="4">
        <f t="shared" si="696"/>
        <v>59664</v>
      </c>
      <c r="C4659" s="3"/>
      <c r="D4659" s="4">
        <f t="shared" si="697"/>
        <v>59664</v>
      </c>
      <c r="E4659" s="3"/>
      <c r="F4659" s="4">
        <f t="shared" si="698"/>
        <v>39583</v>
      </c>
      <c r="H4659" s="25" t="s">
        <v>210</v>
      </c>
      <c r="I4659" s="26">
        <v>907650</v>
      </c>
      <c r="J4659" s="26">
        <v>1098629</v>
      </c>
      <c r="K4659" s="26">
        <v>1168108</v>
      </c>
      <c r="L4659" s="25">
        <v>5</v>
      </c>
      <c r="M4659" s="25" t="s">
        <v>120</v>
      </c>
    </row>
    <row r="4660" spans="1:13" s="5" customFormat="1" ht="15.75">
      <c r="A4660" s="4" t="s">
        <v>7</v>
      </c>
      <c r="B4660" s="4">
        <f t="shared" si="696"/>
        <v>907650</v>
      </c>
      <c r="C4660" s="3"/>
      <c r="D4660" s="4">
        <f t="shared" si="697"/>
        <v>1098629</v>
      </c>
      <c r="E4660" s="3"/>
      <c r="F4660" s="4">
        <f t="shared" si="698"/>
        <v>1168108</v>
      </c>
      <c r="H4660" s="25" t="s">
        <v>210</v>
      </c>
      <c r="I4660" s="26">
        <v>110458</v>
      </c>
      <c r="J4660" s="26">
        <v>80067</v>
      </c>
      <c r="K4660" s="26">
        <v>117608</v>
      </c>
      <c r="L4660" s="25">
        <v>6</v>
      </c>
      <c r="M4660" s="25" t="s">
        <v>121</v>
      </c>
    </row>
    <row r="4661" spans="1:13" s="5" customFormat="1" ht="15.75">
      <c r="A4661" s="4" t="s">
        <v>8</v>
      </c>
      <c r="B4661" s="4">
        <f t="shared" si="696"/>
        <v>110458</v>
      </c>
      <c r="C4661" s="3"/>
      <c r="D4661" s="4">
        <f t="shared" si="697"/>
        <v>80067</v>
      </c>
      <c r="E4661" s="3"/>
      <c r="F4661" s="4">
        <f t="shared" si="698"/>
        <v>117608</v>
      </c>
      <c r="H4661" s="25" t="s">
        <v>210</v>
      </c>
      <c r="I4661" s="26">
        <v>227919</v>
      </c>
      <c r="J4661" s="26">
        <v>251887</v>
      </c>
      <c r="K4661" s="26">
        <v>315257</v>
      </c>
      <c r="L4661" s="25">
        <v>7</v>
      </c>
      <c r="M4661" s="25" t="s">
        <v>122</v>
      </c>
    </row>
    <row r="4662" spans="1:13" s="5" customFormat="1" ht="15.75">
      <c r="A4662" s="4" t="s">
        <v>9</v>
      </c>
      <c r="B4662" s="4">
        <f t="shared" si="696"/>
        <v>227919</v>
      </c>
      <c r="C4662" s="3"/>
      <c r="D4662" s="4">
        <f t="shared" si="697"/>
        <v>251887</v>
      </c>
      <c r="E4662" s="3"/>
      <c r="F4662" s="4">
        <f t="shared" si="698"/>
        <v>315257</v>
      </c>
      <c r="H4662" s="25" t="s">
        <v>210</v>
      </c>
      <c r="I4662" s="26">
        <v>0</v>
      </c>
      <c r="J4662" s="26">
        <v>1144363</v>
      </c>
      <c r="K4662" s="26">
        <v>1171659</v>
      </c>
      <c r="L4662" s="25">
        <v>8</v>
      </c>
      <c r="M4662" s="25" t="s">
        <v>123</v>
      </c>
    </row>
    <row r="4663" spans="1:13" s="5" customFormat="1" ht="15.75">
      <c r="A4663" s="4" t="s">
        <v>10</v>
      </c>
      <c r="B4663" s="12">
        <f t="shared" si="696"/>
        <v>0</v>
      </c>
      <c r="C4663" s="3"/>
      <c r="D4663" s="12">
        <f t="shared" si="697"/>
        <v>1144363</v>
      </c>
      <c r="E4663" s="3"/>
      <c r="F4663" s="12">
        <f t="shared" si="698"/>
        <v>1171659</v>
      </c>
      <c r="H4663" s="25" t="s">
        <v>210</v>
      </c>
      <c r="I4663" s="26">
        <v>0</v>
      </c>
      <c r="J4663" s="26">
        <v>7096</v>
      </c>
      <c r="K4663" s="26">
        <v>7637</v>
      </c>
      <c r="L4663" s="25">
        <v>9</v>
      </c>
      <c r="M4663" s="25" t="s">
        <v>124</v>
      </c>
    </row>
    <row r="4664" spans="1:13" s="5" customFormat="1" ht="15.75">
      <c r="A4664" s="4"/>
      <c r="B4664" s="3"/>
      <c r="C4664" s="3"/>
      <c r="D4664" s="3"/>
      <c r="E4664" s="3"/>
      <c r="F4664" s="3"/>
      <c r="H4664" s="25" t="s">
        <v>210</v>
      </c>
      <c r="I4664" s="26">
        <v>5994</v>
      </c>
      <c r="J4664" s="26">
        <v>3180</v>
      </c>
      <c r="K4664" s="26">
        <v>3726</v>
      </c>
      <c r="L4664" s="25">
        <v>10</v>
      </c>
      <c r="M4664" s="25" t="s">
        <v>125</v>
      </c>
    </row>
    <row r="4665" spans="1:13" s="5" customFormat="1" ht="15.75">
      <c r="A4665" s="4" t="s">
        <v>11</v>
      </c>
      <c r="B4665" s="4">
        <f>SUM(B4658:B4664)</f>
        <v>74226290</v>
      </c>
      <c r="C4665" s="3"/>
      <c r="D4665" s="4">
        <f>SUM(D4658:D4664)</f>
        <v>75970615</v>
      </c>
      <c r="E4665" s="3"/>
      <c r="F4665" s="4">
        <f>SUM(F4658:F4664)</f>
        <v>76283131</v>
      </c>
      <c r="H4665" s="25" t="s">
        <v>210</v>
      </c>
      <c r="I4665" s="26">
        <v>2480269</v>
      </c>
      <c r="J4665" s="26">
        <v>2580448</v>
      </c>
      <c r="K4665" s="26">
        <v>2581949</v>
      </c>
      <c r="L4665" s="25">
        <v>11</v>
      </c>
      <c r="M4665" s="25" t="s">
        <v>126</v>
      </c>
    </row>
    <row r="4666" spans="1:13" s="5" customFormat="1" ht="15.75">
      <c r="A4666" s="4"/>
      <c r="B4666" s="4"/>
      <c r="C4666" s="3"/>
      <c r="D4666" s="4"/>
      <c r="E4666" s="3"/>
      <c r="F4666" s="4"/>
      <c r="H4666" s="25" t="s">
        <v>210</v>
      </c>
      <c r="I4666" s="26">
        <v>1895278</v>
      </c>
      <c r="J4666" s="26">
        <v>2109902</v>
      </c>
      <c r="K4666" s="26">
        <v>2184176</v>
      </c>
      <c r="L4666" s="25">
        <v>12</v>
      </c>
      <c r="M4666" s="25" t="s">
        <v>127</v>
      </c>
    </row>
    <row r="4667" spans="1:13" s="5" customFormat="1" ht="15.75">
      <c r="A4667" s="4" t="s">
        <v>12</v>
      </c>
      <c r="B4667" s="3">
        <f>I4663</f>
        <v>0</v>
      </c>
      <c r="C4667" s="3"/>
      <c r="D4667" s="3">
        <f>J4663</f>
        <v>7096</v>
      </c>
      <c r="E4667" s="3"/>
      <c r="F4667" s="3">
        <f>K4663</f>
        <v>7637</v>
      </c>
      <c r="H4667" s="25" t="s">
        <v>210</v>
      </c>
      <c r="I4667" s="26">
        <v>0</v>
      </c>
      <c r="J4667" s="26">
        <v>0</v>
      </c>
      <c r="K4667" s="26">
        <v>11301032</v>
      </c>
      <c r="L4667" s="25">
        <v>13</v>
      </c>
      <c r="M4667" s="25" t="s">
        <v>128</v>
      </c>
    </row>
    <row r="4668" spans="1:13" s="5" customFormat="1" ht="15.75">
      <c r="A4668" s="4" t="s">
        <v>13</v>
      </c>
      <c r="B4668" s="12">
        <f>I4664</f>
        <v>5994</v>
      </c>
      <c r="C4668" s="3"/>
      <c r="D4668" s="12">
        <f>J4664</f>
        <v>3180</v>
      </c>
      <c r="E4668" s="3"/>
      <c r="F4668" s="12">
        <f>K4664</f>
        <v>3726</v>
      </c>
      <c r="H4668" s="25" t="s">
        <v>210</v>
      </c>
      <c r="I4668" s="26">
        <v>4201925</v>
      </c>
      <c r="J4668" s="26">
        <v>4046130</v>
      </c>
      <c r="K4668" s="26">
        <v>3359970</v>
      </c>
      <c r="L4668" s="25">
        <v>14</v>
      </c>
      <c r="M4668" s="25" t="s">
        <v>129</v>
      </c>
    </row>
    <row r="4669" spans="1:13" s="5" customFormat="1" ht="15.75">
      <c r="A4669" s="4"/>
      <c r="B4669" s="3"/>
      <c r="C4669" s="3"/>
      <c r="D4669" s="3"/>
      <c r="E4669" s="3"/>
      <c r="F4669" s="3"/>
      <c r="H4669" s="25" t="s">
        <v>210</v>
      </c>
      <c r="I4669" s="26">
        <v>238249</v>
      </c>
      <c r="J4669" s="26">
        <v>283118</v>
      </c>
      <c r="K4669" s="26">
        <v>271858</v>
      </c>
      <c r="L4669" s="25">
        <v>15</v>
      </c>
      <c r="M4669" s="25" t="s">
        <v>130</v>
      </c>
    </row>
    <row r="4670" spans="1:13" s="5" customFormat="1" ht="15.75">
      <c r="A4670" s="4" t="s">
        <v>14</v>
      </c>
      <c r="B4670" s="4">
        <f>SUM(B4667:B4669)</f>
        <v>5994</v>
      </c>
      <c r="C4670" s="3"/>
      <c r="D4670" s="4">
        <f>SUM(D4667:D4669)</f>
        <v>10276</v>
      </c>
      <c r="E4670" s="3"/>
      <c r="F4670" s="4">
        <f>SUM(F4667:F4669)</f>
        <v>11363</v>
      </c>
      <c r="H4670" s="25" t="s">
        <v>210</v>
      </c>
      <c r="I4670" s="26">
        <v>0</v>
      </c>
      <c r="J4670" s="26">
        <v>0</v>
      </c>
      <c r="K4670" s="26">
        <v>0</v>
      </c>
      <c r="L4670" s="25">
        <v>16</v>
      </c>
      <c r="M4670" s="25" t="s">
        <v>131</v>
      </c>
    </row>
    <row r="4671" spans="1:13" s="5" customFormat="1" ht="15.75">
      <c r="A4671" s="4"/>
      <c r="B4671" s="4"/>
      <c r="C4671" s="4"/>
      <c r="D4671" s="4"/>
      <c r="E4671" s="4"/>
      <c r="F4671" s="4"/>
      <c r="H4671" s="25" t="s">
        <v>210</v>
      </c>
      <c r="I4671" s="26">
        <v>0</v>
      </c>
      <c r="J4671" s="26">
        <v>0</v>
      </c>
      <c r="K4671" s="26">
        <v>0</v>
      </c>
      <c r="L4671" s="25">
        <v>17</v>
      </c>
      <c r="M4671" s="25" t="s">
        <v>132</v>
      </c>
    </row>
    <row r="4672" spans="1:13" s="5" customFormat="1" ht="15.75">
      <c r="A4672" s="4" t="s">
        <v>15</v>
      </c>
      <c r="B4672" s="4">
        <f aca="true" t="shared" si="699" ref="B4672:B4678">I4665</f>
        <v>2480269</v>
      </c>
      <c r="C4672" s="3"/>
      <c r="D4672" s="4">
        <f aca="true" t="shared" si="700" ref="D4672:D4678">J4665</f>
        <v>2580448</v>
      </c>
      <c r="E4672" s="3"/>
      <c r="F4672" s="4">
        <f aca="true" t="shared" si="701" ref="F4672:F4678">K4665</f>
        <v>2581949</v>
      </c>
      <c r="H4672" s="25" t="s">
        <v>210</v>
      </c>
      <c r="I4672" s="27">
        <v>23902422</v>
      </c>
      <c r="J4672" s="27">
        <v>28457380</v>
      </c>
      <c r="K4672" s="27">
        <v>30522278</v>
      </c>
      <c r="L4672" s="25">
        <v>18</v>
      </c>
      <c r="M4672" s="25" t="s">
        <v>133</v>
      </c>
    </row>
    <row r="4673" spans="1:13" s="5" customFormat="1" ht="15.75">
      <c r="A4673" s="4" t="s">
        <v>16</v>
      </c>
      <c r="B4673" s="4">
        <f t="shared" si="699"/>
        <v>1895278</v>
      </c>
      <c r="C4673" s="3"/>
      <c r="D4673" s="4">
        <f t="shared" si="700"/>
        <v>2109902</v>
      </c>
      <c r="E4673" s="3"/>
      <c r="F4673" s="4">
        <f t="shared" si="701"/>
        <v>2184176</v>
      </c>
      <c r="H4673" s="25" t="s">
        <v>210</v>
      </c>
      <c r="I4673" s="26">
        <v>3314028</v>
      </c>
      <c r="J4673" s="26">
        <v>3426378</v>
      </c>
      <c r="K4673" s="26">
        <v>3426378</v>
      </c>
      <c r="L4673" s="25">
        <v>19</v>
      </c>
      <c r="M4673" s="25" t="s">
        <v>134</v>
      </c>
    </row>
    <row r="4674" spans="1:13" s="5" customFormat="1" ht="15.75">
      <c r="A4674" s="4" t="s">
        <v>17</v>
      </c>
      <c r="B4674" s="4">
        <f t="shared" si="699"/>
        <v>0</v>
      </c>
      <c r="C4674" s="3"/>
      <c r="D4674" s="4">
        <f t="shared" si="700"/>
        <v>0</v>
      </c>
      <c r="E4674" s="3"/>
      <c r="F4674" s="4">
        <f t="shared" si="701"/>
        <v>11301032</v>
      </c>
      <c r="H4674" s="25" t="s">
        <v>210</v>
      </c>
      <c r="I4674" s="26">
        <v>1798698</v>
      </c>
      <c r="J4674" s="26">
        <v>1799482</v>
      </c>
      <c r="K4674" s="26">
        <v>1812075</v>
      </c>
      <c r="L4674" s="25">
        <v>20</v>
      </c>
      <c r="M4674" s="25" t="s">
        <v>135</v>
      </c>
    </row>
    <row r="4675" spans="1:13" s="5" customFormat="1" ht="15.75">
      <c r="A4675" s="4" t="s">
        <v>18</v>
      </c>
      <c r="B4675" s="4">
        <f t="shared" si="699"/>
        <v>4201925</v>
      </c>
      <c r="C4675" s="3"/>
      <c r="D4675" s="4">
        <f t="shared" si="700"/>
        <v>4046130</v>
      </c>
      <c r="E4675" s="3"/>
      <c r="F4675" s="4">
        <f t="shared" si="701"/>
        <v>3359970</v>
      </c>
      <c r="H4675" s="25" t="s">
        <v>210</v>
      </c>
      <c r="I4675" s="26">
        <v>21239402</v>
      </c>
      <c r="J4675" s="26">
        <v>21663787</v>
      </c>
      <c r="K4675" s="26">
        <v>21956542</v>
      </c>
      <c r="L4675" s="25">
        <v>21</v>
      </c>
      <c r="M4675" s="25" t="s">
        <v>136</v>
      </c>
    </row>
    <row r="4676" spans="1:13" s="5" customFormat="1" ht="15.75">
      <c r="A4676" s="4" t="s">
        <v>19</v>
      </c>
      <c r="B4676" s="4">
        <f t="shared" si="699"/>
        <v>238249</v>
      </c>
      <c r="C4676" s="3"/>
      <c r="D4676" s="4">
        <f t="shared" si="700"/>
        <v>283118</v>
      </c>
      <c r="E4676" s="3"/>
      <c r="F4676" s="4">
        <f t="shared" si="701"/>
        <v>271858</v>
      </c>
      <c r="H4676" s="25" t="s">
        <v>210</v>
      </c>
      <c r="I4676" s="26">
        <v>105678</v>
      </c>
      <c r="J4676" s="26">
        <v>108848</v>
      </c>
      <c r="K4676" s="26">
        <v>111025</v>
      </c>
      <c r="L4676" s="25">
        <v>22</v>
      </c>
      <c r="M4676" s="25" t="s">
        <v>137</v>
      </c>
    </row>
    <row r="4677" spans="1:13" s="5" customFormat="1" ht="15.75">
      <c r="A4677" s="4" t="s">
        <v>20</v>
      </c>
      <c r="B4677" s="4">
        <f t="shared" si="699"/>
        <v>0</v>
      </c>
      <c r="C4677" s="3"/>
      <c r="D4677" s="4">
        <f t="shared" si="700"/>
        <v>0</v>
      </c>
      <c r="E4677" s="3"/>
      <c r="F4677" s="4">
        <f t="shared" si="701"/>
        <v>0</v>
      </c>
      <c r="H4677" s="25" t="s">
        <v>210</v>
      </c>
      <c r="I4677" s="26">
        <v>102800</v>
      </c>
      <c r="J4677" s="26">
        <v>105884</v>
      </c>
      <c r="K4677" s="26">
        <v>116578</v>
      </c>
      <c r="L4677" s="25">
        <v>23</v>
      </c>
      <c r="M4677" s="25" t="s">
        <v>138</v>
      </c>
    </row>
    <row r="4678" spans="1:13" s="5" customFormat="1" ht="15.75">
      <c r="A4678" s="4" t="s">
        <v>21</v>
      </c>
      <c r="B4678" s="4">
        <f t="shared" si="699"/>
        <v>0</v>
      </c>
      <c r="C4678" s="3"/>
      <c r="D4678" s="4">
        <f t="shared" si="700"/>
        <v>0</v>
      </c>
      <c r="E4678" s="3"/>
      <c r="F4678" s="4">
        <f t="shared" si="701"/>
        <v>0</v>
      </c>
      <c r="H4678" s="25" t="s">
        <v>210</v>
      </c>
      <c r="I4678" s="26">
        <v>300000</v>
      </c>
      <c r="J4678" s="26">
        <v>300000</v>
      </c>
      <c r="K4678" s="26">
        <v>302694</v>
      </c>
      <c r="L4678" s="25">
        <v>24</v>
      </c>
      <c r="M4678" s="25" t="s">
        <v>139</v>
      </c>
    </row>
    <row r="4679" spans="1:13" s="5" customFormat="1" ht="15.75">
      <c r="A4679" s="4"/>
      <c r="B4679" s="4"/>
      <c r="C4679" s="3"/>
      <c r="D4679" s="4"/>
      <c r="E4679" s="3"/>
      <c r="F4679" s="4"/>
      <c r="H4679" s="25" t="s">
        <v>210</v>
      </c>
      <c r="I4679" s="26">
        <v>291746</v>
      </c>
      <c r="J4679" s="26">
        <v>291746</v>
      </c>
      <c r="K4679" s="26">
        <v>297581</v>
      </c>
      <c r="L4679" s="25">
        <v>25</v>
      </c>
      <c r="M4679" s="25" t="s">
        <v>140</v>
      </c>
    </row>
    <row r="4680" spans="1:13" s="5" customFormat="1" ht="15.75">
      <c r="A4680" s="4" t="s">
        <v>22</v>
      </c>
      <c r="B4680" s="4">
        <f>I4672</f>
        <v>23902422</v>
      </c>
      <c r="C4680" s="3"/>
      <c r="D4680" s="4">
        <f>J4672</f>
        <v>28457380</v>
      </c>
      <c r="E4680" s="3"/>
      <c r="F4680" s="4">
        <f>K4672</f>
        <v>30522278</v>
      </c>
      <c r="H4680" s="25" t="s">
        <v>210</v>
      </c>
      <c r="I4680" s="26">
        <v>0</v>
      </c>
      <c r="J4680" s="26">
        <v>0</v>
      </c>
      <c r="K4680" s="26">
        <v>50000</v>
      </c>
      <c r="L4680" s="25">
        <v>26</v>
      </c>
      <c r="M4680" s="25" t="s">
        <v>141</v>
      </c>
    </row>
    <row r="4681" spans="1:13" s="5" customFormat="1" ht="15.75">
      <c r="A4681" s="4" t="s">
        <v>23</v>
      </c>
      <c r="B4681" s="4">
        <f>I4673</f>
        <v>3314028</v>
      </c>
      <c r="C4681" s="3"/>
      <c r="D4681" s="4">
        <f>J4673</f>
        <v>3426378</v>
      </c>
      <c r="E4681" s="3"/>
      <c r="F4681" s="4">
        <f>K4673</f>
        <v>3426378</v>
      </c>
      <c r="H4681" s="25" t="s">
        <v>210</v>
      </c>
      <c r="I4681" s="26">
        <v>8655978</v>
      </c>
      <c r="J4681" s="26">
        <v>8428617</v>
      </c>
      <c r="K4681" s="26">
        <v>8428617</v>
      </c>
      <c r="L4681" s="25">
        <v>27</v>
      </c>
      <c r="M4681" s="25" t="s">
        <v>142</v>
      </c>
    </row>
    <row r="4682" spans="1:13" s="5" customFormat="1" ht="15.75">
      <c r="A4682" s="4" t="s">
        <v>24</v>
      </c>
      <c r="B4682" s="12">
        <f>I4674</f>
        <v>1798698</v>
      </c>
      <c r="C4682" s="3"/>
      <c r="D4682" s="12">
        <f>J4674</f>
        <v>1799482</v>
      </c>
      <c r="E4682" s="3"/>
      <c r="F4682" s="12">
        <f>K4674</f>
        <v>1812075</v>
      </c>
      <c r="H4682" s="25" t="s">
        <v>210</v>
      </c>
      <c r="I4682" s="26">
        <v>878899</v>
      </c>
      <c r="J4682" s="26">
        <v>877270</v>
      </c>
      <c r="K4682" s="26">
        <v>877270</v>
      </c>
      <c r="L4682" s="25">
        <v>28</v>
      </c>
      <c r="M4682" s="25" t="s">
        <v>143</v>
      </c>
    </row>
    <row r="4683" spans="1:13" s="5" customFormat="1" ht="15.75">
      <c r="A4683" s="4"/>
      <c r="B4683" s="4"/>
      <c r="C4683" s="3"/>
      <c r="D4683" s="4"/>
      <c r="E4683" s="3"/>
      <c r="F4683" s="4"/>
      <c r="H4683" s="25" t="s">
        <v>210</v>
      </c>
      <c r="I4683" s="26">
        <v>3292467</v>
      </c>
      <c r="J4683" s="26">
        <v>3339039</v>
      </c>
      <c r="K4683" s="26">
        <v>3597698</v>
      </c>
      <c r="L4683" s="25">
        <v>29</v>
      </c>
      <c r="M4683" s="25" t="s">
        <v>144</v>
      </c>
    </row>
    <row r="4684" spans="1:13" s="5" customFormat="1" ht="15.75">
      <c r="A4684" s="4" t="s">
        <v>25</v>
      </c>
      <c r="B4684" s="4">
        <f>SUM(B4680:B4683)</f>
        <v>29015148</v>
      </c>
      <c r="C4684" s="3"/>
      <c r="D4684" s="4">
        <f>SUM(D4680:D4683)</f>
        <v>33683240</v>
      </c>
      <c r="E4684" s="3"/>
      <c r="F4684" s="4">
        <f>SUM(F4680:F4683)</f>
        <v>35760731</v>
      </c>
      <c r="H4684" s="25" t="s">
        <v>210</v>
      </c>
      <c r="I4684" s="26">
        <v>0</v>
      </c>
      <c r="J4684" s="26">
        <v>33816</v>
      </c>
      <c r="K4684" s="26">
        <v>53324</v>
      </c>
      <c r="L4684" s="25">
        <v>30</v>
      </c>
      <c r="M4684" s="25" t="s">
        <v>145</v>
      </c>
    </row>
    <row r="4685" spans="1:13" s="5" customFormat="1" ht="15.75">
      <c r="A4685" s="4"/>
      <c r="B4685" s="4"/>
      <c r="C4685" s="3"/>
      <c r="D4685" s="4"/>
      <c r="E4685" s="3"/>
      <c r="F4685" s="4"/>
      <c r="H4685" s="25" t="s">
        <v>210</v>
      </c>
      <c r="I4685" s="26">
        <v>51247879</v>
      </c>
      <c r="J4685" s="26">
        <v>57334182</v>
      </c>
      <c r="K4685" s="26">
        <v>56800000</v>
      </c>
      <c r="L4685" s="25">
        <v>31</v>
      </c>
      <c r="M4685" s="25" t="s">
        <v>146</v>
      </c>
    </row>
    <row r="4686" spans="1:13" s="5" customFormat="1" ht="15.75">
      <c r="A4686" s="4" t="s">
        <v>26</v>
      </c>
      <c r="B4686" s="4">
        <f aca="true" t="shared" si="702" ref="B4686:B4691">I4675</f>
        <v>21239402</v>
      </c>
      <c r="C4686" s="3"/>
      <c r="D4686" s="4">
        <f aca="true" t="shared" si="703" ref="D4686:D4691">J4675</f>
        <v>21663787</v>
      </c>
      <c r="E4686" s="3"/>
      <c r="F4686" s="4">
        <f aca="true" t="shared" si="704" ref="F4686:F4691">K4675</f>
        <v>21956542</v>
      </c>
      <c r="H4686" s="25" t="s">
        <v>210</v>
      </c>
      <c r="I4686" s="26">
        <v>4276623</v>
      </c>
      <c r="J4686" s="26">
        <v>4533750</v>
      </c>
      <c r="K4686" s="26">
        <v>4455331</v>
      </c>
      <c r="L4686" s="25">
        <v>32</v>
      </c>
      <c r="M4686" s="25" t="s">
        <v>147</v>
      </c>
    </row>
    <row r="4687" spans="1:13" s="5" customFormat="1" ht="15.75">
      <c r="A4687" s="4" t="s">
        <v>27</v>
      </c>
      <c r="B4687" s="4">
        <f t="shared" si="702"/>
        <v>105678</v>
      </c>
      <c r="C4687" s="3"/>
      <c r="D4687" s="4">
        <f t="shared" si="703"/>
        <v>108848</v>
      </c>
      <c r="E4687" s="3"/>
      <c r="F4687" s="4">
        <f t="shared" si="704"/>
        <v>111025</v>
      </c>
      <c r="H4687" s="25" t="s">
        <v>210</v>
      </c>
      <c r="I4687" s="26">
        <v>6094185</v>
      </c>
      <c r="J4687" s="26">
        <v>6129615</v>
      </c>
      <c r="K4687" s="26">
        <v>6252997</v>
      </c>
      <c r="L4687" s="25">
        <v>33</v>
      </c>
      <c r="M4687" s="25" t="s">
        <v>148</v>
      </c>
    </row>
    <row r="4688" spans="1:13" s="5" customFormat="1" ht="15.75">
      <c r="A4688" s="4" t="s">
        <v>28</v>
      </c>
      <c r="B4688" s="4">
        <f t="shared" si="702"/>
        <v>102800</v>
      </c>
      <c r="C4688" s="3"/>
      <c r="D4688" s="4">
        <f t="shared" si="703"/>
        <v>105884</v>
      </c>
      <c r="E4688" s="3"/>
      <c r="F4688" s="4">
        <f t="shared" si="704"/>
        <v>116578</v>
      </c>
      <c r="H4688" s="25" t="s">
        <v>210</v>
      </c>
      <c r="I4688" s="26">
        <v>1552096</v>
      </c>
      <c r="J4688" s="26">
        <v>1226218</v>
      </c>
      <c r="K4688" s="26">
        <v>808737</v>
      </c>
      <c r="L4688" s="25">
        <v>34</v>
      </c>
      <c r="M4688" s="25" t="s">
        <v>149</v>
      </c>
    </row>
    <row r="4689" spans="1:13" s="5" customFormat="1" ht="15.75">
      <c r="A4689" s="4" t="s">
        <v>29</v>
      </c>
      <c r="B4689" s="4">
        <f t="shared" si="702"/>
        <v>300000</v>
      </c>
      <c r="C4689" s="3"/>
      <c r="D4689" s="4">
        <f t="shared" si="703"/>
        <v>300000</v>
      </c>
      <c r="E4689" s="3"/>
      <c r="F4689" s="4">
        <f t="shared" si="704"/>
        <v>302694</v>
      </c>
      <c r="H4689" s="25" t="s">
        <v>210</v>
      </c>
      <c r="I4689" s="26">
        <v>370393</v>
      </c>
      <c r="J4689" s="26">
        <v>185498</v>
      </c>
      <c r="K4689" s="26">
        <v>185498</v>
      </c>
      <c r="L4689" s="25">
        <v>35</v>
      </c>
      <c r="M4689" s="25" t="s">
        <v>150</v>
      </c>
    </row>
    <row r="4690" spans="1:13" s="5" customFormat="1" ht="15.75">
      <c r="A4690" s="4" t="s">
        <v>30</v>
      </c>
      <c r="B4690" s="4">
        <f t="shared" si="702"/>
        <v>291746</v>
      </c>
      <c r="C4690" s="3"/>
      <c r="D4690" s="4">
        <f t="shared" si="703"/>
        <v>291746</v>
      </c>
      <c r="E4690" s="3"/>
      <c r="F4690" s="4">
        <f t="shared" si="704"/>
        <v>297581</v>
      </c>
      <c r="H4690" s="25" t="s">
        <v>210</v>
      </c>
      <c r="I4690" s="26">
        <v>198690</v>
      </c>
      <c r="J4690" s="26">
        <v>262500</v>
      </c>
      <c r="K4690" s="26">
        <v>253500</v>
      </c>
      <c r="L4690" s="25">
        <v>36</v>
      </c>
      <c r="M4690" s="25" t="s">
        <v>151</v>
      </c>
    </row>
    <row r="4691" spans="1:13" s="5" customFormat="1" ht="15.75">
      <c r="A4691" s="4" t="s">
        <v>31</v>
      </c>
      <c r="B4691" s="12">
        <f t="shared" si="702"/>
        <v>0</v>
      </c>
      <c r="C4691" s="3"/>
      <c r="D4691" s="12">
        <f t="shared" si="703"/>
        <v>0</v>
      </c>
      <c r="E4691" s="3"/>
      <c r="F4691" s="12">
        <f t="shared" si="704"/>
        <v>50000</v>
      </c>
      <c r="H4691" s="25" t="s">
        <v>210</v>
      </c>
      <c r="I4691" s="26">
        <v>0</v>
      </c>
      <c r="J4691" s="26">
        <v>152463</v>
      </c>
      <c r="K4691" s="26">
        <v>147308</v>
      </c>
      <c r="L4691" s="25">
        <v>37</v>
      </c>
      <c r="M4691" s="25" t="s">
        <v>152</v>
      </c>
    </row>
    <row r="4692" spans="1:12" s="5" customFormat="1" ht="15.75">
      <c r="A4692" s="4"/>
      <c r="B4692" s="4"/>
      <c r="C4692" s="3"/>
      <c r="D4692" s="4"/>
      <c r="E4692" s="3"/>
      <c r="F4692" s="4"/>
      <c r="L4692" s="25"/>
    </row>
    <row r="4693" spans="1:12" s="5" customFormat="1" ht="15.75">
      <c r="A4693" s="4" t="s">
        <v>32</v>
      </c>
      <c r="B4693" s="4">
        <f>SUM(B4686:B4692)</f>
        <v>22039626</v>
      </c>
      <c r="C4693" s="3"/>
      <c r="D4693" s="4">
        <f>SUM(D4686:D4692)</f>
        <v>22470265</v>
      </c>
      <c r="E4693" s="3"/>
      <c r="F4693" s="4">
        <f>SUM(F4686:F4692)</f>
        <v>22834420</v>
      </c>
      <c r="L4693" s="25"/>
    </row>
    <row r="4694" spans="1:12" s="5" customFormat="1" ht="15.75">
      <c r="A4694" s="4"/>
      <c r="B4694" s="4"/>
      <c r="C4694" s="3"/>
      <c r="D4694" s="4"/>
      <c r="E4694" s="3"/>
      <c r="F4694" s="4"/>
      <c r="L4694" s="25"/>
    </row>
    <row r="4695" spans="1:12" s="5" customFormat="1" ht="15.75">
      <c r="A4695" s="4" t="s">
        <v>33</v>
      </c>
      <c r="B4695" s="4">
        <f>I4681</f>
        <v>8655978</v>
      </c>
      <c r="C4695" s="3"/>
      <c r="D4695" s="4">
        <f>J4681</f>
        <v>8428617</v>
      </c>
      <c r="E4695" s="3"/>
      <c r="F4695" s="4">
        <f>K4681</f>
        <v>8428617</v>
      </c>
      <c r="L4695" s="25"/>
    </row>
    <row r="4696" spans="1:12" s="5" customFormat="1" ht="15.75">
      <c r="A4696" s="4" t="s">
        <v>34</v>
      </c>
      <c r="B4696" s="4">
        <f>I4682</f>
        <v>878899</v>
      </c>
      <c r="C4696" s="3"/>
      <c r="D4696" s="4">
        <f>J4682</f>
        <v>877270</v>
      </c>
      <c r="E4696" s="3"/>
      <c r="F4696" s="4">
        <f>K4682</f>
        <v>877270</v>
      </c>
      <c r="L4696" s="25"/>
    </row>
    <row r="4697" spans="1:12" s="5" customFormat="1" ht="15.75">
      <c r="A4697" s="4" t="s">
        <v>35</v>
      </c>
      <c r="B4697" s="4">
        <f>I4683</f>
        <v>3292467</v>
      </c>
      <c r="C4697" s="3"/>
      <c r="D4697" s="4">
        <f>J4683</f>
        <v>3339039</v>
      </c>
      <c r="E4697" s="3"/>
      <c r="F4697" s="4">
        <f>K4683</f>
        <v>3597698</v>
      </c>
      <c r="L4697" s="25"/>
    </row>
    <row r="4698" spans="1:12" s="5" customFormat="1" ht="15.75">
      <c r="A4698" s="4" t="s">
        <v>36</v>
      </c>
      <c r="B4698" s="12">
        <f>I4684</f>
        <v>0</v>
      </c>
      <c r="C4698" s="3"/>
      <c r="D4698" s="12">
        <f>J4684</f>
        <v>33816</v>
      </c>
      <c r="E4698" s="3"/>
      <c r="F4698" s="12">
        <f>K4684</f>
        <v>53324</v>
      </c>
      <c r="L4698" s="25"/>
    </row>
    <row r="4699" spans="1:12" s="5" customFormat="1" ht="15.75">
      <c r="A4699" s="4"/>
      <c r="B4699" s="4"/>
      <c r="C4699" s="3"/>
      <c r="D4699" s="4"/>
      <c r="E4699" s="3"/>
      <c r="F4699" s="4"/>
      <c r="L4699" s="25"/>
    </row>
    <row r="4700" spans="1:12" s="5" customFormat="1" ht="15.75">
      <c r="A4700" s="4" t="s">
        <v>37</v>
      </c>
      <c r="B4700" s="4">
        <f>SUM(B4695:B4699)</f>
        <v>12827344</v>
      </c>
      <c r="C4700" s="3"/>
      <c r="D4700" s="4">
        <f>SUM(D4695:D4699)</f>
        <v>12678742</v>
      </c>
      <c r="E4700" s="3"/>
      <c r="F4700" s="4">
        <f>SUM(F4695:F4699)</f>
        <v>12956909</v>
      </c>
      <c r="L4700" s="25"/>
    </row>
    <row r="4701" spans="1:12" s="5" customFormat="1" ht="15.75">
      <c r="A4701" s="4"/>
      <c r="B4701" s="4"/>
      <c r="C4701" s="3"/>
      <c r="D4701" s="4"/>
      <c r="E4701" s="3"/>
      <c r="F4701" s="4"/>
      <c r="L4701" s="25"/>
    </row>
    <row r="4702" spans="1:12" s="5" customFormat="1" ht="15.75">
      <c r="A4702" s="4" t="s">
        <v>38</v>
      </c>
      <c r="B4702" s="4">
        <f aca="true" t="shared" si="705" ref="B4702:B4707">I4685</f>
        <v>51247879</v>
      </c>
      <c r="C4702" s="3"/>
      <c r="D4702" s="4">
        <f aca="true" t="shared" si="706" ref="D4702:D4707">J4685</f>
        <v>57334182</v>
      </c>
      <c r="E4702" s="3"/>
      <c r="F4702" s="4">
        <f aca="true" t="shared" si="707" ref="F4702:F4707">K4685</f>
        <v>56800000</v>
      </c>
      <c r="L4702" s="25"/>
    </row>
    <row r="4703" spans="1:12" s="5" customFormat="1" ht="15.75">
      <c r="A4703" s="4" t="s">
        <v>39</v>
      </c>
      <c r="B4703" s="4">
        <f t="shared" si="705"/>
        <v>4276623</v>
      </c>
      <c r="C4703" s="3"/>
      <c r="D4703" s="4">
        <f t="shared" si="706"/>
        <v>4533750</v>
      </c>
      <c r="E4703" s="3"/>
      <c r="F4703" s="4">
        <f t="shared" si="707"/>
        <v>4455331</v>
      </c>
      <c r="L4703" s="25"/>
    </row>
    <row r="4704" spans="1:12" s="5" customFormat="1" ht="15.75">
      <c r="A4704" s="4" t="s">
        <v>40</v>
      </c>
      <c r="B4704" s="4">
        <f t="shared" si="705"/>
        <v>6094185</v>
      </c>
      <c r="C4704" s="3"/>
      <c r="D4704" s="4">
        <f t="shared" si="706"/>
        <v>6129615</v>
      </c>
      <c r="E4704" s="3"/>
      <c r="F4704" s="4">
        <f t="shared" si="707"/>
        <v>6252997</v>
      </c>
      <c r="L4704" s="25"/>
    </row>
    <row r="4705" spans="1:12" s="5" customFormat="1" ht="15.75">
      <c r="A4705" s="4" t="s">
        <v>41</v>
      </c>
      <c r="B4705" s="4">
        <f t="shared" si="705"/>
        <v>1552096</v>
      </c>
      <c r="C4705" s="3"/>
      <c r="D4705" s="4">
        <f t="shared" si="706"/>
        <v>1226218</v>
      </c>
      <c r="E4705" s="3"/>
      <c r="F4705" s="4">
        <f t="shared" si="707"/>
        <v>808737</v>
      </c>
      <c r="L4705" s="25"/>
    </row>
    <row r="4706" spans="1:12" s="5" customFormat="1" ht="15.75">
      <c r="A4706" s="4" t="s">
        <v>42</v>
      </c>
      <c r="B4706" s="4">
        <f t="shared" si="705"/>
        <v>370393</v>
      </c>
      <c r="C4706" s="3"/>
      <c r="D4706" s="4">
        <f t="shared" si="706"/>
        <v>185498</v>
      </c>
      <c r="E4706" s="3"/>
      <c r="F4706" s="4">
        <f t="shared" si="707"/>
        <v>185498</v>
      </c>
      <c r="L4706" s="25"/>
    </row>
    <row r="4707" spans="1:12" s="5" customFormat="1" ht="15.75">
      <c r="A4707" s="4" t="s">
        <v>43</v>
      </c>
      <c r="B4707" s="4">
        <f t="shared" si="705"/>
        <v>198690</v>
      </c>
      <c r="C4707" s="3"/>
      <c r="D4707" s="4">
        <f t="shared" si="706"/>
        <v>262500</v>
      </c>
      <c r="E4707" s="3"/>
      <c r="F4707" s="4">
        <f t="shared" si="707"/>
        <v>253500</v>
      </c>
      <c r="L4707" s="25"/>
    </row>
    <row r="4708" spans="1:12" s="5" customFormat="1" ht="15.75">
      <c r="A4708" s="4" t="s">
        <v>44</v>
      </c>
      <c r="B4708" s="4"/>
      <c r="C4708" s="4"/>
      <c r="D4708" s="4"/>
      <c r="E4708" s="3"/>
      <c r="F4708" s="4"/>
      <c r="L4708" s="25"/>
    </row>
    <row r="4709" spans="1:12" s="5" customFormat="1" ht="15.75">
      <c r="A4709" s="4" t="s">
        <v>45</v>
      </c>
      <c r="B4709" s="12">
        <f>I4691</f>
        <v>0</v>
      </c>
      <c r="C4709" s="3"/>
      <c r="D4709" s="12">
        <f>J4691</f>
        <v>152463</v>
      </c>
      <c r="E4709" s="3"/>
      <c r="F4709" s="12">
        <f>K4691</f>
        <v>147308</v>
      </c>
      <c r="L4709" s="25"/>
    </row>
    <row r="4710" spans="1:12" s="5" customFormat="1" ht="15.75">
      <c r="A4710" s="4"/>
      <c r="B4710" s="4"/>
      <c r="C4710" s="4"/>
      <c r="D4710" s="4"/>
      <c r="E4710" s="3"/>
      <c r="F4710" s="4"/>
      <c r="L4710" s="25"/>
    </row>
    <row r="4711" spans="1:12" s="5" customFormat="1" ht="15.75">
      <c r="A4711" s="4" t="s">
        <v>46</v>
      </c>
      <c r="B4711" s="4">
        <f>SUM(B4655:B4656)+B4665+SUM(B4669:B4678)+B4684+B4693+SUM(B4699:B4710)</f>
        <v>216464443</v>
      </c>
      <c r="C4711" s="3"/>
      <c r="D4711" s="4">
        <f>SUM(D4655:D4656)+D4665+SUM(D4669:D4678)+D4684+D4693+SUM(D4699:D4710)</f>
        <v>231202696</v>
      </c>
      <c r="E4711" s="3"/>
      <c r="F4711" s="4">
        <f>SUM(F4655:F4656)+F4665+SUM(F4669:F4678)+F4684+F4693+SUM(F4699:F4710)</f>
        <v>244070165</v>
      </c>
      <c r="L4711" s="25"/>
    </row>
    <row r="4712" spans="1:12" s="5" customFormat="1" ht="15.75">
      <c r="A4712" s="4"/>
      <c r="B4712" s="4"/>
      <c r="C4712" s="3"/>
      <c r="D4712" s="4"/>
      <c r="E4712" s="3"/>
      <c r="F4712" s="4"/>
      <c r="L4712" s="25"/>
    </row>
    <row r="4713" spans="1:12" s="5" customFormat="1" ht="15.75">
      <c r="A4713" s="13" t="s">
        <v>47</v>
      </c>
      <c r="B4713" s="4"/>
      <c r="C4713" s="4"/>
      <c r="D4713" s="4"/>
      <c r="E4713" s="4"/>
      <c r="F4713" s="4"/>
      <c r="L4713" s="25"/>
    </row>
    <row r="4714" spans="1:12" s="5" customFormat="1" ht="15.75">
      <c r="A4714" s="14" t="s">
        <v>48</v>
      </c>
      <c r="B4714" s="4"/>
      <c r="C4714" s="3"/>
      <c r="D4714" s="4"/>
      <c r="E4714" s="3"/>
      <c r="F4714" s="4"/>
      <c r="L4714" s="25"/>
    </row>
    <row r="4715" spans="1:12" s="5" customFormat="1" ht="15.75">
      <c r="A4715" s="14" t="s">
        <v>49</v>
      </c>
      <c r="B4715" s="4"/>
      <c r="C4715" s="3"/>
      <c r="D4715" s="4"/>
      <c r="E4715" s="3"/>
      <c r="F4715" s="4"/>
      <c r="L4715" s="25"/>
    </row>
    <row r="4716" spans="1:12" s="5" customFormat="1" ht="15.75">
      <c r="A4716" s="14" t="s">
        <v>50</v>
      </c>
      <c r="B4716" s="3"/>
      <c r="C4716" s="3"/>
      <c r="D4716" s="3"/>
      <c r="E4716" s="3"/>
      <c r="F4716" s="3"/>
      <c r="L4716" s="25"/>
    </row>
    <row r="4717" spans="1:12" s="5" customFormat="1" ht="15.75">
      <c r="A4717" s="14" t="s">
        <v>51</v>
      </c>
      <c r="B4717" s="4"/>
      <c r="C4717" s="3"/>
      <c r="D4717" s="4"/>
      <c r="E4717" s="3"/>
      <c r="F4717" s="4"/>
      <c r="L4717" s="25"/>
    </row>
    <row r="4718" spans="1:12" s="5" customFormat="1" ht="15.75">
      <c r="A4718" s="4"/>
      <c r="B4718" s="4"/>
      <c r="C4718" s="3"/>
      <c r="D4718" s="4"/>
      <c r="E4718" s="3"/>
      <c r="F4718" s="4"/>
      <c r="L4718" s="25"/>
    </row>
    <row r="4719" spans="1:12" s="5" customFormat="1" ht="15.75">
      <c r="A4719" s="4"/>
      <c r="B4719" s="4"/>
      <c r="C4719" s="3"/>
      <c r="D4719" s="4"/>
      <c r="E4719" s="3"/>
      <c r="F4719" s="4"/>
      <c r="L4719" s="25"/>
    </row>
    <row r="4720" spans="1:12" s="5" customFormat="1" ht="15.75">
      <c r="A4720" s="15"/>
      <c r="B4720" s="4"/>
      <c r="C4720" s="3"/>
      <c r="D4720" s="4"/>
      <c r="E4720" s="3"/>
      <c r="F4720" s="4"/>
      <c r="L4720" s="25"/>
    </row>
    <row r="4721" spans="1:12" s="5" customFormat="1" ht="15.75">
      <c r="A4721" s="15"/>
      <c r="B4721" s="4"/>
      <c r="C4721" s="3"/>
      <c r="D4721" s="4"/>
      <c r="E4721" s="3"/>
      <c r="F4721" s="4"/>
      <c r="L4721" s="25"/>
    </row>
    <row r="4722" spans="1:12" s="5" customFormat="1" ht="15.75">
      <c r="A4722" s="16"/>
      <c r="B4722" s="4"/>
      <c r="C4722" s="3"/>
      <c r="D4722" s="4"/>
      <c r="E4722" s="3"/>
      <c r="F4722" s="4"/>
      <c r="L4722" s="25"/>
    </row>
    <row r="4723" spans="1:12" s="5" customFormat="1" ht="15.75">
      <c r="A4723" s="17"/>
      <c r="B4723" s="4"/>
      <c r="C4723" s="3"/>
      <c r="D4723" s="4"/>
      <c r="E4723" s="3"/>
      <c r="F4723" s="4"/>
      <c r="L4723" s="25"/>
    </row>
    <row r="4724" spans="1:12" s="5" customFormat="1" ht="15.75">
      <c r="A4724" s="18" t="s">
        <v>52</v>
      </c>
      <c r="B4724" s="4"/>
      <c r="C4724" s="3"/>
      <c r="D4724" s="4"/>
      <c r="E4724" s="3"/>
      <c r="F4724" s="4"/>
      <c r="L4724" s="25"/>
    </row>
    <row r="4725" spans="1:12" s="5" customFormat="1" ht="15.75">
      <c r="A4725" s="4"/>
      <c r="B4725" s="4"/>
      <c r="C4725" s="3"/>
      <c r="D4725" s="4"/>
      <c r="E4725" s="3"/>
      <c r="F4725" s="4"/>
      <c r="L4725" s="25"/>
    </row>
    <row r="4726" spans="1:12" s="5" customFormat="1" ht="15.75">
      <c r="A4726" s="6" t="s">
        <v>0</v>
      </c>
      <c r="B4726" s="4"/>
      <c r="C4726" s="3"/>
      <c r="D4726" s="4"/>
      <c r="E4726" s="3"/>
      <c r="F4726" s="4"/>
      <c r="L4726" s="25"/>
    </row>
    <row r="4727" spans="1:12" s="5" customFormat="1" ht="15.75">
      <c r="A4727" s="4"/>
      <c r="B4727" s="4"/>
      <c r="C4727" s="3"/>
      <c r="D4727" s="4"/>
      <c r="E4727" s="3"/>
      <c r="F4727" s="4"/>
      <c r="L4727" s="25"/>
    </row>
    <row r="4728" spans="1:12" s="5" customFormat="1" ht="15.75">
      <c r="A4728" s="6" t="s">
        <v>1</v>
      </c>
      <c r="B4728" s="4"/>
      <c r="C4728" s="3"/>
      <c r="D4728" s="4"/>
      <c r="E4728" s="3"/>
      <c r="F4728" s="4"/>
      <c r="L4728" s="25"/>
    </row>
    <row r="4729" spans="1:12" s="5" customFormat="1" ht="15.75">
      <c r="A4729" s="19" t="s">
        <v>111</v>
      </c>
      <c r="B4729" s="4"/>
      <c r="C4729" s="3"/>
      <c r="D4729" s="4"/>
      <c r="E4729" s="3"/>
      <c r="F4729" s="4"/>
      <c r="L4729" s="25"/>
    </row>
    <row r="4730" spans="1:12" s="5" customFormat="1" ht="15.75">
      <c r="A4730" s="4"/>
      <c r="B4730" s="4"/>
      <c r="C4730" s="3"/>
      <c r="D4730" s="8"/>
      <c r="E4730" s="9"/>
      <c r="F4730" s="8"/>
      <c r="L4730" s="25"/>
    </row>
    <row r="4731" spans="1:12" s="5" customFormat="1" ht="15.75">
      <c r="A4731" s="4"/>
      <c r="B4731" s="10"/>
      <c r="C4731" s="11"/>
      <c r="D4731" s="10"/>
      <c r="E4731" s="11"/>
      <c r="F4731" s="10"/>
      <c r="L4731" s="25"/>
    </row>
    <row r="4732" spans="1:12" s="5" customFormat="1" ht="15.75">
      <c r="A4732" s="4"/>
      <c r="B4732" s="2">
        <v>1997</v>
      </c>
      <c r="C4732" s="1"/>
      <c r="D4732" s="2">
        <v>1998</v>
      </c>
      <c r="E4732" s="1"/>
      <c r="F4732" s="2">
        <v>1999</v>
      </c>
      <c r="L4732" s="25"/>
    </row>
    <row r="4733" spans="1:12" s="5" customFormat="1" ht="15.75">
      <c r="A4733" s="4"/>
      <c r="B4733" s="4"/>
      <c r="C4733" s="3"/>
      <c r="D4733" s="4"/>
      <c r="E4733" s="3"/>
      <c r="F4733" s="4"/>
      <c r="L4733" s="25"/>
    </row>
    <row r="4734" spans="1:13" s="5" customFormat="1" ht="15.75">
      <c r="A4734" s="4" t="s">
        <v>3</v>
      </c>
      <c r="B4734" s="4">
        <f>I4734</f>
        <v>3473991</v>
      </c>
      <c r="C4734" s="3"/>
      <c r="D4734" s="4">
        <f>J4734</f>
        <v>6840340</v>
      </c>
      <c r="E4734" s="3"/>
      <c r="F4734" s="4">
        <f>K4734</f>
        <v>6933962</v>
      </c>
      <c r="H4734" s="25" t="s">
        <v>211</v>
      </c>
      <c r="I4734" s="26">
        <v>3473991</v>
      </c>
      <c r="J4734" s="26">
        <v>6840340</v>
      </c>
      <c r="K4734" s="26">
        <v>6933962</v>
      </c>
      <c r="L4734" s="25">
        <v>1</v>
      </c>
      <c r="M4734" s="25" t="s">
        <v>116</v>
      </c>
    </row>
    <row r="4735" spans="1:13" s="5" customFormat="1" ht="15.75">
      <c r="A4735" s="4" t="s">
        <v>4</v>
      </c>
      <c r="B4735" s="4">
        <f>I4735</f>
        <v>8795965</v>
      </c>
      <c r="C4735" s="3"/>
      <c r="D4735" s="4">
        <f>J4735</f>
        <v>8290150</v>
      </c>
      <c r="E4735" s="3"/>
      <c r="F4735" s="4">
        <f>K4735</f>
        <v>8167458</v>
      </c>
      <c r="H4735" s="25" t="s">
        <v>211</v>
      </c>
      <c r="I4735" s="26">
        <v>8795965</v>
      </c>
      <c r="J4735" s="26">
        <v>8290150</v>
      </c>
      <c r="K4735" s="26">
        <v>8167458</v>
      </c>
      <c r="L4735" s="25">
        <v>2</v>
      </c>
      <c r="M4735" s="25" t="s">
        <v>117</v>
      </c>
    </row>
    <row r="4736" spans="1:13" s="5" customFormat="1" ht="15.75">
      <c r="A4736" s="4"/>
      <c r="B4736" s="4"/>
      <c r="C4736" s="3"/>
      <c r="D4736" s="4"/>
      <c r="E4736" s="3"/>
      <c r="F4736" s="4"/>
      <c r="H4736" s="25" t="s">
        <v>211</v>
      </c>
      <c r="I4736" s="26">
        <v>124315948</v>
      </c>
      <c r="J4736" s="26">
        <v>125187833</v>
      </c>
      <c r="K4736" s="26">
        <v>125823721</v>
      </c>
      <c r="L4736" s="25">
        <v>3</v>
      </c>
      <c r="M4736" s="25" t="s">
        <v>118</v>
      </c>
    </row>
    <row r="4737" spans="1:13" s="5" customFormat="1" ht="15.75">
      <c r="A4737" s="4" t="s">
        <v>5</v>
      </c>
      <c r="B4737" s="4">
        <f aca="true" t="shared" si="708" ref="B4737:B4742">I4736</f>
        <v>124315948</v>
      </c>
      <c r="C4737" s="3"/>
      <c r="D4737" s="4">
        <f aca="true" t="shared" si="709" ref="D4737:D4742">J4736</f>
        <v>125187833</v>
      </c>
      <c r="E4737" s="3"/>
      <c r="F4737" s="4">
        <f aca="true" t="shared" si="710" ref="F4737:F4742">K4736</f>
        <v>125823721</v>
      </c>
      <c r="H4737" s="25" t="s">
        <v>211</v>
      </c>
      <c r="I4737" s="26">
        <v>695530</v>
      </c>
      <c r="J4737" s="26">
        <v>695530</v>
      </c>
      <c r="K4737" s="26">
        <v>476435</v>
      </c>
      <c r="L4737" s="25">
        <v>4</v>
      </c>
      <c r="M4737" s="25" t="s">
        <v>119</v>
      </c>
    </row>
    <row r="4738" spans="1:13" s="5" customFormat="1" ht="15.75">
      <c r="A4738" s="4" t="s">
        <v>6</v>
      </c>
      <c r="B4738" s="4">
        <f t="shared" si="708"/>
        <v>695530</v>
      </c>
      <c r="C4738" s="3"/>
      <c r="D4738" s="4">
        <f t="shared" si="709"/>
        <v>695530</v>
      </c>
      <c r="E4738" s="3"/>
      <c r="F4738" s="4">
        <f t="shared" si="710"/>
        <v>476435</v>
      </c>
      <c r="H4738" s="25" t="s">
        <v>211</v>
      </c>
      <c r="I4738" s="26">
        <v>1562410</v>
      </c>
      <c r="J4738" s="26">
        <v>1875409</v>
      </c>
      <c r="K4738" s="26">
        <v>1994015</v>
      </c>
      <c r="L4738" s="25">
        <v>5</v>
      </c>
      <c r="M4738" s="25" t="s">
        <v>120</v>
      </c>
    </row>
    <row r="4739" spans="1:13" s="5" customFormat="1" ht="15.75">
      <c r="A4739" s="4" t="s">
        <v>7</v>
      </c>
      <c r="B4739" s="4">
        <f t="shared" si="708"/>
        <v>1562410</v>
      </c>
      <c r="C4739" s="3"/>
      <c r="D4739" s="4">
        <f t="shared" si="709"/>
        <v>1875409</v>
      </c>
      <c r="E4739" s="3"/>
      <c r="F4739" s="4">
        <f t="shared" si="710"/>
        <v>1994015</v>
      </c>
      <c r="H4739" s="25" t="s">
        <v>211</v>
      </c>
      <c r="I4739" s="26">
        <v>594576</v>
      </c>
      <c r="J4739" s="26">
        <v>546046</v>
      </c>
      <c r="K4739" s="26">
        <v>661653</v>
      </c>
      <c r="L4739" s="25">
        <v>6</v>
      </c>
      <c r="M4739" s="25" t="s">
        <v>121</v>
      </c>
    </row>
    <row r="4740" spans="1:13" s="5" customFormat="1" ht="15.75">
      <c r="A4740" s="4" t="s">
        <v>8</v>
      </c>
      <c r="B4740" s="4">
        <f t="shared" si="708"/>
        <v>594576</v>
      </c>
      <c r="C4740" s="3"/>
      <c r="D4740" s="4">
        <f t="shared" si="709"/>
        <v>546046</v>
      </c>
      <c r="E4740" s="3"/>
      <c r="F4740" s="4">
        <f t="shared" si="710"/>
        <v>661653</v>
      </c>
      <c r="H4740" s="25" t="s">
        <v>211</v>
      </c>
      <c r="I4740" s="26">
        <v>936307</v>
      </c>
      <c r="J4740" s="26">
        <v>990325</v>
      </c>
      <c r="K4740" s="26">
        <v>1021288</v>
      </c>
      <c r="L4740" s="25">
        <v>7</v>
      </c>
      <c r="M4740" s="25" t="s">
        <v>122</v>
      </c>
    </row>
    <row r="4741" spans="1:13" s="5" customFormat="1" ht="15.75">
      <c r="A4741" s="4" t="s">
        <v>9</v>
      </c>
      <c r="B4741" s="4">
        <f t="shared" si="708"/>
        <v>936307</v>
      </c>
      <c r="C4741" s="3"/>
      <c r="D4741" s="4">
        <f t="shared" si="709"/>
        <v>990325</v>
      </c>
      <c r="E4741" s="3"/>
      <c r="F4741" s="4">
        <f t="shared" si="710"/>
        <v>1021288</v>
      </c>
      <c r="H4741" s="25" t="s">
        <v>211</v>
      </c>
      <c r="I4741" s="26">
        <v>0</v>
      </c>
      <c r="J4741" s="26">
        <v>2120026</v>
      </c>
      <c r="K4741" s="26">
        <v>2156484</v>
      </c>
      <c r="L4741" s="25">
        <v>8</v>
      </c>
      <c r="M4741" s="25" t="s">
        <v>123</v>
      </c>
    </row>
    <row r="4742" spans="1:13" s="5" customFormat="1" ht="15.75">
      <c r="A4742" s="4" t="s">
        <v>10</v>
      </c>
      <c r="B4742" s="12">
        <f t="shared" si="708"/>
        <v>0</v>
      </c>
      <c r="C4742" s="3"/>
      <c r="D4742" s="12">
        <f t="shared" si="709"/>
        <v>2120026</v>
      </c>
      <c r="E4742" s="3"/>
      <c r="F4742" s="12">
        <f t="shared" si="710"/>
        <v>2156484</v>
      </c>
      <c r="H4742" s="25" t="s">
        <v>211</v>
      </c>
      <c r="I4742" s="26">
        <v>6726030</v>
      </c>
      <c r="J4742" s="26">
        <v>8695380</v>
      </c>
      <c r="K4742" s="26">
        <v>9157535</v>
      </c>
      <c r="L4742" s="25">
        <v>9</v>
      </c>
      <c r="M4742" s="25" t="s">
        <v>124</v>
      </c>
    </row>
    <row r="4743" spans="1:13" s="5" customFormat="1" ht="15.75">
      <c r="A4743" s="4"/>
      <c r="B4743" s="3"/>
      <c r="C4743" s="3"/>
      <c r="D4743" s="3"/>
      <c r="E4743" s="3"/>
      <c r="F4743" s="3"/>
      <c r="H4743" s="25" t="s">
        <v>211</v>
      </c>
      <c r="I4743" s="26">
        <v>600540</v>
      </c>
      <c r="J4743" s="26">
        <v>727134</v>
      </c>
      <c r="K4743" s="26">
        <v>765555</v>
      </c>
      <c r="L4743" s="25">
        <v>10</v>
      </c>
      <c r="M4743" s="25" t="s">
        <v>125</v>
      </c>
    </row>
    <row r="4744" spans="1:13" s="5" customFormat="1" ht="15.75">
      <c r="A4744" s="4" t="s">
        <v>11</v>
      </c>
      <c r="B4744" s="4">
        <f>SUM(B4737:B4743)</f>
        <v>128104771</v>
      </c>
      <c r="C4744" s="3"/>
      <c r="D4744" s="4">
        <f>SUM(D4737:D4743)</f>
        <v>131415169</v>
      </c>
      <c r="E4744" s="3"/>
      <c r="F4744" s="4">
        <f>SUM(F4737:F4743)</f>
        <v>132133596</v>
      </c>
      <c r="H4744" s="25" t="s">
        <v>211</v>
      </c>
      <c r="I4744" s="26">
        <v>5713753</v>
      </c>
      <c r="J4744" s="26">
        <v>5913502</v>
      </c>
      <c r="K4744" s="26">
        <v>5928861</v>
      </c>
      <c r="L4744" s="25">
        <v>11</v>
      </c>
      <c r="M4744" s="25" t="s">
        <v>126</v>
      </c>
    </row>
    <row r="4745" spans="1:13" s="5" customFormat="1" ht="15.75">
      <c r="A4745" s="4"/>
      <c r="B4745" s="4"/>
      <c r="C4745" s="3"/>
      <c r="D4745" s="4"/>
      <c r="E4745" s="3"/>
      <c r="F4745" s="4"/>
      <c r="H4745" s="25" t="s">
        <v>211</v>
      </c>
      <c r="I4745" s="26">
        <v>6064532</v>
      </c>
      <c r="J4745" s="26">
        <v>6735711</v>
      </c>
      <c r="K4745" s="26">
        <v>7164923</v>
      </c>
      <c r="L4745" s="25">
        <v>12</v>
      </c>
      <c r="M4745" s="25" t="s">
        <v>127</v>
      </c>
    </row>
    <row r="4746" spans="1:13" s="5" customFormat="1" ht="15.75">
      <c r="A4746" s="4" t="s">
        <v>12</v>
      </c>
      <c r="B4746" s="3">
        <f>I4742</f>
        <v>6726030</v>
      </c>
      <c r="C4746" s="3"/>
      <c r="D4746" s="3">
        <f>J4742</f>
        <v>8695380</v>
      </c>
      <c r="E4746" s="3"/>
      <c r="F4746" s="3">
        <f>K4742</f>
        <v>9157535</v>
      </c>
      <c r="H4746" s="25" t="s">
        <v>211</v>
      </c>
      <c r="I4746" s="29">
        <v>0</v>
      </c>
      <c r="J4746" s="29">
        <v>0</v>
      </c>
      <c r="K4746" s="29">
        <v>20118645</v>
      </c>
      <c r="L4746" s="25">
        <v>13</v>
      </c>
      <c r="M4746" s="25" t="s">
        <v>128</v>
      </c>
    </row>
    <row r="4747" spans="1:13" s="5" customFormat="1" ht="15.75">
      <c r="A4747" s="4" t="s">
        <v>13</v>
      </c>
      <c r="B4747" s="12">
        <f>I4743</f>
        <v>600540</v>
      </c>
      <c r="C4747" s="3"/>
      <c r="D4747" s="12">
        <f>J4743</f>
        <v>727134</v>
      </c>
      <c r="E4747" s="3"/>
      <c r="F4747" s="12">
        <f>K4743</f>
        <v>765555</v>
      </c>
      <c r="H4747" s="25" t="s">
        <v>211</v>
      </c>
      <c r="I4747" s="26">
        <v>9679900</v>
      </c>
      <c r="J4747" s="26">
        <v>9272341</v>
      </c>
      <c r="K4747" s="26">
        <v>7715408</v>
      </c>
      <c r="L4747" s="25">
        <v>14</v>
      </c>
      <c r="M4747" s="25" t="s">
        <v>129</v>
      </c>
    </row>
    <row r="4748" spans="1:13" s="5" customFormat="1" ht="15.75">
      <c r="A4748" s="4"/>
      <c r="B4748" s="3"/>
      <c r="C4748" s="3"/>
      <c r="D4748" s="3"/>
      <c r="E4748" s="3"/>
      <c r="F4748" s="3"/>
      <c r="H4748" s="25" t="s">
        <v>211</v>
      </c>
      <c r="I4748" s="26">
        <v>410116</v>
      </c>
      <c r="J4748" s="26">
        <v>483294</v>
      </c>
      <c r="K4748" s="26">
        <v>464075</v>
      </c>
      <c r="L4748" s="25">
        <v>15</v>
      </c>
      <c r="M4748" s="25" t="s">
        <v>130</v>
      </c>
    </row>
    <row r="4749" spans="1:13" s="5" customFormat="1" ht="15.75">
      <c r="A4749" s="4" t="s">
        <v>14</v>
      </c>
      <c r="B4749" s="4">
        <f>SUM(B4746:B4748)</f>
        <v>7326570</v>
      </c>
      <c r="C4749" s="3"/>
      <c r="D4749" s="4">
        <f>SUM(D4746:D4748)</f>
        <v>9422514</v>
      </c>
      <c r="E4749" s="3"/>
      <c r="F4749" s="4">
        <f>SUM(F4746:F4748)</f>
        <v>9923090</v>
      </c>
      <c r="H4749" s="25" t="s">
        <v>211</v>
      </c>
      <c r="I4749" s="26">
        <v>1653739</v>
      </c>
      <c r="J4749" s="26">
        <v>1597302</v>
      </c>
      <c r="K4749" s="26">
        <v>1657451</v>
      </c>
      <c r="L4749" s="25">
        <v>16</v>
      </c>
      <c r="M4749" s="25" t="s">
        <v>131</v>
      </c>
    </row>
    <row r="4750" spans="1:13" s="5" customFormat="1" ht="15.75">
      <c r="A4750" s="4"/>
      <c r="B4750" s="4"/>
      <c r="C4750" s="4"/>
      <c r="D4750" s="4"/>
      <c r="E4750" s="4"/>
      <c r="F4750" s="4"/>
      <c r="H4750" s="25" t="s">
        <v>211</v>
      </c>
      <c r="I4750" s="26">
        <v>281644</v>
      </c>
      <c r="J4750" s="26">
        <v>529791</v>
      </c>
      <c r="K4750" s="26">
        <v>539776</v>
      </c>
      <c r="L4750" s="25">
        <v>17</v>
      </c>
      <c r="M4750" s="25" t="s">
        <v>132</v>
      </c>
    </row>
    <row r="4751" spans="1:13" s="5" customFormat="1" ht="15.75">
      <c r="A4751" s="4" t="s">
        <v>15</v>
      </c>
      <c r="B4751" s="4">
        <f aca="true" t="shared" si="711" ref="B4751:B4757">I4744</f>
        <v>5713753</v>
      </c>
      <c r="C4751" s="3"/>
      <c r="D4751" s="4">
        <f aca="true" t="shared" si="712" ref="D4751:D4757">J4744</f>
        <v>5913502</v>
      </c>
      <c r="E4751" s="3"/>
      <c r="F4751" s="4">
        <f aca="true" t="shared" si="713" ref="F4751:F4757">K4744</f>
        <v>5928861</v>
      </c>
      <c r="H4751" s="25" t="s">
        <v>211</v>
      </c>
      <c r="I4751" s="27">
        <v>58182903</v>
      </c>
      <c r="J4751" s="27">
        <v>71190727</v>
      </c>
      <c r="K4751" s="27">
        <v>80406470</v>
      </c>
      <c r="L4751" s="25">
        <v>18</v>
      </c>
      <c r="M4751" s="25" t="s">
        <v>133</v>
      </c>
    </row>
    <row r="4752" spans="1:13" s="5" customFormat="1" ht="15.75">
      <c r="A4752" s="4" t="s">
        <v>16</v>
      </c>
      <c r="B4752" s="4">
        <f t="shared" si="711"/>
        <v>6064532</v>
      </c>
      <c r="C4752" s="3"/>
      <c r="D4752" s="4">
        <f t="shared" si="712"/>
        <v>6735711</v>
      </c>
      <c r="E4752" s="3"/>
      <c r="F4752" s="4">
        <f t="shared" si="713"/>
        <v>7164923</v>
      </c>
      <c r="H4752" s="25" t="s">
        <v>211</v>
      </c>
      <c r="I4752" s="26">
        <v>9010480</v>
      </c>
      <c r="J4752" s="26">
        <v>9315949</v>
      </c>
      <c r="K4752" s="26">
        <v>9315949</v>
      </c>
      <c r="L4752" s="25">
        <v>19</v>
      </c>
      <c r="M4752" s="25" t="s">
        <v>134</v>
      </c>
    </row>
    <row r="4753" spans="1:13" s="5" customFormat="1" ht="15.75">
      <c r="A4753" s="4" t="s">
        <v>17</v>
      </c>
      <c r="B4753" s="4">
        <f t="shared" si="711"/>
        <v>0</v>
      </c>
      <c r="C4753" s="3"/>
      <c r="D4753" s="4">
        <f t="shared" si="712"/>
        <v>0</v>
      </c>
      <c r="E4753" s="3"/>
      <c r="F4753" s="4">
        <f t="shared" si="713"/>
        <v>20118645</v>
      </c>
      <c r="H4753" s="25" t="s">
        <v>211</v>
      </c>
      <c r="I4753" s="26">
        <v>5553755</v>
      </c>
      <c r="J4753" s="26">
        <v>5672891</v>
      </c>
      <c r="K4753" s="26">
        <v>6010473</v>
      </c>
      <c r="L4753" s="25">
        <v>20</v>
      </c>
      <c r="M4753" s="25" t="s">
        <v>135</v>
      </c>
    </row>
    <row r="4754" spans="1:13" s="5" customFormat="1" ht="15.75">
      <c r="A4754" s="4" t="s">
        <v>18</v>
      </c>
      <c r="B4754" s="4">
        <f t="shared" si="711"/>
        <v>9679900</v>
      </c>
      <c r="C4754" s="3"/>
      <c r="D4754" s="4">
        <f t="shared" si="712"/>
        <v>9272341</v>
      </c>
      <c r="E4754" s="3"/>
      <c r="F4754" s="4">
        <f t="shared" si="713"/>
        <v>7715408</v>
      </c>
      <c r="H4754" s="25" t="s">
        <v>211</v>
      </c>
      <c r="I4754" s="26">
        <v>44685584</v>
      </c>
      <c r="J4754" s="26">
        <v>45834509</v>
      </c>
      <c r="K4754" s="26">
        <v>46710295</v>
      </c>
      <c r="L4754" s="25">
        <v>21</v>
      </c>
      <c r="M4754" s="25" t="s">
        <v>136</v>
      </c>
    </row>
    <row r="4755" spans="1:13" s="5" customFormat="1" ht="15.75">
      <c r="A4755" s="4" t="s">
        <v>19</v>
      </c>
      <c r="B4755" s="4">
        <f t="shared" si="711"/>
        <v>410116</v>
      </c>
      <c r="C4755" s="3"/>
      <c r="D4755" s="4">
        <f t="shared" si="712"/>
        <v>483294</v>
      </c>
      <c r="E4755" s="3"/>
      <c r="F4755" s="4">
        <f t="shared" si="713"/>
        <v>464075</v>
      </c>
      <c r="H4755" s="25" t="s">
        <v>211</v>
      </c>
      <c r="I4755" s="26">
        <v>170862</v>
      </c>
      <c r="J4755" s="26">
        <v>175368</v>
      </c>
      <c r="K4755" s="26">
        <v>177872</v>
      </c>
      <c r="L4755" s="25">
        <v>22</v>
      </c>
      <c r="M4755" s="25" t="s">
        <v>137</v>
      </c>
    </row>
    <row r="4756" spans="1:13" s="5" customFormat="1" ht="15.75">
      <c r="A4756" s="4" t="s">
        <v>20</v>
      </c>
      <c r="B4756" s="4">
        <f t="shared" si="711"/>
        <v>1653739</v>
      </c>
      <c r="C4756" s="3"/>
      <c r="D4756" s="4">
        <f t="shared" si="712"/>
        <v>1597302</v>
      </c>
      <c r="E4756" s="3"/>
      <c r="F4756" s="4">
        <f t="shared" si="713"/>
        <v>1657451</v>
      </c>
      <c r="H4756" s="25" t="s">
        <v>211</v>
      </c>
      <c r="I4756" s="26">
        <v>103393</v>
      </c>
      <c r="J4756" s="26">
        <v>154591</v>
      </c>
      <c r="K4756" s="26">
        <v>167865</v>
      </c>
      <c r="L4756" s="25">
        <v>23</v>
      </c>
      <c r="M4756" s="25" t="s">
        <v>138</v>
      </c>
    </row>
    <row r="4757" spans="1:13" s="5" customFormat="1" ht="15.75">
      <c r="A4757" s="4" t="s">
        <v>21</v>
      </c>
      <c r="B4757" s="4">
        <f t="shared" si="711"/>
        <v>281644</v>
      </c>
      <c r="C4757" s="3"/>
      <c r="D4757" s="4">
        <f t="shared" si="712"/>
        <v>529791</v>
      </c>
      <c r="E4757" s="3"/>
      <c r="F4757" s="4">
        <f t="shared" si="713"/>
        <v>539776</v>
      </c>
      <c r="H4757" s="25" t="s">
        <v>211</v>
      </c>
      <c r="I4757" s="26">
        <v>667046</v>
      </c>
      <c r="J4757" s="26">
        <v>665805</v>
      </c>
      <c r="K4757" s="26">
        <v>661431</v>
      </c>
      <c r="L4757" s="25">
        <v>24</v>
      </c>
      <c r="M4757" s="25" t="s">
        <v>139</v>
      </c>
    </row>
    <row r="4758" spans="1:13" s="5" customFormat="1" ht="15.75">
      <c r="A4758" s="4"/>
      <c r="B4758" s="4"/>
      <c r="C4758" s="3"/>
      <c r="D4758" s="4"/>
      <c r="E4758" s="3"/>
      <c r="F4758" s="4"/>
      <c r="H4758" s="25" t="s">
        <v>211</v>
      </c>
      <c r="I4758" s="26">
        <v>313997</v>
      </c>
      <c r="J4758" s="26">
        <v>313444</v>
      </c>
      <c r="K4758" s="26">
        <v>317539</v>
      </c>
      <c r="L4758" s="25">
        <v>25</v>
      </c>
      <c r="M4758" s="25" t="s">
        <v>140</v>
      </c>
    </row>
    <row r="4759" spans="1:13" s="5" customFormat="1" ht="15.75">
      <c r="A4759" s="4" t="s">
        <v>22</v>
      </c>
      <c r="B4759" s="4">
        <f>I4751</f>
        <v>58182903</v>
      </c>
      <c r="C4759" s="3"/>
      <c r="D4759" s="4">
        <f>J4751</f>
        <v>71190727</v>
      </c>
      <c r="E4759" s="3"/>
      <c r="F4759" s="4">
        <f>K4751</f>
        <v>80406470</v>
      </c>
      <c r="H4759" s="25" t="s">
        <v>211</v>
      </c>
      <c r="I4759" s="26">
        <v>0</v>
      </c>
      <c r="J4759" s="26">
        <v>0</v>
      </c>
      <c r="K4759" s="26">
        <v>50000</v>
      </c>
      <c r="L4759" s="25">
        <v>26</v>
      </c>
      <c r="M4759" s="25" t="s">
        <v>141</v>
      </c>
    </row>
    <row r="4760" spans="1:13" s="5" customFormat="1" ht="15.75">
      <c r="A4760" s="4" t="s">
        <v>23</v>
      </c>
      <c r="B4760" s="4">
        <f>I4752</f>
        <v>9010480</v>
      </c>
      <c r="C4760" s="3"/>
      <c r="D4760" s="4">
        <f>J4752</f>
        <v>9315949</v>
      </c>
      <c r="E4760" s="3"/>
      <c r="F4760" s="4">
        <f>K4752</f>
        <v>9315949</v>
      </c>
      <c r="H4760" s="25" t="s">
        <v>211</v>
      </c>
      <c r="I4760" s="26">
        <v>19993962</v>
      </c>
      <c r="J4760" s="26">
        <v>20241685</v>
      </c>
      <c r="K4760" s="26">
        <v>20241685</v>
      </c>
      <c r="L4760" s="25">
        <v>27</v>
      </c>
      <c r="M4760" s="25" t="s">
        <v>142</v>
      </c>
    </row>
    <row r="4761" spans="1:13" s="5" customFormat="1" ht="15.75">
      <c r="A4761" s="4" t="s">
        <v>24</v>
      </c>
      <c r="B4761" s="12">
        <f>I4753</f>
        <v>5553755</v>
      </c>
      <c r="C4761" s="3"/>
      <c r="D4761" s="12">
        <f>J4753</f>
        <v>5672891</v>
      </c>
      <c r="E4761" s="3"/>
      <c r="F4761" s="12">
        <f>K4753</f>
        <v>6010473</v>
      </c>
      <c r="H4761" s="25" t="s">
        <v>211</v>
      </c>
      <c r="I4761" s="26">
        <v>2030118</v>
      </c>
      <c r="J4761" s="26">
        <v>2106802</v>
      </c>
      <c r="K4761" s="26">
        <v>2133808</v>
      </c>
      <c r="L4761" s="25">
        <v>28</v>
      </c>
      <c r="M4761" s="25" t="s">
        <v>143</v>
      </c>
    </row>
    <row r="4762" spans="1:13" s="5" customFormat="1" ht="15.75">
      <c r="A4762" s="4"/>
      <c r="B4762" s="4"/>
      <c r="C4762" s="3"/>
      <c r="D4762" s="4"/>
      <c r="E4762" s="3"/>
      <c r="F4762" s="4"/>
      <c r="H4762" s="25" t="s">
        <v>211</v>
      </c>
      <c r="I4762" s="26">
        <v>5648816</v>
      </c>
      <c r="J4762" s="26">
        <v>5731458</v>
      </c>
      <c r="K4762" s="26">
        <v>5830653</v>
      </c>
      <c r="L4762" s="25">
        <v>29</v>
      </c>
      <c r="M4762" s="25" t="s">
        <v>144</v>
      </c>
    </row>
    <row r="4763" spans="1:13" s="5" customFormat="1" ht="15.75">
      <c r="A4763" s="4" t="s">
        <v>25</v>
      </c>
      <c r="B4763" s="4">
        <f>SUM(B4759:B4762)</f>
        <v>72747138</v>
      </c>
      <c r="C4763" s="3"/>
      <c r="D4763" s="4">
        <f>SUM(D4759:D4762)</f>
        <v>86179567</v>
      </c>
      <c r="E4763" s="3"/>
      <c r="F4763" s="4">
        <f>SUM(F4759:F4762)</f>
        <v>95732892</v>
      </c>
      <c r="H4763" s="25" t="s">
        <v>211</v>
      </c>
      <c r="I4763" s="26">
        <v>0</v>
      </c>
      <c r="J4763" s="26">
        <v>381431</v>
      </c>
      <c r="K4763" s="26">
        <v>323796</v>
      </c>
      <c r="L4763" s="25">
        <v>30</v>
      </c>
      <c r="M4763" s="25" t="s">
        <v>145</v>
      </c>
    </row>
    <row r="4764" spans="1:13" s="5" customFormat="1" ht="15.75">
      <c r="A4764" s="4"/>
      <c r="B4764" s="4"/>
      <c r="C4764" s="3"/>
      <c r="D4764" s="4"/>
      <c r="E4764" s="3"/>
      <c r="F4764" s="4"/>
      <c r="H4764" s="25" t="s">
        <v>211</v>
      </c>
      <c r="I4764" s="26">
        <v>79846835</v>
      </c>
      <c r="J4764" s="26">
        <v>93296555</v>
      </c>
      <c r="K4764" s="26">
        <v>92500000</v>
      </c>
      <c r="L4764" s="25">
        <v>31</v>
      </c>
      <c r="M4764" s="25" t="s">
        <v>146</v>
      </c>
    </row>
    <row r="4765" spans="1:13" s="5" customFormat="1" ht="15.75">
      <c r="A4765" s="4" t="s">
        <v>26</v>
      </c>
      <c r="B4765" s="4">
        <f aca="true" t="shared" si="714" ref="B4765:B4770">I4754</f>
        <v>44685584</v>
      </c>
      <c r="C4765" s="3"/>
      <c r="D4765" s="4">
        <f aca="true" t="shared" si="715" ref="D4765:D4770">J4754</f>
        <v>45834509</v>
      </c>
      <c r="E4765" s="3"/>
      <c r="F4765" s="4">
        <f aca="true" t="shared" si="716" ref="F4765:F4770">K4754</f>
        <v>46710295</v>
      </c>
      <c r="H4765" s="25" t="s">
        <v>211</v>
      </c>
      <c r="I4765" s="26">
        <v>15710554</v>
      </c>
      <c r="J4765" s="26">
        <v>16088969</v>
      </c>
      <c r="K4765" s="26">
        <v>15888453</v>
      </c>
      <c r="L4765" s="25">
        <v>32</v>
      </c>
      <c r="M4765" s="25" t="s">
        <v>147</v>
      </c>
    </row>
    <row r="4766" spans="1:13" s="5" customFormat="1" ht="15.75">
      <c r="A4766" s="4" t="s">
        <v>27</v>
      </c>
      <c r="B4766" s="4">
        <f t="shared" si="714"/>
        <v>170862</v>
      </c>
      <c r="C4766" s="3"/>
      <c r="D4766" s="4">
        <f t="shared" si="715"/>
        <v>175368</v>
      </c>
      <c r="E4766" s="3"/>
      <c r="F4766" s="4">
        <f t="shared" si="716"/>
        <v>177872</v>
      </c>
      <c r="H4766" s="25" t="s">
        <v>211</v>
      </c>
      <c r="I4766" s="26">
        <v>16176203</v>
      </c>
      <c r="J4766" s="26">
        <v>15848691</v>
      </c>
      <c r="K4766" s="26">
        <v>16200640</v>
      </c>
      <c r="L4766" s="25">
        <v>33</v>
      </c>
      <c r="M4766" s="25" t="s">
        <v>148</v>
      </c>
    </row>
    <row r="4767" spans="1:13" s="5" customFormat="1" ht="15.75">
      <c r="A4767" s="4" t="s">
        <v>28</v>
      </c>
      <c r="B4767" s="4">
        <f t="shared" si="714"/>
        <v>103393</v>
      </c>
      <c r="C4767" s="3"/>
      <c r="D4767" s="4">
        <f t="shared" si="715"/>
        <v>154591</v>
      </c>
      <c r="E4767" s="3"/>
      <c r="F4767" s="4">
        <f t="shared" si="716"/>
        <v>167865</v>
      </c>
      <c r="H4767" s="25" t="s">
        <v>211</v>
      </c>
      <c r="I4767" s="26">
        <v>4832073</v>
      </c>
      <c r="J4767" s="26">
        <v>4278206</v>
      </c>
      <c r="K4767" s="26">
        <v>3116410</v>
      </c>
      <c r="L4767" s="25">
        <v>34</v>
      </c>
      <c r="M4767" s="25" t="s">
        <v>149</v>
      </c>
    </row>
    <row r="4768" spans="1:13" s="5" customFormat="1" ht="15.75">
      <c r="A4768" s="4" t="s">
        <v>29</v>
      </c>
      <c r="B4768" s="4">
        <f t="shared" si="714"/>
        <v>667046</v>
      </c>
      <c r="C4768" s="3"/>
      <c r="D4768" s="4">
        <f t="shared" si="715"/>
        <v>665805</v>
      </c>
      <c r="E4768" s="3"/>
      <c r="F4768" s="4">
        <f t="shared" si="716"/>
        <v>661431</v>
      </c>
      <c r="H4768" s="25" t="s">
        <v>211</v>
      </c>
      <c r="I4768" s="26">
        <v>1063579</v>
      </c>
      <c r="J4768" s="26">
        <v>532654</v>
      </c>
      <c r="K4768" s="26">
        <v>532656</v>
      </c>
      <c r="L4768" s="25">
        <v>35</v>
      </c>
      <c r="M4768" s="25" t="s">
        <v>150</v>
      </c>
    </row>
    <row r="4769" spans="1:13" s="5" customFormat="1" ht="15.75">
      <c r="A4769" s="4" t="s">
        <v>30</v>
      </c>
      <c r="B4769" s="4">
        <f t="shared" si="714"/>
        <v>313997</v>
      </c>
      <c r="C4769" s="3"/>
      <c r="D4769" s="4">
        <f t="shared" si="715"/>
        <v>313444</v>
      </c>
      <c r="E4769" s="3"/>
      <c r="F4769" s="4">
        <f t="shared" si="716"/>
        <v>317539</v>
      </c>
      <c r="H4769" s="25" t="s">
        <v>211</v>
      </c>
      <c r="I4769" s="26">
        <v>586080</v>
      </c>
      <c r="J4769" s="26">
        <v>787500</v>
      </c>
      <c r="K4769" s="26">
        <v>781500</v>
      </c>
      <c r="L4769" s="25">
        <v>36</v>
      </c>
      <c r="M4769" s="25" t="s">
        <v>151</v>
      </c>
    </row>
    <row r="4770" spans="1:13" s="5" customFormat="1" ht="15.75">
      <c r="A4770" s="4" t="s">
        <v>31</v>
      </c>
      <c r="B4770" s="12">
        <f t="shared" si="714"/>
        <v>0</v>
      </c>
      <c r="C4770" s="3"/>
      <c r="D4770" s="12">
        <f t="shared" si="715"/>
        <v>0</v>
      </c>
      <c r="E4770" s="3"/>
      <c r="F4770" s="12">
        <f t="shared" si="716"/>
        <v>50000</v>
      </c>
      <c r="H4770" s="25" t="s">
        <v>211</v>
      </c>
      <c r="I4770" s="26">
        <v>0</v>
      </c>
      <c r="J4770" s="26">
        <v>486727</v>
      </c>
      <c r="K4770" s="26">
        <v>483228</v>
      </c>
      <c r="L4770" s="25">
        <v>37</v>
      </c>
      <c r="M4770" s="25" t="s">
        <v>152</v>
      </c>
    </row>
    <row r="4771" spans="1:12" s="5" customFormat="1" ht="15.75">
      <c r="A4771" s="4"/>
      <c r="B4771" s="4"/>
      <c r="C4771" s="3"/>
      <c r="D4771" s="4"/>
      <c r="E4771" s="3"/>
      <c r="F4771" s="4"/>
      <c r="L4771" s="25"/>
    </row>
    <row r="4772" spans="1:12" s="5" customFormat="1" ht="15.75">
      <c r="A4772" s="4" t="s">
        <v>32</v>
      </c>
      <c r="B4772" s="4">
        <f>SUM(B4765:B4771)</f>
        <v>45940882</v>
      </c>
      <c r="C4772" s="3"/>
      <c r="D4772" s="4">
        <f>SUM(D4765:D4771)</f>
        <v>47143717</v>
      </c>
      <c r="E4772" s="3"/>
      <c r="F4772" s="4">
        <f>SUM(F4765:F4771)</f>
        <v>48085002</v>
      </c>
      <c r="L4772" s="25"/>
    </row>
    <row r="4773" spans="1:12" s="5" customFormat="1" ht="15.75">
      <c r="A4773" s="4"/>
      <c r="B4773" s="4"/>
      <c r="C4773" s="3"/>
      <c r="D4773" s="4"/>
      <c r="E4773" s="3"/>
      <c r="F4773" s="4"/>
      <c r="L4773" s="25"/>
    </row>
    <row r="4774" spans="1:12" s="5" customFormat="1" ht="15.75">
      <c r="A4774" s="4" t="s">
        <v>33</v>
      </c>
      <c r="B4774" s="4">
        <f>I4760</f>
        <v>19993962</v>
      </c>
      <c r="C4774" s="3"/>
      <c r="D4774" s="4">
        <f>J4760</f>
        <v>20241685</v>
      </c>
      <c r="E4774" s="3"/>
      <c r="F4774" s="4">
        <f>K4760</f>
        <v>20241685</v>
      </c>
      <c r="L4774" s="25"/>
    </row>
    <row r="4775" spans="1:12" s="5" customFormat="1" ht="15.75">
      <c r="A4775" s="4" t="s">
        <v>34</v>
      </c>
      <c r="B4775" s="4">
        <f>I4761</f>
        <v>2030118</v>
      </c>
      <c r="C4775" s="3"/>
      <c r="D4775" s="4">
        <f>J4761</f>
        <v>2106802</v>
      </c>
      <c r="E4775" s="3"/>
      <c r="F4775" s="4">
        <f>K4761</f>
        <v>2133808</v>
      </c>
      <c r="L4775" s="25"/>
    </row>
    <row r="4776" spans="1:12" s="5" customFormat="1" ht="15.75">
      <c r="A4776" s="4" t="s">
        <v>35</v>
      </c>
      <c r="B4776" s="4">
        <f>I4762</f>
        <v>5648816</v>
      </c>
      <c r="C4776" s="3"/>
      <c r="D4776" s="4">
        <f>J4762</f>
        <v>5731458</v>
      </c>
      <c r="E4776" s="3"/>
      <c r="F4776" s="4">
        <f>K4762</f>
        <v>5830653</v>
      </c>
      <c r="L4776" s="25"/>
    </row>
    <row r="4777" spans="1:12" s="5" customFormat="1" ht="15.75">
      <c r="A4777" s="4" t="s">
        <v>36</v>
      </c>
      <c r="B4777" s="12">
        <f>I4763</f>
        <v>0</v>
      </c>
      <c r="C4777" s="3"/>
      <c r="D4777" s="12">
        <f>J4763</f>
        <v>381431</v>
      </c>
      <c r="E4777" s="3"/>
      <c r="F4777" s="12">
        <f>K4763</f>
        <v>323796</v>
      </c>
      <c r="L4777" s="25"/>
    </row>
    <row r="4778" spans="1:12" s="5" customFormat="1" ht="15.75">
      <c r="A4778" s="4"/>
      <c r="B4778" s="4"/>
      <c r="C4778" s="3"/>
      <c r="D4778" s="4"/>
      <c r="E4778" s="3"/>
      <c r="F4778" s="4"/>
      <c r="L4778" s="25"/>
    </row>
    <row r="4779" spans="1:12" s="5" customFormat="1" ht="15.75">
      <c r="A4779" s="4" t="s">
        <v>37</v>
      </c>
      <c r="B4779" s="4">
        <f>SUM(B4774:B4778)</f>
        <v>27672896</v>
      </c>
      <c r="C4779" s="3"/>
      <c r="D4779" s="4">
        <f>SUM(D4774:D4778)</f>
        <v>28461376</v>
      </c>
      <c r="E4779" s="3"/>
      <c r="F4779" s="4">
        <f>SUM(F4774:F4778)</f>
        <v>28529942</v>
      </c>
      <c r="L4779" s="25"/>
    </row>
    <row r="4780" spans="1:12" s="5" customFormat="1" ht="15.75">
      <c r="A4780" s="4"/>
      <c r="B4780" s="4"/>
      <c r="C4780" s="3"/>
      <c r="D4780" s="4"/>
      <c r="E4780" s="3"/>
      <c r="F4780" s="4"/>
      <c r="L4780" s="25"/>
    </row>
    <row r="4781" spans="1:12" s="5" customFormat="1" ht="15.75">
      <c r="A4781" s="4" t="s">
        <v>38</v>
      </c>
      <c r="B4781" s="4">
        <f aca="true" t="shared" si="717" ref="B4781:B4786">I4764</f>
        <v>79846835</v>
      </c>
      <c r="C4781" s="3"/>
      <c r="D4781" s="4">
        <f aca="true" t="shared" si="718" ref="D4781:D4786">J4764</f>
        <v>93296555</v>
      </c>
      <c r="E4781" s="3"/>
      <c r="F4781" s="4">
        <f aca="true" t="shared" si="719" ref="F4781:F4786">K4764</f>
        <v>92500000</v>
      </c>
      <c r="L4781" s="25"/>
    </row>
    <row r="4782" spans="1:12" s="5" customFormat="1" ht="15.75">
      <c r="A4782" s="4" t="s">
        <v>39</v>
      </c>
      <c r="B4782" s="4">
        <f t="shared" si="717"/>
        <v>15710554</v>
      </c>
      <c r="C4782" s="3"/>
      <c r="D4782" s="4">
        <f t="shared" si="718"/>
        <v>16088969</v>
      </c>
      <c r="E4782" s="3"/>
      <c r="F4782" s="4">
        <f t="shared" si="719"/>
        <v>15888453</v>
      </c>
      <c r="L4782" s="25"/>
    </row>
    <row r="4783" spans="1:12" s="5" customFormat="1" ht="15.75">
      <c r="A4783" s="4" t="s">
        <v>40</v>
      </c>
      <c r="B4783" s="4">
        <f t="shared" si="717"/>
        <v>16176203</v>
      </c>
      <c r="C4783" s="3"/>
      <c r="D4783" s="4">
        <f t="shared" si="718"/>
        <v>15848691</v>
      </c>
      <c r="E4783" s="3"/>
      <c r="F4783" s="4">
        <f t="shared" si="719"/>
        <v>16200640</v>
      </c>
      <c r="L4783" s="25"/>
    </row>
    <row r="4784" spans="1:12" s="5" customFormat="1" ht="15.75">
      <c r="A4784" s="4" t="s">
        <v>41</v>
      </c>
      <c r="B4784" s="4">
        <f t="shared" si="717"/>
        <v>4832073</v>
      </c>
      <c r="C4784" s="3"/>
      <c r="D4784" s="4">
        <f t="shared" si="718"/>
        <v>4278206</v>
      </c>
      <c r="E4784" s="3"/>
      <c r="F4784" s="4">
        <f t="shared" si="719"/>
        <v>3116410</v>
      </c>
      <c r="L4784" s="25"/>
    </row>
    <row r="4785" spans="1:12" s="5" customFormat="1" ht="15.75">
      <c r="A4785" s="4" t="s">
        <v>42</v>
      </c>
      <c r="B4785" s="4">
        <f t="shared" si="717"/>
        <v>1063579</v>
      </c>
      <c r="C4785" s="3"/>
      <c r="D4785" s="4">
        <f t="shared" si="718"/>
        <v>532654</v>
      </c>
      <c r="E4785" s="3"/>
      <c r="F4785" s="4">
        <f t="shared" si="719"/>
        <v>532656</v>
      </c>
      <c r="L4785" s="25"/>
    </row>
    <row r="4786" spans="1:12" s="5" customFormat="1" ht="15.75">
      <c r="A4786" s="4" t="s">
        <v>43</v>
      </c>
      <c r="B4786" s="4">
        <f t="shared" si="717"/>
        <v>586080</v>
      </c>
      <c r="C4786" s="3"/>
      <c r="D4786" s="4">
        <f t="shared" si="718"/>
        <v>787500</v>
      </c>
      <c r="E4786" s="3"/>
      <c r="F4786" s="4">
        <f t="shared" si="719"/>
        <v>781500</v>
      </c>
      <c r="L4786" s="25"/>
    </row>
    <row r="4787" spans="1:12" s="5" customFormat="1" ht="15.75">
      <c r="A4787" s="4" t="s">
        <v>44</v>
      </c>
      <c r="B4787" s="4"/>
      <c r="C4787" s="4"/>
      <c r="D4787" s="4"/>
      <c r="E4787" s="3"/>
      <c r="F4787" s="4"/>
      <c r="L4787" s="25"/>
    </row>
    <row r="4788" spans="1:12" s="5" customFormat="1" ht="15.75">
      <c r="A4788" s="4" t="s">
        <v>45</v>
      </c>
      <c r="B4788" s="12">
        <f>I4770</f>
        <v>0</v>
      </c>
      <c r="C4788" s="3"/>
      <c r="D4788" s="12">
        <f>J4770</f>
        <v>486727</v>
      </c>
      <c r="E4788" s="3"/>
      <c r="F4788" s="12">
        <f>K4770</f>
        <v>483228</v>
      </c>
      <c r="L4788" s="25"/>
    </row>
    <row r="4789" spans="1:12" s="5" customFormat="1" ht="15.75">
      <c r="A4789" s="4"/>
      <c r="B4789" s="4"/>
      <c r="C4789" s="4"/>
      <c r="D4789" s="4"/>
      <c r="E4789" s="3"/>
      <c r="F4789" s="4"/>
      <c r="L4789" s="25"/>
    </row>
    <row r="4790" spans="1:12" s="5" customFormat="1" ht="15.75">
      <c r="A4790" s="4" t="s">
        <v>46</v>
      </c>
      <c r="B4790" s="4">
        <f>SUM(B4734:B4735)+B4744+SUM(B4748:B4757)+B4763+B4772+SUM(B4778:B4789)</f>
        <v>436081221</v>
      </c>
      <c r="C4790" s="3"/>
      <c r="D4790" s="4">
        <f>SUM(D4734:D4735)+D4744+SUM(D4748:D4757)+D4763+D4772+SUM(D4778:D4789)</f>
        <v>473604076</v>
      </c>
      <c r="E4790" s="3"/>
      <c r="F4790" s="4">
        <f>SUM(F4734:F4735)+F4744+SUM(F4748:F4757)+F4763+F4772+SUM(F4778:F4789)</f>
        <v>502597968</v>
      </c>
      <c r="L4790" s="25"/>
    </row>
    <row r="4791" spans="1:12" s="5" customFormat="1" ht="15.75">
      <c r="A4791" s="4"/>
      <c r="B4791" s="4"/>
      <c r="C4791" s="3"/>
      <c r="D4791" s="4"/>
      <c r="E4791" s="3"/>
      <c r="F4791" s="4"/>
      <c r="L4791" s="25"/>
    </row>
    <row r="4792" spans="1:12" s="5" customFormat="1" ht="15.75">
      <c r="A4792" s="13" t="s">
        <v>47</v>
      </c>
      <c r="B4792" s="4"/>
      <c r="C4792" s="4"/>
      <c r="D4792" s="4"/>
      <c r="E4792" s="4"/>
      <c r="F4792" s="4"/>
      <c r="L4792" s="25"/>
    </row>
    <row r="4793" spans="1:12" s="5" customFormat="1" ht="15.75">
      <c r="A4793" s="14" t="s">
        <v>48</v>
      </c>
      <c r="B4793" s="4"/>
      <c r="C4793" s="3"/>
      <c r="D4793" s="4"/>
      <c r="E4793" s="3"/>
      <c r="F4793" s="4"/>
      <c r="L4793" s="25"/>
    </row>
    <row r="4794" spans="1:12" s="5" customFormat="1" ht="15.75">
      <c r="A4794" s="14" t="s">
        <v>49</v>
      </c>
      <c r="B4794" s="4"/>
      <c r="C4794" s="3"/>
      <c r="D4794" s="4"/>
      <c r="E4794" s="3"/>
      <c r="F4794" s="4"/>
      <c r="L4794" s="25"/>
    </row>
    <row r="4795" spans="1:12" s="5" customFormat="1" ht="15.75">
      <c r="A4795" s="14" t="s">
        <v>50</v>
      </c>
      <c r="B4795" s="3"/>
      <c r="C4795" s="3"/>
      <c r="D4795" s="3"/>
      <c r="E4795" s="3"/>
      <c r="F4795" s="3"/>
      <c r="L4795" s="25"/>
    </row>
    <row r="4796" spans="1:12" s="5" customFormat="1" ht="15.75">
      <c r="A4796" s="14" t="s">
        <v>51</v>
      </c>
      <c r="B4796" s="4"/>
      <c r="C4796" s="3"/>
      <c r="D4796" s="4"/>
      <c r="E4796" s="3"/>
      <c r="F4796" s="4"/>
      <c r="L4796" s="25"/>
    </row>
    <row r="4797" spans="1:12" s="5" customFormat="1" ht="15.75">
      <c r="A4797" s="4"/>
      <c r="B4797" s="4"/>
      <c r="C4797" s="3"/>
      <c r="D4797" s="4"/>
      <c r="E4797" s="3"/>
      <c r="F4797" s="4"/>
      <c r="L4797" s="25"/>
    </row>
    <row r="4798" spans="1:12" s="5" customFormat="1" ht="15.75">
      <c r="A4798" s="4"/>
      <c r="B4798" s="4"/>
      <c r="C4798" s="3"/>
      <c r="D4798" s="4"/>
      <c r="E4798" s="3"/>
      <c r="F4798" s="4"/>
      <c r="L4798" s="25"/>
    </row>
    <row r="4799" spans="1:12" s="5" customFormat="1" ht="15.75">
      <c r="A4799" s="15"/>
      <c r="B4799" s="4"/>
      <c r="C4799" s="3"/>
      <c r="D4799" s="4"/>
      <c r="E4799" s="3"/>
      <c r="F4799" s="4"/>
      <c r="L4799" s="25"/>
    </row>
    <row r="4800" spans="1:12" s="5" customFormat="1" ht="15.75">
      <c r="A4800" s="15"/>
      <c r="B4800" s="4"/>
      <c r="C4800" s="3"/>
      <c r="D4800" s="4"/>
      <c r="E4800" s="3"/>
      <c r="F4800" s="4"/>
      <c r="L4800" s="25"/>
    </row>
    <row r="4801" spans="1:12" s="5" customFormat="1" ht="15.75">
      <c r="A4801" s="16"/>
      <c r="B4801" s="4"/>
      <c r="C4801" s="3"/>
      <c r="D4801" s="4"/>
      <c r="E4801" s="3"/>
      <c r="F4801" s="4"/>
      <c r="L4801" s="25"/>
    </row>
    <row r="4802" spans="1:12" s="5" customFormat="1" ht="15.75">
      <c r="A4802" s="17"/>
      <c r="B4802" s="4"/>
      <c r="C4802" s="3"/>
      <c r="D4802" s="4"/>
      <c r="E4802" s="3"/>
      <c r="F4802" s="4"/>
      <c r="L4802" s="25"/>
    </row>
    <row r="4803" spans="1:12" s="5" customFormat="1" ht="15.75">
      <c r="A4803" s="18" t="s">
        <v>52</v>
      </c>
      <c r="B4803" s="4"/>
      <c r="C4803" s="3"/>
      <c r="D4803" s="4"/>
      <c r="E4803" s="3"/>
      <c r="F4803" s="4"/>
      <c r="L4803" s="25"/>
    </row>
    <row r="4804" spans="1:12" s="5" customFormat="1" ht="15.75">
      <c r="A4804" s="4"/>
      <c r="B4804" s="4"/>
      <c r="C4804" s="3"/>
      <c r="D4804" s="4"/>
      <c r="E4804" s="3"/>
      <c r="F4804" s="4"/>
      <c r="L4804" s="25"/>
    </row>
    <row r="4805" spans="1:12" s="5" customFormat="1" ht="15.75">
      <c r="A4805" s="6" t="s">
        <v>0</v>
      </c>
      <c r="B4805" s="4"/>
      <c r="C4805" s="3"/>
      <c r="D4805" s="4"/>
      <c r="E4805" s="3"/>
      <c r="F4805" s="4"/>
      <c r="L4805" s="25"/>
    </row>
    <row r="4806" spans="1:12" s="5" customFormat="1" ht="15.75">
      <c r="A4806" s="4"/>
      <c r="B4806" s="4"/>
      <c r="C4806" s="3"/>
      <c r="D4806" s="4"/>
      <c r="E4806" s="3"/>
      <c r="F4806" s="4"/>
      <c r="L4806" s="25"/>
    </row>
    <row r="4807" spans="1:12" s="5" customFormat="1" ht="15.75">
      <c r="A4807" s="6" t="s">
        <v>1</v>
      </c>
      <c r="B4807" s="4"/>
      <c r="C4807" s="3"/>
      <c r="D4807" s="4"/>
      <c r="E4807" s="3"/>
      <c r="F4807" s="4"/>
      <c r="L4807" s="25"/>
    </row>
    <row r="4808" spans="1:12" s="5" customFormat="1" ht="15.75">
      <c r="A4808" s="19" t="s">
        <v>112</v>
      </c>
      <c r="B4808" s="4"/>
      <c r="C4808" s="3"/>
      <c r="D4808" s="4"/>
      <c r="E4808" s="3"/>
      <c r="F4808" s="4"/>
      <c r="L4808" s="25"/>
    </row>
    <row r="4809" spans="1:12" s="5" customFormat="1" ht="15.75">
      <c r="A4809" s="4"/>
      <c r="B4809" s="4"/>
      <c r="C4809" s="3"/>
      <c r="D4809" s="8"/>
      <c r="E4809" s="9"/>
      <c r="F4809" s="8"/>
      <c r="L4809" s="25"/>
    </row>
    <row r="4810" spans="1:12" s="5" customFormat="1" ht="15.75">
      <c r="A4810" s="4"/>
      <c r="B4810" s="10"/>
      <c r="C4810" s="11"/>
      <c r="D4810" s="10"/>
      <c r="E4810" s="11"/>
      <c r="F4810" s="10"/>
      <c r="L4810" s="25"/>
    </row>
    <row r="4811" spans="1:12" s="5" customFormat="1" ht="15.75">
      <c r="A4811" s="4"/>
      <c r="B4811" s="2">
        <v>1997</v>
      </c>
      <c r="C4811" s="1"/>
      <c r="D4811" s="2">
        <v>1998</v>
      </c>
      <c r="E4811" s="1"/>
      <c r="F4811" s="2">
        <v>1999</v>
      </c>
      <c r="L4811" s="25"/>
    </row>
    <row r="4812" spans="1:12" s="5" customFormat="1" ht="15.75">
      <c r="A4812" s="4"/>
      <c r="B4812" s="4"/>
      <c r="C4812" s="3"/>
      <c r="D4812" s="4"/>
      <c r="E4812" s="3"/>
      <c r="F4812" s="4"/>
      <c r="L4812" s="25"/>
    </row>
    <row r="4813" spans="1:13" s="5" customFormat="1" ht="15.75">
      <c r="A4813" s="4" t="s">
        <v>3</v>
      </c>
      <c r="B4813" s="4">
        <f>I4813</f>
        <v>1000000</v>
      </c>
      <c r="C4813" s="3"/>
      <c r="D4813" s="4">
        <f>J4813</f>
        <v>2125000</v>
      </c>
      <c r="E4813" s="3"/>
      <c r="F4813" s="4">
        <f>K4813</f>
        <v>2125000</v>
      </c>
      <c r="H4813" s="25" t="s">
        <v>212</v>
      </c>
      <c r="I4813" s="26">
        <v>1000000</v>
      </c>
      <c r="J4813" s="26">
        <v>2125000</v>
      </c>
      <c r="K4813" s="26">
        <v>2125000</v>
      </c>
      <c r="L4813" s="25">
        <v>1</v>
      </c>
      <c r="M4813" s="25" t="s">
        <v>116</v>
      </c>
    </row>
    <row r="4814" spans="1:13" s="5" customFormat="1" ht="15.75">
      <c r="A4814" s="4" t="s">
        <v>4</v>
      </c>
      <c r="B4814" s="4">
        <f>I4814</f>
        <v>1712611</v>
      </c>
      <c r="C4814" s="3"/>
      <c r="D4814" s="4">
        <f>J4814</f>
        <v>1640395</v>
      </c>
      <c r="E4814" s="3"/>
      <c r="F4814" s="4">
        <f>K4814</f>
        <v>1644664</v>
      </c>
      <c r="H4814" s="25" t="s">
        <v>212</v>
      </c>
      <c r="I4814" s="26">
        <v>1712611</v>
      </c>
      <c r="J4814" s="26">
        <v>1640395</v>
      </c>
      <c r="K4814" s="26">
        <v>1644664</v>
      </c>
      <c r="L4814" s="25">
        <v>2</v>
      </c>
      <c r="M4814" s="25" t="s">
        <v>117</v>
      </c>
    </row>
    <row r="4815" spans="1:13" s="5" customFormat="1" ht="15.75">
      <c r="A4815" s="4"/>
      <c r="B4815" s="4"/>
      <c r="C4815" s="3"/>
      <c r="D4815" s="4"/>
      <c r="E4815" s="3"/>
      <c r="F4815" s="4"/>
      <c r="H4815" s="25" t="s">
        <v>212</v>
      </c>
      <c r="I4815" s="26">
        <v>15893672</v>
      </c>
      <c r="J4815" s="26">
        <v>16260545</v>
      </c>
      <c r="K4815" s="26">
        <v>17419534</v>
      </c>
      <c r="L4815" s="25">
        <v>3</v>
      </c>
      <c r="M4815" s="25" t="s">
        <v>118</v>
      </c>
    </row>
    <row r="4816" spans="1:13" s="5" customFormat="1" ht="15.75">
      <c r="A4816" s="4" t="s">
        <v>5</v>
      </c>
      <c r="B4816" s="4">
        <f aca="true" t="shared" si="720" ref="B4816:B4821">I4815</f>
        <v>15893672</v>
      </c>
      <c r="C4816" s="3"/>
      <c r="D4816" s="4">
        <f aca="true" t="shared" si="721" ref="D4816:D4821">J4815</f>
        <v>16260545</v>
      </c>
      <c r="E4816" s="3"/>
      <c r="F4816" s="4">
        <f aca="true" t="shared" si="722" ref="F4816:F4821">K4815</f>
        <v>17419534</v>
      </c>
      <c r="H4816" s="25" t="s">
        <v>212</v>
      </c>
      <c r="I4816" s="26">
        <v>12361</v>
      </c>
      <c r="J4816" s="26">
        <v>12361</v>
      </c>
      <c r="K4816" s="26">
        <v>20509</v>
      </c>
      <c r="L4816" s="25">
        <v>4</v>
      </c>
      <c r="M4816" s="25" t="s">
        <v>119</v>
      </c>
    </row>
    <row r="4817" spans="1:13" s="5" customFormat="1" ht="15.75">
      <c r="A4817" s="4" t="s">
        <v>6</v>
      </c>
      <c r="B4817" s="4">
        <f t="shared" si="720"/>
        <v>12361</v>
      </c>
      <c r="C4817" s="3"/>
      <c r="D4817" s="4">
        <f t="shared" si="721"/>
        <v>12361</v>
      </c>
      <c r="E4817" s="3"/>
      <c r="F4817" s="4">
        <f t="shared" si="722"/>
        <v>20509</v>
      </c>
      <c r="H4817" s="25" t="s">
        <v>212</v>
      </c>
      <c r="I4817" s="26">
        <v>477615</v>
      </c>
      <c r="J4817" s="26">
        <v>565400</v>
      </c>
      <c r="K4817" s="26">
        <v>626250</v>
      </c>
      <c r="L4817" s="25">
        <v>5</v>
      </c>
      <c r="M4817" s="25" t="s">
        <v>120</v>
      </c>
    </row>
    <row r="4818" spans="1:13" s="5" customFormat="1" ht="15.75">
      <c r="A4818" s="4" t="s">
        <v>7</v>
      </c>
      <c r="B4818" s="4">
        <f t="shared" si="720"/>
        <v>477615</v>
      </c>
      <c r="C4818" s="3"/>
      <c r="D4818" s="4">
        <f t="shared" si="721"/>
        <v>565400</v>
      </c>
      <c r="E4818" s="3"/>
      <c r="F4818" s="4">
        <f t="shared" si="722"/>
        <v>626250</v>
      </c>
      <c r="H4818" s="25" t="s">
        <v>212</v>
      </c>
      <c r="I4818" s="26">
        <v>152587</v>
      </c>
      <c r="J4818" s="26">
        <v>183993</v>
      </c>
      <c r="K4818" s="26">
        <v>178952</v>
      </c>
      <c r="L4818" s="25">
        <v>6</v>
      </c>
      <c r="M4818" s="25" t="s">
        <v>121</v>
      </c>
    </row>
    <row r="4819" spans="1:13" s="5" customFormat="1" ht="15.75">
      <c r="A4819" s="4" t="s">
        <v>8</v>
      </c>
      <c r="B4819" s="4">
        <f t="shared" si="720"/>
        <v>152587</v>
      </c>
      <c r="C4819" s="3"/>
      <c r="D4819" s="4">
        <f t="shared" si="721"/>
        <v>183993</v>
      </c>
      <c r="E4819" s="3"/>
      <c r="F4819" s="4">
        <f t="shared" si="722"/>
        <v>178952</v>
      </c>
      <c r="H4819" s="25" t="s">
        <v>212</v>
      </c>
      <c r="I4819" s="26">
        <v>87436</v>
      </c>
      <c r="J4819" s="26">
        <v>347368</v>
      </c>
      <c r="K4819" s="26">
        <v>307515</v>
      </c>
      <c r="L4819" s="25">
        <v>7</v>
      </c>
      <c r="M4819" s="25" t="s">
        <v>122</v>
      </c>
    </row>
    <row r="4820" spans="1:13" s="5" customFormat="1" ht="15.75">
      <c r="A4820" s="4" t="s">
        <v>9</v>
      </c>
      <c r="B4820" s="4">
        <f t="shared" si="720"/>
        <v>87436</v>
      </c>
      <c r="C4820" s="3"/>
      <c r="D4820" s="4">
        <f t="shared" si="721"/>
        <v>347368</v>
      </c>
      <c r="E4820" s="3"/>
      <c r="F4820" s="4">
        <f t="shared" si="722"/>
        <v>307515</v>
      </c>
      <c r="H4820" s="25" t="s">
        <v>212</v>
      </c>
      <c r="I4820" s="26">
        <v>0</v>
      </c>
      <c r="J4820" s="26">
        <v>268175</v>
      </c>
      <c r="K4820" s="26">
        <v>271104</v>
      </c>
      <c r="L4820" s="25">
        <v>8</v>
      </c>
      <c r="M4820" s="25" t="s">
        <v>123</v>
      </c>
    </row>
    <row r="4821" spans="1:13" s="5" customFormat="1" ht="15.75">
      <c r="A4821" s="4" t="s">
        <v>10</v>
      </c>
      <c r="B4821" s="12">
        <f t="shared" si="720"/>
        <v>0</v>
      </c>
      <c r="C4821" s="3"/>
      <c r="D4821" s="12">
        <f t="shared" si="721"/>
        <v>268175</v>
      </c>
      <c r="E4821" s="3"/>
      <c r="F4821" s="12">
        <f t="shared" si="722"/>
        <v>271104</v>
      </c>
      <c r="H4821" s="25" t="s">
        <v>212</v>
      </c>
      <c r="I4821" s="26">
        <v>5368559</v>
      </c>
      <c r="J4821" s="26">
        <v>5936961</v>
      </c>
      <c r="K4821" s="26">
        <v>7005170</v>
      </c>
      <c r="L4821" s="25">
        <v>9</v>
      </c>
      <c r="M4821" s="25" t="s">
        <v>124</v>
      </c>
    </row>
    <row r="4822" spans="1:13" s="5" customFormat="1" ht="15.75">
      <c r="A4822" s="4"/>
      <c r="B4822" s="3"/>
      <c r="C4822" s="3"/>
      <c r="D4822" s="3"/>
      <c r="E4822" s="3"/>
      <c r="F4822" s="3"/>
      <c r="H4822" s="25" t="s">
        <v>212</v>
      </c>
      <c r="I4822" s="26">
        <v>303234</v>
      </c>
      <c r="J4822" s="26">
        <v>406376</v>
      </c>
      <c r="K4822" s="26">
        <v>392495</v>
      </c>
      <c r="L4822" s="25">
        <v>10</v>
      </c>
      <c r="M4822" s="25" t="s">
        <v>125</v>
      </c>
    </row>
    <row r="4823" spans="1:13" s="5" customFormat="1" ht="15.75">
      <c r="A4823" s="4" t="s">
        <v>11</v>
      </c>
      <c r="B4823" s="4">
        <f>SUM(B4816:B4822)</f>
        <v>16623671</v>
      </c>
      <c r="C4823" s="3"/>
      <c r="D4823" s="4">
        <f>SUM(D4816:D4822)</f>
        <v>17637842</v>
      </c>
      <c r="E4823" s="3"/>
      <c r="F4823" s="4">
        <f>SUM(F4816:F4822)</f>
        <v>18823864</v>
      </c>
      <c r="H4823" s="25" t="s">
        <v>212</v>
      </c>
      <c r="I4823" s="26">
        <v>1529674</v>
      </c>
      <c r="J4823" s="26">
        <v>1652805</v>
      </c>
      <c r="K4823" s="26">
        <v>1653300</v>
      </c>
      <c r="L4823" s="25">
        <v>11</v>
      </c>
      <c r="M4823" s="25" t="s">
        <v>126</v>
      </c>
    </row>
    <row r="4824" spans="1:13" s="5" customFormat="1" ht="15.75">
      <c r="A4824" s="4"/>
      <c r="B4824" s="4"/>
      <c r="C4824" s="3"/>
      <c r="D4824" s="4"/>
      <c r="E4824" s="3"/>
      <c r="F4824" s="4"/>
      <c r="H4824" s="25" t="s">
        <v>212</v>
      </c>
      <c r="I4824" s="26">
        <v>1539150</v>
      </c>
      <c r="J4824" s="26">
        <v>1736831</v>
      </c>
      <c r="K4824" s="26">
        <v>1861875</v>
      </c>
      <c r="L4824" s="25">
        <v>12</v>
      </c>
      <c r="M4824" s="25" t="s">
        <v>127</v>
      </c>
    </row>
    <row r="4825" spans="1:13" s="5" customFormat="1" ht="15.75">
      <c r="A4825" s="4" t="s">
        <v>12</v>
      </c>
      <c r="B4825" s="3">
        <f>I4821</f>
        <v>5368559</v>
      </c>
      <c r="C4825" s="3"/>
      <c r="D4825" s="3">
        <f>J4821</f>
        <v>5936961</v>
      </c>
      <c r="E4825" s="3"/>
      <c r="F4825" s="3">
        <f>K4821</f>
        <v>7005170</v>
      </c>
      <c r="H4825" s="25" t="s">
        <v>212</v>
      </c>
      <c r="I4825" s="26">
        <v>0</v>
      </c>
      <c r="J4825" s="26">
        <v>0</v>
      </c>
      <c r="K4825" s="26">
        <v>5623097</v>
      </c>
      <c r="L4825" s="25">
        <v>13</v>
      </c>
      <c r="M4825" s="25" t="s">
        <v>128</v>
      </c>
    </row>
    <row r="4826" spans="1:13" s="5" customFormat="1" ht="15.75">
      <c r="A4826" s="4" t="s">
        <v>13</v>
      </c>
      <c r="B4826" s="12">
        <f>I4822</f>
        <v>303234</v>
      </c>
      <c r="C4826" s="3"/>
      <c r="D4826" s="12">
        <f>J4822</f>
        <v>406376</v>
      </c>
      <c r="E4826" s="3"/>
      <c r="F4826" s="12">
        <f>K4822</f>
        <v>392495</v>
      </c>
      <c r="H4826" s="25" t="s">
        <v>212</v>
      </c>
      <c r="I4826" s="26">
        <v>2591482</v>
      </c>
      <c r="J4826" s="26">
        <v>2591590</v>
      </c>
      <c r="K4826" s="26">
        <v>2151490</v>
      </c>
      <c r="L4826" s="25">
        <v>14</v>
      </c>
      <c r="M4826" s="25" t="s">
        <v>129</v>
      </c>
    </row>
    <row r="4827" spans="1:13" s="5" customFormat="1" ht="15.75">
      <c r="A4827" s="4"/>
      <c r="B4827" s="3"/>
      <c r="C4827" s="3"/>
      <c r="D4827" s="3"/>
      <c r="E4827" s="3"/>
      <c r="F4827" s="3"/>
      <c r="H4827" s="25" t="s">
        <v>212</v>
      </c>
      <c r="I4827" s="26">
        <v>100000</v>
      </c>
      <c r="J4827" s="26">
        <v>100000</v>
      </c>
      <c r="K4827" s="26">
        <v>100000</v>
      </c>
      <c r="L4827" s="25">
        <v>15</v>
      </c>
      <c r="M4827" s="25" t="s">
        <v>130</v>
      </c>
    </row>
    <row r="4828" spans="1:13" s="5" customFormat="1" ht="15.75">
      <c r="A4828" s="4" t="s">
        <v>14</v>
      </c>
      <c r="B4828" s="4">
        <f>SUM(B4825:B4827)</f>
        <v>5671793</v>
      </c>
      <c r="C4828" s="3"/>
      <c r="D4828" s="4">
        <f>SUM(D4825:D4827)</f>
        <v>6343337</v>
      </c>
      <c r="E4828" s="3"/>
      <c r="F4828" s="4">
        <f>SUM(F4825:F4827)</f>
        <v>7397665</v>
      </c>
      <c r="H4828" s="25" t="s">
        <v>212</v>
      </c>
      <c r="I4828" s="26">
        <v>335782</v>
      </c>
      <c r="J4828" s="26">
        <v>338229</v>
      </c>
      <c r="K4828" s="26">
        <v>350966</v>
      </c>
      <c r="L4828" s="25">
        <v>16</v>
      </c>
      <c r="M4828" s="25" t="s">
        <v>131</v>
      </c>
    </row>
    <row r="4829" spans="1:13" s="5" customFormat="1" ht="15.75">
      <c r="A4829" s="4"/>
      <c r="B4829" s="4"/>
      <c r="C4829" s="4"/>
      <c r="D4829" s="4"/>
      <c r="E4829" s="4"/>
      <c r="F4829" s="4"/>
      <c r="H4829" s="25" t="s">
        <v>212</v>
      </c>
      <c r="I4829" s="26">
        <v>0</v>
      </c>
      <c r="J4829" s="26">
        <v>0</v>
      </c>
      <c r="K4829" s="26">
        <v>0</v>
      </c>
      <c r="L4829" s="25">
        <v>17</v>
      </c>
      <c r="M4829" s="25" t="s">
        <v>132</v>
      </c>
    </row>
    <row r="4830" spans="1:13" s="5" customFormat="1" ht="15.75">
      <c r="A4830" s="4" t="s">
        <v>15</v>
      </c>
      <c r="B4830" s="4">
        <f aca="true" t="shared" si="723" ref="B4830:B4836">I4823</f>
        <v>1529674</v>
      </c>
      <c r="C4830" s="3"/>
      <c r="D4830" s="4">
        <f aca="true" t="shared" si="724" ref="D4830:D4836">J4823</f>
        <v>1652805</v>
      </c>
      <c r="E4830" s="3"/>
      <c r="F4830" s="4">
        <f aca="true" t="shared" si="725" ref="F4830:F4836">K4823</f>
        <v>1653300</v>
      </c>
      <c r="H4830" s="25" t="s">
        <v>212</v>
      </c>
      <c r="I4830" s="27">
        <v>6785370</v>
      </c>
      <c r="J4830" s="27">
        <v>8188737</v>
      </c>
      <c r="K4830" s="27">
        <v>9219400</v>
      </c>
      <c r="L4830" s="25">
        <v>18</v>
      </c>
      <c r="M4830" s="25" t="s">
        <v>133</v>
      </c>
    </row>
    <row r="4831" spans="1:13" s="5" customFormat="1" ht="15.75">
      <c r="A4831" s="4" t="s">
        <v>16</v>
      </c>
      <c r="B4831" s="4">
        <f t="shared" si="723"/>
        <v>1539150</v>
      </c>
      <c r="C4831" s="3"/>
      <c r="D4831" s="4">
        <f t="shared" si="724"/>
        <v>1736831</v>
      </c>
      <c r="E4831" s="3"/>
      <c r="F4831" s="4">
        <f t="shared" si="725"/>
        <v>1861875</v>
      </c>
      <c r="H4831" s="25" t="s">
        <v>212</v>
      </c>
      <c r="I4831" s="26">
        <v>991813</v>
      </c>
      <c r="J4831" s="26">
        <v>1037066</v>
      </c>
      <c r="K4831" s="26">
        <v>1037066</v>
      </c>
      <c r="L4831" s="25">
        <v>19</v>
      </c>
      <c r="M4831" s="25" t="s">
        <v>134</v>
      </c>
    </row>
    <row r="4832" spans="1:13" s="5" customFormat="1" ht="15.75">
      <c r="A4832" s="4" t="s">
        <v>17</v>
      </c>
      <c r="B4832" s="4">
        <f t="shared" si="723"/>
        <v>0</v>
      </c>
      <c r="C4832" s="3"/>
      <c r="D4832" s="4">
        <f t="shared" si="724"/>
        <v>0</v>
      </c>
      <c r="E4832" s="3"/>
      <c r="F4832" s="4">
        <f t="shared" si="725"/>
        <v>5623097</v>
      </c>
      <c r="H4832" s="25" t="s">
        <v>212</v>
      </c>
      <c r="I4832" s="26">
        <v>1545710</v>
      </c>
      <c r="J4832" s="26">
        <v>1713659</v>
      </c>
      <c r="K4832" s="26">
        <v>1812075</v>
      </c>
      <c r="L4832" s="25">
        <v>20</v>
      </c>
      <c r="M4832" s="25" t="s">
        <v>135</v>
      </c>
    </row>
    <row r="4833" spans="1:13" s="5" customFormat="1" ht="15.75">
      <c r="A4833" s="4" t="s">
        <v>18</v>
      </c>
      <c r="B4833" s="4">
        <f t="shared" si="723"/>
        <v>2591482</v>
      </c>
      <c r="C4833" s="3"/>
      <c r="D4833" s="4">
        <f t="shared" si="724"/>
        <v>2591590</v>
      </c>
      <c r="E4833" s="3"/>
      <c r="F4833" s="4">
        <f t="shared" si="725"/>
        <v>2151490</v>
      </c>
      <c r="H4833" s="25" t="s">
        <v>212</v>
      </c>
      <c r="I4833" s="26">
        <v>5639128</v>
      </c>
      <c r="J4833" s="26">
        <v>5781335</v>
      </c>
      <c r="K4833" s="26">
        <v>5849008</v>
      </c>
      <c r="L4833" s="25">
        <v>21</v>
      </c>
      <c r="M4833" s="25" t="s">
        <v>136</v>
      </c>
    </row>
    <row r="4834" spans="1:13" s="5" customFormat="1" ht="15.75">
      <c r="A4834" s="4" t="s">
        <v>19</v>
      </c>
      <c r="B4834" s="4">
        <f t="shared" si="723"/>
        <v>100000</v>
      </c>
      <c r="C4834" s="3"/>
      <c r="D4834" s="4">
        <f t="shared" si="724"/>
        <v>100000</v>
      </c>
      <c r="E4834" s="3"/>
      <c r="F4834" s="4">
        <f t="shared" si="725"/>
        <v>100000</v>
      </c>
      <c r="H4834" s="25" t="s">
        <v>212</v>
      </c>
      <c r="I4834" s="26">
        <v>105678</v>
      </c>
      <c r="J4834" s="26">
        <v>108848</v>
      </c>
      <c r="K4834" s="26">
        <v>111025</v>
      </c>
      <c r="L4834" s="25">
        <v>22</v>
      </c>
      <c r="M4834" s="25" t="s">
        <v>137</v>
      </c>
    </row>
    <row r="4835" spans="1:13" s="5" customFormat="1" ht="15.75">
      <c r="A4835" s="4" t="s">
        <v>20</v>
      </c>
      <c r="B4835" s="4">
        <f t="shared" si="723"/>
        <v>335782</v>
      </c>
      <c r="C4835" s="3"/>
      <c r="D4835" s="4">
        <f t="shared" si="724"/>
        <v>338229</v>
      </c>
      <c r="E4835" s="3"/>
      <c r="F4835" s="4">
        <f t="shared" si="725"/>
        <v>350966</v>
      </c>
      <c r="H4835" s="25" t="s">
        <v>212</v>
      </c>
      <c r="I4835" s="26">
        <v>102800</v>
      </c>
      <c r="J4835" s="26">
        <v>105884</v>
      </c>
      <c r="K4835" s="26">
        <v>116578</v>
      </c>
      <c r="L4835" s="25">
        <v>23</v>
      </c>
      <c r="M4835" s="25" t="s">
        <v>138</v>
      </c>
    </row>
    <row r="4836" spans="1:13" s="5" customFormat="1" ht="15.75">
      <c r="A4836" s="4" t="s">
        <v>21</v>
      </c>
      <c r="B4836" s="4">
        <f t="shared" si="723"/>
        <v>0</v>
      </c>
      <c r="C4836" s="3"/>
      <c r="D4836" s="4">
        <f t="shared" si="724"/>
        <v>0</v>
      </c>
      <c r="E4836" s="3"/>
      <c r="F4836" s="4">
        <f t="shared" si="725"/>
        <v>0</v>
      </c>
      <c r="H4836" s="25" t="s">
        <v>212</v>
      </c>
      <c r="I4836" s="26">
        <v>300000</v>
      </c>
      <c r="J4836" s="26">
        <v>300000</v>
      </c>
      <c r="K4836" s="26">
        <v>300000</v>
      </c>
      <c r="L4836" s="25">
        <v>24</v>
      </c>
      <c r="M4836" s="25" t="s">
        <v>139</v>
      </c>
    </row>
    <row r="4837" spans="1:13" s="5" customFormat="1" ht="15.75">
      <c r="A4837" s="4"/>
      <c r="B4837" s="4"/>
      <c r="C4837" s="3"/>
      <c r="D4837" s="4"/>
      <c r="E4837" s="3"/>
      <c r="F4837" s="4"/>
      <c r="H4837" s="25" t="s">
        <v>212</v>
      </c>
      <c r="I4837" s="26">
        <v>291746</v>
      </c>
      <c r="J4837" s="26">
        <v>291746</v>
      </c>
      <c r="K4837" s="26">
        <v>297581</v>
      </c>
      <c r="L4837" s="25">
        <v>25</v>
      </c>
      <c r="M4837" s="25" t="s">
        <v>140</v>
      </c>
    </row>
    <row r="4838" spans="1:13" s="5" customFormat="1" ht="15.75">
      <c r="A4838" s="4" t="s">
        <v>22</v>
      </c>
      <c r="B4838" s="4">
        <f>I4830</f>
        <v>6785370</v>
      </c>
      <c r="C4838" s="3"/>
      <c r="D4838" s="4">
        <f>J4830</f>
        <v>8188737</v>
      </c>
      <c r="E4838" s="3"/>
      <c r="F4838" s="4">
        <f>K4830</f>
        <v>9219400</v>
      </c>
      <c r="H4838" s="25" t="s">
        <v>212</v>
      </c>
      <c r="I4838" s="26">
        <v>0</v>
      </c>
      <c r="J4838" s="26">
        <v>0</v>
      </c>
      <c r="K4838" s="26">
        <v>50000</v>
      </c>
      <c r="L4838" s="25">
        <v>26</v>
      </c>
      <c r="M4838" s="25" t="s">
        <v>141</v>
      </c>
    </row>
    <row r="4839" spans="1:13" s="5" customFormat="1" ht="15.75">
      <c r="A4839" s="4" t="s">
        <v>23</v>
      </c>
      <c r="B4839" s="4">
        <f>I4831</f>
        <v>991813</v>
      </c>
      <c r="C4839" s="3"/>
      <c r="D4839" s="4">
        <f>J4831</f>
        <v>1037066</v>
      </c>
      <c r="E4839" s="3"/>
      <c r="F4839" s="4">
        <f>K4831</f>
        <v>1037066</v>
      </c>
      <c r="H4839" s="25" t="s">
        <v>212</v>
      </c>
      <c r="I4839" s="26">
        <v>4214921</v>
      </c>
      <c r="J4839" s="26">
        <v>4214921</v>
      </c>
      <c r="K4839" s="26">
        <v>4214921</v>
      </c>
      <c r="L4839" s="25">
        <v>27</v>
      </c>
      <c r="M4839" s="25" t="s">
        <v>142</v>
      </c>
    </row>
    <row r="4840" spans="1:13" s="5" customFormat="1" ht="15.75">
      <c r="A4840" s="4" t="s">
        <v>24</v>
      </c>
      <c r="B4840" s="12">
        <f>I4832</f>
        <v>1545710</v>
      </c>
      <c r="C4840" s="3"/>
      <c r="D4840" s="12">
        <f>J4832</f>
        <v>1713659</v>
      </c>
      <c r="E4840" s="3"/>
      <c r="F4840" s="12">
        <f>K4832</f>
        <v>1812075</v>
      </c>
      <c r="H4840" s="25" t="s">
        <v>212</v>
      </c>
      <c r="I4840" s="26">
        <v>224172</v>
      </c>
      <c r="J4840" s="26">
        <v>233904</v>
      </c>
      <c r="K4840" s="26">
        <v>288919</v>
      </c>
      <c r="L4840" s="25">
        <v>28</v>
      </c>
      <c r="M4840" s="25" t="s">
        <v>143</v>
      </c>
    </row>
    <row r="4841" spans="1:13" s="5" customFormat="1" ht="15.75">
      <c r="A4841" s="4"/>
      <c r="B4841" s="4"/>
      <c r="C4841" s="3"/>
      <c r="D4841" s="4"/>
      <c r="E4841" s="3"/>
      <c r="F4841" s="4"/>
      <c r="H4841" s="25" t="s">
        <v>212</v>
      </c>
      <c r="I4841" s="26">
        <v>671148</v>
      </c>
      <c r="J4841" s="26">
        <v>677594</v>
      </c>
      <c r="K4841" s="26">
        <v>652183</v>
      </c>
      <c r="L4841" s="25">
        <v>29</v>
      </c>
      <c r="M4841" s="25" t="s">
        <v>144</v>
      </c>
    </row>
    <row r="4842" spans="1:13" s="5" customFormat="1" ht="15.75">
      <c r="A4842" s="4" t="s">
        <v>25</v>
      </c>
      <c r="B4842" s="4">
        <f>SUM(B4838:B4841)</f>
        <v>9322893</v>
      </c>
      <c r="C4842" s="3"/>
      <c r="D4842" s="4">
        <f>SUM(D4838:D4841)</f>
        <v>10939462</v>
      </c>
      <c r="E4842" s="3"/>
      <c r="F4842" s="4">
        <f>SUM(F4838:F4841)</f>
        <v>12068541</v>
      </c>
      <c r="H4842" s="25" t="s">
        <v>212</v>
      </c>
      <c r="I4842" s="26">
        <v>0</v>
      </c>
      <c r="J4842" s="26">
        <v>0</v>
      </c>
      <c r="K4842" s="26">
        <v>0</v>
      </c>
      <c r="L4842" s="25">
        <v>30</v>
      </c>
      <c r="M4842" s="25" t="s">
        <v>145</v>
      </c>
    </row>
    <row r="4843" spans="1:13" s="5" customFormat="1" ht="15.75">
      <c r="A4843" s="4"/>
      <c r="B4843" s="4"/>
      <c r="C4843" s="3"/>
      <c r="D4843" s="4"/>
      <c r="E4843" s="3"/>
      <c r="F4843" s="4"/>
      <c r="H4843" s="25" t="s">
        <v>212</v>
      </c>
      <c r="I4843" s="26">
        <v>12136136</v>
      </c>
      <c r="J4843" s="26">
        <v>13220472</v>
      </c>
      <c r="K4843" s="26">
        <v>13100000</v>
      </c>
      <c r="L4843" s="25">
        <v>31</v>
      </c>
      <c r="M4843" s="25" t="s">
        <v>146</v>
      </c>
    </row>
    <row r="4844" spans="1:13" s="5" customFormat="1" ht="15.75">
      <c r="A4844" s="4" t="s">
        <v>26</v>
      </c>
      <c r="B4844" s="4">
        <f aca="true" t="shared" si="726" ref="B4844:B4849">I4833</f>
        <v>5639128</v>
      </c>
      <c r="C4844" s="3"/>
      <c r="D4844" s="4">
        <f aca="true" t="shared" si="727" ref="D4844:D4849">J4833</f>
        <v>5781335</v>
      </c>
      <c r="E4844" s="3"/>
      <c r="F4844" s="4">
        <f aca="true" t="shared" si="728" ref="F4844:F4849">K4833</f>
        <v>5849008</v>
      </c>
      <c r="H4844" s="25" t="s">
        <v>212</v>
      </c>
      <c r="I4844" s="26">
        <v>763669</v>
      </c>
      <c r="J4844" s="26">
        <v>802354</v>
      </c>
      <c r="K4844" s="26">
        <v>764612</v>
      </c>
      <c r="L4844" s="25">
        <v>32</v>
      </c>
      <c r="M4844" s="25" t="s">
        <v>147</v>
      </c>
    </row>
    <row r="4845" spans="1:13" s="5" customFormat="1" ht="15.75">
      <c r="A4845" s="4" t="s">
        <v>27</v>
      </c>
      <c r="B4845" s="4">
        <f t="shared" si="726"/>
        <v>105678</v>
      </c>
      <c r="C4845" s="3"/>
      <c r="D4845" s="4">
        <f t="shared" si="727"/>
        <v>108848</v>
      </c>
      <c r="E4845" s="3"/>
      <c r="F4845" s="4">
        <f t="shared" si="728"/>
        <v>111025</v>
      </c>
      <c r="H4845" s="25" t="s">
        <v>212</v>
      </c>
      <c r="I4845" s="26">
        <v>970827</v>
      </c>
      <c r="J4845" s="26">
        <v>952011</v>
      </c>
      <c r="K4845" s="26">
        <v>993639</v>
      </c>
      <c r="L4845" s="25">
        <v>33</v>
      </c>
      <c r="M4845" s="25" t="s">
        <v>148</v>
      </c>
    </row>
    <row r="4846" spans="1:13" s="5" customFormat="1" ht="15.75">
      <c r="A4846" s="4" t="s">
        <v>28</v>
      </c>
      <c r="B4846" s="4">
        <f t="shared" si="726"/>
        <v>102800</v>
      </c>
      <c r="C4846" s="3"/>
      <c r="D4846" s="4">
        <f t="shared" si="727"/>
        <v>105884</v>
      </c>
      <c r="E4846" s="3"/>
      <c r="F4846" s="4">
        <f t="shared" si="728"/>
        <v>116578</v>
      </c>
      <c r="H4846" s="25" t="s">
        <v>212</v>
      </c>
      <c r="I4846" s="26">
        <v>315832</v>
      </c>
      <c r="J4846" s="26">
        <v>275960</v>
      </c>
      <c r="K4846" s="26">
        <v>202182</v>
      </c>
      <c r="L4846" s="25">
        <v>34</v>
      </c>
      <c r="M4846" s="25" t="s">
        <v>149</v>
      </c>
    </row>
    <row r="4847" spans="1:13" s="5" customFormat="1" ht="15.75">
      <c r="A4847" s="4" t="s">
        <v>29</v>
      </c>
      <c r="B4847" s="4">
        <f t="shared" si="726"/>
        <v>300000</v>
      </c>
      <c r="C4847" s="3"/>
      <c r="D4847" s="4">
        <f t="shared" si="727"/>
        <v>300000</v>
      </c>
      <c r="E4847" s="3"/>
      <c r="F4847" s="4">
        <f t="shared" si="728"/>
        <v>300000</v>
      </c>
      <c r="H4847" s="25" t="s">
        <v>212</v>
      </c>
      <c r="I4847" s="26">
        <v>85540</v>
      </c>
      <c r="J4847" s="26">
        <v>42840</v>
      </c>
      <c r="K4847" s="26">
        <v>42774</v>
      </c>
      <c r="L4847" s="25">
        <v>35</v>
      </c>
      <c r="M4847" s="25" t="s">
        <v>150</v>
      </c>
    </row>
    <row r="4848" spans="1:13" s="5" customFormat="1" ht="15.75">
      <c r="A4848" s="4" t="s">
        <v>30</v>
      </c>
      <c r="B4848" s="4">
        <f t="shared" si="726"/>
        <v>291746</v>
      </c>
      <c r="C4848" s="3"/>
      <c r="D4848" s="4">
        <f t="shared" si="727"/>
        <v>291746</v>
      </c>
      <c r="E4848" s="3"/>
      <c r="F4848" s="4">
        <f t="shared" si="728"/>
        <v>297581</v>
      </c>
      <c r="H4848" s="25" t="s">
        <v>212</v>
      </c>
      <c r="I4848" s="26">
        <v>62160</v>
      </c>
      <c r="J4848" s="26">
        <v>82500</v>
      </c>
      <c r="K4848" s="26">
        <v>81000</v>
      </c>
      <c r="L4848" s="25">
        <v>36</v>
      </c>
      <c r="M4848" s="25" t="s">
        <v>151</v>
      </c>
    </row>
    <row r="4849" spans="1:13" s="5" customFormat="1" ht="15.75">
      <c r="A4849" s="4" t="s">
        <v>31</v>
      </c>
      <c r="B4849" s="12">
        <f t="shared" si="726"/>
        <v>0</v>
      </c>
      <c r="C4849" s="3"/>
      <c r="D4849" s="12">
        <f t="shared" si="727"/>
        <v>0</v>
      </c>
      <c r="E4849" s="3"/>
      <c r="F4849" s="12">
        <f t="shared" si="728"/>
        <v>50000</v>
      </c>
      <c r="H4849" s="25" t="s">
        <v>212</v>
      </c>
      <c r="I4849" s="29">
        <v>0</v>
      </c>
      <c r="J4849" s="29">
        <v>50000</v>
      </c>
      <c r="K4849" s="29">
        <v>50000</v>
      </c>
      <c r="L4849" s="25">
        <v>37</v>
      </c>
      <c r="M4849" s="25" t="s">
        <v>152</v>
      </c>
    </row>
    <row r="4850" spans="1:12" s="5" customFormat="1" ht="15.75">
      <c r="A4850" s="4"/>
      <c r="B4850" s="4"/>
      <c r="C4850" s="3"/>
      <c r="D4850" s="4"/>
      <c r="E4850" s="3"/>
      <c r="F4850" s="4"/>
      <c r="L4850" s="25"/>
    </row>
    <row r="4851" spans="1:12" s="5" customFormat="1" ht="15.75">
      <c r="A4851" s="4" t="s">
        <v>32</v>
      </c>
      <c r="B4851" s="4">
        <f>SUM(B4844:B4850)</f>
        <v>6439352</v>
      </c>
      <c r="C4851" s="3"/>
      <c r="D4851" s="4">
        <f>SUM(D4844:D4850)</f>
        <v>6587813</v>
      </c>
      <c r="E4851" s="3"/>
      <c r="F4851" s="4">
        <f>SUM(F4844:F4850)</f>
        <v>6724192</v>
      </c>
      <c r="L4851" s="25"/>
    </row>
    <row r="4852" spans="1:12" s="5" customFormat="1" ht="15.75">
      <c r="A4852" s="4"/>
      <c r="B4852" s="4"/>
      <c r="C4852" s="3"/>
      <c r="D4852" s="4"/>
      <c r="E4852" s="3"/>
      <c r="F4852" s="4"/>
      <c r="L4852" s="25"/>
    </row>
    <row r="4853" spans="1:12" s="5" customFormat="1" ht="15.75">
      <c r="A4853" s="4" t="s">
        <v>33</v>
      </c>
      <c r="B4853" s="4">
        <f>I4839</f>
        <v>4214921</v>
      </c>
      <c r="C4853" s="3"/>
      <c r="D4853" s="4">
        <f>J4839</f>
        <v>4214921</v>
      </c>
      <c r="E4853" s="3"/>
      <c r="F4853" s="4">
        <f>K4839</f>
        <v>4214921</v>
      </c>
      <c r="L4853" s="25"/>
    </row>
    <row r="4854" spans="1:12" s="5" customFormat="1" ht="15.75">
      <c r="A4854" s="4" t="s">
        <v>34</v>
      </c>
      <c r="B4854" s="4">
        <f>I4840</f>
        <v>224172</v>
      </c>
      <c r="C4854" s="3"/>
      <c r="D4854" s="4">
        <f>J4840</f>
        <v>233904</v>
      </c>
      <c r="E4854" s="3"/>
      <c r="F4854" s="4">
        <f>K4840</f>
        <v>288919</v>
      </c>
      <c r="L4854" s="25"/>
    </row>
    <row r="4855" spans="1:12" s="5" customFormat="1" ht="15.75">
      <c r="A4855" s="4" t="s">
        <v>35</v>
      </c>
      <c r="B4855" s="4">
        <f>I4841</f>
        <v>671148</v>
      </c>
      <c r="C4855" s="3"/>
      <c r="D4855" s="4">
        <f>J4841</f>
        <v>677594</v>
      </c>
      <c r="E4855" s="3"/>
      <c r="F4855" s="4">
        <f>K4841</f>
        <v>652183</v>
      </c>
      <c r="L4855" s="25"/>
    </row>
    <row r="4856" spans="1:12" s="5" customFormat="1" ht="15.75">
      <c r="A4856" s="4" t="s">
        <v>36</v>
      </c>
      <c r="B4856" s="12">
        <f>I4842</f>
        <v>0</v>
      </c>
      <c r="C4856" s="3"/>
      <c r="D4856" s="12">
        <f>J4842</f>
        <v>0</v>
      </c>
      <c r="E4856" s="3"/>
      <c r="F4856" s="12">
        <f>K4842</f>
        <v>0</v>
      </c>
      <c r="L4856" s="25"/>
    </row>
    <row r="4857" spans="1:12" s="5" customFormat="1" ht="15.75">
      <c r="A4857" s="4"/>
      <c r="B4857" s="4"/>
      <c r="C4857" s="3"/>
      <c r="D4857" s="4"/>
      <c r="E4857" s="3"/>
      <c r="F4857" s="4"/>
      <c r="L4857" s="25"/>
    </row>
    <row r="4858" spans="1:12" s="5" customFormat="1" ht="15.75">
      <c r="A4858" s="4" t="s">
        <v>37</v>
      </c>
      <c r="B4858" s="4">
        <f>SUM(B4853:B4857)</f>
        <v>5110241</v>
      </c>
      <c r="C4858" s="3"/>
      <c r="D4858" s="4">
        <f>SUM(D4853:D4857)</f>
        <v>5126419</v>
      </c>
      <c r="E4858" s="3"/>
      <c r="F4858" s="4">
        <f>SUM(F4853:F4857)</f>
        <v>5156023</v>
      </c>
      <c r="L4858" s="25"/>
    </row>
    <row r="4859" spans="1:12" s="5" customFormat="1" ht="15.75">
      <c r="A4859" s="4"/>
      <c r="B4859" s="4"/>
      <c r="C4859" s="3"/>
      <c r="D4859" s="4"/>
      <c r="E4859" s="3"/>
      <c r="F4859" s="4"/>
      <c r="L4859" s="25"/>
    </row>
    <row r="4860" spans="1:12" s="5" customFormat="1" ht="15.75">
      <c r="A4860" s="4" t="s">
        <v>38</v>
      </c>
      <c r="B4860" s="4">
        <f aca="true" t="shared" si="729" ref="B4860:B4865">I4843</f>
        <v>12136136</v>
      </c>
      <c r="C4860" s="3"/>
      <c r="D4860" s="4">
        <f aca="true" t="shared" si="730" ref="D4860:D4865">J4843</f>
        <v>13220472</v>
      </c>
      <c r="E4860" s="3"/>
      <c r="F4860" s="4">
        <f aca="true" t="shared" si="731" ref="F4860:F4865">K4843</f>
        <v>13100000</v>
      </c>
      <c r="L4860" s="25"/>
    </row>
    <row r="4861" spans="1:12" s="5" customFormat="1" ht="15.75">
      <c r="A4861" s="4" t="s">
        <v>39</v>
      </c>
      <c r="B4861" s="4">
        <f t="shared" si="729"/>
        <v>763669</v>
      </c>
      <c r="C4861" s="3"/>
      <c r="D4861" s="4">
        <f t="shared" si="730"/>
        <v>802354</v>
      </c>
      <c r="E4861" s="3"/>
      <c r="F4861" s="4">
        <f t="shared" si="731"/>
        <v>764612</v>
      </c>
      <c r="L4861" s="25"/>
    </row>
    <row r="4862" spans="1:12" s="5" customFormat="1" ht="15.75">
      <c r="A4862" s="4" t="s">
        <v>40</v>
      </c>
      <c r="B4862" s="4">
        <f t="shared" si="729"/>
        <v>970827</v>
      </c>
      <c r="C4862" s="3"/>
      <c r="D4862" s="4">
        <f t="shared" si="730"/>
        <v>952011</v>
      </c>
      <c r="E4862" s="3"/>
      <c r="F4862" s="4">
        <f t="shared" si="731"/>
        <v>993639</v>
      </c>
      <c r="L4862" s="25"/>
    </row>
    <row r="4863" spans="1:12" s="5" customFormat="1" ht="15.75">
      <c r="A4863" s="4" t="s">
        <v>41</v>
      </c>
      <c r="B4863" s="4">
        <f t="shared" si="729"/>
        <v>315832</v>
      </c>
      <c r="C4863" s="3"/>
      <c r="D4863" s="4">
        <f t="shared" si="730"/>
        <v>275960</v>
      </c>
      <c r="E4863" s="3"/>
      <c r="F4863" s="4">
        <f t="shared" si="731"/>
        <v>202182</v>
      </c>
      <c r="L4863" s="25"/>
    </row>
    <row r="4864" spans="1:12" s="5" customFormat="1" ht="15.75">
      <c r="A4864" s="4" t="s">
        <v>42</v>
      </c>
      <c r="B4864" s="4">
        <f t="shared" si="729"/>
        <v>85540</v>
      </c>
      <c r="C4864" s="3"/>
      <c r="D4864" s="4">
        <f t="shared" si="730"/>
        <v>42840</v>
      </c>
      <c r="E4864" s="3"/>
      <c r="F4864" s="4">
        <f t="shared" si="731"/>
        <v>42774</v>
      </c>
      <c r="L4864" s="25"/>
    </row>
    <row r="4865" spans="1:12" s="5" customFormat="1" ht="15.75">
      <c r="A4865" s="4" t="s">
        <v>43</v>
      </c>
      <c r="B4865" s="4">
        <f t="shared" si="729"/>
        <v>62160</v>
      </c>
      <c r="C4865" s="3"/>
      <c r="D4865" s="4">
        <f t="shared" si="730"/>
        <v>82500</v>
      </c>
      <c r="E4865" s="3"/>
      <c r="F4865" s="4">
        <f t="shared" si="731"/>
        <v>81000</v>
      </c>
      <c r="L4865" s="25"/>
    </row>
    <row r="4866" spans="1:12" s="5" customFormat="1" ht="15.75">
      <c r="A4866" s="4" t="s">
        <v>44</v>
      </c>
      <c r="B4866" s="4"/>
      <c r="C4866" s="4"/>
      <c r="D4866" s="4"/>
      <c r="E4866" s="3"/>
      <c r="F4866" s="4"/>
      <c r="L4866" s="25"/>
    </row>
    <row r="4867" spans="1:12" s="5" customFormat="1" ht="15.75">
      <c r="A4867" s="4" t="s">
        <v>45</v>
      </c>
      <c r="B4867" s="12">
        <f>I4849</f>
        <v>0</v>
      </c>
      <c r="C4867" s="3"/>
      <c r="D4867" s="12">
        <f>J4849</f>
        <v>50000</v>
      </c>
      <c r="E4867" s="3"/>
      <c r="F4867" s="12">
        <f>K4849</f>
        <v>50000</v>
      </c>
      <c r="L4867" s="25"/>
    </row>
    <row r="4868" spans="1:12" s="5" customFormat="1" ht="15.75">
      <c r="A4868" s="4"/>
      <c r="B4868" s="4"/>
      <c r="C4868" s="4"/>
      <c r="D4868" s="4"/>
      <c r="E4868" s="3"/>
      <c r="F4868" s="4"/>
      <c r="L4868" s="25"/>
    </row>
    <row r="4869" spans="1:12" s="5" customFormat="1" ht="15.75">
      <c r="A4869" s="4" t="s">
        <v>46</v>
      </c>
      <c r="B4869" s="4">
        <f>SUM(B4813:B4814)+B4823+SUM(B4827:B4836)+B4842+B4851+SUM(B4857:B4868)</f>
        <v>66310813</v>
      </c>
      <c r="C4869" s="3"/>
      <c r="D4869" s="4">
        <f>SUM(D4813:D4814)+D4823+SUM(D4827:D4836)+D4842+D4851+SUM(D4857:D4868)</f>
        <v>72245860</v>
      </c>
      <c r="E4869" s="3"/>
      <c r="F4869" s="4">
        <f>SUM(F4813:F4814)+F4823+SUM(F4827:F4836)+F4842+F4851+SUM(F4857:F4868)</f>
        <v>80914884</v>
      </c>
      <c r="L4869" s="25"/>
    </row>
    <row r="4870" spans="1:12" s="5" customFormat="1" ht="15.75">
      <c r="A4870" s="4"/>
      <c r="B4870" s="4"/>
      <c r="C4870" s="3"/>
      <c r="D4870" s="4"/>
      <c r="E4870" s="3"/>
      <c r="F4870" s="4"/>
      <c r="L4870" s="25"/>
    </row>
    <row r="4871" spans="1:12" s="5" customFormat="1" ht="15.75">
      <c r="A4871" s="13" t="s">
        <v>47</v>
      </c>
      <c r="B4871" s="4"/>
      <c r="C4871" s="4"/>
      <c r="D4871" s="4"/>
      <c r="E4871" s="4"/>
      <c r="F4871" s="4"/>
      <c r="L4871" s="25"/>
    </row>
    <row r="4872" spans="1:12" s="5" customFormat="1" ht="15.75">
      <c r="A4872" s="14" t="s">
        <v>48</v>
      </c>
      <c r="B4872" s="4"/>
      <c r="C4872" s="3"/>
      <c r="D4872" s="4"/>
      <c r="E4872" s="3"/>
      <c r="F4872" s="4"/>
      <c r="L4872" s="25"/>
    </row>
    <row r="4873" spans="1:12" s="5" customFormat="1" ht="15.75">
      <c r="A4873" s="14" t="s">
        <v>49</v>
      </c>
      <c r="B4873" s="4"/>
      <c r="C4873" s="3"/>
      <c r="D4873" s="4"/>
      <c r="E4873" s="3"/>
      <c r="F4873" s="4"/>
      <c r="L4873" s="25"/>
    </row>
    <row r="4874" spans="1:12" s="5" customFormat="1" ht="15.75">
      <c r="A4874" s="14" t="s">
        <v>50</v>
      </c>
      <c r="B4874" s="3"/>
      <c r="C4874" s="3"/>
      <c r="D4874" s="3"/>
      <c r="E4874" s="3"/>
      <c r="F4874" s="3"/>
      <c r="L4874" s="25"/>
    </row>
    <row r="4875" spans="1:12" s="5" customFormat="1" ht="15.75">
      <c r="A4875" s="14" t="s">
        <v>51</v>
      </c>
      <c r="B4875" s="4"/>
      <c r="C4875" s="3"/>
      <c r="D4875" s="4"/>
      <c r="E4875" s="3"/>
      <c r="F4875" s="4"/>
      <c r="L4875" s="25"/>
    </row>
    <row r="4876" spans="1:12" s="5" customFormat="1" ht="15.75">
      <c r="A4876" s="4"/>
      <c r="B4876" s="4"/>
      <c r="C4876" s="3"/>
      <c r="D4876" s="4"/>
      <c r="E4876" s="3"/>
      <c r="F4876" s="4"/>
      <c r="L4876" s="25"/>
    </row>
    <row r="4877" spans="1:12" s="5" customFormat="1" ht="15.75">
      <c r="A4877" s="4"/>
      <c r="B4877" s="4"/>
      <c r="C4877" s="3"/>
      <c r="D4877" s="4"/>
      <c r="E4877" s="3"/>
      <c r="F4877" s="4"/>
      <c r="L4877" s="25"/>
    </row>
    <row r="4878" spans="1:12" s="5" customFormat="1" ht="15.75">
      <c r="A4878" s="15"/>
      <c r="B4878" s="4"/>
      <c r="C4878" s="3"/>
      <c r="D4878" s="4"/>
      <c r="E4878" s="3"/>
      <c r="F4878" s="4"/>
      <c r="L4878" s="25"/>
    </row>
    <row r="4879" spans="1:12" s="5" customFormat="1" ht="15.75">
      <c r="A4879" s="15"/>
      <c r="B4879" s="4"/>
      <c r="C4879" s="3"/>
      <c r="D4879" s="4"/>
      <c r="E4879" s="3"/>
      <c r="F4879" s="4"/>
      <c r="L4879" s="25"/>
    </row>
    <row r="4880" spans="1:12" s="5" customFormat="1" ht="15.75">
      <c r="A4880" s="16"/>
      <c r="B4880" s="4"/>
      <c r="C4880" s="3"/>
      <c r="D4880" s="4"/>
      <c r="E4880" s="3"/>
      <c r="F4880" s="4"/>
      <c r="L4880" s="25"/>
    </row>
    <row r="4881" spans="1:12" s="5" customFormat="1" ht="15.75">
      <c r="A4881" s="17"/>
      <c r="B4881" s="4"/>
      <c r="C4881" s="3"/>
      <c r="D4881" s="4"/>
      <c r="E4881" s="3"/>
      <c r="F4881" s="4"/>
      <c r="L4881" s="25"/>
    </row>
    <row r="4882" spans="1:12" s="5" customFormat="1" ht="15.75">
      <c r="A4882" s="18" t="s">
        <v>52</v>
      </c>
      <c r="B4882" s="4"/>
      <c r="C4882" s="3"/>
      <c r="D4882" s="4"/>
      <c r="E4882" s="3"/>
      <c r="F4882" s="4"/>
      <c r="L4882" s="25"/>
    </row>
    <row r="4883" spans="1:12" s="5" customFormat="1" ht="15.75">
      <c r="A4883" s="4"/>
      <c r="B4883" s="4"/>
      <c r="C4883" s="3"/>
      <c r="D4883" s="4"/>
      <c r="E4883" s="3"/>
      <c r="F4883" s="4"/>
      <c r="L4883" s="25"/>
    </row>
    <row r="4884" spans="1:12" s="5" customFormat="1" ht="15.75">
      <c r="A4884" s="6" t="s">
        <v>0</v>
      </c>
      <c r="B4884" s="4"/>
      <c r="C4884" s="3"/>
      <c r="D4884" s="4"/>
      <c r="E4884" s="3"/>
      <c r="F4884" s="4"/>
      <c r="L4884" s="25"/>
    </row>
    <row r="4885" spans="1:12" s="5" customFormat="1" ht="15.75">
      <c r="A4885" s="4"/>
      <c r="B4885" s="4"/>
      <c r="C4885" s="3"/>
      <c r="D4885" s="4"/>
      <c r="E4885" s="3"/>
      <c r="F4885" s="4"/>
      <c r="L4885" s="25"/>
    </row>
    <row r="4886" spans="1:12" s="5" customFormat="1" ht="15.75">
      <c r="A4886" s="6" t="s">
        <v>1</v>
      </c>
      <c r="B4886" s="4"/>
      <c r="C4886" s="3"/>
      <c r="D4886" s="4"/>
      <c r="E4886" s="3"/>
      <c r="F4886" s="4"/>
      <c r="L4886" s="25"/>
    </row>
    <row r="4887" spans="1:12" s="5" customFormat="1" ht="15.75">
      <c r="A4887" s="19" t="s">
        <v>113</v>
      </c>
      <c r="B4887" s="4"/>
      <c r="C4887" s="3"/>
      <c r="D4887" s="4"/>
      <c r="E4887" s="3"/>
      <c r="F4887" s="4"/>
      <c r="L4887" s="25"/>
    </row>
    <row r="4888" spans="1:12" s="5" customFormat="1" ht="15.75">
      <c r="A4888" s="4"/>
      <c r="B4888" s="4"/>
      <c r="C4888" s="3"/>
      <c r="D4888" s="8"/>
      <c r="E4888" s="9"/>
      <c r="F4888" s="8"/>
      <c r="L4888" s="25"/>
    </row>
    <row r="4889" spans="1:12" s="5" customFormat="1" ht="15.75">
      <c r="A4889" s="4"/>
      <c r="B4889" s="10"/>
      <c r="C4889" s="11"/>
      <c r="D4889" s="10"/>
      <c r="E4889" s="11"/>
      <c r="F4889" s="10"/>
      <c r="L4889" s="25"/>
    </row>
    <row r="4890" spans="1:12" s="5" customFormat="1" ht="15.75">
      <c r="A4890" s="4"/>
      <c r="B4890" s="2">
        <v>1997</v>
      </c>
      <c r="C4890" s="1"/>
      <c r="D4890" s="2">
        <v>1998</v>
      </c>
      <c r="E4890" s="1"/>
      <c r="F4890" s="2">
        <v>1999</v>
      </c>
      <c r="L4890" s="25"/>
    </row>
    <row r="4891" spans="1:12" s="5" customFormat="1" ht="15.75">
      <c r="A4891" s="4"/>
      <c r="B4891" s="4"/>
      <c r="C4891" s="3"/>
      <c r="D4891" s="4"/>
      <c r="E4891" s="3"/>
      <c r="F4891" s="4"/>
      <c r="L4891" s="25"/>
    </row>
    <row r="4892" spans="1:12" s="5" customFormat="1" ht="15.75">
      <c r="A4892" s="4" t="s">
        <v>3</v>
      </c>
      <c r="B4892" s="4">
        <f>B73+B152+B231+B310+B389+B468+B547+B626+B705+B784+B863+B942+B1021+B1100+B1179+B1258+B1337+B1416+B1495+B1574+B1653+B1732+B1811+B1890+B1969+B2048+B2127+B2206+B2285+B2364+B2443+B2522+B2601+B2680+B2759+B2838+B2917+B2996+B3075+B3154+B3233+B3312+B3391+B3470+B3549+B3628+B3707+B3786+B3865+B3944+B4023+B4102+B4181+B4260+B4339+B4418+B4497++B4576+B4655+B4734+B4813</f>
        <v>200000000</v>
      </c>
      <c r="C4892" s="3"/>
      <c r="D4892" s="4">
        <f>D73+D152+D231+D310+D389+D468+D547+D626+D705+D784+D863+D942+D1021+D1100+D1179+D1258+D1337+D1416+D1495+D1574+D1653+D1732+D1811+D1890+D1969+D2048+D2127+D2206+D2285+D2364+D2443+D2522+D2601+D2680+D2759+D2838+D2917+D2996+D3075+D3154+D3233+D3312+D3391+D3470+D3549+D3628+D3707+D3786+D3865+D3944+D4023+D4102+D4181+D4260+D4339+D4418+D4497++D4576+D4655+D4734+D4813</f>
        <v>425000000</v>
      </c>
      <c r="E4892" s="3"/>
      <c r="F4892" s="4">
        <f>F73+F152+F231+F310+F389+F468+F547+F626+F705+F784+F863+F942+F1021+F1100+F1179+F1258+F1337+F1416+F1495+F1574+F1653+F1732+F1811+F1890+F1969+F2048+F2127+F2206+F2285+F2364+F2443+F2522+F2601+F2680+F2759+F2838+F2917+F2996+F3075+F3154+F3233+F3312+F3391+F3470+F3549+F3628+F3707+F3786+F3865+F3944+F4023+F4102+F4181+F4260+F4339+F4418+F4497++F4576+F4655+F4734+F4813</f>
        <v>425000000</v>
      </c>
      <c r="L4892" s="25"/>
    </row>
    <row r="4893" spans="1:12" s="5" customFormat="1" ht="15.75">
      <c r="A4893" s="4" t="s">
        <v>4</v>
      </c>
      <c r="B4893" s="4">
        <f>B74+B153+B232+B311+B390+B469+B548+B627+B706+B785+B864+B943+B1022+B1101+B1180+B1259+B1338+B1417+B1496+B1575+B1654+B1733+B1812+B1891+B1970+B2049+B2128+B2207+B2286+B2365+B2444+B2523+B2602+B2681+B2760+B2839+B2918+B2997+B3076+B3155+B3234+B3313+B3392+B3471+B3550+B3629+B3708+B3787+B3866+B3945+B4024+B4103+B4182+B4261+B4340+B4419+B4498++B4577+B4656+B4735+B4814</f>
        <v>476000000</v>
      </c>
      <c r="C4893" s="3"/>
      <c r="D4893" s="4">
        <f>D74+D153+D232+D311+D390+D469+D548+D627+D706+D785+D864+D943+D1022+D1101+D1180+D1259+D1338+D1417+D1496+D1575+D1654+D1733+D1812+D1891+D1970+D2049+D2128+D2207+D2286+D2365+D2444+D2523+D2602+D2681+D2760+D2839+D2918+D2997+D3076+D3155+D3234+D3313+D3392+D3471+D3550+D3629+D3708+D3787+D3866+D3945+D4024+D4103+D4182+D4261+D4340+D4419+D4498++D4577+D4656+D4735+D4814</f>
        <v>466000000</v>
      </c>
      <c r="E4893" s="3"/>
      <c r="F4893" s="4">
        <f>F74+F153+F232+F311+F390+F469+F548+F627+F706+F785+F864+F943+F1022+F1101+F1180+F1259+F1338+F1417+F1496+F1575+F1654+F1733+F1812+F1891+F1970+F2049+F2128+F2207+F2286+F2365+F2444+F2523+F2602+F2681+F2760+F2839+F2918+F2997+F3076+F3155+F3234+F3313+F3392+F3471+F3550+F3629+F3708+F3787+F3866+F3945+F4024+F4103+F4182+F4261+F4340+F4419+F4498++F4577+F4656+F4735+F4814</f>
        <v>461000000</v>
      </c>
      <c r="L4893" s="25"/>
    </row>
    <row r="4894" spans="1:12" s="5" customFormat="1" ht="15.75">
      <c r="A4894" s="4"/>
      <c r="B4894" s="4"/>
      <c r="C4894" s="22"/>
      <c r="D4894" s="4"/>
      <c r="E4894" s="3"/>
      <c r="F4894" s="4"/>
      <c r="L4894" s="25"/>
    </row>
    <row r="4895" spans="1:12" s="5" customFormat="1" ht="15.75">
      <c r="A4895" s="4" t="s">
        <v>5</v>
      </c>
      <c r="B4895" s="4">
        <f aca="true" t="shared" si="732" ref="B4895:B4900">B76+B155+B234+B313+B392+B471+B550+B629+B708+B787+B866+B945+B1024+B1103+B1182+B1261+B1340+B1419+B1498+B1577+B1656+B1735+B1814+B1893+B1972+B2051+B2130+B2209+B2288+B2367+B2446+B2525+B2604+B2683+B2762+B2841+B2920+B2999+B3078+B3157+B3236+B3315+B3394+B3473+B3552+B3631+B3710+B3789+B3868+B3947+B4026+B4105+B4184+B4263+B4342+B4421+B4500++B4579+B4658+B4737+B4816</f>
        <v>7295232000</v>
      </c>
      <c r="C4895" s="3"/>
      <c r="D4895" s="4">
        <f aca="true" t="shared" si="733" ref="D4895:D4900">D76+D155+D234+D313+D392+D471+D550+D629+D708+D787+D866+D945+D1024+D1103+D1182+D1261+D1340+D1419+D1498+D1577+D1656+D1735+D1814+D1893+D1972+D2051+D2130+D2209+D2288+D2367+D2446+D2525+D2604+D2683+D2762+D2841+D2920+D2999+D3078+D3157+D3236+D3315+D3394+D3473+D3552+D3631+D3710+D3789+D3868+D3947+D4026+D4105+D4184+D4263+D4342+D4421+D4500++D4579+D4658+D4737+D4816</f>
        <v>7375232000</v>
      </c>
      <c r="E4895" s="3"/>
      <c r="F4895" s="4">
        <f aca="true" t="shared" si="734" ref="F4895:F4900">F76+F155+F234+F313+F392+F471+F550+F629+F708+F787+F866+F945+F1024+F1103+F1182+F1261+F1340+F1419+F1498+F1577+F1656+F1735+F1814+F1893+F1972+F2051+F2130+F2209+F2288+F2367+F2446+F2525+F2604+F2683+F2762+F2841+F2920+F2999+F3078+F3157+F3236+F3315+F3394+F3473+F3552+F3631+F3710+F3789+F3868+F3947+F4026+F4105+F4184+F4263+F4342+F4421+F4500++F4579+F4658+F4737+F4816</f>
        <v>7732397000</v>
      </c>
      <c r="L4895" s="25"/>
    </row>
    <row r="4896" spans="1:12" s="5" customFormat="1" ht="15.75">
      <c r="A4896" s="4" t="s">
        <v>6</v>
      </c>
      <c r="B4896" s="4">
        <f t="shared" si="732"/>
        <v>41119000</v>
      </c>
      <c r="C4896" s="3"/>
      <c r="D4896" s="4">
        <f t="shared" si="733"/>
        <v>41119000</v>
      </c>
      <c r="E4896" s="3"/>
      <c r="F4896" s="4">
        <f t="shared" si="734"/>
        <v>24000000</v>
      </c>
      <c r="L4896" s="25"/>
    </row>
    <row r="4897" spans="1:12" s="5" customFormat="1" ht="15.75">
      <c r="A4897" s="4" t="s">
        <v>7</v>
      </c>
      <c r="B4897" s="4">
        <f t="shared" si="732"/>
        <v>101992000</v>
      </c>
      <c r="C4897" s="3"/>
      <c r="D4897" s="4">
        <f t="shared" si="733"/>
        <v>124000000</v>
      </c>
      <c r="E4897" s="3"/>
      <c r="F4897" s="4">
        <f t="shared" si="734"/>
        <v>135000000</v>
      </c>
      <c r="L4897" s="25"/>
    </row>
    <row r="4898" spans="1:12" s="5" customFormat="1" ht="15.75">
      <c r="A4898" s="4" t="s">
        <v>8</v>
      </c>
      <c r="B4898" s="4">
        <f t="shared" si="732"/>
        <v>305473000</v>
      </c>
      <c r="C4898" s="3"/>
      <c r="D4898" s="4">
        <f t="shared" si="733"/>
        <v>305473000</v>
      </c>
      <c r="E4898" s="3"/>
      <c r="F4898" s="4">
        <f t="shared" si="734"/>
        <v>354689000</v>
      </c>
      <c r="L4898" s="25"/>
    </row>
    <row r="4899" spans="1:12" s="5" customFormat="1" ht="15.75">
      <c r="A4899" s="4" t="s">
        <v>9</v>
      </c>
      <c r="B4899" s="4">
        <f t="shared" si="732"/>
        <v>39311000</v>
      </c>
      <c r="C4899" s="3"/>
      <c r="D4899" s="4">
        <f t="shared" si="733"/>
        <v>39311000</v>
      </c>
      <c r="E4899" s="3"/>
      <c r="F4899" s="4">
        <f t="shared" si="734"/>
        <v>40311000</v>
      </c>
      <c r="L4899" s="25"/>
    </row>
    <row r="4900" spans="1:12" s="5" customFormat="1" ht="15.75">
      <c r="A4900" s="4" t="s">
        <v>10</v>
      </c>
      <c r="B4900" s="12">
        <f t="shared" si="732"/>
        <v>0</v>
      </c>
      <c r="C4900" s="3"/>
      <c r="D4900" s="12">
        <f t="shared" si="733"/>
        <v>120000000</v>
      </c>
      <c r="E4900" s="3"/>
      <c r="F4900" s="12">
        <f t="shared" si="734"/>
        <v>120000000</v>
      </c>
      <c r="L4900" s="25"/>
    </row>
    <row r="4901" spans="1:12" s="5" customFormat="1" ht="15.75">
      <c r="A4901" s="4"/>
      <c r="B4901" s="3"/>
      <c r="C4901" s="3"/>
      <c r="D4901" s="3"/>
      <c r="E4901" s="3"/>
      <c r="F4901" s="3"/>
      <c r="L4901" s="25"/>
    </row>
    <row r="4902" spans="1:12" s="5" customFormat="1" ht="15.75">
      <c r="A4902" s="4" t="s">
        <v>11</v>
      </c>
      <c r="B4902" s="4">
        <f>B83+B162+B241+B320+B399+B478+B557+B636+B715+B794+B873+B952+B1031+B1110+B1189+B1268+B1347+B1426+B1505+B1584+B1663+B1742+B1821+B1900+B1979+B2058+B2137+B2216+B2295+B2374+B2453+B2532+B2611+B2690+B2769+B2848+B2927+B3006+B3085+B3164+B3243+B3322+B3401+B3480+B3559+B3638+B3717+B3796+B3875+B3954+B4033+B4112+B4191+B4270+B4349+B4428+B4507++B4586+B4665+B4744+B4823</f>
        <v>7783127000</v>
      </c>
      <c r="C4902" s="22"/>
      <c r="D4902" s="4">
        <f>D83+D162+D241+D320+D399+D478+D557+D636+D715+D794+D873+D952+D1031+D1110+D1189+D1268+D1347+D1426+D1505+D1584+D1663+D1742+D1821+D1900+D1979+D2058+D2137+D2216+D2295+D2374+D2453+D2532+D2611+D2690+D2769+D2848+D2927+D3006+D3085+D3164+D3243+D3322+D3401+D3480+D3559+D3638+D3717+D3796+D3875+D3954+D4033+D4112+D4191+D4270+D4349+D4428+D4507++D4586+D4665+D4744+D4823</f>
        <v>8005135000</v>
      </c>
      <c r="E4902" s="3"/>
      <c r="F4902" s="4">
        <f>F83+F162+F241+F320+F399+F478+F557+F636+F715+F794+F873+F952+F1031+F1110+F1189+F1268+F1347+F1426+F1505+F1584+F1663+F1742+F1821+F1900+F1979+F2058+F2137+F2216+F2295+F2374+F2453+F2532+F2611+F2690+F2769+F2848+F2927+F3006+F3085+F3164+F3243+F3322+F3401+F3480+F3559+F3638+F3717+F3796+F3875+F3954+F4033+F4112+F4191+F4270+F4349+F4428+F4507++F4586+F4665+F4744+F4823</f>
        <v>8406397000</v>
      </c>
      <c r="L4902" s="25"/>
    </row>
    <row r="4903" spans="1:12" s="5" customFormat="1" ht="15.75">
      <c r="A4903" s="4"/>
      <c r="B4903" s="4"/>
      <c r="C4903" s="3"/>
      <c r="D4903" s="4"/>
      <c r="E4903" s="3"/>
      <c r="F4903" s="4"/>
      <c r="L4903" s="25"/>
    </row>
    <row r="4904" spans="1:12" s="5" customFormat="1" ht="15.75">
      <c r="A4904" s="4" t="s">
        <v>12</v>
      </c>
      <c r="B4904" s="4">
        <f>B85+B164+B243+B322+B401+B480+B559+B638+B717+B796+B875+B954+B1033+B1112+B1191+B1270+B1349+B1428+B1507+B1586+B1665+B1744+B1823+B1902+B1981+B2060+B2139+B2218+B2297+B2376+B2455+B2534+B2613+B2692+B2771+B2850+B2929+B3008+B3087+B3166+B3245+B3324+B3403+B3482+B3561+B3640+B3719+B3798+B3877+B3956+B4035+B4114+B4193+B4272+B4351+B4430+B4509++B4588+B4667+B4746+B4825</f>
        <v>615500000</v>
      </c>
      <c r="C4904" s="3"/>
      <c r="D4904" s="4">
        <f>D85+D164+D243+D322+D401+D480+D559+D638+D717+D796+D875+D954+D1033+D1112+D1191+D1270+D1349+D1428+D1507+D1586+D1665+D1744+D1823+D1902+D1981+D2060+D2139+D2218+D2297+D2376+D2455+D2534+D2613+D2692+D2771+D2850+D2929+D3008+D3087+D3166+D3245+D3324+D3403+D3482+D3561+D3640+D3719+D3798+D3877+D3956+D4035+D4114+D4193+D4272+D4351+D4430+D4509++D4588+D4667+D4746+D4825</f>
        <v>662000000</v>
      </c>
      <c r="E4904" s="3"/>
      <c r="F4904" s="4">
        <f>F85+F164+F243+F322+F401+F480+F559+F638+F717+F796+F875+F954+F1033+F1112+F1191+F1270+F1349+F1428+F1507+F1586+F1665+F1744+F1823+F1902+F1981+F2060+F2139+F2218+F2297+F2376+F2455+F2534+F2613+F2692+F2771+F2850+F2929+F3008+F3087+F3166+F3245+F3324+F3403+F3482+F3561+F3640+F3719+F3798+F3877+F3956+F4035+F4114+F4193+F4272+F4351+F4430+F4509++F4588+F4667+F4746+F4825</f>
        <v>704000000</v>
      </c>
      <c r="L4904" s="25"/>
    </row>
    <row r="4905" spans="1:12" s="5" customFormat="1" ht="15.75">
      <c r="A4905" s="4" t="s">
        <v>13</v>
      </c>
      <c r="B4905" s="12">
        <f>B86+B165+B244+B323+B402+B481+B560+B639+B718+B797+B876+B955+B1034+B1113+B1192+B1271+B1350+B1429+B1508+B1587+B1666+B1745+B1824+B1903+B1982+B2061+B2140+B2219+B2298+B2377+B2456+B2535+B2614+B2693+B2772+B2851+B2930+B3009+B3088+B3167+B3246+B3325+B3404+B3483+B3562+B3641+B3720+B3799+B3878+B3957+B4036+B4115+B4194+B4273+B4352+B4431+B4510++B4589+B4668+B4747+B4826</f>
        <v>40000000</v>
      </c>
      <c r="C4905" s="21"/>
      <c r="D4905" s="12">
        <f>D86+D165+D244+D323+D402+D481+D560+D639+D718+D797+D876+D955+D1034+D1113+D1192+D1271+D1350+D1429+D1508+D1587+D1666+D1745+D1824+D1903+D1982+D2061+D2140+D2219+D2298+D2377+D2456+D2535+D2614+D2693+D2772+D2851+D2930+D3009+D3088+D3167+D3246+D3325+D3404+D3483+D3562+D3641+D3720+D3799+D3878+D3957+D4036+D4115+D4194+D4273+D4352+D4431+D4510++D4589+D4668+D4747+D4826</f>
        <v>50000000</v>
      </c>
      <c r="E4905" s="21"/>
      <c r="F4905" s="12">
        <f>F86+F165+F244+F323+F402+F481+F560+F639+F718+F797+F876+F955+F1034+F1113+F1192+F1271+F1350+F1429+F1508+F1587+F1666+F1745+F1824+F1903+F1982+F2061+F2140+F2219+F2298+F2377+F2456+F2535+F2614+F2693+F2772+F2851+F2930+F3009+F3088+F3167+F3246+F3325+F3404+F3483+F3562+F3641+F3720+F3799+F3878+F3957+F4036+F4115+F4194+F4273+F4352+F4431+F4510++F4589+F4668+F4747+F4826</f>
        <v>50000000</v>
      </c>
      <c r="L4905" s="25"/>
    </row>
    <row r="4906" spans="1:12" s="5" customFormat="1" ht="15.75">
      <c r="A4906" s="4"/>
      <c r="B4906" s="4"/>
      <c r="C4906" s="3"/>
      <c r="D4906" s="4"/>
      <c r="E4906" s="3"/>
      <c r="F4906" s="4"/>
      <c r="L4906" s="25"/>
    </row>
    <row r="4907" spans="1:12" s="5" customFormat="1" ht="15.75">
      <c r="A4907" s="4" t="s">
        <v>14</v>
      </c>
      <c r="B4907" s="4">
        <f>B88+B167+B246+B325+B404+B483+B562+B641+B720+B799+B878+B957+B1036+B1115+B1194+B1273+B1352+B1431+B1510+B1589+B1668+B1747+B1826+B1905+B1984+B2063+B2142+B2221+B2300+B2379+B2458+B2537+B2616+B2695+B2774+B2853+B2932+B3011+B3090+B3169+B3248+B3327+B3406+B3485+B3564+B3643+B3722+B3801+B3880+B3959+B4038+B4117+B4196+B4275+B4354+B4433+B4512++B4591+B4670+B4749+B4828</f>
        <v>655500000</v>
      </c>
      <c r="C4907" s="22"/>
      <c r="D4907" s="4">
        <f>D88+D167+D246+D325+D404+D483+D562+D641+D720+D799+D878+D957+D1036+D1115+D1194+D1273+D1352+D1431+D1510+D1589+D1668+D1747+D1826+D1905+D1984+D2063+D2142+D2221+D2300+D2379+D2458+D2537+D2616+D2695+D2774+D2853+D2932+D3011+D3090+D3169+D3248+D3327+D3406+D3485+D3564+D3643+D3722+D3801+D3880+D3959+D4038+D4117+D4196+D4275+D4354+D4433+D4512++D4591+D4670+D4749+D4828</f>
        <v>712000000</v>
      </c>
      <c r="E4907" s="22"/>
      <c r="F4907" s="4">
        <f>F88+F167+F246+F325+F404+F483+F562+F641+F720+F799+F878+F957+F1036+F1115+F1194+F1273+F1352+F1431+F1510+F1589+F1668+F1747+F1826+F1905+F1984+F2063+F2142+F2221+F2300+F2379+F2458+F2537+F2616+F2695+F2774+F2853+F2932+F3011+F3090+F3169+F3248+F3327+F3406+F3485+F3564+F3643+F3722+F3801+F3880+F3959+F4038+F4117+F4196+F4275+F4354+F4433+F4512++F4591+F4670+F4749+F4828</f>
        <v>754000000</v>
      </c>
      <c r="L4907" s="25"/>
    </row>
    <row r="4908" spans="1:12" s="5" customFormat="1" ht="15.75">
      <c r="A4908" s="4"/>
      <c r="B4908" s="4"/>
      <c r="C4908" s="3"/>
      <c r="D4908" s="4"/>
      <c r="E4908" s="3"/>
      <c r="F4908" s="4"/>
      <c r="L4908" s="25"/>
    </row>
    <row r="4909" spans="1:12" s="5" customFormat="1" ht="15.75">
      <c r="A4909" s="4" t="s">
        <v>15</v>
      </c>
      <c r="B4909" s="4">
        <f aca="true" t="shared" si="735" ref="B4909:B4915">B90+B169+B248+B327+B406+B485+B564+B643+B722+B801+B880+B959+B1038+B1117+B1196+B1275+B1354+B1433+B1512+B1591+B1670+B1749+B1828+B1907+B1986+B2065+B2144+B2223+B2302+B2381+B2460+B2539+B2618+B2697+B2776+B2855+B2934+B3013+B3092+B3171+B3250+B3329+B3408+B3487+B3566+B3645+B3724+B3803+B3882+B3961+B4040+B4119+B4198+B4277+B4356+B4435+B4514++B4593+B4672+B4751+B4830</f>
        <v>310000000</v>
      </c>
      <c r="C4909" s="3"/>
      <c r="D4909" s="4">
        <f aca="true" t="shared" si="736" ref="D4909:D4915">D90+D169+D248+D327+D406+D485+D564+D643+D722+D801+D880+D959+D1038+D1117+D1196+D1275+D1354+D1433+D1512+D1591+D1670+D1749+D1828+D1907+D1986+D2065+D2144+D2223+D2302+D2381+D2460+D2539+D2618+D2697+D2776+D2855+D2934+D3013+D3092+D3171+D3250+D3329+D3408+D3487+D3566+D3645+D3724+D3803+D3882+D3961+D4040+D4119+D4198+D4277+D4356+D4435+D4514++D4593+D4672+D4751+D4830</f>
        <v>335000000</v>
      </c>
      <c r="E4909" s="3"/>
      <c r="F4909" s="4">
        <f aca="true" t="shared" si="737" ref="F4909:F4915">F90+F169+F248+F327+F406+F485+F564+F643+F722+F801+F880+F959+F1038+F1117+F1196+F1275+F1354+F1433+F1512+F1591+F1670+F1749+F1828+F1907+F1986+F2065+F2144+F2223+F2302+F2381+F2460+F2539+F2618+F2697+F2776+F2855+F2934+F3013+F3092+F3171+F3250+F3329+F3408+F3487+F3566+F3645+F3724+F3803+F3882+F3961+F4040+F4119+F4198+F4277+F4356+F4435+F4514++F4593+F4672+F4751+F4830</f>
        <v>335000000</v>
      </c>
      <c r="L4909" s="25"/>
    </row>
    <row r="4910" spans="1:12" s="5" customFormat="1" ht="15.75">
      <c r="A4910" s="4" t="s">
        <v>16</v>
      </c>
      <c r="B4910" s="4">
        <f t="shared" si="735"/>
        <v>310000000</v>
      </c>
      <c r="C4910" s="3"/>
      <c r="D4910" s="4">
        <f t="shared" si="736"/>
        <v>350000000</v>
      </c>
      <c r="E4910" s="3"/>
      <c r="F4910" s="4">
        <f t="shared" si="737"/>
        <v>375000000</v>
      </c>
      <c r="L4910" s="25"/>
    </row>
    <row r="4911" spans="1:12" s="5" customFormat="1" ht="18">
      <c r="A4911" s="4" t="s">
        <v>17</v>
      </c>
      <c r="B4911" s="4">
        <f t="shared" si="735"/>
        <v>0</v>
      </c>
      <c r="C4911" s="3"/>
      <c r="D4911" s="4">
        <f t="shared" si="736"/>
        <v>0</v>
      </c>
      <c r="E4911" s="23"/>
      <c r="F4911" s="4">
        <f t="shared" si="737"/>
        <v>1200000000</v>
      </c>
      <c r="L4911" s="25"/>
    </row>
    <row r="4912" spans="1:12" s="5" customFormat="1" ht="15.75">
      <c r="A4912" s="4" t="s">
        <v>18</v>
      </c>
      <c r="B4912" s="4">
        <f t="shared" si="735"/>
        <v>530978000</v>
      </c>
      <c r="C4912" s="3"/>
      <c r="D4912" s="4">
        <f t="shared" si="736"/>
        <v>531000000</v>
      </c>
      <c r="E4912" s="3"/>
      <c r="F4912" s="4">
        <f t="shared" si="737"/>
        <v>441000000</v>
      </c>
      <c r="L4912" s="25"/>
    </row>
    <row r="4913" spans="1:12" s="5" customFormat="1" ht="15.75">
      <c r="A4913" s="4" t="s">
        <v>19</v>
      </c>
      <c r="B4913" s="4">
        <f t="shared" si="735"/>
        <v>25000000</v>
      </c>
      <c r="C4913" s="3"/>
      <c r="D4913" s="4">
        <f t="shared" si="736"/>
        <v>28800000</v>
      </c>
      <c r="E4913" s="3"/>
      <c r="F4913" s="4">
        <f t="shared" si="737"/>
        <v>28800000</v>
      </c>
      <c r="L4913" s="25"/>
    </row>
    <row r="4914" spans="1:12" s="5" customFormat="1" ht="15.75">
      <c r="A4914" s="4" t="s">
        <v>20</v>
      </c>
      <c r="B4914" s="4">
        <f t="shared" si="735"/>
        <v>58050000</v>
      </c>
      <c r="C4914" s="3"/>
      <c r="D4914" s="4">
        <f t="shared" si="736"/>
        <v>59750000</v>
      </c>
      <c r="E4914" s="3"/>
      <c r="F4914" s="4">
        <f t="shared" si="737"/>
        <v>62000000</v>
      </c>
      <c r="L4914" s="25"/>
    </row>
    <row r="4915" spans="1:12" s="5" customFormat="1" ht="15.75">
      <c r="A4915" s="4" t="s">
        <v>21</v>
      </c>
      <c r="B4915" s="4">
        <f t="shared" si="735"/>
        <v>100000000</v>
      </c>
      <c r="C4915" s="3"/>
      <c r="D4915" s="4">
        <f t="shared" si="736"/>
        <v>150000000</v>
      </c>
      <c r="E4915" s="3"/>
      <c r="F4915" s="4">
        <f t="shared" si="737"/>
        <v>150000000</v>
      </c>
      <c r="L4915" s="25"/>
    </row>
    <row r="4916" spans="1:12" s="5" customFormat="1" ht="15.75">
      <c r="A4916" s="4"/>
      <c r="B4916" s="4"/>
      <c r="C4916" s="3"/>
      <c r="D4916" s="4"/>
      <c r="E4916" s="3"/>
      <c r="F4916" s="4"/>
      <c r="L4916" s="25"/>
    </row>
    <row r="4917" spans="1:12" s="5" customFormat="1" ht="15.75">
      <c r="A4917" s="4" t="s">
        <v>22</v>
      </c>
      <c r="B4917" s="4">
        <f>B98+B177+B256+B335+B414+B493+B572+B651+B730+B809+B888+B967+B1046+B1125+B1204+B1283+B1362+B1441+B1520+B1599+B1678+B1757+B1836+B1915+B1994+B2073+B2152+B2231+B2310+B2389+B2468+B2547+B2626+B2705+B2784+B2863+B2942+B3021+B3100+B3179+B3258+B3337+B3416+B3495+B3574+B3653+B3732+B3811+B3890+B3969+B4048+B4127+B4206+B4285+B4364+B4443+B4522++B4601+B4680+B4759+B4838</f>
        <v>3107522000</v>
      </c>
      <c r="C4917" s="3"/>
      <c r="D4917" s="4">
        <f>D98+D177+D256+D335+D414+D493+D572+D651+D730+D809+D888+D967+D1046+D1125+D1204+D1283+D1362+D1441+D1520+D1599+D1678+D1757+D1836+D1915+D1994+D2073+D2152+D2231+D2310+D2389+D2468+D2547+D2626+D2705+D2784+D2863+D2942+D3021+D3100+D3179+D3258+D3337+D3416+D3495+D3574+D3653+D3732+D3811+D3890+D3969+D4048+D4127+D4206+D4285+D4364+D4443+D4522++D4601+D4680+D4759+D4838</f>
        <v>3807700000</v>
      </c>
      <c r="E4917" s="3"/>
      <c r="F4917" s="4">
        <f>F98+F177+F256+F335+F414+F493+F572+F651+F730+F809+F888+F967+F1046+F1125+F1204+F1283+F1362+F1441+F1520+F1599+F1678+F1757+F1836+F1915+F1994+F2073+F2152+F2231+F2310+F2389+F2468+F2547+F2626+F2705+F2784+F2863+F2942+F3021+F3100+F3179+F3258+F3337+F3416+F3495+F3574+F3653+F3732+F3811+F3890+F3969+F4048+F4127+F4206+F4285+F4364+F4443+F4522++F4601+F4680+F4759+F4838</f>
        <v>4310700000</v>
      </c>
      <c r="L4917" s="25"/>
    </row>
    <row r="4918" spans="1:12" s="5" customFormat="1" ht="15.75">
      <c r="A4918" s="4" t="s">
        <v>23</v>
      </c>
      <c r="B4918" s="4">
        <f>B99+B178+B257+B336+B415+B494+B573+B652+B731+B810+B889+B968+B1047+B1126+B1205+B1284+B1363+B1442+B1521+B1600+B1679+B1758+B1837+B1916+B1995+B2074+B2153+B2232+B2311+B2390+B2469+B2548+B2627+B2706+B2785+B2864+B2943+B3022+B3101+B3180+B3259+B3338+B3417+B3496+B3575+B3654+B3733+B3812+B3891+B3970+B4049+B4128+B4207+B4286+B4365+B4444+B4523++B4602+B4681+B4760+B4839</f>
        <v>360409000</v>
      </c>
      <c r="C4918" s="3"/>
      <c r="D4918" s="4">
        <f>D99+D178+D257+D336+D415+D494+D573+D652+D731+D810+D889+D968+D1047+D1126+D1205+D1284+D1363+D1442+D1521+D1600+D1679+D1758+D1837+D1916+D1995+D2074+D2153+D2232+D2311+D2390+D2469+D2548+D2627+D2706+D2785+D2864+D2943+D3022+D3101+D3180+D3259+D3338+D3417+D3496+D3575+D3654+D3733+D3812+D3891+D3970+D4049+D4128+D4207+D4286+D4365+D4444+D4523++D4602+D4681+D4760+D4839</f>
        <v>373985000</v>
      </c>
      <c r="E4918" s="3"/>
      <c r="F4918" s="4">
        <f>F99+F178+F257+F336+F415+F494+F573+F652+F731+F810+F889+F968+F1047+F1126+F1205+F1284+F1363+F1442+F1521+F1600+F1679+F1758+F1837+F1916+F1995+F2074+F2153+F2232+F2311+F2390+F2469+F2548+F2627+F2706+F2785+F2864+F2943+F3022+F3101+F3180+F3259+F3338+F3417+F3496+F3575+F3654+F3733+F3812+F3891+F3970+F4049+F4128+F4207+F4286+F4365+F4444+F4523++F4602+F4681+F4760+F4839</f>
        <v>373985000</v>
      </c>
      <c r="L4918" s="25"/>
    </row>
    <row r="4919" spans="1:12" s="5" customFormat="1" ht="15.75">
      <c r="A4919" s="4" t="s">
        <v>24</v>
      </c>
      <c r="B4919" s="12">
        <f>B100+B179+B258+B337+B416+B495+B574+B653+B732+B811+B890+B969+B1048+B1127+B1206+B1285+B1364+B1443+B1522+B1601+B1680+B1759+B1838+B1917+B1996+B2075+B2154+B2233+B2312+B2391+B2470+B2549+B2628+B2707+B2786+B2865+B2944+B3023+B3102+B3181+B3260+B3339+B3418+B3497+B3576+B3655+B3734+B3813+B3892+B3971+B4050+B4129+B4208+B4287+B4366+B4445+B4524++B4603+B4682+B4761+B4840</f>
        <v>315754000</v>
      </c>
      <c r="C4919" s="21"/>
      <c r="D4919" s="12">
        <f>D100+D179+D258+D337+D416+D495+D574+D653+D732+D811+D890+D969+D1048+D1127+D1206+D1285+D1364+D1443+D1522+D1601+D1680+D1759+D1838+D1917+D1996+D2075+D2154+D2233+D2312+D2391+D2470+D2549+D2628+D2707+D2786+D2865+D2944+D3023+D3102+D3181+D3260+D3339+D3418+D3497+D3576+D3655+D3734+D3813+D3892+D3971+D4050+D4129+D4208+D4287+D4366+D4445+D4524++D4603+D4682+D4761+D4840</f>
        <v>350000000</v>
      </c>
      <c r="E4919" s="3"/>
      <c r="F4919" s="12">
        <f>F100+F179+F258+F337+F416+F495+F574+F653+F732+F811+F890+F969+F1048+F1127+F1206+F1285+F1364+F1443+F1522+F1601+F1680+F1759+F1838+F1917+F1996+F2075+F2154+F2233+F2312+F2391+F2470+F2549+F2628+F2707+F2786+F2865+F2944+F3023+F3102+F3181+F3260+F3339+F3418+F3497+F3576+F3655+F3734+F3813+F3892+F3971+F4050+F4129+F4208+F4287+F4366+F4445+F4524++F4603+F4682+F4761+F4840</f>
        <v>370000000</v>
      </c>
      <c r="L4919" s="25"/>
    </row>
    <row r="4920" spans="1:12" s="5" customFormat="1" ht="15.75">
      <c r="A4920" s="4"/>
      <c r="B4920" s="4"/>
      <c r="C4920" s="21"/>
      <c r="D4920" s="4"/>
      <c r="E4920" s="3"/>
      <c r="F4920" s="4"/>
      <c r="L4920" s="25"/>
    </row>
    <row r="4921" spans="1:12" s="5" customFormat="1" ht="15.75">
      <c r="A4921" s="4" t="s">
        <v>25</v>
      </c>
      <c r="B4921" s="4">
        <f>B102+B181+B260+B339+B418+B497+B576+B655+B734+B813+B892+B971+B1050+B1129+B1208+B1287+B1366+B1445+B1524+B1603+B1682+B1761+B1840+B1919+B1998+B2077+B2156+B2235+B2314+B2393+B2472+B2551+B2630+B2709+B2788+B2867+B2946+B3025+B3104+B3183+B3262+B3341+B3420+B3499+B3578+B3657+B3736+B3815+B3894+B3973+B4052+B4131+B4210+B4289+B4368+B4447+B4526++B4605+B4684+B4763+B4842</f>
        <v>3783685000</v>
      </c>
      <c r="C4921" s="3"/>
      <c r="D4921" s="4">
        <f>D102+D181+D260+D339+D418+D497+D576+D655+D734+D813+D892+D971+D1050+D1129+D1208+D1287+D1366+D1445+D1524+D1603+D1682+D1761+D1840+D1919+D1998+D2077+D2156+D2235+D2314+D2393+D2472+D2551+D2630+D2709+D2788+D2867+D2946+D3025+D3104+D3183+D3262+D3341+D3420+D3499+D3578+D3657+D3736+D3815+D3894+D3973+D4052+D4131+D4210+D4289+D4368+D4447+D4526++D4605+D4684+D4763+D4842</f>
        <v>4531685000</v>
      </c>
      <c r="E4921" s="3"/>
      <c r="F4921" s="4">
        <f>F102+F181+F260+F339+F418+F497+F576+F655+F734+F813+F892+F971+F1050+F1129+F1208+F1287+F1366+F1445+F1524+F1603+F1682+F1761+F1840+F1919+F1998+F2077+F2156+F2235+F2314+F2393+F2472+F2551+F2630+F2709+F2788+F2867+F2946+F3025+F3104+F3183+F3262+F3341+F3420+F3499+F3578+F3657+F3736+F3815+F3894+F3973+F4052+F4131+F4210+F4289+F4368+F4447+F4526++F4605+F4684+F4763+F4842</f>
        <v>5054685000</v>
      </c>
      <c r="L4921" s="25"/>
    </row>
    <row r="4922" spans="1:12" s="5" customFormat="1" ht="15.75">
      <c r="A4922" s="4"/>
      <c r="B4922" s="4"/>
      <c r="C4922" s="22"/>
      <c r="D4922" s="4"/>
      <c r="E4922" s="3"/>
      <c r="F4922" s="4"/>
      <c r="L4922" s="25"/>
    </row>
    <row r="4923" spans="1:12" s="5" customFormat="1" ht="15.75">
      <c r="A4923" s="4" t="s">
        <v>26</v>
      </c>
      <c r="B4923" s="4">
        <f aca="true" t="shared" si="738" ref="B4923:B4928">B104+B183+B262+B341+B420+B499+B578+B657+B736+B815+B894+B973+B1052+B1131+B1210+B1289+B1368+B1447+B1526+B1605+B1684+B1763+B1842+B1921+B2000+B2079+B2158+B2237+B2316+B2395+B2474+B2553+B2632+B2711+B2790+B2869+B2948+B3027+B3106+B3185+B3264+B3343+B3422+B3501+B3580+B3659+B3738+B3817+B3896+B3975+B4054+B4133+B4212+B4291+B4370+B4449+B4528++B4607+B4686+B4765+B4844</f>
        <v>2176038000</v>
      </c>
      <c r="C4923" s="3"/>
      <c r="D4923" s="4">
        <f aca="true" t="shared" si="739" ref="D4923:D4928">D104+D183+D262+D341+D420+D499+D578+D657+D736+D815+D894+D973+D1052+D1131+D1210+D1289+D1368+D1447+D1526+D1605+D1684+D1763+D1842+D1921+D2000+D2079+D2158+D2237+D2316+D2395+D2474+D2553+D2632+D2711+D2790+D2869+D2948+D3027+D3106+D3185+D3264+D3343+D3422+D3501+D3580+D3659+D3738+D3817+D3896+D3975+D4054+D4133+D4212+D4291+D4370+D4449+D4528++D4607+D4686+D4765+D4844</f>
        <v>2246888000</v>
      </c>
      <c r="E4923" s="3"/>
      <c r="F4923" s="4">
        <f aca="true" t="shared" si="740" ref="F4923:F4928">F104+F183+F262+F341+F420+F499+F578+F657+F736+F815+F894+F973+F1052+F1131+F1210+F1289+F1368+F1447+F1526+F1605+F1684+F1763+F1842+F1921+F2000+F2079+F2158+F2237+F2316+F2395+F2474+F2553+F2632+F2711+F2790+F2869+F2948+F3027+F3106+F3185+F3264+F3343+F3422+F3501+F3580+F3659+F3738+F3817+F3896+F3975+F4054+F4133+F4212+F4291+F4370+F4449+F4528++F4607+F4686+F4765+F4844</f>
        <v>2304411000</v>
      </c>
      <c r="L4923" s="25"/>
    </row>
    <row r="4924" spans="1:12" s="5" customFormat="1" ht="15.75">
      <c r="A4924" s="4" t="s">
        <v>27</v>
      </c>
      <c r="B4924" s="4">
        <f t="shared" si="738"/>
        <v>10392000</v>
      </c>
      <c r="C4924" s="3"/>
      <c r="D4924" s="4">
        <f t="shared" si="739"/>
        <v>10714000</v>
      </c>
      <c r="E4924" s="3"/>
      <c r="F4924" s="4">
        <f t="shared" si="740"/>
        <v>10928000</v>
      </c>
      <c r="L4924" s="25"/>
    </row>
    <row r="4925" spans="1:12" s="5" customFormat="1" ht="15.75">
      <c r="A4925" s="4" t="s">
        <v>28</v>
      </c>
      <c r="B4925" s="4">
        <f t="shared" si="738"/>
        <v>7657000</v>
      </c>
      <c r="C4925" s="3"/>
      <c r="D4925" s="4">
        <f t="shared" si="739"/>
        <v>9894000</v>
      </c>
      <c r="E4925" s="3"/>
      <c r="F4925" s="4">
        <f t="shared" si="740"/>
        <v>10894000</v>
      </c>
      <c r="L4925" s="25"/>
    </row>
    <row r="4926" spans="1:12" s="5" customFormat="1" ht="15.75">
      <c r="A4926" s="4" t="s">
        <v>29</v>
      </c>
      <c r="B4926" s="4">
        <f t="shared" si="738"/>
        <v>38152000</v>
      </c>
      <c r="C4926" s="3"/>
      <c r="D4926" s="4">
        <f t="shared" si="739"/>
        <v>38152000</v>
      </c>
      <c r="E4926" s="3"/>
      <c r="F4926" s="4">
        <f t="shared" si="740"/>
        <v>38152000</v>
      </c>
      <c r="L4926" s="25"/>
    </row>
    <row r="4927" spans="1:12" s="5" customFormat="1" ht="15.75">
      <c r="A4927" s="4" t="s">
        <v>30</v>
      </c>
      <c r="B4927" s="4">
        <f t="shared" si="738"/>
        <v>21859000</v>
      </c>
      <c r="C4927" s="3"/>
      <c r="D4927" s="4">
        <f t="shared" si="739"/>
        <v>21859000</v>
      </c>
      <c r="E4927" s="21"/>
      <c r="F4927" s="4">
        <f t="shared" si="740"/>
        <v>22296000</v>
      </c>
      <c r="L4927" s="25"/>
    </row>
    <row r="4928" spans="1:12" s="5" customFormat="1" ht="15.75">
      <c r="A4928" s="4" t="s">
        <v>31</v>
      </c>
      <c r="B4928" s="12">
        <f t="shared" si="738"/>
        <v>0</v>
      </c>
      <c r="C4928" s="3"/>
      <c r="D4928" s="12">
        <f t="shared" si="739"/>
        <v>0</v>
      </c>
      <c r="E4928" s="3"/>
      <c r="F4928" s="12">
        <f t="shared" si="740"/>
        <v>2686000</v>
      </c>
      <c r="L4928" s="25"/>
    </row>
    <row r="4929" spans="1:12" s="5" customFormat="1" ht="15.75">
      <c r="A4929" s="4"/>
      <c r="B4929" s="4"/>
      <c r="C4929" s="3"/>
      <c r="D4929" s="4"/>
      <c r="E4929" s="3"/>
      <c r="F4929" s="4"/>
      <c r="L4929" s="25"/>
    </row>
    <row r="4930" spans="1:12" s="5" customFormat="1" ht="15.75">
      <c r="A4930" s="4" t="s">
        <v>32</v>
      </c>
      <c r="B4930" s="4">
        <f>B111+B190+B269+B348+B427+B506+B585+B664+B743+B822+B901+B980+B1059+B1138+B1217+B1296+B1375+B1454+B1533+B1612+B1691+B1770+B1849+B1928+B2007+B2086+B2165+B2244+B2323+B2402+B2481+B2560+B2639+B2718+B2797+B2876+B2955+B3034+B3113+B3192+B3271+B3350+B3429+B3508+B3587+B3666+B3745+B3824+B3903+B3982+B4061+B4140+B4219+B4298+B4377+B4456+B4535++B4614+B4693+B4772+B4851</f>
        <v>2254098000</v>
      </c>
      <c r="C4930" s="3"/>
      <c r="D4930" s="4">
        <f>D111+D190+D269+D348+D427+D506+D585+D664+D743+D822+D901+D980+D1059+D1138+D1217+D1296+D1375+D1454+D1533+D1612+D1691+D1770+D1849+D1928+D2007+D2086+D2165+D2244+D2323+D2402+D2481+D2560+D2639+D2718+D2797+D2876+D2955+D3034+D3113+D3192+D3271+D3350+D3429+D3508+D3587+D3666+D3745+D3824+D3903+D3982+D4061+D4140+D4219+D4298+D4377+D4456+D4535++D4614+D4693+D4772+D4851</f>
        <v>2327507000</v>
      </c>
      <c r="E4930" s="3"/>
      <c r="F4930" s="4">
        <f>F111+F190+F269+F348+F427+F506+F585+F664+F743+F822+F901+F980+F1059+F1138+F1217+F1296+F1375+F1454+F1533+F1612+F1691+F1770+F1849+F1928+F2007+F2086+F2165+F2244+F2323+F2402+F2481+F2560+F2639+F2718+F2797+F2876+F2955+F3034+F3113+F3192+F3271+F3350+F3429+F3508+F3587+F3666+F3745+F3824+F3903+F3982+F4061+F4140+F4219+F4298+F4377+F4456+F4535++F4614+F4693+F4772+F4851</f>
        <v>2389367000</v>
      </c>
      <c r="L4930" s="25"/>
    </row>
    <row r="4931" spans="1:12" s="5" customFormat="1" ht="15.75">
      <c r="A4931" s="4"/>
      <c r="B4931" s="4"/>
      <c r="C4931" s="3"/>
      <c r="D4931" s="4"/>
      <c r="E4931" s="3"/>
      <c r="F4931" s="4"/>
      <c r="L4931" s="25"/>
    </row>
    <row r="4932" spans="1:12" s="5" customFormat="1" ht="15.75">
      <c r="A4932" s="4" t="s">
        <v>33</v>
      </c>
      <c r="B4932" s="4">
        <f>B113+B192+B271+B350+B429+B508+B587+B666+B745+B824+B903+B982+B1061+B1140+B1219+B1298+B1377+B1456+B1535+B1614+B1693+B1772+B1851+B1930+B2009+B2088+B2167+B2246+B2325+B2404+B2483+B2562+B2641+B2720+B2799+B2878+B2957+B3036+B3115+B3194+B3273+B3352+B3431+B3510+B3589+B3668+B3747+B3826+B3905+B3984+B4063+B4142+B4221+B4300+B4379+B4458+B4537++B4616+B4695+B4774+B4853</f>
        <v>1022519492</v>
      </c>
      <c r="C4932" s="22"/>
      <c r="D4932" s="4">
        <f>D113+D192+D271+D350+D429+D508+D587+D666+D745+D824+D903+D982+D1061+D1140+D1219+D1298+D1377+D1456+D1535+D1614+D1693+D1772+D1851+D1930+D2009+D2088+D2167+D2246+D2325+D2404+D2483+D2562+D2641+D2720+D2799+D2878+D2957+D3036+D3115+D3194+D3273+D3352+D3431+D3510+D3589+D3668+D3747+D3826+D3905+D3984+D4063+D4142+D4221+D4300+D4379+D4458+D4537++D4616+D4695+D4774+D4853</f>
        <v>1027550000</v>
      </c>
      <c r="E4932" s="3"/>
      <c r="F4932" s="4">
        <f>F113+F192+F271+F350+F429+F508+F587+F666+F745+F824+F903+F982+F1061+F1140+F1219+F1298+F1377+F1456+F1535+F1614+F1693+F1772+F1851+F1930+F2009+F2088+F2167+F2246+F2325+F2404+F2483+F2562+F2641+F2720+F2799+F2878+F2957+F3036+F3115+F3194+F3273+F3352+F3431+F3510+F3589+F3668+F3747+F3826+F3905+F3984+F4063+F4142+F4221+F4300+F4379+F4458+F4537++F4616+F4695+F4774+F4853</f>
        <v>1030650000</v>
      </c>
      <c r="L4932" s="25"/>
    </row>
    <row r="4933" spans="1:12" s="5" customFormat="1" ht="15.75">
      <c r="A4933" s="4" t="s">
        <v>34</v>
      </c>
      <c r="B4933" s="4">
        <f>B114+B193+B272+B351+B430+B509+B588+B667+B746+B825+B904+B983+B1062+B1141+B1220+B1299+B1378+B1457+B1536+B1615+B1694+B1773+B1852+B1931+B2010+B2089+B2168+B2247+B2326+B2405+B2484+B2563+B2642+B2721+B2800+B2879+B2958+B3037+B3116+B3195+B3274+B3353+B3432+B3511+B3590+B3669+B3748+B3827+B3906+B3985+B4064+B4143+B4222+B4301+B4380+B4459+B4538++B4617+B4696+B4775+B4854</f>
        <v>100000000</v>
      </c>
      <c r="C4933" s="3"/>
      <c r="D4933" s="4">
        <f>D114+D193+D272+D351+D430+D509+D588+D667+D746+D825+D904+D983+D1062+D1141+D1220+D1299+D1378+D1457+D1536+D1615+D1694+D1773+D1852+D1931+D2010+D2089+D2168+D2247+D2326+D2405+D2484+D2563+D2642+D2721+D2800+D2879+D2958+D3037+D3116+D3195+D3274+D3353+D3432+D3511+D3590+D3669+D3748+D3827+D3906+D3985+D4064+D4143+D4222+D4301+D4380+D4459+D4538++D4617+D4696+D4775+D4854</f>
        <v>103000000</v>
      </c>
      <c r="E4933" s="3"/>
      <c r="F4933" s="4">
        <f>F114+F193+F272+F351+F430+F509+F588+F667+F746+F825+F904+F983+F1062+F1141+F1220+F1299+F1378+F1457+F1536+F1615+F1694+F1773+F1852+F1931+F2010+F2089+F2168+F2247+F2326+F2405+F2484+F2563+F2642+F2721+F2800+F2879+F2958+F3037+F3116+F3195+F3274+F3353+F3432+F3511+F3590+F3669+F3748+F3827+F3906+F3985+F4064+F4143+F4222+F4301+F4380+F4459+F4538++F4617+F4696+F4775+F4854</f>
        <v>106000000</v>
      </c>
      <c r="L4933" s="25"/>
    </row>
    <row r="4934" spans="1:12" s="5" customFormat="1" ht="15.75">
      <c r="A4934" s="4" t="s">
        <v>35</v>
      </c>
      <c r="B4934" s="4">
        <f>B115+B194+B273+B352+B431+B510+B589+B668+B747+B826+B905+B984+B1063+B1142+B1221+B1300+B1379+B1458+B1537+B1616+B1695+B1774+B1853+B1932+B2011+B2090+B2169+B2248+B2327+B2406+B2485+B2564+B2643+B2722+B2801+B2880+B2959+B3038+B3117+B3196+B3275+B3354+B3433+B3512+B3591+B3670+B3749+B3828+B3907+B3986+B4065+B4144+B4223+B4302+B4381+B4460+B4539++B4618+B4697+B4776+B4855</f>
        <v>340339000</v>
      </c>
      <c r="C4934" s="3"/>
      <c r="D4934" s="4">
        <f>D115+D194+D273+D352+D431+D510+D589+D668+D747+D826+D905+D984+D1063+D1142+D1221+D1300+D1379+D1458+D1537+D1616+D1695+D1774+D1853+D1932+D2011+D2090+D2169+D2248+D2327+D2406+D2485+D2564+D2643+D2722+D2801+D2880+D2959+D3038+D3117+D3196+D3275+D3354+D3433+D3512+D3591+D3670+D3749+D3828+D3907+D3986+D4065+D4144+D4223+D4302+D4381+D4460+D4539++D4618+D4697+D4776+D4855</f>
        <v>345339000</v>
      </c>
      <c r="E4934" s="3"/>
      <c r="F4934" s="4">
        <f>F115+F194+F273+F352+F431+F510+F589+F668+F747+F826+F905+F984+F1063+F1142+F1221+F1300+F1379+F1458+F1537+F1616+F1695+F1774+F1853+F1932+F2011+F2090+F2169+F2248+F2327+F2406+F2485+F2564+F2643+F2722+F2801+F2880+F2959+F3038+F3117+F3196+F3275+F3354+F3433+F3512+F3591+F3670+F3749+F3828+F3907+F3986+F4065+F4144+F4223+F4302+F4381+F4460+F4539++F4618+F4697+F4776+F4855</f>
        <v>365000000</v>
      </c>
      <c r="L4934" s="25"/>
    </row>
    <row r="4935" spans="1:12" s="5" customFormat="1" ht="15.75">
      <c r="A4935" s="4" t="s">
        <v>36</v>
      </c>
      <c r="B4935" s="12">
        <f>B116+B195+B274+B353+B432+B511+B590+B669+B748+B827+B906+B985+B1064+B1143+B1222+B1301+B1380+B1459+B1538+B1617+B1696+B1775+B1854+B1933+B2012+B2091+B2170+B2249+B2328+B2407+B2486+B2565+B2644+B2723+B2802+B2881+B2960+B3039+B3118+B3197+B3276+B3355+B3434+B3513+B3592+B3671+B3750+B3829+B3908+B3987+B4066+B4145+B4224+B4303+B4382+B4461+B4540++B4619+B4698+B4777+B4856</f>
        <v>0</v>
      </c>
      <c r="C4935" s="3"/>
      <c r="D4935" s="12">
        <f>D116+D195+D274+D353+D432+D511+D590+D669+D748+D827+D906+D985+D1064+D1143+D1222+D1301+D1380+D1459+D1538+D1617+D1696+D1775+D1854+D1933+D2012+D2091+D2170+D2249+D2328+D2407+D2486+D2565+D2644+D2723+D2802+D2881+D2960+D3039+D3118+D3197+D3276+D3355+D3434+D3513+D3592+D3671+D3750+D3829+D3908+D3987+D4066+D4145+D4224+D4303+D4382+D4461+D4540++D4619+D4698+D4777+D4856</f>
        <v>12000000</v>
      </c>
      <c r="E4935" s="3"/>
      <c r="F4935" s="12">
        <f>F116+F195+F274+F353+F432+F511+F590+F669+F748+F827+F906+F985+F1064+F1143+F1222+F1301+F1380+F1459+F1538+F1617+F1696+F1775+F1854+F1933+F2012+F2091+F2170+F2249+F2328+F2407+F2486+F2565+F2644+F2723+F2802+F2881+F2960+F3039+F3118+F3197+F3276+F3355+F3434+F3513+F3592+F3671+F3750+F3829+F3908+F3987+F4066+F4145+F4224+F4303+F4382+F4461+F4540++F4619+F4698+F4777+F4856</f>
        <v>12000000</v>
      </c>
      <c r="L4935" s="25"/>
    </row>
    <row r="4936" spans="1:12" s="5" customFormat="1" ht="15.75">
      <c r="A4936" s="4"/>
      <c r="B4936" s="4"/>
      <c r="C4936" s="3"/>
      <c r="D4936" s="4"/>
      <c r="E4936" s="3"/>
      <c r="F4936" s="4"/>
      <c r="L4936" s="25"/>
    </row>
    <row r="4937" spans="1:12" s="5" customFormat="1" ht="15.75">
      <c r="A4937" s="4" t="s">
        <v>37</v>
      </c>
      <c r="B4937" s="4">
        <f>B118+B197+B276+B355+B434+B513+B592+B671+B750+B829+B908+B987+B1066+B1145+B1224+B1303+B1382+B1461+B1540+B1619+B1698+B1777+B1856+B1935+B2014+B2093+B2172+B2251+B2330+B2409+B2488+B2567+B2646+B2725+B2804+B2883+B2962+B3041+B3120+B3199+B3278+B3357+B3436+B3515+B3594+B3673+B3752+B3831+B3910+B3989+B4068+B4147+B4226+B4305+B4384+B4463+B4542++B4621+B4700+B4779+B4858</f>
        <v>1462858492</v>
      </c>
      <c r="C4937" s="3"/>
      <c r="D4937" s="4">
        <f>D118+D197+D276+D355+D434+D513+D592+D671+D750+D829+D908+D987+D1066+D1145+D1224+D1303+D1382+D1461+D1540+D1619+D1698+D1777+D1856+D1935+D2014+D2093+D2172+D2251+D2330+D2409+D2488+D2567+D2646+D2725+D2804+D2883+D2962+D3041+D3120+D3199+D3278+D3357+D3436+D3515+D3594+D3673+D3752+D3831+D3910+D3989+D4068+D4147+D4226+D4305+D4384+D4463+D4542++D4621+D4700+D4779+D4858</f>
        <v>1487889000</v>
      </c>
      <c r="E4937" s="3"/>
      <c r="F4937" s="4">
        <f>F118+F197+F276+F355+F434+F513+F592+F671+F750+F829+F908+F987+F1066+F1145+F1224+F1303+F1382+F1461+F1540+F1619+F1698+F1777+F1856+F1935+F2014+F2093+F2172+F2251+F2330+F2409+F2488+F2567+F2646+F2725+F2804+F2883+F2962+F3041+F3120+F3199+F3278+F3357+F3436+F3515+F3594+F3673+F3752+F3831+F3910+F3989+F4068+F4147+F4226+F4305+F4384+F4463+F4542++F4621+F4700+F4779+F4858</f>
        <v>1513650000</v>
      </c>
      <c r="L4937" s="25"/>
    </row>
    <row r="4938" spans="1:12" s="5" customFormat="1" ht="15.75">
      <c r="A4938" s="4"/>
      <c r="B4938" s="4"/>
      <c r="C4938" s="3"/>
      <c r="D4938" s="4"/>
      <c r="E4938" s="3"/>
      <c r="F4938" s="4"/>
      <c r="L4938" s="25"/>
    </row>
    <row r="4939" spans="1:12" s="5" customFormat="1" ht="15.75">
      <c r="A4939" s="4" t="s">
        <v>38</v>
      </c>
      <c r="B4939" s="4">
        <f aca="true" t="shared" si="741" ref="B4939:B4944">B120+B199+B278+B357+B436+B515+B594+B673+B752+B831+B910+B989+B1068+B1147+B1226+B1305+B1384+B1463+B1542+B1621+B1700+B1779+B1858+B1937+B2016+B2095+B2174+B2253+B2332+B2411+B2490+B2569+B2648+B2727+B2806+B2885+B2964+B3043+B3122+B3201+B3280+B3359+B3438+B3517+B3596+B3675+B3754+B3833+B3912+B3991+B4070+B4149+B4228+B4307+B4386+B4465+B4544++B4623+B4702+B4781+B4860</f>
        <v>6331067648</v>
      </c>
      <c r="C4939" s="3"/>
      <c r="D4939" s="4">
        <f aca="true" t="shared" si="742" ref="D4939:D4944">D120+D199+D278+D357+D436+D515+D594+D673+D752+D831+D910+D989+D1068+D1147+D1226+D1305+D1384+D1463+D1542+D1621+D1700+D1779+D1858+D1937+D2016+D2095+D2174+D2253+D2332+D2411+D2490+D2569+D2648+D2727+D2806+D2885+D2964+D3043+D3122+D3201+D3280+D3359+D3438+D3517+D3596+D3675+D3754+D3833+D3912+D3991+D4070+D4149+D4228+D4307+D4386+D4465+D4544++D4623+D4702+D4781+D4860</f>
        <v>7228786299</v>
      </c>
      <c r="E4939" s="3"/>
      <c r="F4939" s="4">
        <f aca="true" t="shared" si="743" ref="F4939:F4944">F120+F199+F278+F357+F436+F515+F594+F673+F752+F831+F910+F989+F1068+F1147+F1226+F1305+F1384+F1463+F1542+F1621+F1700+F1779+F1858+F1937+F2016+F2095+F2174+F2253+F2332+F2411+F2490+F2569+F2648+F2727+F2806+F2885+F2964+F3043+F3122+F3201+F3280+F3359+F3438+F3517+F3596+F3675+F3754+F3833+F3912+F3991+F4070+F4149+F4228+F4307+F4386+F4465+F4544++F4623+F4702+F4781+F4860</f>
        <v>7217000000</v>
      </c>
      <c r="L4939" s="25"/>
    </row>
    <row r="4940" spans="1:12" s="5" customFormat="1" ht="15.75">
      <c r="A4940" s="4" t="s">
        <v>39</v>
      </c>
      <c r="B4940" s="4">
        <f t="shared" si="741"/>
        <v>583200208</v>
      </c>
      <c r="C4940" s="22"/>
      <c r="D4940" s="4">
        <f t="shared" si="742"/>
        <v>613783247</v>
      </c>
      <c r="E4940" s="3"/>
      <c r="F4940" s="4">
        <f t="shared" si="743"/>
        <v>619537736</v>
      </c>
      <c r="L4940" s="25"/>
    </row>
    <row r="4941" spans="1:12" s="5" customFormat="1" ht="15.75">
      <c r="A4941" s="4" t="s">
        <v>40</v>
      </c>
      <c r="B4941" s="4">
        <f t="shared" si="741"/>
        <v>814638850</v>
      </c>
      <c r="C4941" s="3"/>
      <c r="D4941" s="4">
        <f t="shared" si="742"/>
        <v>815618033</v>
      </c>
      <c r="E4941" s="3"/>
      <c r="F4941" s="4">
        <f t="shared" si="743"/>
        <v>850122810</v>
      </c>
      <c r="L4941" s="25"/>
    </row>
    <row r="4942" spans="1:12" s="5" customFormat="1" ht="15.75">
      <c r="A4942" s="4" t="s">
        <v>41</v>
      </c>
      <c r="B4942" s="4">
        <f t="shared" si="741"/>
        <v>155575823</v>
      </c>
      <c r="C4942" s="3"/>
      <c r="D4942" s="4">
        <f t="shared" si="742"/>
        <v>131908455</v>
      </c>
      <c r="E4942" s="3"/>
      <c r="F4942" s="4">
        <f t="shared" si="743"/>
        <v>99769046</v>
      </c>
      <c r="L4942" s="25"/>
    </row>
    <row r="4943" spans="1:12" s="5" customFormat="1" ht="15.75">
      <c r="A4943" s="4" t="s">
        <v>42</v>
      </c>
      <c r="B4943" s="4">
        <f t="shared" si="741"/>
        <v>49455743</v>
      </c>
      <c r="C4943" s="3"/>
      <c r="D4943" s="4">
        <f t="shared" si="742"/>
        <v>25675432</v>
      </c>
      <c r="E4943" s="3"/>
      <c r="F4943" s="4">
        <f t="shared" si="743"/>
        <v>24978511</v>
      </c>
      <c r="L4943" s="25"/>
    </row>
    <row r="4944" spans="1:12" s="5" customFormat="1" ht="15.75">
      <c r="A4944" s="4" t="s">
        <v>43</v>
      </c>
      <c r="B4944" s="4">
        <f t="shared" si="741"/>
        <v>29117000</v>
      </c>
      <c r="C4944" s="3"/>
      <c r="D4944" s="4">
        <f t="shared" si="742"/>
        <v>39288000</v>
      </c>
      <c r="E4944" s="3"/>
      <c r="F4944" s="4">
        <f t="shared" si="743"/>
        <v>39288000</v>
      </c>
      <c r="L4944" s="25"/>
    </row>
    <row r="4945" spans="1:12" s="5" customFormat="1" ht="15.75">
      <c r="A4945" s="4" t="s">
        <v>44</v>
      </c>
      <c r="B4945" s="4"/>
      <c r="C4945" s="3"/>
      <c r="D4945" s="4"/>
      <c r="E4945" s="3"/>
      <c r="F4945" s="4"/>
      <c r="L4945" s="25"/>
    </row>
    <row r="4946" spans="1:12" s="5" customFormat="1" ht="15.75">
      <c r="A4946" s="4" t="s">
        <v>45</v>
      </c>
      <c r="B4946" s="12">
        <f>B127+B206+B285+B364+B443+B522+B601+B680+B759+B838+B917+B996+B1075+B1154+B1233+B1312+B1391+B1470+B1549+B1628+B1707+B1786+B1865+B1944+B2023+B2102+B2181+B2260+B2339+B2418+B2497+B2576+B2655+B2734+B2813+B2892+B2971+B3050+B3129+B3208+B3287+B3366+B3445+B3524+B3603+B3682+B3761+B3840+B3919+B3998+B4077+B4156+B4235+B4314+B4393+B4472+B4551++B4630+B4709+B4788+B4867</f>
        <v>0</v>
      </c>
      <c r="C4946" s="3"/>
      <c r="D4946" s="12">
        <f>D127+D206+D285+D364+D443+D522+D601+D680+D759+D838+D917+D996+D1075+D1154+D1233+D1312+D1391+D1470+D1549+D1628+D1707+D1786+D1865+D1944+D2023+D2102+D2181+D2260+D2339+D2418+D2497+D2576+D2655+D2734+D2813+D2892+D2971+D3050+D3129+D3208+D3287+D3366+D3445+D3524+D3603+D3682+D3761+D3840+D3919+D3998+D4077+D4156+D4235+D4314+D4393+D4472+D4551++D4630+D4709+D4788+D4867</f>
        <v>25000000</v>
      </c>
      <c r="E4946" s="3"/>
      <c r="F4946" s="12">
        <f>F127+F206+F285+F364+F443+F522+F601+F680+F759+F838+F917+F996+F1075+F1154+F1233+F1312+F1391+F1470+F1549+F1628+F1707+F1786+F1865+F1944+F2023+F2102+F2181+F2260+F2339+F2418+F2497+F2576+F2655+F2734+F2813+F2892+F2971+F3050+F3129+F3208+F3287+F3366+F3445+F3524+F3603+F3682+F3761+F3840+F3919+F3998+F4077+F4156+F4235+F4314+F4393+F4472+F4551++F4630+F4709+F4788+F4867</f>
        <v>25000000</v>
      </c>
      <c r="L4946" s="25"/>
    </row>
    <row r="4947" spans="1:12" s="5" customFormat="1" ht="15.75">
      <c r="A4947" s="4"/>
      <c r="B4947" s="4"/>
      <c r="C4947" s="3"/>
      <c r="D4947" s="4"/>
      <c r="E4947" s="3"/>
      <c r="F4947" s="4"/>
      <c r="L4947" s="25"/>
    </row>
    <row r="4948" spans="1:12" s="5" customFormat="1" ht="15.75">
      <c r="A4948" s="4" t="s">
        <v>46</v>
      </c>
      <c r="B4948" s="4">
        <f>B129+B208+B287+B366+B445+B524+B603+B682+B761+B840+B919+B998+B1077+B1156+B1235+B1314+B1393+B1472+B1551+B1630+B1709+B1788+B1867+B1946+B2025+B2104+B2183+B2262+B2341+B2420+B2499+B2578+B2657+B2736+B2815+B2894+B2973+B3052+B3131+B3210+B3289+B3368+B3447+B3526+B3605+B3684+B3763+B3842+B3921+B4000+B4079+B4158+B4237+B4316+B4395+B4474+B4553++B4632+B4711+B4790+B4869</f>
        <v>25912351764</v>
      </c>
      <c r="C4948" s="3"/>
      <c r="D4948" s="4">
        <f>D129+D208+D287+D366+D445+D524+D603+D682+D761+D840+D919+D998+D1077+D1156+D1235+D1314+D1393+D1472+D1551+D1630+D1709+D1788+D1867+D1946+D2025+D2104+D2183+D2262+D2341+D2420+D2499+D2578+D2657+D2736+D2815+D2894+D2973+D3052+D3131+D3210+D3289+D3368+D3447+D3526+D3605+D3684+D3763+D3842+D3921+D4000+D4079+D4158+D4237+D4316+D4395+D4474+D4553++D4632+D4711+D4790+D4869</f>
        <v>28289825466</v>
      </c>
      <c r="E4948" s="3"/>
      <c r="F4948" s="4">
        <f>F129+F208+F287+F366+F445+F524+F603+F682+F761+F840+F919+F998+F1077+F1156+F1235+F1314+F1393+F1472+F1551+F1630+F1709+F1788+F1867+F1946+F2025+F2104+F2183+F2262+F2341+F2420+F2499+F2578+F2657+F2736+F2815+F2894+F2973+F3052+F3131+F3210+F3289+F3368+F3447+F3526+F3605+F3684+F3763+F3842+F3921+F4000+F4079+F4158+F4237+F4316+F4395+F4474+F4553++F4632+F4711+F4790+F4869</f>
        <v>30471595103</v>
      </c>
      <c r="L4948" s="25"/>
    </row>
    <row r="4949" spans="1:12" s="5" customFormat="1" ht="15.75">
      <c r="A4949" s="4"/>
      <c r="B4949" s="4"/>
      <c r="C4949" s="3"/>
      <c r="D4949" s="4"/>
      <c r="E4949" s="3"/>
      <c r="F4949" s="4"/>
      <c r="L4949" s="25"/>
    </row>
    <row r="4950" spans="1:12" s="5" customFormat="1" ht="15.75">
      <c r="A4950" s="13" t="s">
        <v>47</v>
      </c>
      <c r="B4950" s="4"/>
      <c r="C4950" s="3"/>
      <c r="D4950" s="4"/>
      <c r="E4950" s="3"/>
      <c r="F4950" s="4"/>
      <c r="L4950" s="25"/>
    </row>
    <row r="4951" spans="1:12" s="5" customFormat="1" ht="15.75">
      <c r="A4951" s="14" t="s">
        <v>48</v>
      </c>
      <c r="B4951" s="4"/>
      <c r="C4951" s="22"/>
      <c r="D4951" s="4"/>
      <c r="E4951" s="3"/>
      <c r="F4951" s="4"/>
      <c r="L4951" s="25"/>
    </row>
    <row r="4952" spans="1:12" s="5" customFormat="1" ht="15.75">
      <c r="A4952" s="14" t="s">
        <v>49</v>
      </c>
      <c r="B4952" s="4"/>
      <c r="C4952" s="3"/>
      <c r="D4952" s="4"/>
      <c r="E4952" s="3"/>
      <c r="F4952" s="4"/>
      <c r="L4952" s="25"/>
    </row>
    <row r="4953" spans="1:12" s="5" customFormat="1" ht="15.75">
      <c r="A4953" s="14" t="s">
        <v>50</v>
      </c>
      <c r="B4953" s="4"/>
      <c r="C4953" s="3"/>
      <c r="D4953" s="4"/>
      <c r="E4953" s="3"/>
      <c r="F4953" s="4"/>
      <c r="L4953" s="25"/>
    </row>
    <row r="4954" spans="1:12" s="5" customFormat="1" ht="15.75">
      <c r="A4954" s="14" t="s">
        <v>51</v>
      </c>
      <c r="B4954" s="4"/>
      <c r="C4954" s="3"/>
      <c r="D4954" s="4"/>
      <c r="E4954" s="3"/>
      <c r="F4954" s="4"/>
      <c r="L4954" s="25"/>
    </row>
    <row r="4955" spans="1:12" s="5" customFormat="1" ht="15.75">
      <c r="A4955" s="4"/>
      <c r="B4955" s="4"/>
      <c r="C4955" s="3"/>
      <c r="D4955" s="4"/>
      <c r="E4955" s="3"/>
      <c r="F4955" s="4"/>
      <c r="L4955" s="25"/>
    </row>
    <row r="4956" spans="1:12" s="5" customFormat="1" ht="15.75">
      <c r="A4956" s="4"/>
      <c r="B4956" s="4"/>
      <c r="C4956" s="3"/>
      <c r="D4956" s="4"/>
      <c r="E4956" s="3"/>
      <c r="F4956" s="4"/>
      <c r="L4956" s="25"/>
    </row>
    <row r="4957" spans="1:12" s="5" customFormat="1" ht="15.75">
      <c r="A4957" s="15"/>
      <c r="B4957" s="4"/>
      <c r="C4957" s="3"/>
      <c r="D4957" s="4"/>
      <c r="E4957" s="3"/>
      <c r="F4957" s="4"/>
      <c r="L4957" s="25"/>
    </row>
    <row r="4958" spans="1:12" s="5" customFormat="1" ht="15.75">
      <c r="A4958" s="15"/>
      <c r="B4958" s="4"/>
      <c r="C4958" s="3"/>
      <c r="D4958" s="4"/>
      <c r="E4958" s="3"/>
      <c r="F4958" s="4"/>
      <c r="L4958" s="25"/>
    </row>
    <row r="4959" spans="1:12" s="5" customFormat="1" ht="15.75">
      <c r="A4959" s="16"/>
      <c r="B4959" s="4"/>
      <c r="C4959" s="3"/>
      <c r="D4959" s="4"/>
      <c r="E4959" s="3"/>
      <c r="F4959" s="4"/>
      <c r="L4959" s="25"/>
    </row>
    <row r="4960" spans="1:12" s="5" customFormat="1" ht="15.75">
      <c r="A4960" s="17"/>
      <c r="B4960" s="4"/>
      <c r="C4960" s="3"/>
      <c r="D4960" s="4"/>
      <c r="E4960" s="3"/>
      <c r="F4960" s="4"/>
      <c r="L4960" s="25"/>
    </row>
    <row r="4961" spans="1:12" s="5" customFormat="1" ht="15.75">
      <c r="A4961" s="18" t="s">
        <v>52</v>
      </c>
      <c r="B4961" s="4"/>
      <c r="C4961" s="3"/>
      <c r="D4961" s="4"/>
      <c r="E4961" s="3"/>
      <c r="F4961" s="4"/>
      <c r="L4961" s="25"/>
    </row>
    <row r="4962" spans="1:12" s="5" customFormat="1" ht="15.75">
      <c r="A4962" s="4"/>
      <c r="B4962" s="4"/>
      <c r="C4962" s="3"/>
      <c r="D4962" s="4"/>
      <c r="E4962" s="3"/>
      <c r="F4962" s="4"/>
      <c r="L4962" s="25"/>
    </row>
    <row r="4963" spans="1:12" s="5" customFormat="1" ht="15.75">
      <c r="A4963" s="4"/>
      <c r="B4963" s="4"/>
      <c r="C4963" s="3"/>
      <c r="D4963" s="4"/>
      <c r="E4963" s="3"/>
      <c r="F4963" s="4"/>
      <c r="L4963" s="25"/>
    </row>
    <row r="4964" spans="1:12" s="5" customFormat="1" ht="15.75">
      <c r="A4964" s="24" t="s">
        <v>114</v>
      </c>
      <c r="B4964" s="4">
        <f>SUM(B4892:B4893)+B4902+SUM(B4906:B4915)+B4921+B4930+SUM(B4936:B4947)</f>
        <v>25912351764</v>
      </c>
      <c r="C4964" s="3"/>
      <c r="D4964" s="4">
        <f>SUM(D4892:D4893)+D4902+SUM(D4906:D4915)+D4921+D4930+SUM(D4936:D4947)</f>
        <v>28289825466</v>
      </c>
      <c r="E4964" s="4"/>
      <c r="F4964" s="4">
        <f>SUM(F4892:F4893)+F4902+SUM(F4906:F4915)+F4921+F4930+SUM(F4936:F4947)</f>
        <v>30471595103</v>
      </c>
      <c r="L4964" s="25"/>
    </row>
    <row r="4965" s="4" customFormat="1" ht="15">
      <c r="L4965" s="25"/>
    </row>
    <row r="4966" spans="2:12" s="4" customFormat="1" ht="15">
      <c r="B4966" s="4">
        <f>B4948</f>
        <v>25912351764</v>
      </c>
      <c r="D4966" s="4">
        <f>D4948</f>
        <v>28289825466</v>
      </c>
      <c r="F4966" s="4">
        <f>F4948</f>
        <v>30471595103</v>
      </c>
      <c r="L4966" s="25"/>
    </row>
    <row r="4967" s="4" customFormat="1" ht="15">
      <c r="L4967" s="25"/>
    </row>
    <row r="4968" spans="2:12" s="4" customFormat="1" ht="15">
      <c r="B4968" s="4">
        <f>B4964-B4966</f>
        <v>0</v>
      </c>
      <c r="D4968" s="4">
        <f>D4964-D4966</f>
        <v>0</v>
      </c>
      <c r="F4968" s="4">
        <f>F4964-F4966</f>
        <v>0</v>
      </c>
      <c r="L4968" s="25"/>
    </row>
    <row r="4969" s="4" customFormat="1" ht="15">
      <c r="L4969" s="25"/>
    </row>
    <row r="4970" s="4" customFormat="1" ht="15">
      <c r="L4970" s="25"/>
    </row>
    <row r="4971" s="4" customFormat="1" ht="15">
      <c r="L4971" s="25"/>
    </row>
    <row r="4972" s="4" customFormat="1" ht="15">
      <c r="L4972" s="25"/>
    </row>
    <row r="4973" s="4" customFormat="1" ht="15">
      <c r="L4973" s="25"/>
    </row>
    <row r="4974" s="4" customFormat="1" ht="15">
      <c r="L4974" s="25"/>
    </row>
    <row r="4975" s="4" customFormat="1" ht="15">
      <c r="L4975" s="25"/>
    </row>
    <row r="4976" s="4" customFormat="1" ht="15">
      <c r="L4976" s="25"/>
    </row>
    <row r="4977" s="4" customFormat="1" ht="15">
      <c r="L4977" s="25"/>
    </row>
    <row r="4978" s="4" customFormat="1" ht="15">
      <c r="L4978" s="25"/>
    </row>
    <row r="4979" s="4" customFormat="1" ht="15">
      <c r="L4979" s="25"/>
    </row>
    <row r="4980" s="4" customFormat="1" ht="15">
      <c r="L4980" s="25"/>
    </row>
    <row r="4981" s="4" customFormat="1" ht="15">
      <c r="L4981" s="25"/>
    </row>
    <row r="4982" s="4" customFormat="1" ht="15">
      <c r="L4982" s="25"/>
    </row>
    <row r="4983" s="4" customFormat="1" ht="15">
      <c r="L4983" s="25"/>
    </row>
    <row r="4984" s="4" customFormat="1" ht="15">
      <c r="L4984" s="25"/>
    </row>
    <row r="4985" ht="15.75">
      <c r="L4985" s="25"/>
    </row>
    <row r="4986" ht="15.75">
      <c r="L4986" s="25"/>
    </row>
    <row r="4987" ht="15.75">
      <c r="L4987" s="25"/>
    </row>
    <row r="4988" ht="15.75">
      <c r="L4988" s="25"/>
    </row>
    <row r="4989" ht="15.75">
      <c r="L4989" s="25"/>
    </row>
    <row r="4990" ht="15.75">
      <c r="L4990" s="25"/>
    </row>
    <row r="4991" ht="15.75">
      <c r="L4991" s="25"/>
    </row>
    <row r="4992" ht="15.75">
      <c r="L4992" s="25"/>
    </row>
    <row r="4993" ht="15.75">
      <c r="L4993" s="25"/>
    </row>
    <row r="4994" ht="15.75">
      <c r="L4994" s="25"/>
    </row>
    <row r="4995" ht="15.75">
      <c r="L4995" s="25"/>
    </row>
    <row r="4996" ht="15.75">
      <c r="L4996" s="25"/>
    </row>
    <row r="4997" ht="15.75">
      <c r="L4997" s="25"/>
    </row>
    <row r="4998" ht="15.75">
      <c r="L4998" s="25"/>
    </row>
    <row r="4999" ht="15.75">
      <c r="L4999" s="25"/>
    </row>
    <row r="5000" ht="15.75">
      <c r="L5000" s="25"/>
    </row>
    <row r="5001" ht="15.75">
      <c r="L5001" s="25"/>
    </row>
    <row r="5002" ht="15.75">
      <c r="L5002" s="25"/>
    </row>
    <row r="5003" ht="15.75">
      <c r="L5003" s="25"/>
    </row>
    <row r="5004" ht="15.75">
      <c r="L5004" s="25"/>
    </row>
    <row r="5005" ht="15.75">
      <c r="L5005" s="25"/>
    </row>
    <row r="5006" ht="15.75">
      <c r="L5006" s="25"/>
    </row>
    <row r="5007" ht="15.75">
      <c r="L5007" s="25"/>
    </row>
    <row r="5008" ht="15.75">
      <c r="L5008" s="25"/>
    </row>
    <row r="5009" ht="15.75">
      <c r="L5009" s="25"/>
    </row>
    <row r="5010" ht="15.75">
      <c r="L5010" s="25"/>
    </row>
    <row r="5011" ht="15.75">
      <c r="L5011" s="25"/>
    </row>
    <row r="5012" ht="15.75">
      <c r="L5012" s="25"/>
    </row>
    <row r="5013" ht="15.75">
      <c r="L5013" s="25"/>
    </row>
    <row r="5014" ht="15.75">
      <c r="L5014" s="25"/>
    </row>
    <row r="5015" ht="15.75">
      <c r="L5015" s="25"/>
    </row>
    <row r="5016" ht="15.75">
      <c r="L5016" s="25"/>
    </row>
    <row r="5017" ht="15.75">
      <c r="L5017" s="25"/>
    </row>
    <row r="5018" ht="15.75">
      <c r="L5018" s="25"/>
    </row>
    <row r="5019" ht="15.75">
      <c r="L5019" s="25"/>
    </row>
    <row r="5020" ht="15.75">
      <c r="L5020" s="25"/>
    </row>
    <row r="5021" ht="15.75">
      <c r="L5021" s="25"/>
    </row>
    <row r="5022" ht="15.75">
      <c r="L5022" s="25"/>
    </row>
    <row r="5023" ht="15.75">
      <c r="L5023" s="25"/>
    </row>
    <row r="5024" ht="15.75">
      <c r="L5024" s="25"/>
    </row>
    <row r="5025" ht="15.75">
      <c r="L5025" s="25"/>
    </row>
    <row r="5026" ht="15.75">
      <c r="L5026" s="25"/>
    </row>
    <row r="5027" ht="15.75">
      <c r="L5027" s="25"/>
    </row>
    <row r="5028" ht="15.75">
      <c r="L5028" s="25"/>
    </row>
    <row r="5029" ht="15.75">
      <c r="L5029" s="25"/>
    </row>
    <row r="5030" ht="15.75">
      <c r="L5030" s="25"/>
    </row>
    <row r="5031" ht="15.75">
      <c r="L5031" s="25"/>
    </row>
    <row r="5032" ht="15.75">
      <c r="L5032" s="25"/>
    </row>
    <row r="5033" ht="15.75">
      <c r="L5033" s="25"/>
    </row>
    <row r="5034" ht="15.75">
      <c r="L5034" s="25"/>
    </row>
    <row r="5035" ht="15.75">
      <c r="L5035" s="25"/>
    </row>
    <row r="5036" ht="15.75">
      <c r="L5036" s="25"/>
    </row>
    <row r="5037" ht="15.75">
      <c r="L5037" s="25"/>
    </row>
    <row r="5038" ht="15.75">
      <c r="L5038" s="25"/>
    </row>
    <row r="5039" ht="15.75">
      <c r="L5039" s="25"/>
    </row>
    <row r="5040" ht="15.75">
      <c r="L5040" s="25"/>
    </row>
    <row r="5041" ht="15.75">
      <c r="L5041" s="25"/>
    </row>
    <row r="5042" ht="15.75">
      <c r="L5042" s="25"/>
    </row>
    <row r="5043" ht="15.75">
      <c r="L5043" s="25"/>
    </row>
    <row r="5044" ht="15.75">
      <c r="L5044" s="25"/>
    </row>
    <row r="5045" ht="15.75">
      <c r="L5045" s="25"/>
    </row>
    <row r="5046" ht="15.75">
      <c r="L5046" s="25"/>
    </row>
    <row r="5047" ht="15.75">
      <c r="L5047" s="25"/>
    </row>
    <row r="5048" ht="15.75">
      <c r="L5048" s="25"/>
    </row>
    <row r="5049" ht="15.75">
      <c r="L5049" s="25"/>
    </row>
    <row r="5050" ht="15.75">
      <c r="L5050" s="25"/>
    </row>
    <row r="5051" ht="15.75">
      <c r="L5051" s="25"/>
    </row>
    <row r="5052" ht="15.75">
      <c r="L5052" s="25"/>
    </row>
    <row r="5053" ht="15.75">
      <c r="L5053" s="25"/>
    </row>
    <row r="5054" ht="15.75">
      <c r="L5054" s="25"/>
    </row>
    <row r="5055" ht="15.75">
      <c r="L5055" s="25"/>
    </row>
    <row r="5056" ht="15.75">
      <c r="L5056" s="25"/>
    </row>
    <row r="5057" ht="15.75">
      <c r="L5057" s="25"/>
    </row>
    <row r="5058" ht="15.75">
      <c r="L5058" s="25"/>
    </row>
    <row r="5059" ht="15.75">
      <c r="L5059" s="25"/>
    </row>
    <row r="5060" ht="15.75">
      <c r="L5060" s="25"/>
    </row>
    <row r="5061" ht="15.75">
      <c r="L5061" s="25"/>
    </row>
    <row r="5062" ht="15.75">
      <c r="L5062" s="25"/>
    </row>
    <row r="5063" ht="15.75">
      <c r="L5063" s="25"/>
    </row>
    <row r="5064" ht="15.75">
      <c r="L5064" s="25"/>
    </row>
    <row r="5065" ht="15.75">
      <c r="L5065" s="25"/>
    </row>
    <row r="5066" ht="15.75">
      <c r="L5066" s="25"/>
    </row>
    <row r="5067" ht="15.75">
      <c r="L5067" s="25"/>
    </row>
    <row r="5068" ht="15.75">
      <c r="L5068" s="25"/>
    </row>
    <row r="5069" ht="15.75">
      <c r="L5069" s="25"/>
    </row>
    <row r="5070" ht="15.75">
      <c r="L5070" s="25"/>
    </row>
    <row r="5071" ht="15.75">
      <c r="L5071" s="25"/>
    </row>
    <row r="5072" ht="15.75">
      <c r="L5072" s="25"/>
    </row>
    <row r="5073" ht="15.75">
      <c r="L5073" s="25"/>
    </row>
    <row r="5074" ht="15.75">
      <c r="L5074" s="25"/>
    </row>
    <row r="5075" ht="15.75">
      <c r="L5075" s="25"/>
    </row>
    <row r="5076" ht="15.75">
      <c r="L5076" s="25"/>
    </row>
    <row r="5077" ht="15.75">
      <c r="L5077" s="25"/>
    </row>
    <row r="5078" ht="15.75">
      <c r="L5078" s="25"/>
    </row>
    <row r="5079" ht="15.75">
      <c r="L5079" s="25"/>
    </row>
    <row r="5080" ht="15.75">
      <c r="L5080" s="25"/>
    </row>
    <row r="5081" ht="15.75">
      <c r="L5081" s="25"/>
    </row>
    <row r="5082" ht="15.75">
      <c r="L5082" s="25"/>
    </row>
    <row r="5083" ht="15.75">
      <c r="L5083" s="25"/>
    </row>
    <row r="5084" ht="15.75">
      <c r="L5084" s="25"/>
    </row>
    <row r="5085" ht="15.75">
      <c r="L5085" s="25"/>
    </row>
    <row r="5086" ht="15.75">
      <c r="L5086" s="25"/>
    </row>
    <row r="5087" ht="15.75">
      <c r="L5087" s="25"/>
    </row>
    <row r="5088" ht="15.75">
      <c r="L5088" s="25"/>
    </row>
    <row r="5089" ht="15.75">
      <c r="L5089" s="25"/>
    </row>
    <row r="5090" ht="15.75">
      <c r="L5090" s="25"/>
    </row>
    <row r="5091" ht="15.75">
      <c r="L5091" s="25"/>
    </row>
    <row r="5092" ht="15.75">
      <c r="L5092" s="25"/>
    </row>
    <row r="5093" ht="15.75">
      <c r="L5093" s="25"/>
    </row>
    <row r="5094" ht="15.75">
      <c r="L5094" s="25"/>
    </row>
    <row r="5095" ht="15.75">
      <c r="L5095" s="25"/>
    </row>
    <row r="5096" ht="15.75">
      <c r="L5096" s="25"/>
    </row>
    <row r="5097" ht="15.75">
      <c r="L5097" s="25"/>
    </row>
    <row r="5098" ht="15.75">
      <c r="L5098" s="25"/>
    </row>
    <row r="5099" ht="15.75">
      <c r="L5099" s="25"/>
    </row>
    <row r="5100" ht="15.75">
      <c r="L5100" s="25"/>
    </row>
    <row r="5101" ht="15.75">
      <c r="L5101" s="25"/>
    </row>
    <row r="5102" ht="15.75">
      <c r="L5102" s="25"/>
    </row>
    <row r="5103" ht="15.75">
      <c r="L5103" s="25"/>
    </row>
    <row r="5104" ht="15.75">
      <c r="L5104" s="25"/>
    </row>
    <row r="5105" ht="15.75">
      <c r="L5105" s="25"/>
    </row>
    <row r="5106" ht="15.75">
      <c r="L5106" s="25"/>
    </row>
    <row r="5107" ht="15.75">
      <c r="L5107" s="25"/>
    </row>
    <row r="5108" ht="15.75">
      <c r="L5108" s="25"/>
    </row>
    <row r="5109" ht="15.75">
      <c r="L5109" s="25"/>
    </row>
    <row r="5110" ht="15.75">
      <c r="L5110" s="25"/>
    </row>
    <row r="5111" ht="15.75">
      <c r="L5111" s="25"/>
    </row>
    <row r="5112" ht="15.75">
      <c r="L5112" s="25"/>
    </row>
    <row r="5113" ht="15.75">
      <c r="L5113" s="25"/>
    </row>
    <row r="5114" ht="15.75">
      <c r="L5114" s="25"/>
    </row>
    <row r="5115" ht="15.75">
      <c r="L5115" s="25"/>
    </row>
    <row r="5116" ht="15.75">
      <c r="L5116" s="25"/>
    </row>
    <row r="5117" ht="15.75">
      <c r="L5117" s="25"/>
    </row>
    <row r="5118" ht="15.75">
      <c r="L5118" s="25"/>
    </row>
    <row r="5119" ht="15.75">
      <c r="L5119" s="25"/>
    </row>
    <row r="5120" ht="15.75">
      <c r="L5120" s="25"/>
    </row>
    <row r="5121" ht="15.75">
      <c r="L5121" s="25"/>
    </row>
    <row r="5122" ht="15.75">
      <c r="L5122" s="25"/>
    </row>
    <row r="5123" ht="15.75">
      <c r="L5123" s="25"/>
    </row>
    <row r="5124" ht="15.75">
      <c r="L5124" s="25"/>
    </row>
    <row r="5125" ht="15.75">
      <c r="L5125" s="25"/>
    </row>
    <row r="5126" ht="15.75">
      <c r="L5126" s="25"/>
    </row>
    <row r="5127" ht="15.75">
      <c r="L5127" s="25"/>
    </row>
    <row r="5128" ht="15.75">
      <c r="L5128" s="25"/>
    </row>
    <row r="5129" ht="15.75">
      <c r="L5129" s="25"/>
    </row>
    <row r="5130" ht="15.75">
      <c r="L5130" s="25"/>
    </row>
    <row r="5131" ht="15.75">
      <c r="L5131" s="25"/>
    </row>
    <row r="5132" ht="15.75">
      <c r="L5132" s="25"/>
    </row>
    <row r="5133" ht="15.75">
      <c r="L5133" s="25"/>
    </row>
    <row r="5134" ht="15.75">
      <c r="L5134" s="25"/>
    </row>
    <row r="5135" ht="15.75">
      <c r="L5135" s="25"/>
    </row>
    <row r="5136" ht="15.75">
      <c r="L5136" s="25"/>
    </row>
    <row r="5137" ht="15.75">
      <c r="L5137" s="25"/>
    </row>
    <row r="5138" ht="15.75">
      <c r="L5138" s="25"/>
    </row>
    <row r="5139" ht="15.75">
      <c r="L5139" s="25"/>
    </row>
    <row r="5140" ht="15.75">
      <c r="L5140" s="25"/>
    </row>
    <row r="5141" ht="15.75">
      <c r="L5141" s="25"/>
    </row>
    <row r="5142" ht="15.75">
      <c r="L5142" s="25"/>
    </row>
    <row r="5143" ht="15.75">
      <c r="L5143" s="25"/>
    </row>
    <row r="5144" ht="15.75">
      <c r="L5144" s="25"/>
    </row>
    <row r="5145" ht="15.75">
      <c r="L5145" s="25"/>
    </row>
    <row r="5146" ht="15.75">
      <c r="L5146" s="25"/>
    </row>
    <row r="5147" ht="15.75">
      <c r="L5147" s="25"/>
    </row>
    <row r="5148" ht="15.75">
      <c r="L5148" s="25"/>
    </row>
    <row r="5149" ht="15.75">
      <c r="L5149" s="25"/>
    </row>
    <row r="5150" ht="15.75">
      <c r="L5150" s="25"/>
    </row>
    <row r="5151" ht="15.75">
      <c r="L5151" s="25"/>
    </row>
    <row r="5152" ht="15.75">
      <c r="L5152" s="25"/>
    </row>
    <row r="5153" ht="15.75">
      <c r="L5153" s="25"/>
    </row>
    <row r="5154" ht="15.75">
      <c r="L5154" s="25"/>
    </row>
    <row r="5155" ht="15.75">
      <c r="L5155" s="25"/>
    </row>
    <row r="5156" ht="15.75">
      <c r="L5156" s="25"/>
    </row>
    <row r="5157" ht="15.75">
      <c r="L5157" s="25"/>
    </row>
    <row r="5158" ht="15.75">
      <c r="L5158" s="25"/>
    </row>
    <row r="5159" ht="15.75">
      <c r="L5159" s="25"/>
    </row>
    <row r="5160" ht="15.75">
      <c r="L5160" s="25"/>
    </row>
    <row r="5161" ht="15.75">
      <c r="L5161" s="25"/>
    </row>
    <row r="5162" ht="15.75">
      <c r="L5162" s="25"/>
    </row>
    <row r="5163" ht="15.75">
      <c r="L5163" s="25"/>
    </row>
    <row r="5164" ht="15.75">
      <c r="L5164" s="25"/>
    </row>
    <row r="5165" ht="15.75">
      <c r="L5165" s="25"/>
    </row>
    <row r="5166" ht="15.75">
      <c r="L5166" s="25"/>
    </row>
    <row r="5167" ht="15.75">
      <c r="L5167" s="25"/>
    </row>
    <row r="5168" ht="15.75">
      <c r="L5168" s="25"/>
    </row>
    <row r="5169" ht="15.75">
      <c r="L5169" s="25"/>
    </row>
    <row r="5170" ht="15.75">
      <c r="L5170" s="25"/>
    </row>
    <row r="5171" ht="15.75">
      <c r="L5171" s="25"/>
    </row>
    <row r="5172" ht="15.75">
      <c r="L5172" s="25"/>
    </row>
    <row r="5173" ht="15.75">
      <c r="L5173" s="25"/>
    </row>
    <row r="5174" ht="15.75">
      <c r="L5174" s="25"/>
    </row>
    <row r="5175" ht="15.75">
      <c r="L5175" s="25"/>
    </row>
    <row r="5176" ht="15.75">
      <c r="L5176" s="25"/>
    </row>
    <row r="5177" ht="15.75">
      <c r="L5177" s="25"/>
    </row>
    <row r="5178" ht="15.75">
      <c r="L5178" s="25"/>
    </row>
    <row r="5179" ht="15.75">
      <c r="L5179" s="25"/>
    </row>
    <row r="5180" ht="15.75">
      <c r="L5180" s="25"/>
    </row>
    <row r="5181" ht="15.75">
      <c r="L5181" s="25"/>
    </row>
    <row r="5182" ht="15.75">
      <c r="L5182" s="25"/>
    </row>
    <row r="5183" ht="15.75">
      <c r="L5183" s="25"/>
    </row>
    <row r="5184" ht="15.75">
      <c r="L5184" s="25"/>
    </row>
    <row r="5185" ht="15.75">
      <c r="L5185" s="25"/>
    </row>
    <row r="5186" ht="15.75">
      <c r="L5186" s="25"/>
    </row>
    <row r="5187" ht="15.75">
      <c r="L5187" s="25"/>
    </row>
    <row r="5188" ht="15.75">
      <c r="L5188" s="25"/>
    </row>
    <row r="5189" ht="15.75">
      <c r="L5189" s="25"/>
    </row>
    <row r="5190" ht="15.75">
      <c r="L5190" s="25"/>
    </row>
    <row r="5191" ht="15.75">
      <c r="L5191" s="25"/>
    </row>
    <row r="5192" ht="15.75">
      <c r="L5192" s="25"/>
    </row>
    <row r="5193" ht="15.75">
      <c r="L5193" s="25"/>
    </row>
    <row r="5194" ht="15.75">
      <c r="L5194" s="25"/>
    </row>
    <row r="5195" ht="15.75">
      <c r="L5195" s="25"/>
    </row>
    <row r="5196" ht="15.75">
      <c r="L5196" s="25"/>
    </row>
    <row r="5197" ht="15.75">
      <c r="L5197" s="25"/>
    </row>
    <row r="5198" ht="15.75">
      <c r="L5198" s="25"/>
    </row>
    <row r="5199" ht="15.75">
      <c r="L5199" s="25"/>
    </row>
    <row r="5200" ht="15.75">
      <c r="L5200" s="25"/>
    </row>
    <row r="5201" ht="15.75">
      <c r="L5201" s="25"/>
    </row>
    <row r="5202" ht="15.75">
      <c r="L5202" s="25"/>
    </row>
    <row r="5203" ht="15.75">
      <c r="L5203" s="25"/>
    </row>
    <row r="5204" ht="15.75">
      <c r="L5204" s="25"/>
    </row>
    <row r="5205" ht="15.75">
      <c r="L5205" s="25"/>
    </row>
    <row r="5206" ht="15.75">
      <c r="L5206" s="25"/>
    </row>
    <row r="5207" ht="15.75">
      <c r="L5207" s="25"/>
    </row>
    <row r="5208" ht="15.75">
      <c r="L5208" s="25"/>
    </row>
    <row r="5209" ht="15.75">
      <c r="L5209" s="25"/>
    </row>
    <row r="5210" ht="15.75">
      <c r="L5210" s="25"/>
    </row>
    <row r="5211" ht="15.75">
      <c r="L5211" s="25"/>
    </row>
    <row r="5212" ht="15.75">
      <c r="L5212" s="25"/>
    </row>
    <row r="5213" ht="15.75">
      <c r="L5213" s="25"/>
    </row>
    <row r="5214" ht="15.75">
      <c r="L5214" s="25"/>
    </row>
    <row r="5215" ht="15.75">
      <c r="L5215" s="25"/>
    </row>
    <row r="5216" ht="15.75">
      <c r="L5216" s="25"/>
    </row>
    <row r="5217" ht="15.75">
      <c r="L5217" s="25"/>
    </row>
    <row r="5218" ht="15.75">
      <c r="L5218" s="25"/>
    </row>
    <row r="5219" ht="15.75">
      <c r="L5219" s="25"/>
    </row>
    <row r="5220" ht="15.75">
      <c r="L5220" s="25"/>
    </row>
    <row r="5221" ht="15.75">
      <c r="L5221" s="25"/>
    </row>
    <row r="5222" ht="15.75">
      <c r="L5222" s="25"/>
    </row>
    <row r="5223" ht="15.75">
      <c r="L5223" s="25"/>
    </row>
    <row r="5224" ht="15.75">
      <c r="L5224" s="25"/>
    </row>
    <row r="5225" ht="15.75">
      <c r="L5225" s="25"/>
    </row>
    <row r="5226" ht="15.75">
      <c r="L5226" s="25"/>
    </row>
    <row r="5227" ht="15.75">
      <c r="L5227" s="25"/>
    </row>
    <row r="5228" ht="15.75">
      <c r="L5228" s="25"/>
    </row>
    <row r="5229" ht="15.75">
      <c r="L5229" s="25"/>
    </row>
    <row r="5230" ht="15.75">
      <c r="L5230" s="25"/>
    </row>
    <row r="5231" ht="15.75">
      <c r="L5231" s="25"/>
    </row>
    <row r="5232" ht="15.75">
      <c r="L5232" s="25"/>
    </row>
    <row r="5233" ht="15.75">
      <c r="L5233" s="25"/>
    </row>
    <row r="5234" ht="15.75">
      <c r="L5234" s="25"/>
    </row>
    <row r="5235" ht="15.75">
      <c r="L5235" s="25"/>
    </row>
    <row r="5236" ht="15.75">
      <c r="L5236" s="25"/>
    </row>
    <row r="5237" ht="15.75">
      <c r="L5237" s="25"/>
    </row>
    <row r="5238" ht="15.75">
      <c r="L5238" s="25"/>
    </row>
    <row r="5239" ht="15.75">
      <c r="L5239" s="25"/>
    </row>
    <row r="5240" ht="15.75">
      <c r="L5240" s="25"/>
    </row>
    <row r="5241" ht="15.75">
      <c r="L5241" s="25"/>
    </row>
    <row r="5242" ht="15.75">
      <c r="L5242" s="25"/>
    </row>
    <row r="5243" ht="15.75">
      <c r="L5243" s="25"/>
    </row>
    <row r="5244" ht="15.75">
      <c r="L5244" s="25"/>
    </row>
    <row r="5245" ht="15.75">
      <c r="L5245" s="25"/>
    </row>
    <row r="5246" ht="15.75">
      <c r="L5246" s="25"/>
    </row>
    <row r="5247" ht="15.75">
      <c r="L5247" s="25"/>
    </row>
    <row r="5248" ht="15.75">
      <c r="L5248" s="25"/>
    </row>
    <row r="5249" ht="15.75">
      <c r="L5249" s="25"/>
    </row>
    <row r="5250" ht="15.75">
      <c r="L5250" s="25"/>
    </row>
    <row r="5251" ht="15.75">
      <c r="L5251" s="25"/>
    </row>
    <row r="5252" ht="15.75">
      <c r="L5252" s="25"/>
    </row>
    <row r="5253" ht="15.75">
      <c r="L5253" s="25"/>
    </row>
    <row r="5254" ht="15.75">
      <c r="L5254" s="25"/>
    </row>
    <row r="5255" ht="15.75">
      <c r="L5255" s="25"/>
    </row>
    <row r="5256" ht="15.75">
      <c r="L5256" s="25"/>
    </row>
    <row r="5257" ht="15.75">
      <c r="L5257" s="25"/>
    </row>
    <row r="5258" ht="15.75">
      <c r="L5258" s="25"/>
    </row>
    <row r="5259" ht="15.75">
      <c r="L5259" s="25"/>
    </row>
    <row r="5260" ht="15.75">
      <c r="L5260" s="25"/>
    </row>
    <row r="5261" ht="15.75">
      <c r="L5261" s="25"/>
    </row>
    <row r="5262" ht="15.75">
      <c r="L5262" s="25"/>
    </row>
    <row r="5263" ht="15.75">
      <c r="L5263" s="25"/>
    </row>
    <row r="5264" ht="15.75">
      <c r="L5264" s="25"/>
    </row>
    <row r="5265" ht="15.75">
      <c r="L5265" s="25"/>
    </row>
    <row r="5266" ht="15.75">
      <c r="L5266" s="25"/>
    </row>
    <row r="5267" ht="15.75">
      <c r="L5267" s="25"/>
    </row>
    <row r="5268" ht="15.75">
      <c r="L5268" s="25"/>
    </row>
    <row r="5269" ht="15.75">
      <c r="L5269" s="25"/>
    </row>
    <row r="5270" ht="15.75">
      <c r="L5270" s="25"/>
    </row>
    <row r="5271" ht="15.75">
      <c r="L5271" s="25"/>
    </row>
    <row r="5272" ht="15.75">
      <c r="L5272" s="25"/>
    </row>
    <row r="5273" ht="15.75">
      <c r="L5273" s="25"/>
    </row>
    <row r="5274" ht="15.75">
      <c r="L5274" s="25"/>
    </row>
    <row r="5275" ht="15.75">
      <c r="L5275" s="25"/>
    </row>
    <row r="5276" ht="15.75">
      <c r="L5276" s="25"/>
    </row>
    <row r="5277" ht="15.75">
      <c r="L5277" s="25"/>
    </row>
    <row r="5278" ht="15.75">
      <c r="L5278" s="25"/>
    </row>
    <row r="5279" ht="15.75">
      <c r="L5279" s="25"/>
    </row>
    <row r="5280" ht="15.75">
      <c r="L5280" s="25"/>
    </row>
    <row r="5281" ht="15.75">
      <c r="L5281" s="25"/>
    </row>
    <row r="5282" ht="15.75">
      <c r="L5282" s="25"/>
    </row>
    <row r="5283" ht="15.75">
      <c r="L5283" s="25"/>
    </row>
    <row r="5284" ht="15.75">
      <c r="L5284" s="25"/>
    </row>
    <row r="5285" ht="15.75">
      <c r="L5285" s="25"/>
    </row>
    <row r="5286" ht="15.75">
      <c r="L5286" s="25"/>
    </row>
    <row r="5287" ht="15.75">
      <c r="L5287" s="25"/>
    </row>
    <row r="5288" ht="15.75">
      <c r="L5288" s="25"/>
    </row>
    <row r="5289" ht="15.75">
      <c r="L5289" s="25"/>
    </row>
    <row r="5290" ht="15.75">
      <c r="L5290" s="25"/>
    </row>
    <row r="5291" ht="15.75">
      <c r="L5291" s="25"/>
    </row>
    <row r="5292" ht="15.75">
      <c r="L5292" s="25"/>
    </row>
    <row r="5293" ht="15.75">
      <c r="L5293" s="25"/>
    </row>
    <row r="5294" ht="15.75">
      <c r="L5294" s="25"/>
    </row>
    <row r="5295" ht="15.75">
      <c r="L5295" s="25"/>
    </row>
    <row r="5296" ht="15.75">
      <c r="L5296" s="25"/>
    </row>
    <row r="5297" ht="15.75">
      <c r="L5297" s="25"/>
    </row>
    <row r="5298" ht="15.75">
      <c r="L5298" s="25"/>
    </row>
    <row r="5299" ht="15.75">
      <c r="L5299" s="25"/>
    </row>
    <row r="5300" ht="15.75">
      <c r="L5300" s="25"/>
    </row>
    <row r="5301" ht="15.75">
      <c r="L5301" s="25"/>
    </row>
    <row r="5302" ht="15.75">
      <c r="L5302" s="25"/>
    </row>
    <row r="5303" ht="15.75">
      <c r="L5303" s="25"/>
    </row>
    <row r="5304" ht="15.75">
      <c r="L5304" s="25"/>
    </row>
    <row r="5305" ht="15.75">
      <c r="L5305" s="25"/>
    </row>
    <row r="5306" ht="15.75">
      <c r="L5306" s="25"/>
    </row>
    <row r="5307" ht="15.75">
      <c r="L5307" s="25"/>
    </row>
    <row r="5308" ht="15.75">
      <c r="L5308" s="25"/>
    </row>
    <row r="5309" ht="15.75">
      <c r="L5309" s="25"/>
    </row>
    <row r="5310" ht="15.75">
      <c r="L5310" s="25"/>
    </row>
    <row r="5311" ht="15.75">
      <c r="L5311" s="25"/>
    </row>
    <row r="5312" ht="15.75">
      <c r="L5312" s="25"/>
    </row>
    <row r="5313" ht="15.75">
      <c r="L5313" s="25"/>
    </row>
    <row r="5314" ht="15.75">
      <c r="L5314" s="25"/>
    </row>
    <row r="5315" ht="15.75">
      <c r="L5315" s="25"/>
    </row>
    <row r="5316" ht="15.75">
      <c r="L5316" s="25"/>
    </row>
    <row r="5317" ht="15.75">
      <c r="L5317" s="25"/>
    </row>
    <row r="5318" ht="15.75">
      <c r="L5318" s="25"/>
    </row>
    <row r="5319" ht="15.75">
      <c r="L5319" s="25"/>
    </row>
    <row r="5320" ht="15.75">
      <c r="L5320" s="25"/>
    </row>
    <row r="5321" ht="15.75">
      <c r="L5321" s="25"/>
    </row>
    <row r="5322" ht="15.75">
      <c r="L5322" s="25"/>
    </row>
    <row r="5323" ht="15.75">
      <c r="L5323" s="25"/>
    </row>
    <row r="5324" ht="15.75">
      <c r="L5324" s="25"/>
    </row>
    <row r="5325" ht="15.75">
      <c r="L5325" s="25"/>
    </row>
    <row r="5326" ht="15.75">
      <c r="L5326" s="25"/>
    </row>
    <row r="5327" ht="15.75">
      <c r="L5327" s="25"/>
    </row>
    <row r="5328" ht="15.75">
      <c r="L5328" s="25"/>
    </row>
    <row r="5329" ht="15.75">
      <c r="L5329" s="25"/>
    </row>
    <row r="5330" ht="15.75">
      <c r="L5330" s="25"/>
    </row>
    <row r="5331" ht="15.75">
      <c r="L5331" s="25"/>
    </row>
    <row r="5332" ht="15.75">
      <c r="L5332" s="25"/>
    </row>
    <row r="5333" ht="15.75">
      <c r="L5333" s="25"/>
    </row>
    <row r="5334" ht="15.75">
      <c r="L5334" s="25"/>
    </row>
    <row r="5335" ht="15.75">
      <c r="L5335" s="25"/>
    </row>
    <row r="5336" ht="15.75">
      <c r="L5336" s="25"/>
    </row>
    <row r="5337" ht="15.75">
      <c r="L5337" s="25"/>
    </row>
    <row r="5338" ht="15.75">
      <c r="L5338" s="25"/>
    </row>
    <row r="5339" ht="15.75">
      <c r="L5339" s="25"/>
    </row>
    <row r="5340" ht="15.75">
      <c r="L5340" s="25"/>
    </row>
    <row r="5341" ht="15.75">
      <c r="L5341" s="25"/>
    </row>
    <row r="5342" ht="15.75">
      <c r="L5342" s="25"/>
    </row>
    <row r="5343" ht="15.75">
      <c r="L5343" s="25"/>
    </row>
    <row r="5344" ht="15.75">
      <c r="L5344" s="25"/>
    </row>
    <row r="5345" ht="15.75">
      <c r="L5345" s="25"/>
    </row>
    <row r="5346" ht="15.75">
      <c r="L5346" s="25"/>
    </row>
    <row r="5347" ht="15.75">
      <c r="L5347" s="25"/>
    </row>
    <row r="5348" ht="15.75">
      <c r="L5348" s="25"/>
    </row>
    <row r="5349" ht="15.75">
      <c r="L5349" s="25"/>
    </row>
    <row r="5350" ht="15.75">
      <c r="L5350" s="25"/>
    </row>
    <row r="5351" ht="15.75">
      <c r="L5351" s="25"/>
    </row>
    <row r="5352" ht="15.75">
      <c r="L5352" s="25"/>
    </row>
    <row r="5353" ht="15.75">
      <c r="L5353" s="25"/>
    </row>
    <row r="5354" ht="15.75">
      <c r="L5354" s="25"/>
    </row>
    <row r="5355" ht="15.75">
      <c r="L5355" s="25"/>
    </row>
    <row r="5356" ht="15.75">
      <c r="L5356" s="25"/>
    </row>
    <row r="5357" ht="15.75">
      <c r="L5357" s="25"/>
    </row>
    <row r="5358" ht="15.75">
      <c r="L5358" s="25"/>
    </row>
    <row r="5359" ht="15.75">
      <c r="L5359" s="25"/>
    </row>
    <row r="5360" ht="15.75">
      <c r="L5360" s="25"/>
    </row>
    <row r="5361" ht="15.75">
      <c r="L5361" s="25"/>
    </row>
    <row r="5362" ht="15.75">
      <c r="L5362" s="25"/>
    </row>
    <row r="5363" ht="15.75">
      <c r="L5363" s="25"/>
    </row>
    <row r="5364" ht="15.75">
      <c r="L5364" s="25"/>
    </row>
    <row r="5365" ht="15.75">
      <c r="L5365" s="25"/>
    </row>
    <row r="5366" ht="15.75">
      <c r="L5366" s="25"/>
    </row>
    <row r="5367" ht="15.75">
      <c r="L5367" s="25"/>
    </row>
    <row r="5368" ht="15.75">
      <c r="L5368" s="25"/>
    </row>
    <row r="5369" ht="15.75">
      <c r="L5369" s="25"/>
    </row>
    <row r="5370" ht="15.75">
      <c r="L5370" s="25"/>
    </row>
    <row r="5371" ht="15.75">
      <c r="L5371" s="25"/>
    </row>
    <row r="5372" ht="15.75">
      <c r="L5372" s="25"/>
    </row>
    <row r="5373" ht="15.75">
      <c r="L5373" s="25"/>
    </row>
    <row r="5374" ht="15.75">
      <c r="L5374" s="25"/>
    </row>
    <row r="5375" ht="15.75">
      <c r="L5375" s="25"/>
    </row>
    <row r="5376" ht="15.75">
      <c r="L5376" s="25"/>
    </row>
    <row r="5377" ht="15.75">
      <c r="L5377" s="25"/>
    </row>
    <row r="5378" ht="15.75">
      <c r="L5378" s="25"/>
    </row>
    <row r="5379" ht="15.75">
      <c r="L5379" s="25"/>
    </row>
    <row r="5380" ht="15.75">
      <c r="L5380" s="25"/>
    </row>
    <row r="5381" ht="15.75">
      <c r="L5381" s="25"/>
    </row>
    <row r="5382" ht="15.75">
      <c r="L5382" s="25"/>
    </row>
    <row r="5383" ht="15.75">
      <c r="L5383" s="25"/>
    </row>
    <row r="5384" ht="15.75">
      <c r="L5384" s="25"/>
    </row>
    <row r="5385" ht="15.75">
      <c r="L5385" s="25"/>
    </row>
    <row r="5386" ht="15.75">
      <c r="L5386" s="25"/>
    </row>
    <row r="5387" ht="15.75">
      <c r="L5387" s="25"/>
    </row>
    <row r="5388" ht="15.75">
      <c r="L5388" s="25"/>
    </row>
    <row r="5389" ht="15.75">
      <c r="L5389" s="25"/>
    </row>
    <row r="5390" ht="15.75">
      <c r="L5390" s="25"/>
    </row>
    <row r="5391" ht="15.75">
      <c r="L5391" s="25"/>
    </row>
    <row r="5392" ht="15.75">
      <c r="L5392" s="25"/>
    </row>
    <row r="5393" ht="15.75">
      <c r="L5393" s="25"/>
    </row>
    <row r="5394" ht="15.75">
      <c r="L5394" s="25"/>
    </row>
    <row r="5395" ht="15.75">
      <c r="L5395" s="25"/>
    </row>
    <row r="5396" ht="15.75">
      <c r="L5396" s="25"/>
    </row>
    <row r="5397" ht="15.75">
      <c r="L5397" s="25"/>
    </row>
    <row r="5398" ht="15.75">
      <c r="L5398" s="25"/>
    </row>
    <row r="5399" ht="15.75">
      <c r="L5399" s="25"/>
    </row>
    <row r="5400" ht="15.75">
      <c r="L5400" s="25"/>
    </row>
    <row r="5401" ht="15.75">
      <c r="L5401" s="25"/>
    </row>
    <row r="5402" ht="15.75">
      <c r="L5402" s="25"/>
    </row>
    <row r="5403" ht="15.75">
      <c r="L5403" s="25"/>
    </row>
    <row r="5404" ht="15.75">
      <c r="L5404" s="25"/>
    </row>
    <row r="5405" ht="15.75">
      <c r="L5405" s="25"/>
    </row>
    <row r="5406" ht="15.75">
      <c r="L5406" s="25"/>
    </row>
    <row r="5407" ht="15.75">
      <c r="L5407" s="25"/>
    </row>
    <row r="5408" ht="15.75">
      <c r="L5408" s="25"/>
    </row>
    <row r="5409" ht="15.75">
      <c r="L5409" s="25"/>
    </row>
    <row r="5410" ht="15.75">
      <c r="L5410" s="25"/>
    </row>
    <row r="5411" ht="15.75">
      <c r="L5411" s="25"/>
    </row>
    <row r="5412" ht="15.75">
      <c r="L5412" s="25"/>
    </row>
    <row r="5413" ht="15.75">
      <c r="L5413" s="25"/>
    </row>
    <row r="5414" ht="15.75">
      <c r="L5414" s="25"/>
    </row>
    <row r="5415" ht="15.75">
      <c r="L5415" s="25"/>
    </row>
    <row r="5416" ht="15.75">
      <c r="L5416" s="25"/>
    </row>
    <row r="5417" ht="15.75">
      <c r="L5417" s="25"/>
    </row>
    <row r="5418" ht="15.75">
      <c r="L5418" s="25"/>
    </row>
    <row r="5419" ht="15.75">
      <c r="L5419" s="25"/>
    </row>
    <row r="5420" ht="15.75">
      <c r="L5420" s="25"/>
    </row>
    <row r="5421" ht="15.75">
      <c r="L5421" s="25"/>
    </row>
    <row r="5422" ht="15.75">
      <c r="L5422" s="25"/>
    </row>
    <row r="5423" ht="15.75">
      <c r="L5423" s="25"/>
    </row>
    <row r="5424" ht="15.75">
      <c r="L5424" s="25"/>
    </row>
    <row r="5425" ht="15.75">
      <c r="L5425" s="25"/>
    </row>
    <row r="5426" ht="15.75">
      <c r="L5426" s="25"/>
    </row>
    <row r="5427" ht="15.75">
      <c r="L5427" s="25"/>
    </row>
    <row r="5428" ht="15.75">
      <c r="L5428" s="25"/>
    </row>
    <row r="5429" ht="15.75">
      <c r="L5429" s="25"/>
    </row>
    <row r="5430" ht="15.75">
      <c r="L5430" s="25"/>
    </row>
    <row r="5431" ht="15.75">
      <c r="L5431" s="25"/>
    </row>
    <row r="5432" ht="15.75">
      <c r="L5432" s="25"/>
    </row>
    <row r="5433" ht="15.75">
      <c r="L5433" s="25"/>
    </row>
    <row r="5434" ht="15.75">
      <c r="L5434" s="25"/>
    </row>
    <row r="5435" ht="15.75">
      <c r="L5435" s="25"/>
    </row>
    <row r="5436" ht="15.75">
      <c r="L5436" s="25"/>
    </row>
    <row r="5437" ht="15.75">
      <c r="L5437" s="25"/>
    </row>
    <row r="5438" ht="15.75">
      <c r="L5438" s="25"/>
    </row>
    <row r="5439" ht="15.75">
      <c r="L5439" s="25"/>
    </row>
    <row r="5440" ht="15.75">
      <c r="L5440" s="25"/>
    </row>
    <row r="5441" ht="15.75">
      <c r="L5441" s="25"/>
    </row>
    <row r="5442" ht="15.75">
      <c r="L5442" s="25"/>
    </row>
    <row r="5443" ht="15.75">
      <c r="L5443" s="25"/>
    </row>
    <row r="5444" ht="15.75">
      <c r="L5444" s="25"/>
    </row>
    <row r="5445" ht="15.75">
      <c r="L5445" s="25"/>
    </row>
    <row r="5446" ht="15.75">
      <c r="L5446" s="25"/>
    </row>
    <row r="5447" ht="15.75">
      <c r="L5447" s="25"/>
    </row>
    <row r="5448" ht="15.75">
      <c r="L5448" s="25"/>
    </row>
    <row r="5449" ht="15.75">
      <c r="L5449" s="25"/>
    </row>
    <row r="5450" ht="15.75">
      <c r="L5450" s="25"/>
    </row>
    <row r="5451" ht="15.75">
      <c r="L5451" s="25"/>
    </row>
    <row r="5452" ht="15.75">
      <c r="L5452" s="25"/>
    </row>
    <row r="5453" ht="15.75">
      <c r="L5453" s="25"/>
    </row>
    <row r="5454" ht="15.75">
      <c r="L5454" s="25"/>
    </row>
    <row r="5455" ht="15.75">
      <c r="L5455" s="25"/>
    </row>
    <row r="5456" ht="15.75">
      <c r="L5456" s="25"/>
    </row>
    <row r="5457" ht="15.75">
      <c r="L5457" s="25"/>
    </row>
    <row r="5458" ht="15.75">
      <c r="L5458" s="25"/>
    </row>
    <row r="5459" ht="15.75">
      <c r="L5459" s="25"/>
    </row>
    <row r="5460" ht="15.75">
      <c r="L5460" s="25"/>
    </row>
    <row r="5461" ht="15.75">
      <c r="L5461" s="25"/>
    </row>
    <row r="5462" ht="15.75">
      <c r="L5462" s="25"/>
    </row>
    <row r="5463" ht="15.75">
      <c r="L5463" s="25"/>
    </row>
    <row r="5464" ht="15.75">
      <c r="L5464" s="25"/>
    </row>
    <row r="5465" ht="15.75">
      <c r="L5465" s="25"/>
    </row>
    <row r="5466" ht="15.75">
      <c r="L5466" s="25"/>
    </row>
    <row r="5467" ht="15.75">
      <c r="L5467" s="25"/>
    </row>
    <row r="5468" ht="15.75">
      <c r="L5468" s="25"/>
    </row>
    <row r="5469" ht="15.75">
      <c r="L5469" s="25"/>
    </row>
    <row r="5470" ht="15.75">
      <c r="L5470" s="25"/>
    </row>
    <row r="5471" ht="15.75">
      <c r="L5471" s="25"/>
    </row>
    <row r="5472" ht="15.75">
      <c r="L5472" s="25"/>
    </row>
    <row r="5473" ht="15.75">
      <c r="L5473" s="25"/>
    </row>
    <row r="5474" ht="15.75">
      <c r="L5474" s="25"/>
    </row>
    <row r="5475" ht="15.75">
      <c r="L5475" s="25"/>
    </row>
    <row r="5476" ht="15.75">
      <c r="L5476" s="25"/>
    </row>
    <row r="5477" ht="15.75">
      <c r="L5477" s="25"/>
    </row>
    <row r="5478" ht="15.75">
      <c r="L5478" s="25"/>
    </row>
    <row r="5479" ht="15.75">
      <c r="L5479" s="25"/>
    </row>
    <row r="5480" ht="15.75">
      <c r="L5480" s="25"/>
    </row>
    <row r="5481" ht="15.75">
      <c r="L5481" s="25"/>
    </row>
    <row r="5482" ht="15.75">
      <c r="L5482" s="25"/>
    </row>
    <row r="5483" ht="15.75">
      <c r="L5483" s="25"/>
    </row>
    <row r="5484" ht="15.75">
      <c r="L5484" s="25"/>
    </row>
    <row r="5485" ht="15.75">
      <c r="L5485" s="25"/>
    </row>
    <row r="5486" ht="15.75">
      <c r="L5486" s="25"/>
    </row>
    <row r="5487" ht="15.75">
      <c r="L5487" s="25"/>
    </row>
    <row r="5488" ht="15.75">
      <c r="L5488" s="25"/>
    </row>
    <row r="5489" ht="15.75">
      <c r="L5489" s="25"/>
    </row>
    <row r="5490" ht="15.75">
      <c r="L5490" s="25"/>
    </row>
    <row r="5491" ht="15.75">
      <c r="L5491" s="25"/>
    </row>
    <row r="5492" ht="15.75">
      <c r="L5492" s="25"/>
    </row>
    <row r="5493" ht="15.75">
      <c r="L5493" s="25"/>
    </row>
    <row r="5494" ht="15.75">
      <c r="L5494" s="25"/>
    </row>
    <row r="5495" ht="15.75">
      <c r="L5495" s="25"/>
    </row>
    <row r="5496" ht="15.75">
      <c r="L5496" s="25"/>
    </row>
    <row r="5497" ht="15.75">
      <c r="L5497" s="25"/>
    </row>
    <row r="5498" ht="15.75">
      <c r="L5498" s="25"/>
    </row>
    <row r="5499" ht="15.75">
      <c r="L5499" s="25"/>
    </row>
    <row r="5500" ht="15.75">
      <c r="L5500" s="25"/>
    </row>
    <row r="5501" ht="15.75">
      <c r="L5501" s="25"/>
    </row>
    <row r="5502" ht="15.75">
      <c r="L5502" s="25"/>
    </row>
    <row r="5503" ht="15.75">
      <c r="L5503" s="25"/>
    </row>
    <row r="5504" ht="15.75">
      <c r="L5504" s="25"/>
    </row>
    <row r="5505" ht="15.75">
      <c r="L5505" s="25"/>
    </row>
    <row r="5506" ht="15.75">
      <c r="L5506" s="25"/>
    </row>
    <row r="5507" ht="15.75">
      <c r="L5507" s="25"/>
    </row>
    <row r="5508" ht="15.75">
      <c r="L5508" s="25"/>
    </row>
    <row r="5509" ht="15.75">
      <c r="L5509" s="25"/>
    </row>
    <row r="5510" ht="15.75">
      <c r="L5510" s="25"/>
    </row>
    <row r="5511" ht="15.75">
      <c r="L5511" s="25"/>
    </row>
    <row r="5512" ht="15.75">
      <c r="L5512" s="25"/>
    </row>
    <row r="5513" ht="15.75">
      <c r="L5513" s="25"/>
    </row>
    <row r="5514" ht="15.75">
      <c r="L5514" s="25"/>
    </row>
    <row r="5515" ht="15.75">
      <c r="L5515" s="25"/>
    </row>
    <row r="5516" ht="15.75">
      <c r="L5516" s="25"/>
    </row>
    <row r="5517" ht="15.75">
      <c r="L5517" s="25"/>
    </row>
    <row r="5518" ht="15.75">
      <c r="L5518" s="25"/>
    </row>
    <row r="5519" ht="15.75">
      <c r="L5519" s="25"/>
    </row>
    <row r="5520" ht="15.75">
      <c r="L5520" s="25"/>
    </row>
    <row r="5521" ht="15.75">
      <c r="L5521" s="25"/>
    </row>
    <row r="5522" ht="15.75">
      <c r="L5522" s="25"/>
    </row>
    <row r="5523" ht="15.75">
      <c r="L5523" s="25"/>
    </row>
    <row r="5524" ht="15.75">
      <c r="L5524" s="25"/>
    </row>
    <row r="5525" ht="15.75">
      <c r="L5525" s="25"/>
    </row>
    <row r="5526" ht="15.75">
      <c r="L5526" s="25"/>
    </row>
    <row r="5527" ht="15.75">
      <c r="L5527" s="25"/>
    </row>
    <row r="5528" ht="15.75">
      <c r="L5528" s="25"/>
    </row>
    <row r="5529" ht="15.75">
      <c r="L5529" s="25"/>
    </row>
    <row r="5530" ht="15.75">
      <c r="L5530" s="25"/>
    </row>
    <row r="5531" ht="15.75">
      <c r="L5531" s="25"/>
    </row>
    <row r="5532" ht="15.75">
      <c r="L5532" s="25"/>
    </row>
    <row r="5533" ht="15.75">
      <c r="L5533" s="25"/>
    </row>
    <row r="5534" ht="15.75">
      <c r="L5534" s="25"/>
    </row>
    <row r="5535" ht="15.75">
      <c r="L5535" s="25"/>
    </row>
    <row r="5536" ht="15.75">
      <c r="L5536" s="25"/>
    </row>
    <row r="5537" ht="15.75">
      <c r="L5537" s="25"/>
    </row>
    <row r="5538" ht="15.75">
      <c r="L5538" s="25"/>
    </row>
    <row r="5539" ht="15.75">
      <c r="L5539" s="25"/>
    </row>
    <row r="5540" ht="15.75">
      <c r="L5540" s="25"/>
    </row>
    <row r="5541" ht="15.75">
      <c r="L5541" s="25"/>
    </row>
    <row r="5542" ht="15.75">
      <c r="L5542" s="25"/>
    </row>
    <row r="5543" ht="15.75">
      <c r="L5543" s="25"/>
    </row>
    <row r="5544" ht="15.75">
      <c r="L5544" s="25"/>
    </row>
    <row r="5545" ht="15.75">
      <c r="L5545" s="25"/>
    </row>
    <row r="5546" ht="15.75">
      <c r="L5546" s="25"/>
    </row>
    <row r="5547" ht="15.75">
      <c r="L5547" s="25"/>
    </row>
    <row r="5548" ht="15.75">
      <c r="L5548" s="25"/>
    </row>
    <row r="5549" ht="15.75">
      <c r="L5549" s="25"/>
    </row>
    <row r="5550" ht="15.75">
      <c r="L5550" s="25"/>
    </row>
    <row r="5551" ht="15.75">
      <c r="L5551" s="25"/>
    </row>
    <row r="5552" ht="15.75">
      <c r="L5552" s="25"/>
    </row>
    <row r="5553" ht="15.75">
      <c r="L5553" s="25"/>
    </row>
    <row r="5554" ht="15.75">
      <c r="L5554" s="25"/>
    </row>
    <row r="5555" ht="15.75">
      <c r="L5555" s="25"/>
    </row>
    <row r="5556" ht="15.75">
      <c r="L5556" s="25"/>
    </row>
    <row r="5557" ht="15.75">
      <c r="L5557" s="25"/>
    </row>
    <row r="5558" ht="15.75">
      <c r="L5558" s="25"/>
    </row>
    <row r="5559" ht="15.75">
      <c r="L5559" s="25"/>
    </row>
    <row r="5560" ht="15.75">
      <c r="L5560" s="25"/>
    </row>
    <row r="5561" ht="15.75">
      <c r="L5561" s="25"/>
    </row>
    <row r="5562" ht="15.75">
      <c r="L5562" s="25"/>
    </row>
    <row r="5563" ht="15.75">
      <c r="L5563" s="25"/>
    </row>
    <row r="5564" ht="15.75">
      <c r="L5564" s="25"/>
    </row>
    <row r="5565" ht="15.75">
      <c r="L5565" s="25"/>
    </row>
    <row r="5566" ht="15.75">
      <c r="L5566" s="25"/>
    </row>
    <row r="5567" ht="15.75">
      <c r="L5567" s="25"/>
    </row>
    <row r="5568" ht="15.75">
      <c r="L5568" s="25"/>
    </row>
    <row r="5569" ht="15.75">
      <c r="L5569" s="25"/>
    </row>
    <row r="5570" ht="15.75">
      <c r="L5570" s="25"/>
    </row>
    <row r="5571" ht="15.75">
      <c r="L5571" s="25"/>
    </row>
    <row r="5572" ht="15.75">
      <c r="L5572" s="25"/>
    </row>
    <row r="5573" ht="15.75">
      <c r="L5573" s="25"/>
    </row>
    <row r="5574" ht="15.75">
      <c r="L5574" s="25"/>
    </row>
    <row r="5575" ht="15.75">
      <c r="L5575" s="25"/>
    </row>
    <row r="5576" ht="15.75">
      <c r="L5576" s="25"/>
    </row>
    <row r="5577" ht="15.75">
      <c r="L5577" s="25"/>
    </row>
    <row r="5578" ht="15.75">
      <c r="L5578" s="25"/>
    </row>
    <row r="5579" ht="15.75">
      <c r="L5579" s="25"/>
    </row>
    <row r="5580" ht="15.75">
      <c r="L5580" s="25"/>
    </row>
    <row r="5581" ht="15.75">
      <c r="L5581" s="25"/>
    </row>
    <row r="5582" ht="15.75">
      <c r="L5582" s="25"/>
    </row>
    <row r="5583" ht="15.75">
      <c r="L5583" s="25"/>
    </row>
    <row r="5584" ht="15.75">
      <c r="L5584" s="25"/>
    </row>
    <row r="5585" ht="15.75">
      <c r="L5585" s="25"/>
    </row>
    <row r="5586" ht="15.75">
      <c r="L5586" s="25"/>
    </row>
    <row r="5587" ht="15.75">
      <c r="L5587" s="25"/>
    </row>
    <row r="5588" ht="15.75">
      <c r="L5588" s="25"/>
    </row>
    <row r="5589" ht="15.75">
      <c r="L5589" s="25"/>
    </row>
    <row r="5590" ht="15.75">
      <c r="L5590" s="25"/>
    </row>
    <row r="5591" ht="15.75">
      <c r="L5591" s="25"/>
    </row>
    <row r="5592" ht="15.75">
      <c r="L5592" s="25"/>
    </row>
    <row r="5593" ht="15.75">
      <c r="L5593" s="25"/>
    </row>
    <row r="5594" ht="15.75">
      <c r="L5594" s="25"/>
    </row>
    <row r="5595" ht="15.75">
      <c r="L5595" s="25"/>
    </row>
    <row r="5596" ht="15.75">
      <c r="L5596" s="25"/>
    </row>
    <row r="5597" ht="15.75">
      <c r="L5597" s="25"/>
    </row>
    <row r="5598" ht="15.75">
      <c r="L5598" s="25"/>
    </row>
    <row r="5599" ht="15.75">
      <c r="L5599" s="25"/>
    </row>
    <row r="5600" ht="15.75">
      <c r="L5600" s="25"/>
    </row>
    <row r="5601" ht="15.75">
      <c r="L5601" s="25"/>
    </row>
    <row r="5602" ht="15.75">
      <c r="L5602" s="25"/>
    </row>
    <row r="5603" ht="15.75">
      <c r="L5603" s="25"/>
    </row>
    <row r="5604" ht="15.75">
      <c r="L5604" s="25"/>
    </row>
    <row r="5605" ht="15.75">
      <c r="L5605" s="25"/>
    </row>
    <row r="5606" ht="15.75">
      <c r="L5606" s="25"/>
    </row>
    <row r="5607" ht="15.75">
      <c r="L5607" s="25"/>
    </row>
    <row r="5608" ht="15.75">
      <c r="L5608" s="25"/>
    </row>
    <row r="5609" ht="15.75">
      <c r="L5609" s="25"/>
    </row>
    <row r="5610" ht="15.75">
      <c r="L5610" s="25"/>
    </row>
    <row r="5611" ht="15.75">
      <c r="L5611" s="25"/>
    </row>
    <row r="5612" ht="15.75">
      <c r="L5612" s="25"/>
    </row>
    <row r="5613" ht="15.75">
      <c r="L5613" s="25"/>
    </row>
    <row r="5614" ht="15.75">
      <c r="L5614" s="25"/>
    </row>
    <row r="5615" ht="15.75">
      <c r="L5615" s="25"/>
    </row>
    <row r="5616" ht="15.75">
      <c r="L5616" s="25"/>
    </row>
    <row r="5617" ht="15.75">
      <c r="L5617" s="25"/>
    </row>
    <row r="5618" ht="15.75">
      <c r="L5618" s="25"/>
    </row>
    <row r="5619" ht="15.75">
      <c r="L5619" s="25"/>
    </row>
    <row r="5620" ht="15.75">
      <c r="L5620" s="25"/>
    </row>
    <row r="5621" ht="15.75">
      <c r="L5621" s="25"/>
    </row>
    <row r="5622" ht="15.75">
      <c r="L5622" s="25"/>
    </row>
    <row r="5623" ht="15.75">
      <c r="L5623" s="25"/>
    </row>
    <row r="5624" ht="15.75">
      <c r="L5624" s="25"/>
    </row>
    <row r="5625" ht="15.75">
      <c r="L5625" s="25"/>
    </row>
    <row r="5626" ht="15.75">
      <c r="L5626" s="25"/>
    </row>
    <row r="5627" ht="15.75">
      <c r="L5627" s="25"/>
    </row>
    <row r="5628" ht="15.75">
      <c r="L5628" s="25"/>
    </row>
    <row r="5629" ht="15.75">
      <c r="L5629" s="25"/>
    </row>
    <row r="5630" ht="15.75">
      <c r="L5630" s="25"/>
    </row>
    <row r="5631" ht="15.75">
      <c r="L5631" s="25"/>
    </row>
    <row r="5632" ht="15.75">
      <c r="L5632" s="25"/>
    </row>
    <row r="5633" ht="15.75">
      <c r="L5633" s="25"/>
    </row>
    <row r="5634" ht="15.75">
      <c r="L5634" s="25"/>
    </row>
    <row r="5635" ht="15.75">
      <c r="L5635" s="25"/>
    </row>
    <row r="5636" ht="15.75">
      <c r="L5636" s="25"/>
    </row>
    <row r="5637" ht="15.75">
      <c r="L5637" s="25"/>
    </row>
    <row r="5638" ht="15.75">
      <c r="L5638" s="25"/>
    </row>
    <row r="5639" ht="15.75">
      <c r="L5639" s="25"/>
    </row>
    <row r="5640" ht="15.75">
      <c r="L5640" s="25"/>
    </row>
    <row r="5641" ht="15.75">
      <c r="L5641" s="25"/>
    </row>
    <row r="5642" ht="15.75">
      <c r="L5642" s="25"/>
    </row>
    <row r="5643" ht="15.75">
      <c r="L5643" s="25"/>
    </row>
    <row r="5644" ht="15.75">
      <c r="L5644" s="25"/>
    </row>
    <row r="5645" ht="15.75">
      <c r="L5645" s="25"/>
    </row>
    <row r="5646" ht="15.75">
      <c r="L5646" s="25"/>
    </row>
    <row r="5647" ht="15.75">
      <c r="L5647" s="25"/>
    </row>
    <row r="5648" ht="15.75">
      <c r="L5648" s="25"/>
    </row>
    <row r="5649" ht="15.75">
      <c r="L5649" s="25"/>
    </row>
    <row r="5650" ht="15.75">
      <c r="L5650" s="25"/>
    </row>
    <row r="5651" ht="15.75">
      <c r="L5651" s="25"/>
    </row>
    <row r="5652" ht="15.75">
      <c r="L5652" s="25"/>
    </row>
    <row r="5653" ht="15.75">
      <c r="L5653" s="25"/>
    </row>
    <row r="5654" ht="15.75">
      <c r="L5654" s="25"/>
    </row>
    <row r="5655" ht="15.75">
      <c r="L5655" s="25"/>
    </row>
    <row r="5656" ht="15.75">
      <c r="L5656" s="25"/>
    </row>
    <row r="5657" ht="15.75">
      <c r="L5657" s="25"/>
    </row>
    <row r="5658" ht="15.75">
      <c r="L5658" s="25"/>
    </row>
    <row r="5659" ht="15.75">
      <c r="L5659" s="25"/>
    </row>
    <row r="5660" ht="15.75">
      <c r="L5660" s="25"/>
    </row>
    <row r="5661" ht="15.75">
      <c r="L5661" s="25"/>
    </row>
    <row r="5662" ht="15.75">
      <c r="L5662" s="25"/>
    </row>
    <row r="5663" ht="15.75">
      <c r="L5663" s="25"/>
    </row>
    <row r="5664" ht="15.75">
      <c r="L5664" s="25"/>
    </row>
    <row r="5665" ht="15.75">
      <c r="L5665" s="25"/>
    </row>
    <row r="5666" ht="15.75">
      <c r="L5666" s="25"/>
    </row>
    <row r="5667" ht="15.75">
      <c r="L5667" s="25"/>
    </row>
    <row r="5668" ht="15.75">
      <c r="L5668" s="25"/>
    </row>
    <row r="5669" ht="15.75">
      <c r="L5669" s="25"/>
    </row>
    <row r="5670" ht="15.75">
      <c r="L5670" s="25"/>
    </row>
    <row r="5671" ht="15.75">
      <c r="L5671" s="25"/>
    </row>
    <row r="5672" ht="15.75">
      <c r="L5672" s="25"/>
    </row>
    <row r="5673" ht="15.75">
      <c r="L5673" s="25"/>
    </row>
    <row r="5674" ht="15.75">
      <c r="L5674" s="25"/>
    </row>
    <row r="5675" ht="15.75">
      <c r="L5675" s="25"/>
    </row>
    <row r="5676" ht="15.75">
      <c r="L5676" s="25"/>
    </row>
    <row r="5677" ht="15.75">
      <c r="L5677" s="25"/>
    </row>
    <row r="5678" ht="15.75">
      <c r="L5678" s="25"/>
    </row>
    <row r="5679" ht="15.75">
      <c r="L5679" s="25"/>
    </row>
    <row r="5680" ht="15.75">
      <c r="L5680" s="25"/>
    </row>
    <row r="5681" ht="15.75">
      <c r="L5681" s="25"/>
    </row>
    <row r="5682" ht="15.75">
      <c r="L5682" s="25"/>
    </row>
    <row r="5683" ht="15.75">
      <c r="L5683" s="25"/>
    </row>
    <row r="5684" ht="15.75">
      <c r="L5684" s="25"/>
    </row>
    <row r="5685" ht="15.75">
      <c r="L5685" s="25"/>
    </row>
    <row r="5686" ht="15.75">
      <c r="L5686" s="25"/>
    </row>
    <row r="5687" ht="15.75">
      <c r="L5687" s="25"/>
    </row>
    <row r="5688" ht="15.75">
      <c r="L5688" s="25"/>
    </row>
    <row r="5689" ht="15.75">
      <c r="L5689" s="25"/>
    </row>
    <row r="5690" ht="15.75">
      <c r="L5690" s="25"/>
    </row>
    <row r="5691" ht="15.75">
      <c r="L5691" s="25"/>
    </row>
    <row r="5692" ht="15.75">
      <c r="L5692" s="25"/>
    </row>
    <row r="5693" ht="15.75">
      <c r="L5693" s="25"/>
    </row>
    <row r="5694" ht="15.75">
      <c r="L5694" s="25"/>
    </row>
    <row r="5695" ht="15.75">
      <c r="L5695" s="25"/>
    </row>
    <row r="5696" ht="15.75">
      <c r="L5696" s="25"/>
    </row>
    <row r="5697" ht="15.75">
      <c r="L5697" s="25"/>
    </row>
    <row r="5698" ht="15.75">
      <c r="L5698" s="25"/>
    </row>
    <row r="5699" ht="15.75">
      <c r="L5699" s="25"/>
    </row>
    <row r="5700" ht="15.75">
      <c r="L5700" s="25"/>
    </row>
    <row r="5701" ht="15.75">
      <c r="L5701" s="25"/>
    </row>
    <row r="5702" ht="15.75">
      <c r="L5702" s="25"/>
    </row>
    <row r="5703" ht="15.75">
      <c r="L5703" s="25"/>
    </row>
    <row r="5704" ht="15.75">
      <c r="L5704" s="25"/>
    </row>
    <row r="5705" ht="15.75">
      <c r="L5705" s="25"/>
    </row>
    <row r="5706" ht="15.75">
      <c r="L5706" s="25"/>
    </row>
    <row r="5707" ht="15.75">
      <c r="L5707" s="25"/>
    </row>
    <row r="5708" ht="15.75">
      <c r="L5708" s="25"/>
    </row>
    <row r="5709" ht="15.75">
      <c r="L5709" s="25"/>
    </row>
    <row r="5710" ht="15.75">
      <c r="L5710" s="25"/>
    </row>
    <row r="5711" ht="15.75">
      <c r="L5711" s="25"/>
    </row>
    <row r="5712" ht="15.75">
      <c r="L5712" s="25"/>
    </row>
    <row r="5713" ht="15.75">
      <c r="L5713" s="25"/>
    </row>
    <row r="5714" ht="15.75">
      <c r="L5714" s="25"/>
    </row>
    <row r="5715" ht="15.75">
      <c r="L5715" s="25"/>
    </row>
    <row r="5716" ht="15.75">
      <c r="L5716" s="25"/>
    </row>
    <row r="5717" ht="15.75">
      <c r="L5717" s="25"/>
    </row>
    <row r="5718" ht="15.75">
      <c r="L5718" s="25"/>
    </row>
    <row r="5719" ht="15.75">
      <c r="L5719" s="25"/>
    </row>
    <row r="5720" ht="15.75">
      <c r="L5720" s="25"/>
    </row>
    <row r="5721" ht="15.75">
      <c r="L5721" s="25"/>
    </row>
    <row r="5722" ht="15.75">
      <c r="L5722" s="25"/>
    </row>
    <row r="5723" ht="15.75">
      <c r="L5723" s="25"/>
    </row>
    <row r="5724" ht="15.75">
      <c r="L5724" s="25"/>
    </row>
    <row r="5725" ht="15.75">
      <c r="L5725" s="25"/>
    </row>
    <row r="5726" ht="15.75">
      <c r="L5726" s="25"/>
    </row>
    <row r="5727" ht="15.75">
      <c r="L5727" s="25"/>
    </row>
    <row r="5728" ht="15.75">
      <c r="L5728" s="25"/>
    </row>
    <row r="5729" ht="15.75">
      <c r="L5729" s="25"/>
    </row>
    <row r="5730" ht="15.75">
      <c r="L5730" s="25"/>
    </row>
    <row r="5731" ht="15.75">
      <c r="L5731" s="25"/>
    </row>
    <row r="5732" ht="15.75">
      <c r="L5732" s="25"/>
    </row>
    <row r="5733" ht="15.75">
      <c r="L5733" s="25"/>
    </row>
    <row r="5734" ht="15.75">
      <c r="L5734" s="25"/>
    </row>
    <row r="5735" ht="15.75">
      <c r="L5735" s="25"/>
    </row>
    <row r="5736" ht="15.75">
      <c r="L5736" s="25"/>
    </row>
    <row r="5737" ht="15.75">
      <c r="L5737" s="25"/>
    </row>
    <row r="5738" ht="15.75">
      <c r="L5738" s="25"/>
    </row>
    <row r="5739" ht="15.75">
      <c r="L5739" s="25"/>
    </row>
    <row r="5740" ht="15.75">
      <c r="L5740" s="25"/>
    </row>
    <row r="5741" ht="15.75">
      <c r="L5741" s="25"/>
    </row>
    <row r="5742" ht="15.75">
      <c r="L5742" s="25"/>
    </row>
    <row r="5743" ht="15.75">
      <c r="L5743" s="25"/>
    </row>
    <row r="5744" ht="15.75">
      <c r="L5744" s="25"/>
    </row>
    <row r="5745" ht="15.75">
      <c r="L5745" s="25"/>
    </row>
    <row r="5746" ht="15.75">
      <c r="L5746" s="25"/>
    </row>
    <row r="5747" ht="15.75">
      <c r="L5747" s="25"/>
    </row>
    <row r="5748" ht="15.75">
      <c r="L5748" s="25"/>
    </row>
    <row r="5749" ht="15.75">
      <c r="L5749" s="25"/>
    </row>
    <row r="5750" ht="15.75">
      <c r="L5750" s="25"/>
    </row>
    <row r="5751" ht="15.75">
      <c r="L5751" s="25"/>
    </row>
    <row r="5752" ht="15.75">
      <c r="L5752" s="25"/>
    </row>
    <row r="5753" ht="15.75">
      <c r="L5753" s="25"/>
    </row>
    <row r="5754" ht="15.75">
      <c r="L5754" s="25"/>
    </row>
    <row r="5755" ht="15.75">
      <c r="L5755" s="25"/>
    </row>
    <row r="5756" ht="15.75">
      <c r="L5756" s="25"/>
    </row>
    <row r="5757" ht="15.75">
      <c r="L5757" s="25"/>
    </row>
    <row r="5758" ht="15.75">
      <c r="L5758" s="25"/>
    </row>
    <row r="5759" ht="15.75">
      <c r="L5759" s="25"/>
    </row>
    <row r="5760" ht="15.75">
      <c r="L5760" s="25"/>
    </row>
    <row r="5761" ht="15.75">
      <c r="L5761" s="25"/>
    </row>
    <row r="5762" ht="15.75">
      <c r="L5762" s="25"/>
    </row>
    <row r="5763" ht="15.75">
      <c r="L5763" s="25"/>
    </row>
    <row r="5764" ht="15.75">
      <c r="L5764" s="25"/>
    </row>
    <row r="5765" ht="15.75">
      <c r="L5765" s="25"/>
    </row>
    <row r="5766" ht="15.75">
      <c r="L5766" s="25"/>
    </row>
    <row r="5767" ht="15.75">
      <c r="L5767" s="25"/>
    </row>
    <row r="5768" ht="15.75">
      <c r="L5768" s="25"/>
    </row>
    <row r="5769" ht="15.75">
      <c r="L5769" s="25"/>
    </row>
    <row r="5770" ht="15.75">
      <c r="L5770" s="25"/>
    </row>
    <row r="5771" ht="15.75">
      <c r="L5771" s="25"/>
    </row>
    <row r="5772" ht="15.75">
      <c r="L5772" s="25"/>
    </row>
    <row r="5773" ht="15.75">
      <c r="L5773" s="25"/>
    </row>
    <row r="5774" ht="15.75">
      <c r="L5774" s="25"/>
    </row>
    <row r="5775" ht="15.75">
      <c r="L5775" s="25"/>
    </row>
    <row r="5776" ht="15.75">
      <c r="L5776" s="25"/>
    </row>
    <row r="5777" ht="15.75">
      <c r="L5777" s="25"/>
    </row>
    <row r="5778" ht="15.75">
      <c r="L5778" s="25"/>
    </row>
    <row r="5779" ht="15.75">
      <c r="L5779" s="25"/>
    </row>
    <row r="5780" ht="15.75">
      <c r="L5780" s="25"/>
    </row>
    <row r="5781" ht="15.75">
      <c r="L5781" s="25"/>
    </row>
    <row r="5782" ht="15.75">
      <c r="L5782" s="25"/>
    </row>
    <row r="5783" ht="15.75">
      <c r="L5783" s="25"/>
    </row>
    <row r="5784" ht="15.75">
      <c r="L5784" s="25"/>
    </row>
    <row r="5785" ht="15.75">
      <c r="L5785" s="25"/>
    </row>
    <row r="5786" ht="15.75">
      <c r="L5786" s="25"/>
    </row>
    <row r="5787" ht="15.75">
      <c r="L5787" s="25"/>
    </row>
    <row r="5788" ht="15.75">
      <c r="L5788" s="25"/>
    </row>
    <row r="5789" ht="15.75">
      <c r="L5789" s="25"/>
    </row>
    <row r="5790" ht="15.75">
      <c r="L5790" s="25"/>
    </row>
    <row r="5791" ht="15.75">
      <c r="L5791" s="25"/>
    </row>
    <row r="5792" ht="15.75">
      <c r="L5792" s="25"/>
    </row>
    <row r="5793" ht="15.75">
      <c r="L5793" s="25"/>
    </row>
    <row r="5794" ht="15.75">
      <c r="L5794" s="25"/>
    </row>
    <row r="5795" ht="15.75">
      <c r="L5795" s="25"/>
    </row>
    <row r="5796" ht="15.75">
      <c r="L5796" s="25"/>
    </row>
    <row r="5797" ht="15.75">
      <c r="L5797" s="25"/>
    </row>
    <row r="5798" ht="15.75">
      <c r="L5798" s="25"/>
    </row>
    <row r="5799" ht="15.75">
      <c r="L5799" s="25"/>
    </row>
    <row r="5800" ht="15.75">
      <c r="L5800" s="25"/>
    </row>
    <row r="5801" ht="15.75">
      <c r="L5801" s="25"/>
    </row>
    <row r="5802" ht="15.75">
      <c r="L5802" s="25"/>
    </row>
    <row r="5803" ht="15.75">
      <c r="L5803" s="25"/>
    </row>
    <row r="5804" ht="15.75">
      <c r="L5804" s="25"/>
    </row>
    <row r="5805" ht="15.75">
      <c r="L5805" s="25"/>
    </row>
    <row r="5806" ht="15.75">
      <c r="L5806" s="25"/>
    </row>
    <row r="5807" ht="15.75">
      <c r="L5807" s="25"/>
    </row>
    <row r="5808" ht="15.75">
      <c r="L5808" s="25"/>
    </row>
    <row r="5809" ht="15.75">
      <c r="L5809" s="25"/>
    </row>
    <row r="5810" ht="15.75">
      <c r="L5810" s="25"/>
    </row>
    <row r="5811" ht="15.75">
      <c r="L5811" s="25"/>
    </row>
    <row r="5812" ht="15.75">
      <c r="L5812" s="25"/>
    </row>
    <row r="5813" ht="15.75">
      <c r="L5813" s="25"/>
    </row>
    <row r="5814" ht="15.75">
      <c r="L5814" s="25"/>
    </row>
    <row r="5815" ht="15.75">
      <c r="L5815" s="25"/>
    </row>
    <row r="5816" ht="15.75">
      <c r="L5816" s="25"/>
    </row>
    <row r="5817" ht="15.75">
      <c r="L5817" s="25"/>
    </row>
    <row r="5818" ht="15.75">
      <c r="L5818" s="25"/>
    </row>
    <row r="5819" ht="15.75">
      <c r="L5819" s="25"/>
    </row>
    <row r="5820" ht="15.75">
      <c r="L5820" s="25"/>
    </row>
    <row r="5821" ht="15.75">
      <c r="L5821" s="25"/>
    </row>
    <row r="5822" ht="15.75">
      <c r="L5822" s="25"/>
    </row>
    <row r="5823" ht="15.75">
      <c r="L5823" s="25"/>
    </row>
    <row r="5824" ht="15.75">
      <c r="L5824" s="25"/>
    </row>
    <row r="5825" ht="15.75">
      <c r="L5825" s="25"/>
    </row>
    <row r="5826" ht="15.75">
      <c r="L5826" s="25"/>
    </row>
    <row r="5827" ht="15.75">
      <c r="L5827" s="25"/>
    </row>
    <row r="5828" ht="15.75">
      <c r="L5828" s="25"/>
    </row>
    <row r="5829" ht="15.75">
      <c r="L5829" s="25"/>
    </row>
    <row r="5830" ht="15.75">
      <c r="L5830" s="25"/>
    </row>
    <row r="5831" ht="15.75">
      <c r="L5831" s="25"/>
    </row>
    <row r="5832" ht="15.75">
      <c r="L5832" s="25"/>
    </row>
    <row r="5833" ht="15.75">
      <c r="L5833" s="25"/>
    </row>
    <row r="5834" ht="15.75">
      <c r="L5834" s="25"/>
    </row>
    <row r="5835" ht="15.75">
      <c r="L5835" s="25"/>
    </row>
    <row r="5836" ht="15.75">
      <c r="L5836" s="25"/>
    </row>
    <row r="5837" ht="15.75">
      <c r="L5837" s="25"/>
    </row>
    <row r="5838" ht="15.75">
      <c r="L5838" s="25"/>
    </row>
    <row r="5839" ht="15.75">
      <c r="L5839" s="25"/>
    </row>
    <row r="5840" ht="15.75">
      <c r="L5840" s="25"/>
    </row>
    <row r="5841" ht="15.75">
      <c r="L5841" s="25"/>
    </row>
    <row r="5842" ht="15.75">
      <c r="L5842" s="25"/>
    </row>
    <row r="5843" ht="15.75">
      <c r="L5843" s="25"/>
    </row>
    <row r="5844" ht="15.75">
      <c r="L5844" s="25"/>
    </row>
    <row r="5845" ht="15.75">
      <c r="L5845" s="25"/>
    </row>
    <row r="5846" ht="15.75">
      <c r="L5846" s="25"/>
    </row>
    <row r="5847" ht="15.75">
      <c r="L5847" s="25"/>
    </row>
    <row r="5848" ht="15.75">
      <c r="L5848" s="25"/>
    </row>
    <row r="5849" ht="15.75">
      <c r="L5849" s="25"/>
    </row>
    <row r="5850" ht="15.75">
      <c r="L5850" s="25"/>
    </row>
    <row r="5851" ht="15.75">
      <c r="L5851" s="25"/>
    </row>
    <row r="5852" ht="15.75">
      <c r="L5852" s="25"/>
    </row>
    <row r="5853" ht="15.75">
      <c r="L5853" s="25"/>
    </row>
    <row r="5854" ht="15.75">
      <c r="L5854" s="25"/>
    </row>
    <row r="5855" ht="15.75">
      <c r="L5855" s="25"/>
    </row>
    <row r="5856" ht="15.75">
      <c r="L5856" s="25"/>
    </row>
    <row r="5857" ht="15.75">
      <c r="L5857" s="25"/>
    </row>
    <row r="5858" ht="15.75">
      <c r="L5858" s="25"/>
    </row>
    <row r="5859" ht="15.75">
      <c r="L5859" s="25"/>
    </row>
    <row r="5860" ht="15.75">
      <c r="L5860" s="25"/>
    </row>
    <row r="5861" ht="15.75">
      <c r="L5861" s="25"/>
    </row>
    <row r="5862" ht="15.75">
      <c r="L5862" s="25"/>
    </row>
    <row r="5863" ht="15.75">
      <c r="L5863" s="25"/>
    </row>
    <row r="5864" ht="15.75">
      <c r="L5864" s="25"/>
    </row>
    <row r="5865" ht="15.75">
      <c r="L5865" s="25"/>
    </row>
    <row r="5866" ht="15.75">
      <c r="L5866" s="25"/>
    </row>
    <row r="5867" ht="15.75">
      <c r="L5867" s="25"/>
    </row>
    <row r="5868" ht="15.75">
      <c r="L5868" s="25"/>
    </row>
    <row r="5869" ht="15.75">
      <c r="L5869" s="25"/>
    </row>
    <row r="5870" ht="15.75">
      <c r="L5870" s="25"/>
    </row>
    <row r="5871" ht="15.75">
      <c r="L5871" s="25"/>
    </row>
    <row r="5872" ht="15.75">
      <c r="L5872" s="25"/>
    </row>
    <row r="5873" ht="15.75">
      <c r="L5873" s="25"/>
    </row>
    <row r="5874" ht="15.75">
      <c r="L5874" s="25"/>
    </row>
    <row r="5875" ht="15.75">
      <c r="L5875" s="25"/>
    </row>
    <row r="5876" ht="15.75">
      <c r="L5876" s="25"/>
    </row>
    <row r="5877" ht="15.75">
      <c r="L5877" s="25"/>
    </row>
    <row r="5878" ht="15.75">
      <c r="L5878" s="25"/>
    </row>
    <row r="5879" ht="15.75">
      <c r="L5879" s="25"/>
    </row>
    <row r="5880" ht="15.75">
      <c r="L5880" s="25"/>
    </row>
    <row r="5881" ht="15.75">
      <c r="L5881" s="25"/>
    </row>
    <row r="5882" ht="15.75">
      <c r="L5882" s="25"/>
    </row>
    <row r="5883" ht="15.75">
      <c r="L5883" s="25"/>
    </row>
    <row r="5884" ht="15.75">
      <c r="L5884" s="25"/>
    </row>
    <row r="5885" ht="15.75">
      <c r="L5885" s="25"/>
    </row>
    <row r="5886" ht="15.75">
      <c r="L5886" s="25"/>
    </row>
    <row r="5887" ht="15.75">
      <c r="L5887" s="25"/>
    </row>
    <row r="5888" ht="15.75">
      <c r="L5888" s="25"/>
    </row>
    <row r="5889" ht="15.75">
      <c r="L5889" s="25"/>
    </row>
    <row r="5890" ht="15.75">
      <c r="L5890" s="25"/>
    </row>
    <row r="5891" ht="15.75">
      <c r="L5891" s="25"/>
    </row>
    <row r="5892" ht="15.75">
      <c r="L5892" s="25"/>
    </row>
    <row r="5893" ht="15.75">
      <c r="L5893" s="25"/>
    </row>
    <row r="5894" ht="15.75">
      <c r="L5894" s="25"/>
    </row>
    <row r="5895" ht="15.75">
      <c r="L5895" s="25"/>
    </row>
    <row r="5896" ht="15.75">
      <c r="L5896" s="25"/>
    </row>
    <row r="5897" ht="15.75">
      <c r="L5897" s="25"/>
    </row>
    <row r="5898" ht="15.75">
      <c r="L5898" s="25"/>
    </row>
    <row r="5899" ht="15.75">
      <c r="L5899" s="25"/>
    </row>
    <row r="5900" ht="15.75">
      <c r="L5900" s="25"/>
    </row>
    <row r="5901" ht="15.75">
      <c r="L5901" s="25"/>
    </row>
    <row r="5902" ht="15.75">
      <c r="L5902" s="25"/>
    </row>
    <row r="5903" ht="15.75">
      <c r="L5903" s="25"/>
    </row>
    <row r="5904" ht="15.75">
      <c r="L5904" s="25"/>
    </row>
    <row r="5905" ht="15.75">
      <c r="L5905" s="25"/>
    </row>
    <row r="5906" ht="15.75">
      <c r="L5906" s="25"/>
    </row>
    <row r="5907" ht="15.75">
      <c r="L5907" s="25"/>
    </row>
    <row r="5908" ht="15.75">
      <c r="L5908" s="25"/>
    </row>
    <row r="5909" ht="15.75">
      <c r="L5909" s="25"/>
    </row>
    <row r="5910" ht="15.75">
      <c r="L5910" s="25"/>
    </row>
    <row r="5911" ht="15.75">
      <c r="L5911" s="25"/>
    </row>
    <row r="5912" ht="15.75">
      <c r="L5912" s="25"/>
    </row>
    <row r="5913" ht="15.75">
      <c r="L5913" s="25"/>
    </row>
    <row r="5914" ht="15.75">
      <c r="L5914" s="25"/>
    </row>
    <row r="5915" ht="15.75">
      <c r="L5915" s="25"/>
    </row>
    <row r="5916" ht="15.75">
      <c r="L5916" s="25"/>
    </row>
    <row r="5917" ht="15.75">
      <c r="L5917" s="25"/>
    </row>
    <row r="5918" ht="15.75">
      <c r="L5918" s="25"/>
    </row>
    <row r="5919" ht="15.75">
      <c r="L5919" s="25"/>
    </row>
    <row r="5920" ht="15.75">
      <c r="L5920" s="25"/>
    </row>
    <row r="5921" ht="15.75">
      <c r="L5921" s="25"/>
    </row>
    <row r="5922" ht="15.75">
      <c r="L5922" s="25"/>
    </row>
    <row r="5923" ht="15.75">
      <c r="L5923" s="25"/>
    </row>
    <row r="5924" ht="15.75">
      <c r="L5924" s="25"/>
    </row>
    <row r="5925" ht="15.75">
      <c r="L5925" s="25"/>
    </row>
    <row r="5926" ht="15.75">
      <c r="L5926" s="25"/>
    </row>
    <row r="5927" ht="15.75">
      <c r="L5927" s="25"/>
    </row>
    <row r="5928" ht="15.75">
      <c r="L5928" s="25"/>
    </row>
    <row r="5929" ht="15.75">
      <c r="L5929" s="25"/>
    </row>
    <row r="5930" ht="15.75">
      <c r="L5930" s="25"/>
    </row>
    <row r="5931" ht="15.75">
      <c r="L5931" s="25"/>
    </row>
    <row r="5932" ht="15.75">
      <c r="L5932" s="25"/>
    </row>
    <row r="5933" ht="15.75">
      <c r="L5933" s="25"/>
    </row>
    <row r="5934" ht="15.75">
      <c r="L5934" s="25"/>
    </row>
    <row r="5935" ht="15.75">
      <c r="L5935" s="25"/>
    </row>
    <row r="5936" ht="15.75">
      <c r="L5936" s="25"/>
    </row>
    <row r="5937" ht="15.75">
      <c r="L5937" s="25"/>
    </row>
    <row r="5938" ht="15.75">
      <c r="L5938" s="25"/>
    </row>
    <row r="5939" ht="15.75">
      <c r="L5939" s="25"/>
    </row>
    <row r="5940" ht="15.75">
      <c r="L5940" s="25"/>
    </row>
    <row r="5941" ht="15.75">
      <c r="L5941" s="25"/>
    </row>
    <row r="5942" ht="15.75">
      <c r="L5942" s="25"/>
    </row>
    <row r="5943" ht="15.75">
      <c r="L5943" s="25"/>
    </row>
    <row r="5944" ht="15.75">
      <c r="L5944" s="25"/>
    </row>
    <row r="5945" ht="15.75">
      <c r="L5945" s="25"/>
    </row>
    <row r="5946" ht="15.75">
      <c r="L5946" s="25"/>
    </row>
    <row r="5947" ht="15.75">
      <c r="L5947" s="25"/>
    </row>
    <row r="5948" ht="15.75">
      <c r="L5948" s="25"/>
    </row>
    <row r="5949" ht="15.75">
      <c r="L5949" s="25"/>
    </row>
    <row r="5950" ht="15.75">
      <c r="L5950" s="25"/>
    </row>
    <row r="5951" ht="15.75">
      <c r="L5951" s="25"/>
    </row>
    <row r="5952" ht="15.75">
      <c r="L5952" s="25"/>
    </row>
    <row r="5953" ht="15.75">
      <c r="L5953" s="25"/>
    </row>
    <row r="5954" ht="15.75">
      <c r="L5954" s="25"/>
    </row>
    <row r="5955" ht="15.75">
      <c r="L5955" s="25"/>
    </row>
    <row r="5956" ht="15.75">
      <c r="L5956" s="25"/>
    </row>
    <row r="5957" ht="15.75">
      <c r="L5957" s="25"/>
    </row>
    <row r="5958" ht="15.75">
      <c r="L5958" s="25"/>
    </row>
    <row r="5959" ht="15.75">
      <c r="L5959" s="25"/>
    </row>
    <row r="5960" ht="15.75">
      <c r="L5960" s="25"/>
    </row>
    <row r="5961" ht="15.75">
      <c r="L5961" s="25"/>
    </row>
    <row r="5962" ht="15.75">
      <c r="L5962" s="25"/>
    </row>
    <row r="5963" ht="15.75">
      <c r="L5963" s="25"/>
    </row>
    <row r="5964" ht="15.75">
      <c r="L5964" s="25"/>
    </row>
    <row r="5965" ht="15.75">
      <c r="L5965" s="25"/>
    </row>
    <row r="5966" ht="15.75">
      <c r="L5966" s="25"/>
    </row>
    <row r="5967" ht="15.75">
      <c r="L5967" s="25"/>
    </row>
    <row r="5968" ht="15.75">
      <c r="L5968" s="25"/>
    </row>
    <row r="5969" ht="15.75">
      <c r="L5969" s="25"/>
    </row>
    <row r="5970" ht="15.75">
      <c r="L5970" s="25"/>
    </row>
    <row r="5971" ht="15.75">
      <c r="L5971" s="25"/>
    </row>
    <row r="5972" ht="15.75">
      <c r="L5972" s="25"/>
    </row>
    <row r="5973" ht="15.75">
      <c r="L5973" s="25"/>
    </row>
    <row r="5974" ht="15.75">
      <c r="L5974" s="25"/>
    </row>
    <row r="5975" ht="15.75">
      <c r="L5975" s="25"/>
    </row>
    <row r="5976" ht="15.75">
      <c r="L5976" s="25"/>
    </row>
    <row r="5977" ht="15.75">
      <c r="L5977" s="25"/>
    </row>
    <row r="5978" ht="15.75">
      <c r="L5978" s="25"/>
    </row>
    <row r="5979" ht="15.75">
      <c r="L5979" s="25"/>
    </row>
    <row r="5980" ht="15.75">
      <c r="L5980" s="25"/>
    </row>
    <row r="5981" ht="15.75">
      <c r="L5981" s="25"/>
    </row>
    <row r="5982" ht="15.75">
      <c r="L5982" s="25"/>
    </row>
    <row r="5983" ht="15.75">
      <c r="L5983" s="25"/>
    </row>
    <row r="5984" ht="15.75">
      <c r="L5984" s="25"/>
    </row>
    <row r="5985" ht="15.75">
      <c r="L5985" s="25"/>
    </row>
    <row r="5986" ht="15.75">
      <c r="L5986" s="25"/>
    </row>
    <row r="5987" ht="15.75">
      <c r="L5987" s="25"/>
    </row>
    <row r="5988" ht="15.75">
      <c r="L5988" s="25"/>
    </row>
    <row r="5989" ht="15.75">
      <c r="L5989" s="25"/>
    </row>
    <row r="5990" ht="15.75">
      <c r="L5990" s="25"/>
    </row>
    <row r="5991" ht="15.75">
      <c r="L5991" s="25"/>
    </row>
    <row r="5992" ht="15.75">
      <c r="L5992" s="25"/>
    </row>
    <row r="5993" ht="15.75">
      <c r="L5993" s="25"/>
    </row>
    <row r="5994" ht="15.75">
      <c r="L5994" s="25"/>
    </row>
    <row r="5995" ht="15.75">
      <c r="L5995" s="25"/>
    </row>
    <row r="5996" ht="15.75">
      <c r="L5996" s="25"/>
    </row>
    <row r="5997" ht="15.75">
      <c r="L5997" s="25"/>
    </row>
    <row r="5998" ht="15.75">
      <c r="L5998" s="25"/>
    </row>
    <row r="5999" ht="15.75">
      <c r="L5999" s="25"/>
    </row>
    <row r="6000" ht="15.75">
      <c r="L6000" s="25"/>
    </row>
    <row r="6001" ht="15.75">
      <c r="L6001" s="25"/>
    </row>
    <row r="6002" ht="15.75">
      <c r="L6002" s="25"/>
    </row>
    <row r="6003" ht="15.75">
      <c r="L6003" s="25"/>
    </row>
    <row r="6004" ht="15.75">
      <c r="L6004" s="25"/>
    </row>
    <row r="6005" ht="15.75">
      <c r="L6005" s="25"/>
    </row>
    <row r="6006" ht="15.75">
      <c r="L6006" s="25"/>
    </row>
    <row r="6007" ht="15.75">
      <c r="L6007" s="25"/>
    </row>
    <row r="6008" ht="15.75">
      <c r="L6008" s="25"/>
    </row>
    <row r="6009" ht="15.75">
      <c r="L6009" s="25"/>
    </row>
    <row r="6010" ht="15.75">
      <c r="L6010" s="25"/>
    </row>
    <row r="6011" ht="15.75">
      <c r="L6011" s="25"/>
    </row>
    <row r="6012" ht="15.75">
      <c r="L6012" s="25"/>
    </row>
    <row r="6013" ht="15.75">
      <c r="L6013" s="25"/>
    </row>
    <row r="6014" ht="15.75">
      <c r="L6014" s="25"/>
    </row>
    <row r="6015" ht="15.75">
      <c r="L6015" s="25"/>
    </row>
    <row r="6016" ht="15.75">
      <c r="L6016" s="25"/>
    </row>
    <row r="6017" ht="15.75">
      <c r="L6017" s="25"/>
    </row>
    <row r="6018" ht="15.75">
      <c r="L6018" s="25"/>
    </row>
    <row r="6019" ht="15.75">
      <c r="L6019" s="25"/>
    </row>
    <row r="6020" ht="15.75">
      <c r="L6020" s="25"/>
    </row>
    <row r="6021" ht="15.75">
      <c r="L6021" s="25"/>
    </row>
    <row r="6022" ht="15.75">
      <c r="L6022" s="25"/>
    </row>
    <row r="6023" ht="15.75">
      <c r="L6023" s="25"/>
    </row>
    <row r="6024" ht="15.75">
      <c r="L6024" s="25"/>
    </row>
    <row r="6025" ht="15.75">
      <c r="L6025" s="25"/>
    </row>
    <row r="6026" ht="15.75">
      <c r="L6026" s="25"/>
    </row>
    <row r="6027" ht="15.75">
      <c r="L6027" s="25"/>
    </row>
    <row r="6028" ht="15.75">
      <c r="L6028" s="25"/>
    </row>
    <row r="6029" ht="15.75">
      <c r="L6029" s="25"/>
    </row>
    <row r="6030" ht="15.75">
      <c r="L6030" s="25"/>
    </row>
    <row r="6031" ht="15.75">
      <c r="L6031" s="25"/>
    </row>
    <row r="6032" ht="15.75">
      <c r="L6032" s="25"/>
    </row>
    <row r="6033" ht="15.75">
      <c r="L6033" s="25"/>
    </row>
    <row r="6034" ht="15.75">
      <c r="L6034" s="25"/>
    </row>
    <row r="6035" ht="15.75">
      <c r="L6035" s="25"/>
    </row>
    <row r="6036" ht="15.75">
      <c r="L6036" s="25"/>
    </row>
    <row r="6037" ht="15.75">
      <c r="L6037" s="25"/>
    </row>
    <row r="6038" ht="15.75">
      <c r="L6038" s="25"/>
    </row>
    <row r="6039" ht="15.75">
      <c r="L6039" s="25"/>
    </row>
    <row r="6040" ht="15.75">
      <c r="L6040" s="25"/>
    </row>
    <row r="6041" ht="15.75">
      <c r="L6041" s="25"/>
    </row>
    <row r="6042" ht="15.75">
      <c r="L6042" s="25"/>
    </row>
    <row r="6043" ht="15.75">
      <c r="L6043" s="25"/>
    </row>
    <row r="6044" ht="15.75">
      <c r="L6044" s="25"/>
    </row>
    <row r="6045" ht="15.75">
      <c r="L6045" s="25"/>
    </row>
    <row r="6046" ht="15.75">
      <c r="L6046" s="25"/>
    </row>
    <row r="6047" ht="15.75">
      <c r="L6047" s="25"/>
    </row>
    <row r="6048" ht="15.75">
      <c r="L6048" s="25"/>
    </row>
    <row r="6049" ht="15.75">
      <c r="L6049" s="25"/>
    </row>
    <row r="6050" ht="15.75">
      <c r="L6050" s="25"/>
    </row>
    <row r="6051" ht="15.75">
      <c r="L6051" s="25"/>
    </row>
    <row r="6052" ht="15.75">
      <c r="L6052" s="25"/>
    </row>
    <row r="6053" ht="15.75">
      <c r="L6053" s="25"/>
    </row>
    <row r="6054" ht="15.75">
      <c r="L6054" s="25"/>
    </row>
    <row r="6055" ht="15.75">
      <c r="L6055" s="25"/>
    </row>
    <row r="6056" ht="15.75">
      <c r="L6056" s="25"/>
    </row>
    <row r="6057" ht="15.75">
      <c r="L6057" s="25"/>
    </row>
    <row r="6058" ht="15.75">
      <c r="L6058" s="25"/>
    </row>
    <row r="6059" ht="15.75">
      <c r="L6059" s="25"/>
    </row>
    <row r="6060" ht="15.75">
      <c r="L6060" s="25"/>
    </row>
    <row r="6061" ht="15.75">
      <c r="L6061" s="25"/>
    </row>
    <row r="6062" ht="15.75">
      <c r="L6062" s="25"/>
    </row>
    <row r="6063" ht="15.75">
      <c r="L6063" s="25"/>
    </row>
    <row r="6064" ht="15.75">
      <c r="L6064" s="25"/>
    </row>
    <row r="6065" ht="15.75">
      <c r="L6065" s="25"/>
    </row>
    <row r="6066" ht="15.75">
      <c r="L6066" s="25"/>
    </row>
    <row r="6067" ht="15.75">
      <c r="L6067" s="25"/>
    </row>
    <row r="6068" ht="15.75">
      <c r="L6068" s="25"/>
    </row>
    <row r="6069" ht="15.75">
      <c r="L6069" s="25"/>
    </row>
    <row r="6070" ht="15.75">
      <c r="L6070" s="25"/>
    </row>
    <row r="6071" ht="15.75">
      <c r="L6071" s="25"/>
    </row>
    <row r="6072" ht="15.75">
      <c r="L6072" s="25"/>
    </row>
    <row r="6073" ht="15.75">
      <c r="L6073" s="25"/>
    </row>
    <row r="6074" ht="15.75">
      <c r="L6074" s="25"/>
    </row>
    <row r="6075" ht="15.75">
      <c r="L6075" s="25"/>
    </row>
    <row r="6076" ht="15.75">
      <c r="L6076" s="25"/>
    </row>
    <row r="6077" ht="15.75">
      <c r="L6077" s="25"/>
    </row>
    <row r="6078" ht="15.75">
      <c r="L6078" s="25"/>
    </row>
    <row r="6079" ht="15.75">
      <c r="L6079" s="25"/>
    </row>
    <row r="6080" ht="15.75">
      <c r="L6080" s="25"/>
    </row>
    <row r="6081" ht="15.75">
      <c r="L6081" s="25"/>
    </row>
    <row r="6082" ht="15.75">
      <c r="L6082" s="25"/>
    </row>
    <row r="6083" ht="15.75">
      <c r="L6083" s="25"/>
    </row>
    <row r="6084" ht="15.75">
      <c r="L6084" s="25"/>
    </row>
    <row r="6085" ht="15.75">
      <c r="L6085" s="25"/>
    </row>
    <row r="6086" ht="15.75">
      <c r="L6086" s="25"/>
    </row>
    <row r="6087" ht="15.75">
      <c r="L6087" s="25"/>
    </row>
    <row r="6088" ht="15.75">
      <c r="L6088" s="25"/>
    </row>
    <row r="6089" ht="15.75">
      <c r="L6089" s="25"/>
    </row>
    <row r="6090" ht="15.75">
      <c r="L6090" s="25"/>
    </row>
    <row r="6091" ht="15.75">
      <c r="L6091" s="25"/>
    </row>
    <row r="6092" ht="15.75">
      <c r="L6092" s="25"/>
    </row>
    <row r="6093" ht="15.75">
      <c r="L6093" s="25"/>
    </row>
    <row r="6094" ht="15.75">
      <c r="L6094" s="25"/>
    </row>
    <row r="6095" ht="15.75">
      <c r="L6095" s="25"/>
    </row>
    <row r="6096" ht="15.75">
      <c r="L6096" s="25"/>
    </row>
    <row r="6097" ht="15.75">
      <c r="L6097" s="25"/>
    </row>
    <row r="6098" ht="15.75">
      <c r="L6098" s="25"/>
    </row>
    <row r="6099" ht="15.75">
      <c r="L6099" s="25"/>
    </row>
    <row r="6100" ht="15.75">
      <c r="L6100" s="25"/>
    </row>
    <row r="6101" ht="15.75">
      <c r="L6101" s="25"/>
    </row>
    <row r="6102" ht="15.75">
      <c r="L6102" s="25"/>
    </row>
    <row r="6103" ht="15.75">
      <c r="L6103" s="25"/>
    </row>
    <row r="6104" ht="15.75">
      <c r="L6104" s="25"/>
    </row>
    <row r="6105" ht="15.75">
      <c r="L6105" s="25"/>
    </row>
    <row r="6106" ht="15.75">
      <c r="L6106" s="25"/>
    </row>
    <row r="6107" ht="15.75">
      <c r="L6107" s="25"/>
    </row>
    <row r="6108" ht="15.75">
      <c r="L6108" s="25"/>
    </row>
    <row r="6109" ht="15.75">
      <c r="L6109" s="25"/>
    </row>
    <row r="6110" ht="15.75">
      <c r="L6110" s="25"/>
    </row>
    <row r="6111" ht="15.75">
      <c r="L6111" s="25"/>
    </row>
    <row r="6112" ht="15.75">
      <c r="L6112" s="25"/>
    </row>
    <row r="6113" ht="15.75">
      <c r="L6113" s="25"/>
    </row>
    <row r="6114" ht="15.75">
      <c r="L6114" s="25"/>
    </row>
    <row r="6115" ht="15.75">
      <c r="L6115" s="25"/>
    </row>
    <row r="6116" ht="15.75">
      <c r="L6116" s="25"/>
    </row>
    <row r="6117" ht="15.75">
      <c r="L6117" s="25"/>
    </row>
    <row r="6118" ht="15.75">
      <c r="L6118" s="25"/>
    </row>
    <row r="6119" ht="15.75">
      <c r="L6119" s="25"/>
    </row>
    <row r="6120" ht="15.75">
      <c r="L6120" s="25"/>
    </row>
    <row r="6121" ht="15.75">
      <c r="L6121" s="25"/>
    </row>
    <row r="6122" ht="15.75">
      <c r="L6122" s="25"/>
    </row>
    <row r="6123" ht="15.75">
      <c r="L6123" s="25"/>
    </row>
    <row r="6124" ht="15.75">
      <c r="L6124" s="25"/>
    </row>
    <row r="6125" ht="15.75">
      <c r="L6125" s="25"/>
    </row>
    <row r="6126" ht="15.75">
      <c r="L6126" s="25"/>
    </row>
    <row r="6127" ht="15.75">
      <c r="L6127" s="25"/>
    </row>
    <row r="6128" ht="15.75">
      <c r="L6128" s="25"/>
    </row>
    <row r="6129" ht="15.75">
      <c r="L6129" s="25"/>
    </row>
    <row r="6130" ht="15.75">
      <c r="L6130" s="25"/>
    </row>
    <row r="6131" ht="15.75">
      <c r="L6131" s="25"/>
    </row>
    <row r="6132" ht="15.75">
      <c r="L6132" s="25"/>
    </row>
    <row r="6133" ht="15.75">
      <c r="L6133" s="25"/>
    </row>
    <row r="6134" ht="15.75">
      <c r="L6134" s="25"/>
    </row>
    <row r="6135" ht="15.75">
      <c r="L6135" s="25"/>
    </row>
    <row r="6136" ht="15.75">
      <c r="L6136" s="25"/>
    </row>
    <row r="6137" ht="15.75">
      <c r="L6137" s="25"/>
    </row>
    <row r="6138" ht="15.75">
      <c r="L6138" s="25"/>
    </row>
    <row r="6139" ht="15.75">
      <c r="L6139" s="25"/>
    </row>
    <row r="6140" ht="15.75">
      <c r="L6140" s="25"/>
    </row>
    <row r="6141" ht="15.75">
      <c r="L6141" s="25"/>
    </row>
    <row r="6142" ht="15.75">
      <c r="L6142" s="25"/>
    </row>
    <row r="6143" ht="15.75">
      <c r="L6143" s="25"/>
    </row>
    <row r="6144" ht="15.75">
      <c r="L6144" s="25"/>
    </row>
    <row r="6145" ht="15.75">
      <c r="L6145" s="25"/>
    </row>
    <row r="6146" ht="15.75">
      <c r="L6146" s="25"/>
    </row>
    <row r="6147" ht="15.75">
      <c r="L6147" s="25"/>
    </row>
    <row r="6148" ht="15.75">
      <c r="L6148" s="25"/>
    </row>
    <row r="6149" ht="15.75">
      <c r="L6149" s="25"/>
    </row>
    <row r="6150" ht="15.75">
      <c r="L6150" s="25"/>
    </row>
    <row r="6151" ht="15.75">
      <c r="L6151" s="25"/>
    </row>
    <row r="6152" ht="15.75">
      <c r="L6152" s="25"/>
    </row>
    <row r="6153" ht="15.75">
      <c r="L6153" s="25"/>
    </row>
    <row r="6154" ht="15.75">
      <c r="L6154" s="25"/>
    </row>
    <row r="6155" ht="15.75">
      <c r="L6155" s="25"/>
    </row>
    <row r="6156" ht="15.75">
      <c r="L6156" s="25"/>
    </row>
    <row r="6157" ht="15.75">
      <c r="L6157" s="25"/>
    </row>
    <row r="6158" ht="15.75">
      <c r="L6158" s="25"/>
    </row>
    <row r="6159" ht="15.75">
      <c r="L6159" s="25"/>
    </row>
    <row r="6160" ht="15.75">
      <c r="L6160" s="25"/>
    </row>
    <row r="6161" ht="15.75">
      <c r="L6161" s="25"/>
    </row>
    <row r="6162" ht="15.75">
      <c r="L6162" s="25"/>
    </row>
    <row r="6163" ht="15.75">
      <c r="L6163" s="25"/>
    </row>
    <row r="6164" ht="15.75">
      <c r="L6164" s="25"/>
    </row>
    <row r="6165" ht="15.75">
      <c r="L6165" s="25"/>
    </row>
    <row r="6166" ht="15.75">
      <c r="L6166" s="25"/>
    </row>
    <row r="6167" ht="15.75">
      <c r="L6167" s="25"/>
    </row>
    <row r="6168" ht="15.75">
      <c r="L6168" s="25"/>
    </row>
    <row r="6169" ht="15.75">
      <c r="L6169" s="25"/>
    </row>
    <row r="6170" ht="15.75">
      <c r="L6170" s="25"/>
    </row>
    <row r="6171" ht="15.75">
      <c r="L6171" s="25"/>
    </row>
    <row r="6172" ht="15.75">
      <c r="L6172" s="25"/>
    </row>
    <row r="6173" ht="15.75">
      <c r="L6173" s="25"/>
    </row>
    <row r="6174" ht="15.75">
      <c r="L6174" s="25"/>
    </row>
    <row r="6175" ht="15.75">
      <c r="L6175" s="25"/>
    </row>
    <row r="6176" ht="15.75">
      <c r="L6176" s="25"/>
    </row>
    <row r="6177" ht="15.75">
      <c r="L6177" s="25"/>
    </row>
    <row r="6178" ht="15.75">
      <c r="L6178" s="25"/>
    </row>
    <row r="6179" ht="15.75">
      <c r="L6179" s="25"/>
    </row>
    <row r="6180" ht="15.75">
      <c r="L6180" s="25"/>
    </row>
    <row r="6181" ht="15.75">
      <c r="L6181" s="25"/>
    </row>
    <row r="6182" ht="15.75">
      <c r="L6182" s="25"/>
    </row>
    <row r="6183" ht="15.75">
      <c r="L6183" s="25"/>
    </row>
    <row r="6184" ht="15.75">
      <c r="L6184" s="25"/>
    </row>
    <row r="6185" ht="15.75">
      <c r="L6185" s="25"/>
    </row>
    <row r="6186" ht="15.75">
      <c r="L6186" s="25"/>
    </row>
    <row r="6187" ht="15.75">
      <c r="L6187" s="25"/>
    </row>
    <row r="6188" ht="15.75">
      <c r="L6188" s="25"/>
    </row>
    <row r="6189" ht="15.75">
      <c r="L6189" s="25"/>
    </row>
    <row r="6190" ht="15.75">
      <c r="L6190" s="25"/>
    </row>
    <row r="6191" ht="15.75">
      <c r="L6191" s="25"/>
    </row>
    <row r="6192" ht="15.75">
      <c r="L6192" s="25"/>
    </row>
    <row r="6193" ht="15.75">
      <c r="L6193" s="25"/>
    </row>
    <row r="6194" ht="15.75">
      <c r="L6194" s="25"/>
    </row>
    <row r="6195" ht="15.75">
      <c r="L6195" s="25"/>
    </row>
    <row r="6196" ht="15.75">
      <c r="L6196" s="25"/>
    </row>
    <row r="6197" ht="15.75">
      <c r="L6197" s="25"/>
    </row>
    <row r="6198" ht="15.75">
      <c r="L6198" s="25"/>
    </row>
    <row r="6199" ht="15.75">
      <c r="L6199" s="25"/>
    </row>
    <row r="6200" ht="15.75">
      <c r="L6200" s="25"/>
    </row>
    <row r="6201" ht="15.75">
      <c r="L6201" s="25"/>
    </row>
    <row r="6202" ht="15.75">
      <c r="L6202" s="25"/>
    </row>
    <row r="6203" ht="15.75">
      <c r="L6203" s="25"/>
    </row>
    <row r="6204" ht="15.75">
      <c r="L6204" s="25"/>
    </row>
    <row r="6205" ht="15.75">
      <c r="L6205" s="25"/>
    </row>
    <row r="6206" ht="15.75">
      <c r="L6206" s="25"/>
    </row>
    <row r="6207" ht="15.75">
      <c r="L6207" s="25"/>
    </row>
    <row r="6208" ht="15.75">
      <c r="L6208" s="25"/>
    </row>
    <row r="6209" ht="15.75">
      <c r="L6209" s="25"/>
    </row>
    <row r="6210" ht="15.75">
      <c r="L6210" s="25"/>
    </row>
    <row r="6211" ht="15.75">
      <c r="L6211" s="25"/>
    </row>
    <row r="6212" ht="15.75">
      <c r="L6212" s="25"/>
    </row>
    <row r="6213" ht="15.75">
      <c r="L6213" s="25"/>
    </row>
    <row r="6214" ht="15.75">
      <c r="L6214" s="25"/>
    </row>
    <row r="6215" ht="15.75">
      <c r="L6215" s="25"/>
    </row>
    <row r="6216" ht="15.75">
      <c r="L6216" s="25"/>
    </row>
    <row r="6217" ht="15.75">
      <c r="L6217" s="25"/>
    </row>
    <row r="6218" ht="15.75">
      <c r="L6218" s="25"/>
    </row>
    <row r="6219" ht="15.75">
      <c r="L6219" s="25"/>
    </row>
    <row r="6220" ht="15.75">
      <c r="L6220" s="25"/>
    </row>
    <row r="6221" ht="15.75">
      <c r="L6221" s="25"/>
    </row>
    <row r="6222" ht="15.75">
      <c r="L6222" s="25"/>
    </row>
    <row r="6223" ht="15.75">
      <c r="L6223" s="25"/>
    </row>
    <row r="6224" ht="15.75">
      <c r="L6224" s="25"/>
    </row>
    <row r="6225" ht="15.75">
      <c r="L6225" s="25"/>
    </row>
    <row r="6226" ht="15.75">
      <c r="L6226" s="25"/>
    </row>
    <row r="6227" ht="15.75">
      <c r="L6227" s="25"/>
    </row>
    <row r="6228" ht="15.75">
      <c r="L6228" s="25"/>
    </row>
    <row r="6229" ht="15.75">
      <c r="L6229" s="25"/>
    </row>
    <row r="6230" ht="15.75">
      <c r="L6230" s="25"/>
    </row>
    <row r="6231" ht="15.75">
      <c r="L6231" s="25"/>
    </row>
    <row r="6232" ht="15.75">
      <c r="L6232" s="25"/>
    </row>
    <row r="6233" ht="15.75">
      <c r="L6233" s="25"/>
    </row>
    <row r="6234" ht="15.75">
      <c r="L6234" s="25"/>
    </row>
    <row r="6235" ht="15.75">
      <c r="L6235" s="25"/>
    </row>
    <row r="6236" ht="15.75">
      <c r="L6236" s="25"/>
    </row>
    <row r="6237" ht="15.75">
      <c r="L6237" s="25"/>
    </row>
    <row r="6238" ht="15.75">
      <c r="L6238" s="25"/>
    </row>
    <row r="6239" ht="15.75">
      <c r="L6239" s="25"/>
    </row>
    <row r="6240" ht="15.75">
      <c r="L6240" s="25"/>
    </row>
    <row r="6241" ht="15.75">
      <c r="L6241" s="25"/>
    </row>
    <row r="6242" ht="15.75">
      <c r="L6242" s="25"/>
    </row>
    <row r="6243" ht="15.75">
      <c r="L6243" s="25"/>
    </row>
    <row r="6244" ht="15.75">
      <c r="L6244" s="25"/>
    </row>
    <row r="6245" ht="15.75">
      <c r="L6245" s="25"/>
    </row>
    <row r="6246" ht="15.75">
      <c r="L6246" s="25"/>
    </row>
    <row r="6247" ht="15.75">
      <c r="L6247" s="25"/>
    </row>
    <row r="6248" ht="15.75">
      <c r="L6248" s="25"/>
    </row>
    <row r="6249" ht="15.75">
      <c r="L6249" s="25"/>
    </row>
    <row r="6250" ht="15.75">
      <c r="L6250" s="25"/>
    </row>
    <row r="6251" ht="15.75">
      <c r="L6251" s="25"/>
    </row>
    <row r="6252" ht="15.75">
      <c r="L6252" s="25"/>
    </row>
    <row r="6253" ht="15.75">
      <c r="L6253" s="25"/>
    </row>
    <row r="6254" ht="15.75">
      <c r="L6254" s="25"/>
    </row>
    <row r="6255" ht="15.75">
      <c r="L6255" s="25"/>
    </row>
    <row r="6256" ht="15.75">
      <c r="L6256" s="25"/>
    </row>
    <row r="6257" ht="15.75">
      <c r="L6257" s="25"/>
    </row>
    <row r="6258" ht="15.75">
      <c r="L6258" s="25"/>
    </row>
    <row r="6259" ht="15.75">
      <c r="L6259" s="25"/>
    </row>
    <row r="6260" ht="15.75">
      <c r="L6260" s="25"/>
    </row>
    <row r="6261" ht="15.75">
      <c r="L6261" s="25"/>
    </row>
    <row r="6262" ht="15.75">
      <c r="L6262" s="25"/>
    </row>
    <row r="6263" ht="15.75">
      <c r="L6263" s="25"/>
    </row>
    <row r="6264" ht="15.75">
      <c r="L6264" s="25"/>
    </row>
    <row r="6265" ht="15.75">
      <c r="L6265" s="25"/>
    </row>
    <row r="6266" ht="15.75">
      <c r="L6266" s="25"/>
    </row>
    <row r="6267" ht="15.75">
      <c r="L6267" s="25"/>
    </row>
    <row r="6268" ht="15.75">
      <c r="L6268" s="25"/>
    </row>
    <row r="6269" ht="15.75">
      <c r="L6269" s="25"/>
    </row>
    <row r="6270" ht="15.75">
      <c r="L6270" s="25"/>
    </row>
    <row r="6271" ht="15.75">
      <c r="L6271" s="25"/>
    </row>
    <row r="6272" ht="15.75">
      <c r="L6272" s="25"/>
    </row>
    <row r="6273" ht="15.75">
      <c r="L6273" s="25"/>
    </row>
    <row r="6274" ht="15.75">
      <c r="L6274" s="25"/>
    </row>
    <row r="6275" ht="15.75">
      <c r="L6275" s="25"/>
    </row>
    <row r="6276" ht="15.75">
      <c r="L6276" s="25"/>
    </row>
    <row r="6277" ht="15.75">
      <c r="L6277" s="25"/>
    </row>
    <row r="6278" ht="15.75">
      <c r="L6278" s="25"/>
    </row>
    <row r="6279" ht="15.75">
      <c r="L6279" s="25"/>
    </row>
    <row r="6280" ht="15.75">
      <c r="L6280" s="25"/>
    </row>
    <row r="6281" ht="15.75">
      <c r="L6281" s="25"/>
    </row>
    <row r="6282" ht="15.75">
      <c r="L6282" s="25"/>
    </row>
    <row r="6283" ht="15.75">
      <c r="L6283" s="25"/>
    </row>
    <row r="6284" ht="15.75">
      <c r="L6284" s="25"/>
    </row>
    <row r="6285" ht="15.75">
      <c r="L6285" s="25"/>
    </row>
    <row r="6286" ht="15.75">
      <c r="L6286" s="25"/>
    </row>
    <row r="6287" ht="15.75">
      <c r="L6287" s="25"/>
    </row>
    <row r="6288" ht="15.75">
      <c r="L6288" s="25"/>
    </row>
    <row r="6289" ht="15.75">
      <c r="L6289" s="25"/>
    </row>
    <row r="6290" ht="15.75">
      <c r="L6290" s="25"/>
    </row>
    <row r="6291" ht="15.75">
      <c r="L6291" s="25"/>
    </row>
    <row r="6292" ht="15.75">
      <c r="L6292" s="25"/>
    </row>
    <row r="6293" ht="15.75">
      <c r="L6293" s="25"/>
    </row>
    <row r="6294" ht="15.75">
      <c r="L6294" s="25"/>
    </row>
    <row r="6295" ht="15.75">
      <c r="L6295" s="25"/>
    </row>
    <row r="6296" ht="15.75">
      <c r="L6296" s="25"/>
    </row>
    <row r="6297" ht="15.75">
      <c r="L6297" s="25"/>
    </row>
    <row r="6298" ht="15.75">
      <c r="L6298" s="25"/>
    </row>
    <row r="6299" ht="15.75">
      <c r="L6299" s="25"/>
    </row>
    <row r="6300" ht="15.75">
      <c r="L6300" s="25"/>
    </row>
    <row r="6301" ht="15.75">
      <c r="L6301" s="25"/>
    </row>
    <row r="6302" ht="15.75">
      <c r="L6302" s="25"/>
    </row>
    <row r="6303" ht="15.75">
      <c r="L6303" s="25"/>
    </row>
    <row r="6304" ht="15.75">
      <c r="L6304" s="25"/>
    </row>
    <row r="6305" ht="15.75">
      <c r="L6305" s="25"/>
    </row>
    <row r="6306" ht="15.75">
      <c r="L6306" s="25"/>
    </row>
    <row r="6307" ht="15.75">
      <c r="L6307" s="25"/>
    </row>
    <row r="6308" ht="15.75">
      <c r="L6308" s="25"/>
    </row>
    <row r="6309" ht="15.75">
      <c r="L6309" s="25"/>
    </row>
    <row r="6310" ht="15.75">
      <c r="L6310" s="25"/>
    </row>
    <row r="6311" ht="15.75">
      <c r="L6311" s="25"/>
    </row>
    <row r="6312" ht="15.75">
      <c r="L6312" s="25"/>
    </row>
    <row r="6313" ht="15.75">
      <c r="L6313" s="25"/>
    </row>
    <row r="6314" ht="15.75">
      <c r="L6314" s="25"/>
    </row>
    <row r="6315" ht="15.75">
      <c r="L6315" s="25"/>
    </row>
    <row r="6316" ht="15.75">
      <c r="L6316" s="25"/>
    </row>
    <row r="6317" ht="15.75">
      <c r="L6317" s="25"/>
    </row>
    <row r="6318" ht="15.75">
      <c r="L6318" s="25"/>
    </row>
    <row r="6319" ht="15.75">
      <c r="L6319" s="25"/>
    </row>
    <row r="6320" ht="15.75">
      <c r="L6320" s="25"/>
    </row>
    <row r="6321" ht="15.75">
      <c r="L6321" s="25"/>
    </row>
    <row r="6322" ht="15.75">
      <c r="L6322" s="25"/>
    </row>
    <row r="6323" ht="15.75">
      <c r="L6323" s="25"/>
    </row>
    <row r="6324" ht="15.75">
      <c r="L6324" s="25"/>
    </row>
    <row r="6325" ht="15.75">
      <c r="L6325" s="25"/>
    </row>
    <row r="6326" ht="15.75">
      <c r="L6326" s="25"/>
    </row>
    <row r="6327" ht="15.75">
      <c r="L6327" s="25"/>
    </row>
    <row r="6328" ht="15.75">
      <c r="L6328" s="25"/>
    </row>
    <row r="6329" ht="15.75">
      <c r="L6329" s="25"/>
    </row>
    <row r="6330" ht="15.75">
      <c r="L6330" s="25"/>
    </row>
    <row r="6331" ht="15.75">
      <c r="L6331" s="25"/>
    </row>
    <row r="6332" ht="15.75">
      <c r="L6332" s="25"/>
    </row>
    <row r="6333" ht="15.75">
      <c r="L6333" s="25"/>
    </row>
    <row r="6334" ht="15.75">
      <c r="L6334" s="25"/>
    </row>
    <row r="6335" ht="15.75">
      <c r="L6335" s="25"/>
    </row>
    <row r="6336" ht="15.75">
      <c r="L6336" s="25"/>
    </row>
    <row r="6337" ht="15.75">
      <c r="L6337" s="25"/>
    </row>
    <row r="6338" ht="15.75">
      <c r="L6338" s="25"/>
    </row>
    <row r="6339" ht="15.75">
      <c r="L6339" s="25"/>
    </row>
    <row r="6340" ht="15.75">
      <c r="L6340" s="25"/>
    </row>
    <row r="6341" ht="15.75">
      <c r="L6341" s="25"/>
    </row>
    <row r="6342" ht="15.75">
      <c r="L6342" s="25"/>
    </row>
    <row r="6343" ht="15.75">
      <c r="L6343" s="25"/>
    </row>
    <row r="6344" ht="15.75">
      <c r="L6344" s="25"/>
    </row>
    <row r="6345" ht="15.75">
      <c r="L6345" s="25"/>
    </row>
    <row r="6346" ht="15.75">
      <c r="L6346" s="25"/>
    </row>
    <row r="6347" ht="15.75">
      <c r="L6347" s="25"/>
    </row>
    <row r="6348" ht="15.75">
      <c r="L6348" s="25"/>
    </row>
    <row r="6349" ht="15.75">
      <c r="L6349" s="25"/>
    </row>
    <row r="6350" ht="15.75">
      <c r="L6350" s="25"/>
    </row>
    <row r="6351" ht="15.75">
      <c r="L6351" s="25"/>
    </row>
    <row r="6352" ht="15.75">
      <c r="L6352" s="25"/>
    </row>
    <row r="6353" ht="15.75">
      <c r="L6353" s="25"/>
    </row>
    <row r="6354" ht="15.75">
      <c r="L6354" s="25"/>
    </row>
    <row r="6355" ht="15.75">
      <c r="L6355" s="25"/>
    </row>
    <row r="6356" ht="15.75">
      <c r="L6356" s="25"/>
    </row>
    <row r="6357" ht="15.75">
      <c r="L6357" s="25"/>
    </row>
    <row r="6358" ht="15.75">
      <c r="L6358" s="25"/>
    </row>
    <row r="6359" ht="15.75">
      <c r="L6359" s="25"/>
    </row>
    <row r="6360" ht="15.75">
      <c r="L6360" s="25"/>
    </row>
    <row r="6361" ht="15.75">
      <c r="L6361" s="25"/>
    </row>
    <row r="6362" ht="15.75">
      <c r="L6362" s="25"/>
    </row>
    <row r="6363" ht="15.75">
      <c r="L6363" s="25"/>
    </row>
    <row r="6364" ht="15.75">
      <c r="L6364" s="25"/>
    </row>
    <row r="6365" ht="15.75">
      <c r="L6365" s="25"/>
    </row>
    <row r="6366" ht="15.75">
      <c r="L6366" s="25"/>
    </row>
    <row r="6367" ht="15.75">
      <c r="L6367" s="25"/>
    </row>
    <row r="6368" ht="15.75">
      <c r="L6368" s="25"/>
    </row>
    <row r="6369" ht="15.75">
      <c r="L6369" s="25"/>
    </row>
    <row r="6370" ht="15.75">
      <c r="L6370" s="25"/>
    </row>
    <row r="6371" ht="15.75">
      <c r="L6371" s="25"/>
    </row>
    <row r="6372" ht="15.75">
      <c r="L6372" s="25"/>
    </row>
    <row r="6373" ht="15.75">
      <c r="L6373" s="25"/>
    </row>
    <row r="6374" ht="15.75">
      <c r="L6374" s="25"/>
    </row>
    <row r="6375" ht="15.75">
      <c r="L6375" s="25"/>
    </row>
    <row r="6376" ht="15.75">
      <c r="L6376" s="25"/>
    </row>
    <row r="6377" ht="15.75">
      <c r="L6377" s="25"/>
    </row>
    <row r="6378" ht="15.75">
      <c r="L6378" s="25"/>
    </row>
    <row r="6379" ht="15.75">
      <c r="L6379" s="25"/>
    </row>
    <row r="6380" ht="15.75">
      <c r="L6380" s="25"/>
    </row>
    <row r="6381" ht="15.75">
      <c r="L6381" s="25"/>
    </row>
    <row r="6382" ht="15.75">
      <c r="L6382" s="25"/>
    </row>
    <row r="6383" ht="15.75">
      <c r="L6383" s="25"/>
    </row>
    <row r="6384" ht="15.75">
      <c r="L6384" s="25"/>
    </row>
    <row r="6385" ht="15.75">
      <c r="L6385" s="25"/>
    </row>
    <row r="6386" ht="15.75">
      <c r="L6386" s="25"/>
    </row>
    <row r="6387" ht="15.75">
      <c r="L6387" s="25"/>
    </row>
    <row r="6388" ht="15.75">
      <c r="L6388" s="25"/>
    </row>
    <row r="6389" ht="15.75">
      <c r="L6389" s="25"/>
    </row>
    <row r="6390" ht="15.75">
      <c r="L6390" s="25"/>
    </row>
    <row r="6391" ht="15.75">
      <c r="L6391" s="25"/>
    </row>
    <row r="6392" ht="15.75">
      <c r="L6392" s="25"/>
    </row>
    <row r="6393" ht="15.75">
      <c r="L6393" s="25"/>
    </row>
    <row r="6394" ht="15.75">
      <c r="L6394" s="25"/>
    </row>
    <row r="6395" ht="15.75">
      <c r="L6395" s="25"/>
    </row>
    <row r="6396" ht="15.75">
      <c r="L6396" s="25"/>
    </row>
    <row r="6397" ht="15.75">
      <c r="L6397" s="25"/>
    </row>
    <row r="6398" ht="15.75">
      <c r="L6398" s="25"/>
    </row>
    <row r="6399" ht="15.75">
      <c r="L6399" s="25"/>
    </row>
    <row r="6400" ht="15.75">
      <c r="L6400" s="25"/>
    </row>
    <row r="6401" ht="15.75">
      <c r="L6401" s="25"/>
    </row>
    <row r="6402" ht="15.75">
      <c r="L6402" s="25"/>
    </row>
    <row r="6403" ht="15.75">
      <c r="L6403" s="25"/>
    </row>
    <row r="6404" ht="15.75">
      <c r="L6404" s="25"/>
    </row>
    <row r="6405" ht="15.75">
      <c r="L6405" s="25"/>
    </row>
    <row r="6406" ht="15.75">
      <c r="L6406" s="25"/>
    </row>
    <row r="6407" ht="15.75">
      <c r="L6407" s="25"/>
    </row>
    <row r="6408" ht="15.75">
      <c r="L6408" s="25"/>
    </row>
    <row r="6409" ht="15.75">
      <c r="L6409" s="25"/>
    </row>
    <row r="6410" ht="15.75">
      <c r="L6410" s="25"/>
    </row>
    <row r="6411" ht="15.75">
      <c r="L6411" s="25"/>
    </row>
    <row r="6412" ht="15.75">
      <c r="L6412" s="25"/>
    </row>
    <row r="6413" ht="15.75">
      <c r="L6413" s="25"/>
    </row>
    <row r="6414" ht="15.75">
      <c r="L6414" s="25"/>
    </row>
    <row r="6415" ht="15.75">
      <c r="L6415" s="25"/>
    </row>
    <row r="6416" ht="15.75">
      <c r="L6416" s="25"/>
    </row>
    <row r="6417" ht="15.75">
      <c r="L6417" s="25"/>
    </row>
    <row r="6418" ht="15.75">
      <c r="L6418" s="25"/>
    </row>
    <row r="6419" ht="15.75">
      <c r="L6419" s="25"/>
    </row>
    <row r="6420" ht="15.75">
      <c r="L6420" s="25"/>
    </row>
    <row r="6421" ht="15.75">
      <c r="L6421" s="25"/>
    </row>
    <row r="6422" ht="15.75">
      <c r="L6422" s="25"/>
    </row>
    <row r="6423" ht="15.75">
      <c r="L6423" s="25"/>
    </row>
    <row r="6424" ht="15.75">
      <c r="L6424" s="25"/>
    </row>
    <row r="6425" ht="15.75">
      <c r="L6425" s="25"/>
    </row>
    <row r="6426" ht="15.75">
      <c r="L6426" s="25"/>
    </row>
    <row r="6427" ht="15.75">
      <c r="L6427" s="25"/>
    </row>
    <row r="6428" ht="15.75">
      <c r="L6428" s="25"/>
    </row>
    <row r="6429" ht="15.75">
      <c r="L6429" s="25"/>
    </row>
    <row r="6430" ht="15.75">
      <c r="L6430" s="25"/>
    </row>
    <row r="6431" ht="15.75">
      <c r="L6431" s="25"/>
    </row>
    <row r="6432" ht="15.75">
      <c r="L6432" s="25"/>
    </row>
    <row r="6433" ht="15.75">
      <c r="L6433" s="25"/>
    </row>
    <row r="6434" ht="15.75">
      <c r="L6434" s="25"/>
    </row>
    <row r="6435" ht="15.75">
      <c r="L6435" s="25"/>
    </row>
    <row r="6436" ht="15.75">
      <c r="L6436" s="25"/>
    </row>
    <row r="6437" ht="15.75">
      <c r="L6437" s="25"/>
    </row>
    <row r="6438" ht="15.75">
      <c r="L6438" s="25"/>
    </row>
    <row r="6439" ht="15.75">
      <c r="L6439" s="25"/>
    </row>
    <row r="6440" ht="15.75">
      <c r="L6440" s="25"/>
    </row>
    <row r="6441" ht="15.75">
      <c r="L6441" s="25"/>
    </row>
    <row r="6442" ht="15.75">
      <c r="L6442" s="25"/>
    </row>
    <row r="6443" ht="15.75">
      <c r="L6443" s="25"/>
    </row>
    <row r="6444" ht="15.75">
      <c r="L6444" s="25"/>
    </row>
    <row r="6445" ht="15.75">
      <c r="L6445" s="25"/>
    </row>
    <row r="6446" ht="15.75">
      <c r="L6446" s="25"/>
    </row>
    <row r="6447" ht="15.75">
      <c r="L6447" s="25"/>
    </row>
    <row r="6448" ht="15.75">
      <c r="L6448" s="25"/>
    </row>
    <row r="6449" ht="15.75">
      <c r="L6449" s="25"/>
    </row>
    <row r="6450" ht="15.75">
      <c r="L6450" s="25"/>
    </row>
    <row r="6451" ht="15.75">
      <c r="L6451" s="25"/>
    </row>
    <row r="6452" ht="15.75">
      <c r="L6452" s="25"/>
    </row>
    <row r="6453" ht="15.75">
      <c r="L6453" s="25"/>
    </row>
    <row r="6454" ht="15.75">
      <c r="L6454" s="25"/>
    </row>
    <row r="6455" ht="15.75">
      <c r="L6455" s="25"/>
    </row>
    <row r="6456" ht="15.75">
      <c r="L6456" s="25"/>
    </row>
    <row r="6457" ht="15.75">
      <c r="L6457" s="25"/>
    </row>
    <row r="6458" ht="15.75">
      <c r="L6458" s="25"/>
    </row>
    <row r="6459" ht="15.75">
      <c r="L6459" s="25"/>
    </row>
    <row r="6460" ht="15.75">
      <c r="L6460" s="25"/>
    </row>
    <row r="6461" ht="15.75">
      <c r="L6461" s="25"/>
    </row>
    <row r="6462" ht="15.75">
      <c r="L6462" s="25"/>
    </row>
    <row r="6463" ht="15.75">
      <c r="L6463" s="25"/>
    </row>
    <row r="6464" ht="15.75">
      <c r="L6464" s="25"/>
    </row>
    <row r="6465" ht="15.75">
      <c r="L6465" s="25"/>
    </row>
    <row r="6466" ht="15.75">
      <c r="L6466" s="25"/>
    </row>
    <row r="6467" ht="15.75">
      <c r="L6467" s="25"/>
    </row>
    <row r="6468" ht="15.75">
      <c r="L6468" s="25"/>
    </row>
    <row r="6469" ht="15.75">
      <c r="L6469" s="25"/>
    </row>
    <row r="6470" ht="15.75">
      <c r="L6470" s="25"/>
    </row>
    <row r="6471" ht="15.75">
      <c r="L6471" s="25"/>
    </row>
    <row r="6472" ht="15.75">
      <c r="L6472" s="25"/>
    </row>
    <row r="6473" ht="15.75">
      <c r="L6473" s="25"/>
    </row>
    <row r="6474" ht="15.75">
      <c r="L6474" s="25"/>
    </row>
    <row r="6475" ht="15.75">
      <c r="L6475" s="25"/>
    </row>
    <row r="6476" ht="15.75">
      <c r="L6476" s="25"/>
    </row>
    <row r="6477" ht="15.75">
      <c r="L6477" s="25"/>
    </row>
    <row r="6478" ht="15.75">
      <c r="L6478" s="25"/>
    </row>
    <row r="6479" ht="15.75">
      <c r="L6479" s="25"/>
    </row>
    <row r="6480" ht="15.75">
      <c r="L6480" s="25"/>
    </row>
    <row r="6481" ht="15.75">
      <c r="L6481" s="25"/>
    </row>
    <row r="6482" ht="15.75">
      <c r="L6482" s="25"/>
    </row>
    <row r="6483" ht="15.75">
      <c r="L6483" s="25"/>
    </row>
    <row r="6484" ht="15.75">
      <c r="L6484" s="25"/>
    </row>
    <row r="6485" ht="15.75">
      <c r="L6485" s="25"/>
    </row>
    <row r="6486" ht="15.75">
      <c r="L6486" s="25"/>
    </row>
    <row r="6487" ht="15.75">
      <c r="L6487" s="25"/>
    </row>
    <row r="6488" ht="15.75">
      <c r="L6488" s="25"/>
    </row>
    <row r="6489" ht="15.75">
      <c r="L6489" s="25"/>
    </row>
    <row r="6490" ht="15.75">
      <c r="L6490" s="25"/>
    </row>
    <row r="6491" ht="15.75">
      <c r="L6491" s="25"/>
    </row>
    <row r="6492" ht="15.75">
      <c r="L6492" s="25"/>
    </row>
    <row r="6493" ht="15.75">
      <c r="L6493" s="25"/>
    </row>
    <row r="6494" ht="15.75">
      <c r="L6494" s="25"/>
    </row>
    <row r="6495" ht="15.75">
      <c r="L6495" s="25"/>
    </row>
    <row r="6496" ht="15.75">
      <c r="L6496" s="25"/>
    </row>
    <row r="6497" ht="15.75">
      <c r="L6497" s="25"/>
    </row>
    <row r="6498" ht="15.75">
      <c r="L6498" s="25"/>
    </row>
    <row r="6499" ht="15.75">
      <c r="L6499" s="25"/>
    </row>
    <row r="6500" ht="15.75">
      <c r="L6500" s="25"/>
    </row>
    <row r="6501" ht="15.75">
      <c r="L6501" s="25"/>
    </row>
    <row r="6502" ht="15.75">
      <c r="L6502" s="25"/>
    </row>
    <row r="6503" ht="15.75">
      <c r="L6503" s="25"/>
    </row>
    <row r="6504" ht="15.75">
      <c r="L6504" s="25"/>
    </row>
    <row r="6505" ht="15.75">
      <c r="L6505" s="25"/>
    </row>
    <row r="6506" ht="15.75">
      <c r="L6506" s="25"/>
    </row>
    <row r="6507" ht="15.75">
      <c r="L6507" s="25"/>
    </row>
    <row r="6508" ht="15.75">
      <c r="L6508" s="25"/>
    </row>
    <row r="6509" ht="15.75">
      <c r="L6509" s="25"/>
    </row>
    <row r="6510" ht="15.75">
      <c r="L6510" s="25"/>
    </row>
    <row r="6511" ht="15.75">
      <c r="L6511" s="25"/>
    </row>
    <row r="6512" ht="15.75">
      <c r="L6512" s="25"/>
    </row>
    <row r="6513" ht="15.75">
      <c r="L6513" s="25"/>
    </row>
    <row r="6514" ht="15.75">
      <c r="L6514" s="25"/>
    </row>
    <row r="6515" ht="15.75">
      <c r="L6515" s="25"/>
    </row>
    <row r="6516" ht="15.75">
      <c r="L6516" s="25"/>
    </row>
    <row r="6517" ht="15.75">
      <c r="L6517" s="25"/>
    </row>
    <row r="6518" ht="15.75">
      <c r="L6518" s="25"/>
    </row>
    <row r="6519" ht="15.75">
      <c r="L6519" s="25"/>
    </row>
    <row r="6520" ht="15.75">
      <c r="L6520" s="25"/>
    </row>
    <row r="6521" ht="15.75">
      <c r="L6521" s="25"/>
    </row>
    <row r="6522" ht="15.75">
      <c r="L6522" s="25"/>
    </row>
    <row r="6523" ht="15.75">
      <c r="L6523" s="25"/>
    </row>
    <row r="6524" ht="15.75">
      <c r="L6524" s="25"/>
    </row>
    <row r="6525" ht="15.75">
      <c r="L6525" s="25"/>
    </row>
    <row r="6526" ht="15.75">
      <c r="L6526" s="25"/>
    </row>
    <row r="6527" ht="15.75">
      <c r="L6527" s="25"/>
    </row>
    <row r="6528" ht="15.75">
      <c r="L6528" s="25"/>
    </row>
    <row r="6529" ht="15.75">
      <c r="L6529" s="25"/>
    </row>
    <row r="6530" ht="15.75">
      <c r="L6530" s="25"/>
    </row>
    <row r="6531" ht="15.75">
      <c r="L6531" s="25"/>
    </row>
    <row r="6532" ht="15.75">
      <c r="L6532" s="25"/>
    </row>
    <row r="6533" ht="15.75">
      <c r="L6533" s="25"/>
    </row>
    <row r="6534" ht="15.75">
      <c r="L6534" s="25"/>
    </row>
    <row r="6535" ht="15.75">
      <c r="L6535" s="25"/>
    </row>
    <row r="6536" ht="15.75">
      <c r="L6536" s="25"/>
    </row>
    <row r="6537" ht="15.75">
      <c r="L6537" s="25"/>
    </row>
    <row r="6538" ht="15.75">
      <c r="L6538" s="25"/>
    </row>
    <row r="6539" ht="15.75">
      <c r="L6539" s="25"/>
    </row>
    <row r="6540" ht="15.75">
      <c r="L6540" s="25"/>
    </row>
    <row r="6541" ht="15.75">
      <c r="L6541" s="25"/>
    </row>
    <row r="6542" ht="15.75">
      <c r="L6542" s="25"/>
    </row>
    <row r="6543" ht="15.75">
      <c r="L6543" s="25"/>
    </row>
    <row r="6544" ht="15.75">
      <c r="L6544" s="25"/>
    </row>
    <row r="6545" ht="15.75">
      <c r="L6545" s="25"/>
    </row>
    <row r="6546" ht="15.75">
      <c r="L6546" s="25"/>
    </row>
    <row r="6547" ht="15.75">
      <c r="L6547" s="25"/>
    </row>
    <row r="6548" ht="15.75">
      <c r="L6548" s="25"/>
    </row>
    <row r="6549" ht="15.75">
      <c r="L6549" s="25"/>
    </row>
    <row r="6550" ht="15.75">
      <c r="L6550" s="25"/>
    </row>
    <row r="6551" ht="15.75">
      <c r="L6551" s="25"/>
    </row>
    <row r="6552" ht="15.75">
      <c r="L6552" s="25"/>
    </row>
    <row r="6553" ht="15.75">
      <c r="L6553" s="25"/>
    </row>
    <row r="6554" ht="15.75">
      <c r="L6554" s="25"/>
    </row>
    <row r="6555" ht="15.75">
      <c r="L6555" s="25"/>
    </row>
    <row r="6556" ht="15.75">
      <c r="L6556" s="25"/>
    </row>
    <row r="6557" ht="15.75">
      <c r="L6557" s="25"/>
    </row>
    <row r="6558" ht="15.75">
      <c r="L6558" s="25"/>
    </row>
    <row r="6559" ht="15.75">
      <c r="L6559" s="25"/>
    </row>
    <row r="6560" ht="15.75">
      <c r="L6560" s="25"/>
    </row>
    <row r="6561" ht="15.75">
      <c r="L6561" s="25"/>
    </row>
    <row r="6562" ht="15.75">
      <c r="L6562" s="25"/>
    </row>
    <row r="6563" ht="15.75">
      <c r="L6563" s="25"/>
    </row>
    <row r="6564" ht="15.75">
      <c r="L6564" s="25"/>
    </row>
    <row r="6565" ht="15.75">
      <c r="L6565" s="25"/>
    </row>
    <row r="6566" ht="15.75">
      <c r="L6566" s="25"/>
    </row>
    <row r="6567" ht="15.75">
      <c r="L6567" s="25"/>
    </row>
    <row r="6568" ht="15.75">
      <c r="L6568" s="25"/>
    </row>
    <row r="6569" ht="15.75">
      <c r="L6569" s="25"/>
    </row>
    <row r="6570" ht="15.75">
      <c r="L6570" s="25"/>
    </row>
    <row r="6571" ht="15.75">
      <c r="L6571" s="25"/>
    </row>
    <row r="6572" ht="15.75">
      <c r="L6572" s="25"/>
    </row>
    <row r="6573" ht="15.75">
      <c r="L6573" s="25"/>
    </row>
    <row r="6574" ht="15.75">
      <c r="L6574" s="25"/>
    </row>
    <row r="6575" ht="15.75">
      <c r="L6575" s="25"/>
    </row>
    <row r="6576" ht="15.75">
      <c r="L6576" s="25"/>
    </row>
    <row r="6577" ht="15.75">
      <c r="L6577" s="25"/>
    </row>
    <row r="6578" ht="15.75">
      <c r="L6578" s="25"/>
    </row>
    <row r="6579" ht="15.75">
      <c r="L6579" s="25"/>
    </row>
    <row r="6580" ht="15.75">
      <c r="L6580" s="25"/>
    </row>
    <row r="6581" ht="15.75">
      <c r="L6581" s="25"/>
    </row>
    <row r="6582" ht="15.75">
      <c r="L6582" s="25"/>
    </row>
    <row r="6583" ht="15.75">
      <c r="L6583" s="25"/>
    </row>
    <row r="6584" ht="15.75">
      <c r="L6584" s="25"/>
    </row>
    <row r="6585" ht="15.75">
      <c r="L6585" s="25"/>
    </row>
    <row r="6586" ht="15.75">
      <c r="L6586" s="25"/>
    </row>
    <row r="6587" ht="15.75">
      <c r="L6587" s="25"/>
    </row>
    <row r="6588" ht="15.75">
      <c r="L6588" s="25"/>
    </row>
    <row r="6589" ht="15.75">
      <c r="L6589" s="25"/>
    </row>
    <row r="6590" ht="15.75">
      <c r="L6590" s="25"/>
    </row>
    <row r="6591" ht="15.75">
      <c r="L6591" s="25"/>
    </row>
    <row r="6592" ht="15.75">
      <c r="L6592" s="25"/>
    </row>
    <row r="6593" ht="15.75">
      <c r="L6593" s="25"/>
    </row>
    <row r="6594" ht="15.75">
      <c r="L6594" s="25"/>
    </row>
    <row r="6595" ht="15.75">
      <c r="L6595" s="25"/>
    </row>
    <row r="6596" ht="15.75">
      <c r="L6596" s="25"/>
    </row>
    <row r="6597" ht="15.75">
      <c r="L6597" s="25"/>
    </row>
    <row r="6598" ht="15.75">
      <c r="L6598" s="25"/>
    </row>
    <row r="6599" ht="15.75">
      <c r="L6599" s="25"/>
    </row>
    <row r="6600" ht="15.75">
      <c r="L6600" s="25"/>
    </row>
    <row r="6601" ht="15.75">
      <c r="L6601" s="25"/>
    </row>
    <row r="6602" ht="15.75">
      <c r="L6602" s="25"/>
    </row>
    <row r="6603" ht="15.75">
      <c r="L6603" s="25"/>
    </row>
    <row r="6604" ht="15.75">
      <c r="L6604" s="25"/>
    </row>
    <row r="6605" ht="15.75">
      <c r="L6605" s="25"/>
    </row>
    <row r="6606" ht="15.75">
      <c r="L6606" s="25"/>
    </row>
    <row r="6607" ht="15.75">
      <c r="L6607" s="25"/>
    </row>
    <row r="6608" ht="15.75">
      <c r="L6608" s="25"/>
    </row>
    <row r="6609" ht="15.75">
      <c r="L6609" s="25"/>
    </row>
    <row r="6610" ht="15.75">
      <c r="L6610" s="25"/>
    </row>
    <row r="6611" ht="15.75">
      <c r="L6611" s="25"/>
    </row>
    <row r="6612" ht="15.75">
      <c r="L6612" s="25"/>
    </row>
    <row r="6613" ht="15.75">
      <c r="L6613" s="25"/>
    </row>
    <row r="6614" ht="15.75">
      <c r="L6614" s="25"/>
    </row>
    <row r="6615" ht="15.75">
      <c r="L6615" s="25"/>
    </row>
    <row r="6616" ht="15.75">
      <c r="L6616" s="25"/>
    </row>
    <row r="6617" ht="15.75">
      <c r="L6617" s="25"/>
    </row>
    <row r="6618" ht="15.75">
      <c r="L6618" s="25"/>
    </row>
    <row r="6619" ht="15.75">
      <c r="L6619" s="25"/>
    </row>
    <row r="6620" ht="15.75">
      <c r="L6620" s="25"/>
    </row>
    <row r="6621" ht="15.75">
      <c r="L6621" s="25"/>
    </row>
    <row r="6622" ht="15.75">
      <c r="L6622" s="25"/>
    </row>
    <row r="6623" ht="15.75">
      <c r="L6623" s="25"/>
    </row>
    <row r="6624" ht="15.75">
      <c r="L6624" s="25"/>
    </row>
    <row r="6625" ht="15.75">
      <c r="L6625" s="25"/>
    </row>
    <row r="6626" ht="15.75">
      <c r="L6626" s="25"/>
    </row>
    <row r="6627" ht="15.75">
      <c r="L6627" s="25"/>
    </row>
    <row r="6628" ht="15.75">
      <c r="L6628" s="25"/>
    </row>
    <row r="6629" ht="15.75">
      <c r="L6629" s="25"/>
    </row>
    <row r="6630" ht="15.75">
      <c r="L6630" s="25"/>
    </row>
    <row r="6631" ht="15.75">
      <c r="L6631" s="25"/>
    </row>
    <row r="6632" ht="15.75">
      <c r="L6632" s="25"/>
    </row>
    <row r="6633" ht="15.75">
      <c r="L6633" s="25"/>
    </row>
    <row r="6634" ht="15.75">
      <c r="L6634" s="25"/>
    </row>
    <row r="6635" ht="15.75">
      <c r="L6635" s="25"/>
    </row>
    <row r="6636" ht="15.75">
      <c r="L6636" s="25"/>
    </row>
    <row r="6637" ht="15.75">
      <c r="L6637" s="25"/>
    </row>
    <row r="6638" ht="15.75">
      <c r="L6638" s="25"/>
    </row>
    <row r="6639" ht="15.75">
      <c r="L6639" s="25"/>
    </row>
    <row r="6640" ht="15.75">
      <c r="L6640" s="25"/>
    </row>
    <row r="6641" ht="15.75">
      <c r="L6641" s="25"/>
    </row>
    <row r="6642" ht="15.75">
      <c r="L6642" s="25"/>
    </row>
    <row r="6643" ht="15.75">
      <c r="L6643" s="25"/>
    </row>
    <row r="6644" ht="15.75">
      <c r="L6644" s="25"/>
    </row>
    <row r="6645" ht="15.75">
      <c r="L6645" s="25"/>
    </row>
    <row r="6646" ht="15.75">
      <c r="L6646" s="25"/>
    </row>
    <row r="6647" ht="15.75">
      <c r="L6647" s="25"/>
    </row>
    <row r="6648" ht="15.75">
      <c r="L6648" s="25"/>
    </row>
    <row r="6649" ht="15.75">
      <c r="L6649" s="25"/>
    </row>
    <row r="6650" ht="15.75">
      <c r="L6650" s="25"/>
    </row>
    <row r="6651" ht="15.75">
      <c r="L6651" s="25"/>
    </row>
    <row r="6652" ht="15.75">
      <c r="L6652" s="25"/>
    </row>
    <row r="6653" ht="15.75">
      <c r="L6653" s="25"/>
    </row>
    <row r="6654" ht="15.75">
      <c r="L6654" s="25"/>
    </row>
    <row r="6655" ht="15.75">
      <c r="L6655" s="25"/>
    </row>
    <row r="6656" ht="15.75">
      <c r="L6656" s="25"/>
    </row>
    <row r="6657" ht="15.75">
      <c r="L6657" s="25"/>
    </row>
    <row r="6658" ht="15.75">
      <c r="L6658" s="25"/>
    </row>
    <row r="6659" ht="15.75">
      <c r="L6659" s="25"/>
    </row>
    <row r="6660" ht="15.75">
      <c r="L6660" s="25"/>
    </row>
    <row r="6661" ht="15.75">
      <c r="L6661" s="25"/>
    </row>
    <row r="6662" ht="15.75">
      <c r="L6662" s="25"/>
    </row>
    <row r="6663" ht="15.75">
      <c r="L6663" s="25"/>
    </row>
    <row r="6664" ht="15.75">
      <c r="L6664" s="25"/>
    </row>
    <row r="6665" ht="15.75">
      <c r="L6665" s="25"/>
    </row>
    <row r="6666" ht="15.75">
      <c r="L6666" s="25"/>
    </row>
    <row r="6667" ht="15.75">
      <c r="L6667" s="25"/>
    </row>
    <row r="6668" ht="15.75">
      <c r="L6668" s="25"/>
    </row>
    <row r="6669" ht="15.75">
      <c r="L6669" s="25"/>
    </row>
    <row r="6670" ht="15.75">
      <c r="L6670" s="25"/>
    </row>
    <row r="6671" ht="15.75">
      <c r="L6671" s="25"/>
    </row>
    <row r="6672" ht="15.75">
      <c r="L6672" s="25"/>
    </row>
    <row r="6673" ht="15.75">
      <c r="L6673" s="25"/>
    </row>
    <row r="6674" ht="15.75">
      <c r="L6674" s="25"/>
    </row>
    <row r="6675" ht="15.75">
      <c r="L6675" s="25"/>
    </row>
    <row r="6676" ht="15.75">
      <c r="L6676" s="25"/>
    </row>
    <row r="6677" ht="15.75">
      <c r="L6677" s="25"/>
    </row>
    <row r="6678" ht="15.75">
      <c r="L6678" s="25"/>
    </row>
    <row r="6679" ht="15.75">
      <c r="L6679" s="25"/>
    </row>
    <row r="6680" ht="15.75">
      <c r="L6680" s="25"/>
    </row>
    <row r="6681" ht="15.75">
      <c r="L6681" s="25"/>
    </row>
    <row r="6682" ht="15.75">
      <c r="L6682" s="25"/>
    </row>
    <row r="6683" ht="15.75">
      <c r="L6683" s="25"/>
    </row>
    <row r="6684" ht="15.75">
      <c r="L6684" s="25"/>
    </row>
    <row r="6685" ht="15.75">
      <c r="L6685" s="25"/>
    </row>
    <row r="6686" ht="15.75">
      <c r="L6686" s="25"/>
    </row>
    <row r="6687" ht="15.75">
      <c r="L6687" s="25"/>
    </row>
    <row r="6688" ht="15.75">
      <c r="L6688" s="25"/>
    </row>
    <row r="6689" ht="15.75">
      <c r="L6689" s="25"/>
    </row>
    <row r="6690" ht="15.75">
      <c r="L6690" s="25"/>
    </row>
    <row r="6691" ht="15.75">
      <c r="L6691" s="25"/>
    </row>
    <row r="6692" ht="15.75">
      <c r="L6692" s="25"/>
    </row>
    <row r="6693" ht="15.75">
      <c r="L6693" s="25"/>
    </row>
    <row r="6694" ht="15.75">
      <c r="L6694" s="25"/>
    </row>
    <row r="6695" ht="15.75">
      <c r="L6695" s="25"/>
    </row>
    <row r="6696" ht="15.75">
      <c r="L6696" s="25"/>
    </row>
    <row r="6697" ht="15.75">
      <c r="L6697" s="25"/>
    </row>
    <row r="6698" ht="15.75">
      <c r="L6698" s="25"/>
    </row>
    <row r="6699" ht="15.75">
      <c r="L6699" s="25"/>
    </row>
    <row r="6700" ht="15.75">
      <c r="L6700" s="25"/>
    </row>
    <row r="6701" ht="15.75">
      <c r="L6701" s="25"/>
    </row>
    <row r="6702" ht="15.75">
      <c r="L6702" s="25"/>
    </row>
    <row r="6703" ht="15.75">
      <c r="L6703" s="25"/>
    </row>
    <row r="6704" ht="15.75">
      <c r="L6704" s="25"/>
    </row>
    <row r="6705" ht="15.75">
      <c r="L6705" s="25"/>
    </row>
    <row r="6706" ht="15.75">
      <c r="L6706" s="25"/>
    </row>
    <row r="6707" ht="15.75">
      <c r="L6707" s="25"/>
    </row>
    <row r="6708" ht="15.75">
      <c r="L6708" s="25"/>
    </row>
    <row r="6709" ht="15.75">
      <c r="L6709" s="25"/>
    </row>
    <row r="6710" ht="15.75">
      <c r="L6710" s="25"/>
    </row>
    <row r="6711" ht="15.75">
      <c r="L6711" s="25"/>
    </row>
    <row r="6712" ht="15.75">
      <c r="L6712" s="25"/>
    </row>
    <row r="6713" ht="15.75">
      <c r="L6713" s="25"/>
    </row>
    <row r="6714" ht="15.75">
      <c r="L6714" s="25"/>
    </row>
    <row r="6715" ht="15.75">
      <c r="L6715" s="25"/>
    </row>
    <row r="6716" ht="15.75">
      <c r="L6716" s="25"/>
    </row>
    <row r="6717" ht="15.75">
      <c r="L6717" s="25"/>
    </row>
    <row r="6718" ht="15.75">
      <c r="L6718" s="25"/>
    </row>
    <row r="6719" ht="15.75">
      <c r="L6719" s="25"/>
    </row>
    <row r="6720" ht="15.75">
      <c r="L6720" s="25"/>
    </row>
    <row r="6721" ht="15.75">
      <c r="L6721" s="25"/>
    </row>
    <row r="6722" ht="15.75">
      <c r="L6722" s="25"/>
    </row>
    <row r="6723" ht="15.75">
      <c r="L6723" s="25"/>
    </row>
    <row r="6724" ht="15.75">
      <c r="L6724" s="25"/>
    </row>
    <row r="6725" ht="15.75">
      <c r="L6725" s="25"/>
    </row>
    <row r="6726" ht="15.75">
      <c r="L6726" s="25"/>
    </row>
    <row r="6727" ht="15.75">
      <c r="L6727" s="25"/>
    </row>
    <row r="6728" ht="15.75">
      <c r="L6728" s="25"/>
    </row>
    <row r="6729" ht="15.75">
      <c r="L6729" s="25"/>
    </row>
    <row r="6730" ht="15.75">
      <c r="L6730" s="25"/>
    </row>
    <row r="6731" ht="15.75">
      <c r="L6731" s="25"/>
    </row>
    <row r="6732" ht="15.75">
      <c r="L6732" s="25"/>
    </row>
    <row r="6733" ht="15.75">
      <c r="L6733" s="25"/>
    </row>
    <row r="6734" ht="15.75">
      <c r="L6734" s="25"/>
    </row>
    <row r="6735" ht="15.75">
      <c r="L6735" s="25"/>
    </row>
    <row r="6736" ht="15.75">
      <c r="L6736" s="25"/>
    </row>
    <row r="6737" ht="15.75">
      <c r="L6737" s="25"/>
    </row>
    <row r="6738" ht="15.75">
      <c r="L6738" s="25"/>
    </row>
    <row r="6739" ht="15.75">
      <c r="L6739" s="25"/>
    </row>
    <row r="6740" ht="15.75">
      <c r="L6740" s="25"/>
    </row>
    <row r="6741" ht="15.75">
      <c r="L6741" s="25"/>
    </row>
    <row r="6742" ht="15.75">
      <c r="L6742" s="25"/>
    </row>
    <row r="6743" ht="15.75">
      <c r="L6743" s="25"/>
    </row>
    <row r="6744" ht="15.75">
      <c r="L6744" s="25"/>
    </row>
    <row r="6745" ht="15.75">
      <c r="L6745" s="25"/>
    </row>
    <row r="6746" ht="15.75">
      <c r="L6746" s="25"/>
    </row>
    <row r="6747" ht="15.75">
      <c r="L6747" s="25"/>
    </row>
    <row r="6748" ht="15.75">
      <c r="L6748" s="25"/>
    </row>
    <row r="6749" ht="15.75">
      <c r="L6749" s="25"/>
    </row>
    <row r="6750" ht="15.75">
      <c r="L6750" s="25"/>
    </row>
    <row r="6751" ht="15.75">
      <c r="L6751" s="25"/>
    </row>
    <row r="6752" ht="15.75">
      <c r="L6752" s="25"/>
    </row>
    <row r="6753" ht="15.75">
      <c r="L6753" s="25"/>
    </row>
    <row r="6754" ht="15.75">
      <c r="L6754" s="25"/>
    </row>
    <row r="6755" ht="15.75">
      <c r="L6755" s="25"/>
    </row>
    <row r="6756" ht="15.75">
      <c r="L6756" s="25"/>
    </row>
    <row r="6757" ht="15.75">
      <c r="L6757" s="25"/>
    </row>
    <row r="6758" ht="15.75">
      <c r="L6758" s="25"/>
    </row>
    <row r="6759" ht="15.75">
      <c r="L6759" s="25"/>
    </row>
    <row r="6760" ht="15.75">
      <c r="L6760" s="25"/>
    </row>
    <row r="6761" ht="15.75">
      <c r="L6761" s="25"/>
    </row>
    <row r="6762" ht="15.75">
      <c r="L6762" s="25"/>
    </row>
    <row r="6763" ht="15.75">
      <c r="L6763" s="25"/>
    </row>
    <row r="6764" ht="15.75">
      <c r="L6764" s="25"/>
    </row>
    <row r="6765" ht="15.75">
      <c r="L6765" s="25"/>
    </row>
    <row r="6766" ht="15.75">
      <c r="L6766" s="25"/>
    </row>
    <row r="6767" ht="15.75">
      <c r="L6767" s="25"/>
    </row>
    <row r="6768" ht="15.75">
      <c r="L6768" s="25"/>
    </row>
    <row r="6769" ht="15.75">
      <c r="L6769" s="25"/>
    </row>
    <row r="6770" ht="15.75">
      <c r="L6770" s="25"/>
    </row>
    <row r="6771" ht="15.75">
      <c r="L6771" s="25"/>
    </row>
    <row r="6772" ht="15.75">
      <c r="L6772" s="25"/>
    </row>
    <row r="6773" ht="15.75">
      <c r="L6773" s="25"/>
    </row>
    <row r="6774" ht="15.75">
      <c r="L6774" s="25"/>
    </row>
    <row r="6775" ht="15.75">
      <c r="L6775" s="25"/>
    </row>
    <row r="6776" ht="15.75">
      <c r="L6776" s="25"/>
    </row>
    <row r="6777" ht="15.75">
      <c r="L6777" s="25"/>
    </row>
    <row r="6778" ht="15.75">
      <c r="L6778" s="25"/>
    </row>
    <row r="6779" ht="15.75">
      <c r="L6779" s="25"/>
    </row>
    <row r="6780" ht="15.75">
      <c r="L6780" s="25"/>
    </row>
    <row r="6781" ht="15.75">
      <c r="L6781" s="25"/>
    </row>
    <row r="6782" ht="15.75">
      <c r="L6782" s="25"/>
    </row>
    <row r="6783" ht="15.75">
      <c r="L6783" s="25"/>
    </row>
    <row r="6784" ht="15.75">
      <c r="L6784" s="25"/>
    </row>
    <row r="6785" ht="15.75">
      <c r="L6785" s="25"/>
    </row>
    <row r="6786" ht="15.75">
      <c r="L6786" s="25"/>
    </row>
    <row r="6787" ht="15.75">
      <c r="L6787" s="25"/>
    </row>
    <row r="6788" ht="15.75">
      <c r="L6788" s="25"/>
    </row>
    <row r="6789" ht="15.75">
      <c r="L6789" s="25"/>
    </row>
    <row r="6790" ht="15.75">
      <c r="L6790" s="25"/>
    </row>
    <row r="6791" ht="15.75">
      <c r="L6791" s="25"/>
    </row>
    <row r="6792" ht="15.75">
      <c r="L6792" s="25"/>
    </row>
    <row r="6793" ht="15.75">
      <c r="L6793" s="25"/>
    </row>
    <row r="6794" ht="15.75">
      <c r="L6794" s="25"/>
    </row>
    <row r="6795" ht="15.75">
      <c r="L6795" s="25"/>
    </row>
    <row r="6796" ht="15.75">
      <c r="L6796" s="25"/>
    </row>
    <row r="6797" ht="15.75">
      <c r="L6797" s="25"/>
    </row>
    <row r="6798" ht="15.75">
      <c r="L6798" s="25"/>
    </row>
    <row r="6799" ht="15.75">
      <c r="L6799" s="25"/>
    </row>
    <row r="6800" ht="15.75">
      <c r="L6800" s="25"/>
    </row>
    <row r="6801" ht="15.75">
      <c r="L6801" s="25"/>
    </row>
    <row r="6802" ht="15.75">
      <c r="L6802" s="25"/>
    </row>
    <row r="6803" ht="15.75">
      <c r="L6803" s="25"/>
    </row>
    <row r="6804" ht="15.75">
      <c r="L6804" s="25"/>
    </row>
    <row r="6805" ht="15.75">
      <c r="L6805" s="25"/>
    </row>
    <row r="6806" ht="15.75">
      <c r="L6806" s="25"/>
    </row>
    <row r="6807" ht="15.75">
      <c r="L6807" s="25"/>
    </row>
    <row r="6808" ht="15.75">
      <c r="L6808" s="25"/>
    </row>
    <row r="6809" ht="15.75">
      <c r="L6809" s="25"/>
    </row>
    <row r="6810" ht="15.75">
      <c r="L6810" s="25"/>
    </row>
    <row r="6811" ht="15.75">
      <c r="L6811" s="25"/>
    </row>
    <row r="6812" ht="15.75">
      <c r="L6812" s="25"/>
    </row>
    <row r="6813" ht="15.75">
      <c r="L6813" s="25"/>
    </row>
    <row r="6814" ht="15.75">
      <c r="L6814" s="25"/>
    </row>
    <row r="6815" ht="15.75">
      <c r="L6815" s="25"/>
    </row>
    <row r="6816" ht="15.75">
      <c r="L6816" s="25"/>
    </row>
    <row r="6817" ht="15.75">
      <c r="L6817" s="25"/>
    </row>
    <row r="6818" ht="15.75">
      <c r="L6818" s="25"/>
    </row>
    <row r="6819" ht="15.75">
      <c r="L6819" s="25"/>
    </row>
    <row r="6820" ht="15.75">
      <c r="L6820" s="25"/>
    </row>
    <row r="6821" ht="15.75">
      <c r="L6821" s="25"/>
    </row>
    <row r="6822" ht="15.75">
      <c r="L6822" s="25"/>
    </row>
    <row r="6823" ht="15.75">
      <c r="L6823" s="25"/>
    </row>
    <row r="6824" ht="15.75">
      <c r="L6824" s="25"/>
    </row>
    <row r="6825" ht="15.75">
      <c r="L6825" s="25"/>
    </row>
    <row r="6826" ht="15.75">
      <c r="L6826" s="25"/>
    </row>
    <row r="6827" ht="15.75">
      <c r="L6827" s="25"/>
    </row>
    <row r="6828" ht="15.75">
      <c r="L6828" s="25"/>
    </row>
    <row r="6829" ht="15.75">
      <c r="L6829" s="25"/>
    </row>
    <row r="6830" ht="15.75">
      <c r="L6830" s="25"/>
    </row>
    <row r="6831" ht="15.75">
      <c r="L6831" s="25"/>
    </row>
    <row r="6832" ht="15.75">
      <c r="L6832" s="25"/>
    </row>
    <row r="6833" ht="15.75">
      <c r="L6833" s="25"/>
    </row>
    <row r="6834" ht="15.75">
      <c r="L6834" s="25"/>
    </row>
    <row r="6835" ht="15.75">
      <c r="L6835" s="25"/>
    </row>
    <row r="6836" ht="15.75">
      <c r="L6836" s="25"/>
    </row>
    <row r="6837" ht="15.75">
      <c r="L6837" s="25"/>
    </row>
    <row r="6838" ht="15.75">
      <c r="L6838" s="25"/>
    </row>
    <row r="6839" ht="15.75">
      <c r="L6839" s="25"/>
    </row>
    <row r="6840" ht="15.75">
      <c r="L6840" s="25"/>
    </row>
    <row r="6841" ht="15.75">
      <c r="L6841" s="25"/>
    </row>
    <row r="6842" ht="15.75">
      <c r="L6842" s="25"/>
    </row>
    <row r="6843" ht="15.75">
      <c r="L6843" s="25"/>
    </row>
    <row r="6844" ht="15.75">
      <c r="L6844" s="25"/>
    </row>
    <row r="6845" ht="15.75">
      <c r="L6845" s="25"/>
    </row>
    <row r="6846" ht="15.75">
      <c r="L6846" s="25"/>
    </row>
    <row r="6847" ht="15.75">
      <c r="L6847" s="25"/>
    </row>
    <row r="6848" ht="15.75">
      <c r="L6848" s="25"/>
    </row>
    <row r="6849" ht="15.75">
      <c r="L6849" s="25"/>
    </row>
    <row r="6850" ht="15.75">
      <c r="L6850" s="25"/>
    </row>
    <row r="6851" ht="15.75">
      <c r="L6851" s="25"/>
    </row>
    <row r="6852" ht="15.75">
      <c r="L6852" s="25"/>
    </row>
    <row r="6853" ht="15.75">
      <c r="L6853" s="25"/>
    </row>
    <row r="6854" ht="15.75">
      <c r="L6854" s="25"/>
    </row>
    <row r="6855" ht="15.75">
      <c r="L6855" s="25"/>
    </row>
    <row r="6856" ht="15.75">
      <c r="L6856" s="25"/>
    </row>
    <row r="6857" ht="15.75">
      <c r="L6857" s="25"/>
    </row>
    <row r="6858" ht="15.75">
      <c r="L6858" s="25"/>
    </row>
    <row r="6859" ht="15.75">
      <c r="L6859" s="25"/>
    </row>
    <row r="6860" ht="15.75">
      <c r="L6860" s="25"/>
    </row>
    <row r="6861" ht="15.75">
      <c r="L6861" s="25"/>
    </row>
    <row r="6862" ht="15.75">
      <c r="L6862" s="25"/>
    </row>
    <row r="6863" ht="15.75">
      <c r="L6863" s="25"/>
    </row>
    <row r="6864" ht="15.75">
      <c r="L6864" s="25"/>
    </row>
    <row r="6865" ht="15.75">
      <c r="L6865" s="25"/>
    </row>
    <row r="6866" ht="15.75">
      <c r="L6866" s="25"/>
    </row>
    <row r="6867" ht="15.75">
      <c r="L6867" s="25"/>
    </row>
    <row r="6868" ht="15.75">
      <c r="L6868" s="25"/>
    </row>
    <row r="6869" ht="15.75">
      <c r="L6869" s="25"/>
    </row>
    <row r="6870" ht="15.75">
      <c r="L6870" s="25"/>
    </row>
    <row r="6871" ht="15.75">
      <c r="L6871" s="25"/>
    </row>
    <row r="6872" ht="15.75">
      <c r="L6872" s="25"/>
    </row>
    <row r="6873" ht="15.75">
      <c r="L6873" s="25"/>
    </row>
    <row r="6874" ht="15.75">
      <c r="L6874" s="25"/>
    </row>
    <row r="6875" ht="15.75">
      <c r="L6875" s="25"/>
    </row>
    <row r="6876" ht="15.75">
      <c r="L6876" s="25"/>
    </row>
    <row r="6877" ht="15.75">
      <c r="L6877" s="25"/>
    </row>
    <row r="6878" ht="15.75">
      <c r="L6878" s="25"/>
    </row>
    <row r="6879" ht="15.75">
      <c r="L6879" s="25"/>
    </row>
    <row r="6880" ht="15.75">
      <c r="L6880" s="25"/>
    </row>
    <row r="6881" ht="15.75">
      <c r="L6881" s="25"/>
    </row>
    <row r="6882" ht="15.75">
      <c r="L6882" s="25"/>
    </row>
    <row r="6883" ht="15.75">
      <c r="L6883" s="25"/>
    </row>
    <row r="6884" ht="15.75">
      <c r="L6884" s="25"/>
    </row>
    <row r="6885" ht="15.75">
      <c r="L6885" s="25"/>
    </row>
    <row r="6886" ht="15.75">
      <c r="L6886" s="25"/>
    </row>
    <row r="6887" ht="15.75">
      <c r="L6887" s="25"/>
    </row>
    <row r="6888" ht="15.75">
      <c r="L6888" s="25"/>
    </row>
    <row r="6889" ht="15.75">
      <c r="L6889" s="25"/>
    </row>
    <row r="6890" ht="15.75">
      <c r="L6890" s="25"/>
    </row>
    <row r="6891" ht="15.75">
      <c r="L6891" s="25"/>
    </row>
    <row r="6892" ht="15.75">
      <c r="L6892" s="25"/>
    </row>
    <row r="6893" ht="15.75">
      <c r="L6893" s="25"/>
    </row>
    <row r="6894" ht="15.75">
      <c r="L6894" s="25"/>
    </row>
    <row r="6895" ht="15.75">
      <c r="L6895" s="25"/>
    </row>
    <row r="6896" ht="15.75">
      <c r="L6896" s="25"/>
    </row>
    <row r="6897" ht="15.75">
      <c r="L6897" s="25"/>
    </row>
    <row r="6898" ht="15.75">
      <c r="L6898" s="25"/>
    </row>
    <row r="6899" ht="15.75">
      <c r="L6899" s="25"/>
    </row>
    <row r="6900" ht="15.75">
      <c r="L6900" s="25"/>
    </row>
    <row r="6901" ht="15.75">
      <c r="L6901" s="25"/>
    </row>
    <row r="6902" ht="15.75">
      <c r="L6902" s="25"/>
    </row>
    <row r="6903" ht="15.75">
      <c r="L6903" s="25"/>
    </row>
    <row r="6904" ht="15.75">
      <c r="L6904" s="25"/>
    </row>
    <row r="6905" ht="15.75">
      <c r="L6905" s="25"/>
    </row>
    <row r="6906" ht="15.75">
      <c r="L6906" s="25"/>
    </row>
    <row r="6907" ht="15.75">
      <c r="L6907" s="25"/>
    </row>
    <row r="6908" ht="15.75">
      <c r="L6908" s="25"/>
    </row>
    <row r="6909" ht="15.75">
      <c r="L6909" s="25"/>
    </row>
    <row r="6910" ht="15.75">
      <c r="L6910" s="25"/>
    </row>
    <row r="6911" ht="15.75">
      <c r="L6911" s="25"/>
    </row>
    <row r="6912" ht="15.75">
      <c r="L6912" s="25"/>
    </row>
    <row r="6913" ht="15.75">
      <c r="L6913" s="25"/>
    </row>
    <row r="6914" ht="15.75">
      <c r="L6914" s="25"/>
    </row>
    <row r="6915" ht="15.75">
      <c r="L6915" s="25"/>
    </row>
    <row r="6916" ht="15.75">
      <c r="L6916" s="25"/>
    </row>
    <row r="6917" ht="15.75">
      <c r="L6917" s="25"/>
    </row>
    <row r="6918" ht="15.75">
      <c r="L6918" s="25"/>
    </row>
    <row r="6919" ht="15.75">
      <c r="L6919" s="25"/>
    </row>
    <row r="6920" ht="15.75">
      <c r="L6920" s="25"/>
    </row>
    <row r="6921" ht="15.75">
      <c r="L6921" s="25"/>
    </row>
    <row r="6922" ht="15.75">
      <c r="L6922" s="25"/>
    </row>
    <row r="6923" ht="15.75">
      <c r="L6923" s="25"/>
    </row>
    <row r="6924" ht="15.75">
      <c r="L6924" s="25"/>
    </row>
    <row r="6925" ht="15.75">
      <c r="L6925" s="25"/>
    </row>
    <row r="6926" ht="15.75">
      <c r="L6926" s="25"/>
    </row>
    <row r="6927" ht="15.75">
      <c r="L6927" s="25"/>
    </row>
    <row r="6928" ht="15.75">
      <c r="L6928" s="25"/>
    </row>
    <row r="6929" ht="15.75">
      <c r="L6929" s="25"/>
    </row>
    <row r="6930" ht="15.75">
      <c r="L6930" s="25"/>
    </row>
    <row r="6931" ht="15.75">
      <c r="L6931" s="25"/>
    </row>
    <row r="6932" ht="15.75">
      <c r="L6932" s="25"/>
    </row>
    <row r="6933" ht="15.75">
      <c r="L6933" s="25"/>
    </row>
    <row r="6934" ht="15.75">
      <c r="L6934" s="25"/>
    </row>
    <row r="6935" ht="15.75">
      <c r="L6935" s="25"/>
    </row>
    <row r="6936" ht="15.75">
      <c r="L6936" s="25"/>
    </row>
    <row r="6937" ht="15.75">
      <c r="L6937" s="25"/>
    </row>
    <row r="6938" ht="15.75">
      <c r="L6938" s="25"/>
    </row>
    <row r="6939" ht="15.75">
      <c r="L6939" s="25"/>
    </row>
    <row r="6940" ht="15.75">
      <c r="L6940" s="25"/>
    </row>
    <row r="6941" ht="15.75">
      <c r="L6941" s="25"/>
    </row>
    <row r="6942" ht="15.75">
      <c r="L6942" s="25"/>
    </row>
    <row r="6943" ht="15.75">
      <c r="L6943" s="25"/>
    </row>
    <row r="6944" ht="15.75">
      <c r="L6944" s="25"/>
    </row>
    <row r="6945" ht="15.75">
      <c r="L6945" s="25"/>
    </row>
    <row r="6946" ht="15.75">
      <c r="L6946" s="25"/>
    </row>
    <row r="6947" ht="15.75">
      <c r="L6947" s="25"/>
    </row>
    <row r="6948" ht="15.75">
      <c r="L6948" s="25"/>
    </row>
    <row r="6949" ht="15.75">
      <c r="L6949" s="25"/>
    </row>
    <row r="6950" ht="15.75">
      <c r="L6950" s="25"/>
    </row>
    <row r="6951" ht="15.75">
      <c r="L6951" s="25"/>
    </row>
    <row r="6952" ht="15.75">
      <c r="L6952" s="25"/>
    </row>
    <row r="6953" ht="15.75">
      <c r="L6953" s="25"/>
    </row>
    <row r="6954" ht="15.75">
      <c r="L6954" s="25"/>
    </row>
    <row r="6955" ht="15.75">
      <c r="L6955" s="25"/>
    </row>
    <row r="6956" ht="15.75">
      <c r="L6956" s="25"/>
    </row>
    <row r="6957" ht="15.75">
      <c r="L6957" s="25"/>
    </row>
    <row r="6958" ht="15.75">
      <c r="L6958" s="25"/>
    </row>
    <row r="6959" ht="15.75">
      <c r="L6959" s="25"/>
    </row>
    <row r="6960" ht="15.75">
      <c r="L6960" s="25"/>
    </row>
    <row r="6961" ht="15.75">
      <c r="L6961" s="25"/>
    </row>
    <row r="6962" ht="15.75">
      <c r="L6962" s="25"/>
    </row>
    <row r="6963" ht="15.75">
      <c r="L6963" s="25"/>
    </row>
    <row r="6964" ht="15.75">
      <c r="L6964" s="25"/>
    </row>
    <row r="6965" ht="15.75">
      <c r="L6965" s="25"/>
    </row>
    <row r="6966" ht="15.75">
      <c r="L6966" s="25"/>
    </row>
    <row r="6967" ht="15.75">
      <c r="L6967" s="25"/>
    </row>
    <row r="6968" ht="15.75">
      <c r="L6968" s="25"/>
    </row>
    <row r="6969" ht="15.75">
      <c r="L6969" s="25"/>
    </row>
    <row r="6970" ht="15.75">
      <c r="L6970" s="25"/>
    </row>
    <row r="6971" ht="15.75">
      <c r="L6971" s="25"/>
    </row>
    <row r="6972" ht="15.75">
      <c r="L6972" s="25"/>
    </row>
    <row r="6973" ht="15.75">
      <c r="L6973" s="25"/>
    </row>
    <row r="6974" ht="15.75">
      <c r="L6974" s="25"/>
    </row>
    <row r="6975" ht="15.75">
      <c r="L6975" s="25"/>
    </row>
    <row r="6976" ht="15.75">
      <c r="L6976" s="25"/>
    </row>
    <row r="6977" ht="15.75">
      <c r="L6977" s="25"/>
    </row>
    <row r="6978" ht="15.75">
      <c r="L6978" s="25"/>
    </row>
    <row r="6979" ht="15.75">
      <c r="L6979" s="25"/>
    </row>
    <row r="6980" ht="15.75">
      <c r="L6980" s="25"/>
    </row>
    <row r="6981" ht="15.75">
      <c r="L6981" s="25"/>
    </row>
    <row r="6982" ht="15.75">
      <c r="L6982" s="25"/>
    </row>
    <row r="6983" ht="15.75">
      <c r="L6983" s="25"/>
    </row>
    <row r="6984" ht="15.75">
      <c r="L6984" s="25"/>
    </row>
    <row r="6985" ht="15.75">
      <c r="L6985" s="25"/>
    </row>
    <row r="6986" ht="15.75">
      <c r="L6986" s="25"/>
    </row>
    <row r="6987" ht="15.75">
      <c r="L6987" s="25"/>
    </row>
    <row r="6988" ht="15.75">
      <c r="L6988" s="25"/>
    </row>
    <row r="6989" ht="15.75">
      <c r="L6989" s="25"/>
    </row>
    <row r="6990" ht="15.75">
      <c r="L6990" s="25"/>
    </row>
    <row r="6991" ht="15.75">
      <c r="L6991" s="25"/>
    </row>
    <row r="6992" ht="15.75">
      <c r="L6992" s="25"/>
    </row>
    <row r="6993" ht="15.75">
      <c r="L6993" s="25"/>
    </row>
    <row r="6994" ht="15.75">
      <c r="L6994" s="25"/>
    </row>
    <row r="6995" ht="15.75">
      <c r="L6995" s="25"/>
    </row>
    <row r="6996" ht="15.75">
      <c r="L6996" s="25"/>
    </row>
    <row r="6997" ht="15.75">
      <c r="L6997" s="25"/>
    </row>
    <row r="6998" ht="15.75">
      <c r="L6998" s="25"/>
    </row>
    <row r="6999" ht="15.75">
      <c r="L6999" s="25"/>
    </row>
    <row r="7000" ht="15.75">
      <c r="L7000" s="25"/>
    </row>
    <row r="7001" ht="15.75">
      <c r="L7001" s="25"/>
    </row>
    <row r="7002" ht="15.75">
      <c r="L7002" s="25"/>
    </row>
    <row r="7003" ht="15.75">
      <c r="L7003" s="25"/>
    </row>
    <row r="7004" ht="15.75">
      <c r="L7004" s="25"/>
    </row>
    <row r="7005" ht="15.75">
      <c r="L7005" s="25"/>
    </row>
    <row r="7006" ht="15.75">
      <c r="L7006" s="25"/>
    </row>
    <row r="7007" ht="15.75">
      <c r="L7007" s="25"/>
    </row>
    <row r="7008" ht="15.75">
      <c r="L7008" s="25"/>
    </row>
    <row r="7009" ht="15.75">
      <c r="L7009" s="25"/>
    </row>
    <row r="7010" ht="15.75">
      <c r="L7010" s="25"/>
    </row>
    <row r="7011" ht="15.75">
      <c r="L7011" s="25"/>
    </row>
    <row r="7012" ht="15.75">
      <c r="L7012" s="25"/>
    </row>
    <row r="7013" ht="15.75">
      <c r="L7013" s="25"/>
    </row>
    <row r="7014" ht="15.75">
      <c r="L7014" s="25"/>
    </row>
    <row r="7015" ht="15.75">
      <c r="L7015" s="25"/>
    </row>
    <row r="7016" ht="15.75">
      <c r="L7016" s="25"/>
    </row>
    <row r="7017" ht="15.75">
      <c r="L7017" s="25"/>
    </row>
    <row r="7018" ht="15.75">
      <c r="L7018" s="25"/>
    </row>
    <row r="7019" ht="15.75">
      <c r="L7019" s="25"/>
    </row>
    <row r="7020" ht="15.75">
      <c r="L7020" s="25"/>
    </row>
    <row r="7021" ht="15.75">
      <c r="L7021" s="25"/>
    </row>
    <row r="7022" ht="15.75">
      <c r="L7022" s="25"/>
    </row>
    <row r="7023" ht="15.75">
      <c r="L7023" s="25"/>
    </row>
    <row r="7024" ht="15.75">
      <c r="L7024" s="25"/>
    </row>
    <row r="7025" ht="15.75">
      <c r="L7025" s="25"/>
    </row>
    <row r="7026" ht="15.75">
      <c r="L7026" s="25"/>
    </row>
    <row r="7027" ht="15.75">
      <c r="L7027" s="25"/>
    </row>
    <row r="7028" ht="15.75">
      <c r="L7028" s="25"/>
    </row>
    <row r="7029" ht="15.75">
      <c r="L7029" s="25"/>
    </row>
    <row r="7030" ht="15.75">
      <c r="L7030" s="25"/>
    </row>
    <row r="7031" ht="15.75">
      <c r="L7031" s="25"/>
    </row>
    <row r="7032" ht="15.75">
      <c r="L7032" s="25"/>
    </row>
    <row r="7033" ht="15.75">
      <c r="L7033" s="25"/>
    </row>
    <row r="7034" ht="15.75">
      <c r="L7034" s="25"/>
    </row>
    <row r="7035" ht="15.75">
      <c r="L7035" s="25"/>
    </row>
    <row r="7036" ht="15.75">
      <c r="L7036" s="25"/>
    </row>
    <row r="7037" ht="15.75">
      <c r="L7037" s="25"/>
    </row>
    <row r="7038" ht="15.75">
      <c r="L7038" s="25"/>
    </row>
    <row r="7039" ht="15.75">
      <c r="L7039" s="25"/>
    </row>
    <row r="7040" ht="15.75">
      <c r="L7040" s="25"/>
    </row>
    <row r="7041" ht="15.75">
      <c r="L7041" s="25"/>
    </row>
    <row r="7042" ht="15.75">
      <c r="L7042" s="25"/>
    </row>
    <row r="7043" ht="15.75">
      <c r="L7043" s="25"/>
    </row>
    <row r="7044" ht="15.75">
      <c r="L7044" s="25"/>
    </row>
    <row r="7045" ht="15.75">
      <c r="L7045" s="25"/>
    </row>
    <row r="7046" ht="15.75">
      <c r="L7046" s="25"/>
    </row>
    <row r="7047" ht="15.75">
      <c r="L7047" s="25"/>
    </row>
    <row r="7048" ht="15.75">
      <c r="L7048" s="25"/>
    </row>
    <row r="7049" ht="15.75">
      <c r="L7049" s="25"/>
    </row>
    <row r="7050" ht="15.75">
      <c r="L7050" s="25"/>
    </row>
    <row r="7051" ht="15.75">
      <c r="L7051" s="25"/>
    </row>
    <row r="7052" ht="15.75">
      <c r="L7052" s="25"/>
    </row>
    <row r="7053" ht="15.75">
      <c r="L7053" s="25"/>
    </row>
    <row r="7054" ht="15.75">
      <c r="L7054" s="25"/>
    </row>
    <row r="7055" ht="15.75">
      <c r="L7055" s="25"/>
    </row>
    <row r="7056" ht="15.75">
      <c r="L7056" s="25"/>
    </row>
    <row r="7057" ht="15.75">
      <c r="L7057" s="25"/>
    </row>
    <row r="7058" ht="15.75">
      <c r="L7058" s="25"/>
    </row>
    <row r="7059" ht="15.75">
      <c r="L7059" s="25"/>
    </row>
    <row r="7060" ht="15.75">
      <c r="L7060" s="25"/>
    </row>
    <row r="7061" ht="15.75">
      <c r="L7061" s="25"/>
    </row>
    <row r="7062" ht="15.75">
      <c r="L7062" s="25"/>
    </row>
    <row r="7063" ht="15.75">
      <c r="L7063" s="25"/>
    </row>
    <row r="7064" ht="15.75">
      <c r="L7064" s="25"/>
    </row>
    <row r="7065" ht="15.75">
      <c r="L7065" s="25"/>
    </row>
    <row r="7066" ht="15.75">
      <c r="L7066" s="25"/>
    </row>
    <row r="7067" ht="15.75">
      <c r="L7067" s="25"/>
    </row>
    <row r="7068" ht="15.75">
      <c r="L7068" s="25"/>
    </row>
    <row r="7069" ht="15.75">
      <c r="L7069" s="25"/>
    </row>
    <row r="7070" ht="15.75">
      <c r="L7070" s="25"/>
    </row>
    <row r="7071" ht="15.75">
      <c r="L7071" s="25"/>
    </row>
    <row r="7072" ht="15.75">
      <c r="L7072" s="25"/>
    </row>
    <row r="7073" ht="15.75">
      <c r="L7073" s="25"/>
    </row>
    <row r="7074" ht="15.75">
      <c r="L7074" s="25"/>
    </row>
    <row r="7075" ht="15.75">
      <c r="L7075" s="25"/>
    </row>
    <row r="7076" ht="15.75">
      <c r="L7076" s="25"/>
    </row>
    <row r="7077" ht="15.75">
      <c r="L7077" s="25"/>
    </row>
    <row r="7078" ht="15.75">
      <c r="L7078" s="25"/>
    </row>
    <row r="7079" ht="15.75">
      <c r="L7079" s="25"/>
    </row>
    <row r="7080" ht="15.75">
      <c r="L7080" s="25"/>
    </row>
    <row r="7081" ht="15.75">
      <c r="L7081" s="25"/>
    </row>
    <row r="7082" ht="15.75">
      <c r="L7082" s="25"/>
    </row>
    <row r="7083" ht="15.75">
      <c r="L7083" s="25"/>
    </row>
    <row r="7084" ht="15.75">
      <c r="L7084" s="25"/>
    </row>
    <row r="7085" ht="15.75">
      <c r="L7085" s="25"/>
    </row>
    <row r="7086" ht="15.75">
      <c r="L7086" s="25"/>
    </row>
    <row r="7087" ht="15.75">
      <c r="L7087" s="25"/>
    </row>
    <row r="7088" ht="15.75">
      <c r="L7088" s="25"/>
    </row>
    <row r="7089" ht="15.75">
      <c r="L7089" s="25"/>
    </row>
    <row r="7090" ht="15.75">
      <c r="L7090" s="25"/>
    </row>
    <row r="7091" ht="15.75">
      <c r="L7091" s="25"/>
    </row>
    <row r="7092" ht="15.75">
      <c r="L7092" s="25"/>
    </row>
    <row r="7093" ht="15.75">
      <c r="L7093" s="25"/>
    </row>
    <row r="7094" ht="15.75">
      <c r="L7094" s="25"/>
    </row>
    <row r="7095" ht="15.75">
      <c r="L7095" s="25"/>
    </row>
    <row r="7096" ht="15.75">
      <c r="L7096" s="25"/>
    </row>
    <row r="7097" ht="15.75">
      <c r="L7097" s="25"/>
    </row>
    <row r="7098" ht="15.75">
      <c r="L7098" s="25"/>
    </row>
    <row r="7099" ht="15.75">
      <c r="L7099" s="25"/>
    </row>
    <row r="7100" ht="15.75">
      <c r="L7100" s="25"/>
    </row>
    <row r="7101" ht="15.75">
      <c r="L7101" s="25"/>
    </row>
    <row r="7102" ht="15.75">
      <c r="L7102" s="25"/>
    </row>
    <row r="7103" ht="15.75">
      <c r="L7103" s="25"/>
    </row>
    <row r="7104" ht="15.75">
      <c r="L7104" s="25"/>
    </row>
    <row r="7105" ht="15.75">
      <c r="L7105" s="25"/>
    </row>
    <row r="7106" ht="15.75">
      <c r="L7106" s="25"/>
    </row>
    <row r="7107" ht="15.75">
      <c r="L7107" s="25"/>
    </row>
    <row r="7108" ht="15.75">
      <c r="L7108" s="25"/>
    </row>
    <row r="7109" ht="15.75">
      <c r="L7109" s="25"/>
    </row>
    <row r="7110" ht="15.75">
      <c r="L7110" s="25"/>
    </row>
    <row r="7111" ht="15.75">
      <c r="L7111" s="25"/>
    </row>
    <row r="7112" ht="15.75">
      <c r="L7112" s="25"/>
    </row>
    <row r="7113" ht="15.75">
      <c r="L7113" s="25"/>
    </row>
    <row r="7114" ht="15.75">
      <c r="L7114" s="25"/>
    </row>
    <row r="7115" ht="15.75">
      <c r="L7115" s="25"/>
    </row>
    <row r="7116" ht="15.75">
      <c r="L7116" s="25"/>
    </row>
    <row r="7117" ht="15.75">
      <c r="L7117" s="25"/>
    </row>
    <row r="7118" ht="15.75">
      <c r="L7118" s="25"/>
    </row>
    <row r="7119" ht="15.75">
      <c r="L7119" s="25"/>
    </row>
    <row r="7120" ht="15.75">
      <c r="L7120" s="25"/>
    </row>
    <row r="7121" ht="15.75">
      <c r="L7121" s="25"/>
    </row>
    <row r="7122" ht="15.75">
      <c r="L7122" s="25"/>
    </row>
    <row r="7123" ht="15.75">
      <c r="L7123" s="25"/>
    </row>
    <row r="7124" ht="15.75">
      <c r="L7124" s="25"/>
    </row>
    <row r="7125" ht="15.75">
      <c r="L7125" s="25"/>
    </row>
    <row r="7126" ht="15.75">
      <c r="L7126" s="25"/>
    </row>
    <row r="7127" ht="15.75">
      <c r="L7127" s="25"/>
    </row>
    <row r="7128" ht="15.75">
      <c r="L7128" s="25"/>
    </row>
    <row r="7129" ht="15.75">
      <c r="L7129" s="25"/>
    </row>
    <row r="7130" ht="15.75">
      <c r="L7130" s="25"/>
    </row>
    <row r="7131" ht="15.75">
      <c r="L7131" s="25"/>
    </row>
    <row r="7132" ht="15.75">
      <c r="L7132" s="25"/>
    </row>
    <row r="7133" ht="15.75">
      <c r="L7133" s="25"/>
    </row>
    <row r="7134" ht="15.75">
      <c r="L7134" s="25"/>
    </row>
    <row r="7135" ht="15.75">
      <c r="L7135" s="25"/>
    </row>
    <row r="7136" ht="15.75">
      <c r="L7136" s="25"/>
    </row>
    <row r="7137" ht="15.75">
      <c r="L7137" s="25"/>
    </row>
    <row r="7138" ht="15.75">
      <c r="L7138" s="25"/>
    </row>
    <row r="7139" ht="15.75">
      <c r="L7139" s="25"/>
    </row>
    <row r="7140" ht="15.75">
      <c r="L7140" s="25"/>
    </row>
    <row r="7141" ht="15.75">
      <c r="L7141" s="25"/>
    </row>
    <row r="7142" ht="15.75">
      <c r="L7142" s="25"/>
    </row>
    <row r="7143" ht="15.75">
      <c r="L7143" s="25"/>
    </row>
    <row r="7144" ht="15.75">
      <c r="L7144" s="25"/>
    </row>
    <row r="7145" ht="15.75">
      <c r="L7145" s="25"/>
    </row>
    <row r="7146" ht="15.75">
      <c r="L7146" s="25"/>
    </row>
    <row r="7147" ht="15.75">
      <c r="L7147" s="25"/>
    </row>
    <row r="7148" ht="15.75">
      <c r="L7148" s="25"/>
    </row>
    <row r="7149" ht="15.75">
      <c r="L7149" s="25"/>
    </row>
    <row r="7150" ht="15.75">
      <c r="L7150" s="25"/>
    </row>
    <row r="7151" ht="15.75">
      <c r="L7151" s="25"/>
    </row>
    <row r="7152" ht="15.75">
      <c r="L7152" s="25"/>
    </row>
    <row r="7153" ht="15.75">
      <c r="L7153" s="25"/>
    </row>
    <row r="7154" ht="15.75">
      <c r="L7154" s="25"/>
    </row>
    <row r="7155" ht="15.75">
      <c r="L7155" s="25"/>
    </row>
    <row r="7156" ht="15.75">
      <c r="L7156" s="25"/>
    </row>
    <row r="7157" ht="15.75">
      <c r="L7157" s="25"/>
    </row>
    <row r="7158" ht="15.75">
      <c r="L7158" s="25"/>
    </row>
    <row r="7159" ht="15.75">
      <c r="L7159" s="25"/>
    </row>
    <row r="7160" ht="15.75">
      <c r="L7160" s="25"/>
    </row>
    <row r="7161" ht="15.75">
      <c r="L7161" s="25"/>
    </row>
    <row r="7162" ht="15.75">
      <c r="L7162" s="25"/>
    </row>
    <row r="7163" ht="15.75">
      <c r="L7163" s="25"/>
    </row>
    <row r="7164" ht="15.75">
      <c r="L7164" s="25"/>
    </row>
    <row r="7165" ht="15.75">
      <c r="L7165" s="25"/>
    </row>
    <row r="7166" ht="15.75">
      <c r="L7166" s="25"/>
    </row>
    <row r="7167" ht="15.75">
      <c r="L7167" s="25"/>
    </row>
    <row r="7168" ht="15.75">
      <c r="L7168" s="25"/>
    </row>
    <row r="7169" ht="15.75">
      <c r="L7169" s="25"/>
    </row>
    <row r="7170" ht="15.75">
      <c r="L7170" s="25"/>
    </row>
    <row r="7171" ht="15.75">
      <c r="L7171" s="25"/>
    </row>
    <row r="7172" ht="15.75">
      <c r="L7172" s="25"/>
    </row>
    <row r="7173" ht="15.75">
      <c r="L7173" s="25"/>
    </row>
    <row r="7174" ht="15.75">
      <c r="L7174" s="25"/>
    </row>
    <row r="7175" ht="15.75">
      <c r="L7175" s="25"/>
    </row>
    <row r="7176" ht="15.75">
      <c r="L7176" s="25"/>
    </row>
    <row r="7177" ht="15.75">
      <c r="L7177" s="25"/>
    </row>
    <row r="7178" ht="15.75">
      <c r="L7178" s="25"/>
    </row>
    <row r="7179" ht="15.75">
      <c r="L7179" s="25"/>
    </row>
    <row r="7180" ht="15.75">
      <c r="L7180" s="25"/>
    </row>
    <row r="7181" ht="15.75">
      <c r="L7181" s="25"/>
    </row>
    <row r="7182" ht="15.75">
      <c r="L7182" s="25"/>
    </row>
    <row r="7183" ht="15.75">
      <c r="L7183" s="25"/>
    </row>
    <row r="7184" ht="15.75">
      <c r="L7184" s="25"/>
    </row>
    <row r="7185" ht="15.75">
      <c r="L7185" s="25"/>
    </row>
    <row r="7186" ht="15.75">
      <c r="L7186" s="25"/>
    </row>
    <row r="7187" ht="15.75">
      <c r="L7187" s="25"/>
    </row>
    <row r="7188" ht="15.75">
      <c r="L7188" s="25"/>
    </row>
    <row r="7189" ht="15.75">
      <c r="L7189" s="25"/>
    </row>
    <row r="7190" ht="15.75">
      <c r="L7190" s="25"/>
    </row>
    <row r="7191" ht="15.75">
      <c r="L7191" s="25"/>
    </row>
    <row r="7192" ht="15.75">
      <c r="L7192" s="25"/>
    </row>
    <row r="7193" ht="15.75">
      <c r="L7193" s="25"/>
    </row>
    <row r="7194" ht="15.75">
      <c r="L7194" s="25"/>
    </row>
    <row r="7195" ht="15.75">
      <c r="L7195" s="25"/>
    </row>
    <row r="7196" ht="15.75">
      <c r="L7196" s="25"/>
    </row>
    <row r="7197" ht="15.75">
      <c r="L7197" s="25"/>
    </row>
    <row r="7198" ht="15.75">
      <c r="L7198" s="25"/>
    </row>
    <row r="7199" ht="15.75">
      <c r="L7199" s="25"/>
    </row>
    <row r="7200" ht="15.75">
      <c r="L7200" s="25"/>
    </row>
    <row r="7201" ht="15.75">
      <c r="L7201" s="25"/>
    </row>
    <row r="7202" ht="15.75">
      <c r="L7202" s="25"/>
    </row>
    <row r="7203" ht="15.75">
      <c r="L7203" s="25"/>
    </row>
    <row r="7204" ht="15.75">
      <c r="L7204" s="25"/>
    </row>
    <row r="7205" ht="15.75">
      <c r="L7205" s="25"/>
    </row>
    <row r="7206" ht="15.75">
      <c r="L7206" s="25"/>
    </row>
    <row r="7207" ht="15.75">
      <c r="L7207" s="25"/>
    </row>
    <row r="7208" ht="15.75">
      <c r="L7208" s="25"/>
    </row>
    <row r="7209" ht="15.75">
      <c r="L7209" s="25"/>
    </row>
    <row r="7210" ht="15.75">
      <c r="L7210" s="25"/>
    </row>
    <row r="7211" ht="15.75">
      <c r="L7211" s="25"/>
    </row>
    <row r="7212" ht="15.75">
      <c r="L7212" s="25"/>
    </row>
    <row r="7213" ht="15.75">
      <c r="L7213" s="25"/>
    </row>
    <row r="7214" ht="15.75">
      <c r="L7214" s="25"/>
    </row>
    <row r="7215" ht="15.75">
      <c r="L7215" s="25"/>
    </row>
    <row r="7216" ht="15.75">
      <c r="L7216" s="25"/>
    </row>
    <row r="7217" ht="15.75">
      <c r="L7217" s="25"/>
    </row>
    <row r="7218" ht="15.75">
      <c r="L7218" s="25"/>
    </row>
    <row r="7219" ht="15.75">
      <c r="L7219" s="25"/>
    </row>
    <row r="7220" ht="15.75">
      <c r="L7220" s="25"/>
    </row>
    <row r="7221" ht="15.75">
      <c r="L7221" s="25"/>
    </row>
    <row r="7222" ht="15.75">
      <c r="L7222" s="25"/>
    </row>
    <row r="7223" ht="15.75">
      <c r="L7223" s="25"/>
    </row>
    <row r="7224" ht="15.75">
      <c r="L7224" s="25"/>
    </row>
    <row r="7225" ht="15.75">
      <c r="L7225" s="25"/>
    </row>
    <row r="7226" ht="15.75">
      <c r="L7226" s="25"/>
    </row>
    <row r="7227" ht="15.75">
      <c r="L7227" s="25"/>
    </row>
    <row r="7228" ht="15.75">
      <c r="L7228" s="25"/>
    </row>
    <row r="7229" ht="15.75">
      <c r="L7229" s="25"/>
    </row>
    <row r="7230" ht="15.75">
      <c r="L7230" s="25"/>
    </row>
    <row r="7231" ht="15.75">
      <c r="L7231" s="25"/>
    </row>
    <row r="7232" ht="15.75">
      <c r="L7232" s="25"/>
    </row>
    <row r="7233" ht="15.75">
      <c r="L7233" s="25"/>
    </row>
    <row r="7234" ht="15.75">
      <c r="L7234" s="25"/>
    </row>
    <row r="7235" ht="15.75">
      <c r="L7235" s="25"/>
    </row>
    <row r="7236" ht="15.75">
      <c r="L7236" s="25"/>
    </row>
    <row r="7237" ht="15.75">
      <c r="L7237" s="25"/>
    </row>
    <row r="7238" ht="15.75">
      <c r="L7238" s="25"/>
    </row>
    <row r="7239" ht="15.75">
      <c r="L7239" s="25"/>
    </row>
    <row r="7240" ht="15.75">
      <c r="L7240" s="25"/>
    </row>
    <row r="7241" ht="15.75">
      <c r="L7241" s="25"/>
    </row>
    <row r="7242" ht="15.75">
      <c r="L7242" s="25"/>
    </row>
    <row r="7243" ht="15.75">
      <c r="L7243" s="25"/>
    </row>
    <row r="7244" ht="15.75">
      <c r="L7244" s="25"/>
    </row>
    <row r="7245" ht="15.75">
      <c r="L7245" s="25"/>
    </row>
    <row r="7246" ht="15.75">
      <c r="L7246" s="25"/>
    </row>
    <row r="7247" ht="15.75">
      <c r="L7247" s="25"/>
    </row>
    <row r="7248" ht="15.75">
      <c r="L7248" s="25"/>
    </row>
    <row r="7249" ht="15.75">
      <c r="L7249" s="25"/>
    </row>
    <row r="7250" ht="15.75">
      <c r="L7250" s="25"/>
    </row>
    <row r="7251" ht="15.75">
      <c r="L7251" s="25"/>
    </row>
    <row r="7252" ht="15.75">
      <c r="L7252" s="25"/>
    </row>
    <row r="7253" ht="15.75">
      <c r="L7253" s="25"/>
    </row>
    <row r="7254" ht="15.75">
      <c r="L7254" s="25"/>
    </row>
    <row r="7255" ht="15.75">
      <c r="L7255" s="25"/>
    </row>
    <row r="7256" ht="15.75">
      <c r="L7256" s="25"/>
    </row>
    <row r="7257" ht="15.75">
      <c r="L7257" s="25"/>
    </row>
    <row r="7258" ht="15.75">
      <c r="L7258" s="25"/>
    </row>
    <row r="7259" ht="15.75">
      <c r="L7259" s="25"/>
    </row>
    <row r="7260" ht="15.75">
      <c r="L7260" s="25"/>
    </row>
    <row r="7261" ht="15.75">
      <c r="L7261" s="25"/>
    </row>
    <row r="7262" ht="15.75">
      <c r="L7262" s="25"/>
    </row>
    <row r="7263" ht="15.75">
      <c r="L7263" s="25"/>
    </row>
    <row r="7264" ht="15.75">
      <c r="L7264" s="25"/>
    </row>
    <row r="7265" ht="15.75">
      <c r="L7265" s="25"/>
    </row>
    <row r="7266" ht="15.75">
      <c r="L7266" s="25"/>
    </row>
    <row r="7267" ht="15.75">
      <c r="L7267" s="25"/>
    </row>
    <row r="7268" ht="15.75">
      <c r="L7268" s="25"/>
    </row>
    <row r="7269" ht="15.75">
      <c r="L7269" s="25"/>
    </row>
    <row r="7270" ht="15.75">
      <c r="L7270" s="25"/>
    </row>
    <row r="7271" ht="15.75">
      <c r="L7271" s="25"/>
    </row>
    <row r="7272" ht="15.75">
      <c r="L7272" s="25"/>
    </row>
    <row r="7273" ht="15.75">
      <c r="L7273" s="25"/>
    </row>
    <row r="7274" ht="15.75">
      <c r="L7274" s="25"/>
    </row>
    <row r="7275" ht="15.75">
      <c r="L7275" s="25"/>
    </row>
    <row r="7276" ht="15.75">
      <c r="L7276" s="25"/>
    </row>
    <row r="7277" ht="15.75">
      <c r="L7277" s="25"/>
    </row>
    <row r="7278" ht="15.75">
      <c r="L7278" s="25"/>
    </row>
    <row r="7279" ht="15.75">
      <c r="L7279" s="25"/>
    </row>
    <row r="7280" ht="15.75">
      <c r="L7280" s="25"/>
    </row>
    <row r="7281" ht="15.75">
      <c r="L7281" s="25"/>
    </row>
    <row r="7282" ht="15.75">
      <c r="L7282" s="25"/>
    </row>
    <row r="7283" ht="15.75">
      <c r="L7283" s="25"/>
    </row>
    <row r="7284" ht="15.75">
      <c r="L7284" s="25"/>
    </row>
    <row r="7285" ht="15.75">
      <c r="L7285" s="25"/>
    </row>
    <row r="7286" ht="15.75">
      <c r="L7286" s="25"/>
    </row>
    <row r="7287" ht="15.75">
      <c r="L7287" s="25"/>
    </row>
    <row r="7288" ht="15.75">
      <c r="L7288" s="25"/>
    </row>
    <row r="7289" ht="15.75">
      <c r="L7289" s="25"/>
    </row>
    <row r="7290" ht="15.75">
      <c r="L7290" s="25"/>
    </row>
    <row r="7291" ht="15.75">
      <c r="L7291" s="25"/>
    </row>
    <row r="7292" ht="15.75">
      <c r="L7292" s="25"/>
    </row>
    <row r="7293" ht="15.75">
      <c r="L7293" s="25"/>
    </row>
    <row r="7294" ht="15.75">
      <c r="L7294" s="25"/>
    </row>
    <row r="7295" ht="15.75">
      <c r="L7295" s="25"/>
    </row>
    <row r="7296" ht="15.75">
      <c r="L7296" s="25"/>
    </row>
    <row r="7297" ht="15.75">
      <c r="L7297" s="25"/>
    </row>
    <row r="7298" ht="15.75">
      <c r="L7298" s="25"/>
    </row>
    <row r="7299" ht="15.75">
      <c r="L7299" s="25"/>
    </row>
    <row r="7300" ht="15.75">
      <c r="L7300" s="25"/>
    </row>
    <row r="7301" ht="15.75">
      <c r="L7301" s="25"/>
    </row>
    <row r="7302" ht="15.75">
      <c r="L7302" s="25"/>
    </row>
    <row r="7303" ht="15.75">
      <c r="L7303" s="25"/>
    </row>
    <row r="7304" ht="15.75">
      <c r="L7304" s="25"/>
    </row>
    <row r="7305" ht="15.75">
      <c r="L7305" s="25"/>
    </row>
    <row r="7306" ht="15.75">
      <c r="L7306" s="25"/>
    </row>
    <row r="7307" ht="15.75">
      <c r="L7307" s="25"/>
    </row>
    <row r="7308" ht="15.75">
      <c r="L7308" s="25"/>
    </row>
    <row r="7309" ht="15.75">
      <c r="L7309" s="25"/>
    </row>
    <row r="7310" ht="15.75">
      <c r="L7310" s="25"/>
    </row>
    <row r="7311" ht="15.75">
      <c r="L7311" s="25"/>
    </row>
    <row r="7312" ht="15.75">
      <c r="L7312" s="25"/>
    </row>
    <row r="7313" ht="15.75">
      <c r="L7313" s="25"/>
    </row>
    <row r="7314" ht="15.75">
      <c r="L7314" s="25"/>
    </row>
    <row r="7315" ht="15.75">
      <c r="L7315" s="25"/>
    </row>
    <row r="7316" ht="15.75">
      <c r="L7316" s="25"/>
    </row>
    <row r="7317" ht="15.75">
      <c r="L7317" s="25"/>
    </row>
    <row r="7318" ht="15.75">
      <c r="L7318" s="25"/>
    </row>
    <row r="7319" ht="15.75">
      <c r="L7319" s="25"/>
    </row>
    <row r="7320" ht="15.75">
      <c r="L7320" s="25"/>
    </row>
    <row r="7321" ht="15.75">
      <c r="L7321" s="25"/>
    </row>
    <row r="7322" ht="15.75">
      <c r="L7322" s="25"/>
    </row>
    <row r="7323" ht="15.75">
      <c r="L7323" s="25"/>
    </row>
    <row r="7324" ht="15.75">
      <c r="L7324" s="25"/>
    </row>
    <row r="7325" ht="15.75">
      <c r="L7325" s="25"/>
    </row>
    <row r="7326" ht="15.75">
      <c r="L7326" s="25"/>
    </row>
    <row r="7327" ht="15.75">
      <c r="L7327" s="25"/>
    </row>
    <row r="7328" ht="15.75">
      <c r="L7328" s="25"/>
    </row>
    <row r="7329" ht="15.75">
      <c r="L7329" s="25"/>
    </row>
    <row r="7330" ht="15.75">
      <c r="L7330" s="25"/>
    </row>
    <row r="7331" ht="15.75">
      <c r="L7331" s="25"/>
    </row>
    <row r="7332" ht="15.75">
      <c r="L7332" s="25"/>
    </row>
    <row r="7333" ht="15.75">
      <c r="L7333" s="25"/>
    </row>
    <row r="7334" ht="15.75">
      <c r="L7334" s="25"/>
    </row>
    <row r="7335" ht="15.75">
      <c r="L7335" s="25"/>
    </row>
    <row r="7336" ht="15.75">
      <c r="L7336" s="25"/>
    </row>
    <row r="7337" ht="15.75">
      <c r="L7337" s="25"/>
    </row>
    <row r="7338" ht="15.75">
      <c r="L7338" s="25"/>
    </row>
    <row r="7339" ht="15.75">
      <c r="L7339" s="25"/>
    </row>
    <row r="7340" ht="15.75">
      <c r="L7340" s="25"/>
    </row>
    <row r="7341" ht="15.75">
      <c r="L7341" s="25"/>
    </row>
    <row r="7342" ht="15.75">
      <c r="L7342" s="25"/>
    </row>
    <row r="7343" ht="15.75">
      <c r="L7343" s="25"/>
    </row>
    <row r="7344" ht="15.75">
      <c r="L7344" s="25"/>
    </row>
    <row r="7345" ht="15.75">
      <c r="L7345" s="25"/>
    </row>
    <row r="7346" ht="15.75">
      <c r="L7346" s="25"/>
    </row>
    <row r="7347" ht="15.75">
      <c r="L7347" s="25"/>
    </row>
    <row r="7348" ht="15.75">
      <c r="L7348" s="25"/>
    </row>
    <row r="7349" ht="15.75">
      <c r="L7349" s="25"/>
    </row>
    <row r="7350" ht="15.75">
      <c r="L7350" s="25"/>
    </row>
    <row r="7351" ht="15.75">
      <c r="L7351" s="25"/>
    </row>
    <row r="7352" ht="15.75">
      <c r="L7352" s="25"/>
    </row>
    <row r="7353" ht="15.75">
      <c r="L7353" s="25"/>
    </row>
    <row r="7354" ht="15.75">
      <c r="L7354" s="25"/>
    </row>
    <row r="7355" ht="15.75">
      <c r="L7355" s="25"/>
    </row>
    <row r="7356" ht="15.75">
      <c r="L7356" s="25"/>
    </row>
    <row r="7357" ht="15.75">
      <c r="L7357" s="25"/>
    </row>
    <row r="7358" ht="15.75">
      <c r="L7358" s="25"/>
    </row>
    <row r="7359" ht="15.75">
      <c r="L7359" s="25"/>
    </row>
    <row r="7360" ht="15.75">
      <c r="L7360" s="25"/>
    </row>
    <row r="7361" ht="15.75">
      <c r="L7361" s="25"/>
    </row>
    <row r="7362" ht="15.75">
      <c r="L7362" s="25"/>
    </row>
    <row r="7363" ht="15.75">
      <c r="L7363" s="25"/>
    </row>
    <row r="7364" ht="15.75">
      <c r="L7364" s="25"/>
    </row>
    <row r="7365" ht="15.75">
      <c r="L7365" s="25"/>
    </row>
    <row r="7366" ht="15.75">
      <c r="L7366" s="25"/>
    </row>
    <row r="7367" ht="15.75">
      <c r="L7367" s="25"/>
    </row>
    <row r="7368" ht="15.75">
      <c r="L7368" s="25"/>
    </row>
    <row r="7369" ht="15.75">
      <c r="L7369" s="25"/>
    </row>
    <row r="7370" ht="15.75">
      <c r="L7370" s="25"/>
    </row>
    <row r="7371" ht="15.75">
      <c r="L7371" s="25"/>
    </row>
    <row r="7372" ht="15.75">
      <c r="L7372" s="25"/>
    </row>
    <row r="7373" ht="15.75">
      <c r="L7373" s="25"/>
    </row>
    <row r="7374" ht="15.75">
      <c r="L7374" s="25"/>
    </row>
    <row r="7375" ht="15.75">
      <c r="L7375" s="25"/>
    </row>
    <row r="7376" ht="15.75">
      <c r="L7376" s="25"/>
    </row>
    <row r="7377" ht="15.75">
      <c r="L7377" s="25"/>
    </row>
    <row r="7378" ht="15.75">
      <c r="L7378" s="25"/>
    </row>
    <row r="7379" ht="15.75">
      <c r="L7379" s="25"/>
    </row>
    <row r="7380" ht="15.75">
      <c r="L7380" s="25"/>
    </row>
    <row r="7381" ht="15.75">
      <c r="L7381" s="25"/>
    </row>
    <row r="7382" ht="15.75">
      <c r="L7382" s="25"/>
    </row>
    <row r="7383" ht="15.75">
      <c r="L7383" s="25"/>
    </row>
    <row r="7384" ht="15.75">
      <c r="L7384" s="25"/>
    </row>
    <row r="7385" ht="15.75">
      <c r="L7385" s="25"/>
    </row>
    <row r="7386" ht="15.75">
      <c r="L7386" s="25"/>
    </row>
    <row r="7387" ht="15.75">
      <c r="L7387" s="25"/>
    </row>
    <row r="7388" ht="15.75">
      <c r="L7388" s="25"/>
    </row>
    <row r="7389" ht="15.75">
      <c r="L7389" s="25"/>
    </row>
    <row r="7390" ht="15.75">
      <c r="L7390" s="25"/>
    </row>
    <row r="7391" ht="15.75">
      <c r="L7391" s="25"/>
    </row>
    <row r="7392" ht="15.75">
      <c r="L7392" s="25"/>
    </row>
    <row r="7393" ht="15.75">
      <c r="L7393" s="25"/>
    </row>
    <row r="7394" ht="15.75">
      <c r="L7394" s="25"/>
    </row>
    <row r="7395" ht="15.75">
      <c r="L7395" s="25"/>
    </row>
    <row r="7396" ht="15.75">
      <c r="L7396" s="25"/>
    </row>
    <row r="7397" ht="15.75">
      <c r="L7397" s="25"/>
    </row>
    <row r="7398" ht="15.75">
      <c r="L7398" s="25"/>
    </row>
    <row r="7399" ht="15.75">
      <c r="L7399" s="25"/>
    </row>
    <row r="7400" ht="15.75">
      <c r="L7400" s="25"/>
    </row>
    <row r="7401" ht="15.75">
      <c r="L7401" s="25"/>
    </row>
    <row r="7402" ht="15.75">
      <c r="L7402" s="25"/>
    </row>
    <row r="7403" ht="15.75">
      <c r="L7403" s="25"/>
    </row>
    <row r="7404" ht="15.75">
      <c r="L7404" s="25"/>
    </row>
    <row r="7405" ht="15.75">
      <c r="L7405" s="25"/>
    </row>
    <row r="7406" ht="15.75">
      <c r="L7406" s="25"/>
    </row>
    <row r="7407" ht="15.75">
      <c r="L7407" s="25"/>
    </row>
    <row r="7408" ht="15.75">
      <c r="L7408" s="25"/>
    </row>
    <row r="7409" ht="15.75">
      <c r="L7409" s="25"/>
    </row>
    <row r="7410" ht="15.75">
      <c r="L7410" s="25"/>
    </row>
    <row r="7411" ht="15.75">
      <c r="L7411" s="25"/>
    </row>
    <row r="7412" ht="15.75">
      <c r="L7412" s="25"/>
    </row>
    <row r="7413" ht="15.75">
      <c r="L7413" s="25"/>
    </row>
    <row r="7414" ht="15.75">
      <c r="L7414" s="25"/>
    </row>
    <row r="7415" ht="15.75">
      <c r="L7415" s="25"/>
    </row>
    <row r="7416" ht="15.75">
      <c r="L7416" s="25"/>
    </row>
    <row r="7417" ht="15.75">
      <c r="L7417" s="25"/>
    </row>
    <row r="7418" ht="15.75">
      <c r="L7418" s="25"/>
    </row>
    <row r="7419" ht="15.75">
      <c r="L7419" s="25"/>
    </row>
    <row r="7420" ht="15.75">
      <c r="L7420" s="25"/>
    </row>
    <row r="7421" ht="15.75">
      <c r="L7421" s="25"/>
    </row>
    <row r="7422" ht="15.75">
      <c r="L7422" s="25"/>
    </row>
    <row r="7423" ht="15.75">
      <c r="L7423" s="25"/>
    </row>
    <row r="7424" ht="15.75">
      <c r="L7424" s="25"/>
    </row>
    <row r="7425" ht="15.75">
      <c r="L7425" s="25"/>
    </row>
    <row r="7426" ht="15.75">
      <c r="L7426" s="25"/>
    </row>
    <row r="7427" ht="15.75">
      <c r="L7427" s="25"/>
    </row>
    <row r="7428" ht="15.75">
      <c r="L7428" s="25"/>
    </row>
    <row r="7429" ht="15.75">
      <c r="L7429" s="25"/>
    </row>
    <row r="7430" ht="15.75">
      <c r="L7430" s="25"/>
    </row>
    <row r="7431" ht="15.75">
      <c r="L7431" s="25"/>
    </row>
    <row r="7432" ht="15.75">
      <c r="L7432" s="25"/>
    </row>
    <row r="7433" ht="15.75">
      <c r="L7433" s="25"/>
    </row>
    <row r="7434" ht="15.75">
      <c r="L7434" s="25"/>
    </row>
    <row r="7435" ht="15.75">
      <c r="L7435" s="25"/>
    </row>
    <row r="7436" ht="15.75">
      <c r="L7436" s="25"/>
    </row>
    <row r="7437" ht="15.75">
      <c r="L7437" s="25"/>
    </row>
    <row r="7438" ht="15.75">
      <c r="L7438" s="25"/>
    </row>
    <row r="7439" ht="15.75">
      <c r="L7439" s="25"/>
    </row>
    <row r="7440" ht="15.75">
      <c r="L7440" s="25"/>
    </row>
    <row r="7441" ht="15.75">
      <c r="L7441" s="25"/>
    </row>
    <row r="7442" ht="15.75">
      <c r="L7442" s="25"/>
    </row>
    <row r="7443" ht="15.75">
      <c r="L7443" s="25"/>
    </row>
    <row r="7444" ht="15.75">
      <c r="L7444" s="25"/>
    </row>
    <row r="7445" ht="15.75">
      <c r="L7445" s="25"/>
    </row>
    <row r="7446" ht="15.75">
      <c r="L7446" s="25"/>
    </row>
    <row r="7447" ht="15.75">
      <c r="L7447" s="25"/>
    </row>
    <row r="7448" ht="15.75">
      <c r="L7448" s="25"/>
    </row>
    <row r="7449" ht="15.75">
      <c r="L7449" s="25"/>
    </row>
    <row r="7450" ht="15.75">
      <c r="L7450" s="25"/>
    </row>
    <row r="7451" ht="15.75">
      <c r="L7451" s="25"/>
    </row>
    <row r="7452" ht="15.75">
      <c r="L7452" s="25"/>
    </row>
    <row r="7453" ht="15.75">
      <c r="L7453" s="25"/>
    </row>
    <row r="7454" ht="15.75">
      <c r="L7454" s="25"/>
    </row>
    <row r="7455" ht="15.75">
      <c r="L7455" s="25"/>
    </row>
    <row r="7456" ht="15.75">
      <c r="L7456" s="25"/>
    </row>
    <row r="7457" ht="15.75">
      <c r="L7457" s="25"/>
    </row>
    <row r="7458" ht="15.75">
      <c r="L7458" s="25"/>
    </row>
    <row r="7459" ht="15.75">
      <c r="L7459" s="25"/>
    </row>
    <row r="7460" ht="15.75">
      <c r="L7460" s="25"/>
    </row>
    <row r="7461" ht="15.75">
      <c r="L7461" s="25"/>
    </row>
    <row r="7462" ht="15.75">
      <c r="L7462" s="25"/>
    </row>
    <row r="7463" ht="15.75">
      <c r="L7463" s="25"/>
    </row>
    <row r="7464" ht="15.75">
      <c r="L7464" s="25"/>
    </row>
    <row r="7465" ht="15.75">
      <c r="L7465" s="25"/>
    </row>
    <row r="7466" ht="15.75">
      <c r="L7466" s="25"/>
    </row>
    <row r="7467" ht="15.75">
      <c r="L7467" s="25"/>
    </row>
    <row r="7468" ht="15.75">
      <c r="L7468" s="25"/>
    </row>
    <row r="7469" ht="15.75">
      <c r="L7469" s="25"/>
    </row>
    <row r="7470" ht="15.75">
      <c r="L7470" s="25"/>
    </row>
    <row r="7471" ht="15.75">
      <c r="L7471" s="25"/>
    </row>
    <row r="7472" ht="15.75">
      <c r="L7472" s="25"/>
    </row>
    <row r="7473" ht="15.75">
      <c r="L7473" s="25"/>
    </row>
    <row r="7474" ht="15.75">
      <c r="L7474" s="25"/>
    </row>
    <row r="7475" ht="15.75">
      <c r="L7475" s="25"/>
    </row>
    <row r="7476" ht="15.75">
      <c r="L7476" s="25"/>
    </row>
    <row r="7477" ht="15.75">
      <c r="L7477" s="25"/>
    </row>
    <row r="7478" ht="15.75">
      <c r="L7478" s="25"/>
    </row>
    <row r="7479" ht="15.75">
      <c r="L7479" s="25"/>
    </row>
    <row r="7480" ht="15.75">
      <c r="L7480" s="25"/>
    </row>
    <row r="7481" ht="15.75">
      <c r="L7481" s="25"/>
    </row>
    <row r="7482" ht="15.75">
      <c r="L7482" s="25"/>
    </row>
    <row r="7483" ht="15.75">
      <c r="L7483" s="25"/>
    </row>
    <row r="7484" ht="15.75">
      <c r="L7484" s="25"/>
    </row>
    <row r="7485" ht="15.75">
      <c r="L7485" s="25"/>
    </row>
    <row r="7486" ht="15.75">
      <c r="L7486" s="25"/>
    </row>
    <row r="7487" ht="15.75">
      <c r="L7487" s="25"/>
    </row>
    <row r="7488" ht="15.75">
      <c r="L7488" s="25"/>
    </row>
    <row r="7489" ht="15.75">
      <c r="L7489" s="25"/>
    </row>
    <row r="7490" ht="15.75">
      <c r="L7490" s="25"/>
    </row>
    <row r="7491" ht="15.75">
      <c r="L7491" s="25"/>
    </row>
    <row r="7492" ht="15.75">
      <c r="L7492" s="25"/>
    </row>
    <row r="7493" ht="15.75">
      <c r="L7493" s="25"/>
    </row>
    <row r="7494" ht="15.75">
      <c r="L7494" s="25"/>
    </row>
    <row r="7495" ht="15.75">
      <c r="L7495" s="25"/>
    </row>
    <row r="7496" ht="15.75">
      <c r="L7496" s="25"/>
    </row>
    <row r="7497" ht="15.75">
      <c r="L7497" s="25"/>
    </row>
    <row r="7498" ht="15.75">
      <c r="L7498" s="25"/>
    </row>
    <row r="7499" ht="15.75">
      <c r="L7499" s="25"/>
    </row>
    <row r="7500" ht="15.75">
      <c r="L7500" s="25"/>
    </row>
    <row r="7501" ht="15.75">
      <c r="L7501" s="25"/>
    </row>
    <row r="7502" ht="15.75">
      <c r="L7502" s="25"/>
    </row>
    <row r="7503" ht="15.75">
      <c r="L7503" s="25"/>
    </row>
    <row r="7504" ht="15.75">
      <c r="L7504" s="25"/>
    </row>
    <row r="7505" ht="15.75">
      <c r="L7505" s="25"/>
    </row>
    <row r="7506" ht="15.75">
      <c r="L7506" s="25"/>
    </row>
    <row r="7507" ht="15.75">
      <c r="L7507" s="25"/>
    </row>
    <row r="7508" ht="15.75">
      <c r="L7508" s="25"/>
    </row>
    <row r="7509" ht="15.75">
      <c r="L7509" s="25"/>
    </row>
    <row r="7510" ht="15.75">
      <c r="L7510" s="25"/>
    </row>
    <row r="7511" ht="15.75">
      <c r="L7511" s="25"/>
    </row>
    <row r="7512" ht="15.75">
      <c r="L7512" s="25"/>
    </row>
    <row r="7513" ht="15.75">
      <c r="L7513" s="25"/>
    </row>
    <row r="7514" ht="15.75">
      <c r="L7514" s="25"/>
    </row>
    <row r="7515" ht="15.75">
      <c r="L7515" s="25"/>
    </row>
    <row r="7516" ht="15.75">
      <c r="L7516" s="25"/>
    </row>
    <row r="7517" ht="15.75">
      <c r="L7517" s="25"/>
    </row>
    <row r="7518" ht="15.75">
      <c r="L7518" s="25"/>
    </row>
    <row r="7519" ht="15.75">
      <c r="L7519" s="25"/>
    </row>
    <row r="7520" ht="15.75">
      <c r="L7520" s="25"/>
    </row>
    <row r="7521" ht="15.75">
      <c r="L7521" s="25"/>
    </row>
    <row r="7522" ht="15.75">
      <c r="L7522" s="25"/>
    </row>
    <row r="7523" ht="15.75">
      <c r="L7523" s="25"/>
    </row>
    <row r="7524" ht="15.75">
      <c r="L7524" s="25"/>
    </row>
    <row r="7525" ht="15.75">
      <c r="L7525" s="25"/>
    </row>
    <row r="7526" ht="15.75">
      <c r="L7526" s="25"/>
    </row>
    <row r="7527" ht="15.75">
      <c r="L7527" s="25"/>
    </row>
    <row r="7528" ht="15.75">
      <c r="L7528" s="25"/>
    </row>
    <row r="7529" ht="15.75">
      <c r="L7529" s="25"/>
    </row>
    <row r="7530" ht="15.75">
      <c r="L7530" s="25"/>
    </row>
    <row r="7531" ht="15.75">
      <c r="L7531" s="25"/>
    </row>
    <row r="7532" ht="15.75">
      <c r="L7532" s="25"/>
    </row>
    <row r="7533" ht="15.75">
      <c r="L7533" s="25"/>
    </row>
    <row r="7534" ht="15.75">
      <c r="L7534" s="25"/>
    </row>
    <row r="7535" ht="15.75">
      <c r="L7535" s="25"/>
    </row>
    <row r="7536" ht="15.75">
      <c r="L7536" s="25"/>
    </row>
    <row r="7537" ht="15.75">
      <c r="L7537" s="25"/>
    </row>
    <row r="7538" ht="15.75">
      <c r="L7538" s="25"/>
    </row>
    <row r="7539" ht="15.75">
      <c r="L7539" s="25"/>
    </row>
    <row r="7540" ht="15.75">
      <c r="L7540" s="25"/>
    </row>
    <row r="7541" ht="15.75">
      <c r="L7541" s="25"/>
    </row>
    <row r="7542" ht="15.75">
      <c r="L7542" s="25"/>
    </row>
    <row r="7543" ht="15.75">
      <c r="L7543" s="25"/>
    </row>
    <row r="7544" ht="15.75">
      <c r="L7544" s="25"/>
    </row>
    <row r="7545" ht="15.75">
      <c r="L7545" s="25"/>
    </row>
    <row r="7546" ht="15.75">
      <c r="L7546" s="25"/>
    </row>
    <row r="7547" ht="15.75">
      <c r="L7547" s="25"/>
    </row>
    <row r="7548" ht="15.75">
      <c r="L7548" s="25"/>
    </row>
    <row r="7549" ht="15.75">
      <c r="L7549" s="25"/>
    </row>
    <row r="7550" ht="15.75">
      <c r="L7550" s="25"/>
    </row>
    <row r="7551" ht="15.75">
      <c r="L7551" s="25"/>
    </row>
    <row r="7552" ht="15.75">
      <c r="L7552" s="25"/>
    </row>
    <row r="7553" ht="15.75">
      <c r="L7553" s="25"/>
    </row>
    <row r="7554" ht="15.75">
      <c r="L7554" s="25"/>
    </row>
    <row r="7555" ht="15.75">
      <c r="L7555" s="25"/>
    </row>
    <row r="7556" ht="15.75">
      <c r="L7556" s="25"/>
    </row>
    <row r="7557" ht="15.75">
      <c r="L7557" s="25"/>
    </row>
    <row r="7558" ht="15.75">
      <c r="L7558" s="25"/>
    </row>
    <row r="7559" ht="15.75">
      <c r="L7559" s="25"/>
    </row>
    <row r="7560" ht="15.75">
      <c r="L7560" s="25"/>
    </row>
    <row r="7561" ht="15.75">
      <c r="L7561" s="25"/>
    </row>
    <row r="7562" ht="15.75">
      <c r="L7562" s="25"/>
    </row>
    <row r="7563" ht="15.75">
      <c r="L7563" s="25"/>
    </row>
    <row r="7564" ht="15.75">
      <c r="L7564" s="25"/>
    </row>
    <row r="7565" ht="15.75">
      <c r="L7565" s="25"/>
    </row>
    <row r="7566" ht="15.75">
      <c r="L7566" s="25"/>
    </row>
    <row r="7567" ht="15.75">
      <c r="L7567" s="25"/>
    </row>
    <row r="7568" ht="15.75">
      <c r="L7568" s="25"/>
    </row>
    <row r="7569" ht="15.75">
      <c r="L7569" s="25"/>
    </row>
    <row r="7570" ht="15.75">
      <c r="L7570" s="25"/>
    </row>
    <row r="7571" ht="15.75">
      <c r="L7571" s="25"/>
    </row>
    <row r="7572" ht="15.75">
      <c r="L7572" s="25"/>
    </row>
    <row r="7573" ht="15.75">
      <c r="L7573" s="25"/>
    </row>
    <row r="7574" ht="15.75">
      <c r="L7574" s="25"/>
    </row>
    <row r="7575" ht="15.75">
      <c r="L7575" s="25"/>
    </row>
    <row r="7576" ht="15.75">
      <c r="L7576" s="25"/>
    </row>
    <row r="7577" ht="15.75">
      <c r="L7577" s="25"/>
    </row>
    <row r="7578" ht="15.75">
      <c r="L7578" s="25"/>
    </row>
    <row r="7579" ht="15.75">
      <c r="L7579" s="25"/>
    </row>
    <row r="7580" ht="15.75">
      <c r="L7580" s="25"/>
    </row>
    <row r="7581" ht="15.75">
      <c r="L7581" s="25"/>
    </row>
    <row r="7582" ht="15.75">
      <c r="L7582" s="25"/>
    </row>
    <row r="7583" ht="15.75">
      <c r="L7583" s="25"/>
    </row>
    <row r="7584" ht="15.75">
      <c r="L7584" s="25"/>
    </row>
    <row r="7585" ht="15.75">
      <c r="L7585" s="25"/>
    </row>
    <row r="7586" ht="15.75">
      <c r="L7586" s="25"/>
    </row>
    <row r="7587" ht="15.75">
      <c r="L7587" s="25"/>
    </row>
    <row r="7588" ht="15.75">
      <c r="L7588" s="25"/>
    </row>
    <row r="7589" ht="15.75">
      <c r="L7589" s="25"/>
    </row>
    <row r="7590" ht="15.75">
      <c r="L7590" s="25"/>
    </row>
    <row r="7591" ht="15.75">
      <c r="L7591" s="25"/>
    </row>
    <row r="7592" ht="15.75">
      <c r="L7592" s="25"/>
    </row>
    <row r="7593" ht="15.75">
      <c r="L7593" s="25"/>
    </row>
    <row r="7594" ht="15.75">
      <c r="L7594" s="25"/>
    </row>
    <row r="7595" ht="15.75">
      <c r="L7595" s="25"/>
    </row>
    <row r="7596" ht="15.75">
      <c r="L7596" s="25"/>
    </row>
    <row r="7597" ht="15.75">
      <c r="L7597" s="25"/>
    </row>
    <row r="7598" ht="15.75">
      <c r="L7598" s="25"/>
    </row>
    <row r="7599" ht="15.75">
      <c r="L7599" s="25"/>
    </row>
    <row r="7600" ht="15.75">
      <c r="L7600" s="25"/>
    </row>
    <row r="7601" ht="15.75">
      <c r="L7601" s="25"/>
    </row>
    <row r="7602" ht="15.75">
      <c r="L7602" s="25"/>
    </row>
    <row r="7603" ht="15.75">
      <c r="L7603" s="25"/>
    </row>
    <row r="7604" ht="15.75">
      <c r="L7604" s="25"/>
    </row>
    <row r="7605" ht="15.75">
      <c r="L7605" s="25"/>
    </row>
    <row r="7606" ht="15.75">
      <c r="L7606" s="25"/>
    </row>
    <row r="7607" ht="15.75">
      <c r="L7607" s="25"/>
    </row>
    <row r="7608" ht="15.75">
      <c r="L7608" s="25"/>
    </row>
    <row r="7609" ht="15.75">
      <c r="L7609" s="25"/>
    </row>
    <row r="7610" ht="15.75">
      <c r="L7610" s="25"/>
    </row>
    <row r="7611" ht="15.75">
      <c r="L7611" s="25"/>
    </row>
    <row r="7612" ht="15.75">
      <c r="L7612" s="25"/>
    </row>
    <row r="7613" ht="15.75">
      <c r="L7613" s="25"/>
    </row>
    <row r="7614" ht="15.75">
      <c r="L7614" s="25"/>
    </row>
    <row r="7615" ht="15.75">
      <c r="L7615" s="25"/>
    </row>
    <row r="7616" ht="15.75">
      <c r="L7616" s="25"/>
    </row>
    <row r="7617" ht="15.75">
      <c r="L7617" s="25"/>
    </row>
    <row r="7618" ht="15.75">
      <c r="L7618" s="25"/>
    </row>
    <row r="7619" ht="15.75">
      <c r="L7619" s="25"/>
    </row>
    <row r="7620" ht="15.75">
      <c r="L7620" s="25"/>
    </row>
    <row r="7621" ht="15.75">
      <c r="L7621" s="25"/>
    </row>
    <row r="7622" ht="15.75">
      <c r="L7622" s="25"/>
    </row>
    <row r="7623" ht="15.75">
      <c r="L7623" s="25"/>
    </row>
    <row r="7624" ht="15.75">
      <c r="L7624" s="25"/>
    </row>
    <row r="7625" ht="15.75">
      <c r="L7625" s="25"/>
    </row>
    <row r="7626" ht="15.75">
      <c r="L7626" s="25"/>
    </row>
    <row r="7627" ht="15.75">
      <c r="L7627" s="25"/>
    </row>
    <row r="7628" ht="15.75">
      <c r="L7628" s="25"/>
    </row>
    <row r="7629" ht="15.75">
      <c r="L7629" s="25"/>
    </row>
    <row r="7630" ht="15.75">
      <c r="L7630" s="25"/>
    </row>
    <row r="7631" ht="15.75">
      <c r="L7631" s="25"/>
    </row>
    <row r="7632" ht="15.75">
      <c r="L7632" s="25"/>
    </row>
    <row r="7633" ht="15.75">
      <c r="L7633" s="25"/>
    </row>
    <row r="7634" ht="15.75">
      <c r="L7634" s="25"/>
    </row>
    <row r="7635" ht="15.75">
      <c r="L7635" s="25"/>
    </row>
    <row r="7636" ht="15.75">
      <c r="L7636" s="25"/>
    </row>
    <row r="7637" ht="15.75">
      <c r="L7637" s="25"/>
    </row>
    <row r="7638" ht="15.75">
      <c r="L7638" s="25"/>
    </row>
    <row r="7639" ht="15.75">
      <c r="L7639" s="25"/>
    </row>
    <row r="7640" ht="15.75">
      <c r="L7640" s="25"/>
    </row>
    <row r="7641" ht="15.75">
      <c r="L7641" s="25"/>
    </row>
    <row r="7642" ht="15.75">
      <c r="L7642" s="25"/>
    </row>
    <row r="7643" ht="15.75">
      <c r="L7643" s="25"/>
    </row>
    <row r="7644" ht="15.75">
      <c r="L7644" s="25"/>
    </row>
    <row r="7645" ht="15.75">
      <c r="L7645" s="25"/>
    </row>
    <row r="7646" ht="15.75">
      <c r="L7646" s="25"/>
    </row>
    <row r="7647" ht="15.75">
      <c r="L7647" s="25"/>
    </row>
    <row r="7648" ht="15.75">
      <c r="L7648" s="25"/>
    </row>
    <row r="7649" ht="15.75">
      <c r="L7649" s="25"/>
    </row>
    <row r="7650" ht="15.75">
      <c r="L7650" s="25"/>
    </row>
    <row r="7651" ht="15.75">
      <c r="L7651" s="25"/>
    </row>
    <row r="7652" ht="15.75">
      <c r="L7652" s="25"/>
    </row>
    <row r="7653" ht="15.75">
      <c r="L7653" s="25"/>
    </row>
    <row r="7654" ht="15.75">
      <c r="L7654" s="25"/>
    </row>
    <row r="7655" ht="15.75">
      <c r="L7655" s="25"/>
    </row>
    <row r="7656" ht="15.75">
      <c r="L7656" s="25"/>
    </row>
    <row r="7657" ht="15.75">
      <c r="L7657" s="25"/>
    </row>
    <row r="7658" ht="15.75">
      <c r="L7658" s="25"/>
    </row>
    <row r="7659" ht="15.75">
      <c r="L7659" s="25"/>
    </row>
    <row r="7660" ht="15.75">
      <c r="L7660" s="25"/>
    </row>
    <row r="7661" ht="15.75">
      <c r="L7661" s="25"/>
    </row>
    <row r="7662" ht="15.75">
      <c r="L7662" s="25"/>
    </row>
    <row r="7663" ht="15.75">
      <c r="L7663" s="25"/>
    </row>
    <row r="7664" ht="15.75">
      <c r="L7664" s="25"/>
    </row>
    <row r="7665" ht="15.75">
      <c r="L7665" s="25"/>
    </row>
    <row r="7666" ht="15.75">
      <c r="L7666" s="25"/>
    </row>
    <row r="7667" ht="15.75">
      <c r="L7667" s="25"/>
    </row>
    <row r="7668" ht="15.75">
      <c r="L7668" s="25"/>
    </row>
    <row r="7669" ht="15.75">
      <c r="L7669" s="25"/>
    </row>
    <row r="7670" ht="15.75">
      <c r="L7670" s="25"/>
    </row>
    <row r="7671" ht="15.75">
      <c r="L7671" s="25"/>
    </row>
    <row r="7672" ht="15.75">
      <c r="L7672" s="25"/>
    </row>
    <row r="7673" ht="15.75">
      <c r="L7673" s="25"/>
    </row>
    <row r="7674" ht="15.75">
      <c r="L7674" s="25"/>
    </row>
    <row r="7675" ht="15.75">
      <c r="L7675" s="25"/>
    </row>
    <row r="7676" ht="15.75">
      <c r="L7676" s="25"/>
    </row>
    <row r="7677" ht="15.75">
      <c r="L7677" s="25"/>
    </row>
    <row r="7678" ht="15.75">
      <c r="L7678" s="25"/>
    </row>
    <row r="7679" ht="15.75">
      <c r="L7679" s="25"/>
    </row>
    <row r="7680" ht="15.75">
      <c r="L7680" s="25"/>
    </row>
    <row r="7681" ht="15.75">
      <c r="L7681" s="25"/>
    </row>
    <row r="7682" ht="15.75">
      <c r="L7682" s="25"/>
    </row>
    <row r="7683" ht="15.75">
      <c r="L7683" s="25"/>
    </row>
    <row r="7684" ht="15.75">
      <c r="L7684" s="25"/>
    </row>
    <row r="7685" ht="15.75">
      <c r="L7685" s="25"/>
    </row>
    <row r="7686" ht="15.75">
      <c r="L7686" s="25"/>
    </row>
    <row r="7687" ht="15.75">
      <c r="L7687" s="25"/>
    </row>
    <row r="7688" ht="15.75">
      <c r="L7688" s="25"/>
    </row>
    <row r="7689" ht="15.75">
      <c r="L7689" s="25"/>
    </row>
    <row r="7690" ht="15.75">
      <c r="L7690" s="25"/>
    </row>
    <row r="7691" ht="15.75">
      <c r="L7691" s="25"/>
    </row>
    <row r="7692" ht="15.75">
      <c r="L7692" s="25"/>
    </row>
    <row r="7693" ht="15.75">
      <c r="L7693" s="25"/>
    </row>
    <row r="7694" ht="15.75">
      <c r="L7694" s="25"/>
    </row>
    <row r="7695" ht="15.75">
      <c r="L7695" s="25"/>
    </row>
    <row r="7696" ht="15.75">
      <c r="L7696" s="25"/>
    </row>
    <row r="7697" ht="15.75">
      <c r="L7697" s="25"/>
    </row>
    <row r="7698" ht="15.75">
      <c r="L7698" s="25"/>
    </row>
    <row r="7699" ht="15.75">
      <c r="L7699" s="25"/>
    </row>
    <row r="7700" ht="15.75">
      <c r="L7700" s="25"/>
    </row>
    <row r="7701" ht="15.75">
      <c r="L7701" s="25"/>
    </row>
    <row r="7702" ht="15.75">
      <c r="L7702" s="25"/>
    </row>
    <row r="7703" ht="15.75">
      <c r="L7703" s="25"/>
    </row>
    <row r="7704" ht="15.75">
      <c r="L7704" s="25"/>
    </row>
    <row r="7705" ht="15.75">
      <c r="L7705" s="25"/>
    </row>
    <row r="7706" ht="15.75">
      <c r="L7706" s="25"/>
    </row>
    <row r="7707" ht="15.75">
      <c r="L7707" s="25"/>
    </row>
    <row r="7708" ht="15.75">
      <c r="L7708" s="25"/>
    </row>
    <row r="7709" ht="15.75">
      <c r="L7709" s="25"/>
    </row>
    <row r="7710" ht="15.75">
      <c r="L7710" s="25"/>
    </row>
    <row r="7711" ht="15.75">
      <c r="L7711" s="25"/>
    </row>
    <row r="7712" ht="15.75">
      <c r="L7712" s="25"/>
    </row>
    <row r="7713" ht="15.75">
      <c r="L7713" s="25"/>
    </row>
    <row r="7714" ht="15.75">
      <c r="L7714" s="25"/>
    </row>
    <row r="7715" ht="15.75">
      <c r="L7715" s="25"/>
    </row>
    <row r="7716" ht="15.75">
      <c r="L7716" s="25"/>
    </row>
    <row r="7717" ht="15.75">
      <c r="L7717" s="25"/>
    </row>
    <row r="7718" ht="15.75">
      <c r="L7718" s="25"/>
    </row>
    <row r="7719" ht="15.75">
      <c r="L7719" s="25"/>
    </row>
    <row r="7720" ht="15.75">
      <c r="L7720" s="25"/>
    </row>
    <row r="7721" ht="15.75">
      <c r="L7721" s="25"/>
    </row>
    <row r="7722" ht="15.75">
      <c r="L7722" s="25"/>
    </row>
    <row r="7723" ht="15.75">
      <c r="L7723" s="25"/>
    </row>
    <row r="7724" ht="15.75">
      <c r="L7724" s="25"/>
    </row>
    <row r="7725" ht="15.75">
      <c r="L7725" s="25"/>
    </row>
    <row r="7726" ht="15.75">
      <c r="L7726" s="25"/>
    </row>
    <row r="7727" ht="15.75">
      <c r="L7727" s="25"/>
    </row>
    <row r="7728" ht="15.75">
      <c r="L7728" s="25"/>
    </row>
    <row r="7729" ht="15.75">
      <c r="L7729" s="25"/>
    </row>
    <row r="7730" ht="15.75">
      <c r="L7730" s="25"/>
    </row>
    <row r="7731" ht="15.75">
      <c r="L7731" s="25"/>
    </row>
    <row r="7732" ht="15.75">
      <c r="L7732" s="25"/>
    </row>
    <row r="7733" ht="15.75">
      <c r="L7733" s="25"/>
    </row>
    <row r="7734" ht="15.75">
      <c r="L7734" s="25"/>
    </row>
    <row r="7735" ht="15.75">
      <c r="L7735" s="25"/>
    </row>
    <row r="7736" ht="15.75">
      <c r="L7736" s="25"/>
    </row>
    <row r="7737" ht="15.75">
      <c r="L7737" s="25"/>
    </row>
    <row r="7738" ht="15.75">
      <c r="L7738" s="25"/>
    </row>
    <row r="7739" ht="15.75">
      <c r="L7739" s="25"/>
    </row>
    <row r="7740" ht="15.75">
      <c r="L7740" s="25"/>
    </row>
    <row r="7741" ht="15.75">
      <c r="L7741" s="25"/>
    </row>
    <row r="7742" ht="15.75">
      <c r="L7742" s="25"/>
    </row>
    <row r="7743" ht="15.75">
      <c r="L7743" s="25"/>
    </row>
    <row r="7744" ht="15.75">
      <c r="L7744" s="25"/>
    </row>
    <row r="7745" ht="15.75">
      <c r="L7745" s="25"/>
    </row>
    <row r="7746" ht="15.75">
      <c r="L7746" s="25"/>
    </row>
    <row r="7747" ht="15.75">
      <c r="L7747" s="25"/>
    </row>
    <row r="7748" ht="15.75">
      <c r="L7748" s="25"/>
    </row>
    <row r="7749" ht="15.75">
      <c r="L7749" s="25"/>
    </row>
    <row r="7750" ht="15.75">
      <c r="L7750" s="25"/>
    </row>
    <row r="7751" ht="15.75">
      <c r="L7751" s="25"/>
    </row>
    <row r="7752" ht="15.75">
      <c r="L7752" s="25"/>
    </row>
    <row r="7753" ht="15.75">
      <c r="L7753" s="25"/>
    </row>
    <row r="7754" ht="15.75">
      <c r="L7754" s="25"/>
    </row>
    <row r="7755" ht="15.75">
      <c r="L7755" s="25"/>
    </row>
    <row r="7756" ht="15.75">
      <c r="L7756" s="25"/>
    </row>
    <row r="7757" ht="15.75">
      <c r="L7757" s="25"/>
    </row>
    <row r="7758" ht="15.75">
      <c r="L7758" s="25"/>
    </row>
    <row r="7759" ht="15.75">
      <c r="L7759" s="25"/>
    </row>
    <row r="7760" ht="15.75">
      <c r="L7760" s="25"/>
    </row>
    <row r="7761" ht="15.75">
      <c r="L7761" s="25"/>
    </row>
    <row r="7762" ht="15.75">
      <c r="L7762" s="25"/>
    </row>
    <row r="7763" ht="15.75">
      <c r="L7763" s="25"/>
    </row>
    <row r="7764" ht="15.75">
      <c r="L7764" s="25"/>
    </row>
    <row r="7765" ht="15.75">
      <c r="L7765" s="25"/>
    </row>
    <row r="7766" ht="15.75">
      <c r="L7766" s="25"/>
    </row>
    <row r="7767" ht="15.75">
      <c r="L7767" s="25"/>
    </row>
    <row r="7768" ht="15.75">
      <c r="L7768" s="25"/>
    </row>
    <row r="7769" ht="15.75">
      <c r="L7769" s="25"/>
    </row>
    <row r="7770" ht="15.75">
      <c r="L7770" s="25"/>
    </row>
    <row r="7771" ht="15.75">
      <c r="L7771" s="25"/>
    </row>
    <row r="7772" ht="15.75">
      <c r="L7772" s="25"/>
    </row>
    <row r="7773" ht="15.75">
      <c r="L7773" s="25"/>
    </row>
    <row r="7774" ht="15.75">
      <c r="L7774" s="25"/>
    </row>
    <row r="7775" ht="15.75">
      <c r="L7775" s="25"/>
    </row>
    <row r="7776" ht="15.75">
      <c r="L7776" s="25"/>
    </row>
    <row r="7777" ht="15.75">
      <c r="L7777" s="25"/>
    </row>
    <row r="7778" ht="15.75">
      <c r="L7778" s="25"/>
    </row>
    <row r="7779" ht="15.75">
      <c r="L7779" s="25"/>
    </row>
    <row r="7780" ht="15.75">
      <c r="L7780" s="25"/>
    </row>
    <row r="7781" ht="15.75">
      <c r="L7781" s="25"/>
    </row>
    <row r="7782" ht="15.75">
      <c r="L7782" s="25"/>
    </row>
    <row r="7783" ht="15.75">
      <c r="L7783" s="25"/>
    </row>
    <row r="7784" ht="15.75">
      <c r="L7784" s="25"/>
    </row>
    <row r="7785" ht="15.75">
      <c r="L7785" s="25"/>
    </row>
    <row r="7786" ht="15.75">
      <c r="L7786" s="25"/>
    </row>
    <row r="7787" ht="15.75">
      <c r="L7787" s="25"/>
    </row>
    <row r="7788" ht="15.75">
      <c r="L7788" s="25"/>
    </row>
    <row r="7789" ht="15.75">
      <c r="L7789" s="25"/>
    </row>
    <row r="7790" ht="15.75">
      <c r="L7790" s="25"/>
    </row>
    <row r="7791" ht="15.75">
      <c r="L7791" s="25"/>
    </row>
    <row r="7792" ht="15.75">
      <c r="L7792" s="25"/>
    </row>
    <row r="7793" ht="15.75">
      <c r="L7793" s="25"/>
    </row>
    <row r="7794" ht="15.75">
      <c r="L7794" s="25"/>
    </row>
    <row r="7795" ht="15.75">
      <c r="L7795" s="25"/>
    </row>
    <row r="7796" ht="15.75">
      <c r="L7796" s="25"/>
    </row>
    <row r="7797" ht="15.75">
      <c r="L7797" s="25"/>
    </row>
    <row r="7798" ht="15.75">
      <c r="L7798" s="25"/>
    </row>
    <row r="7799" ht="15.75">
      <c r="L7799" s="25"/>
    </row>
    <row r="7800" ht="15.75">
      <c r="L7800" s="25"/>
    </row>
    <row r="7801" ht="15.75">
      <c r="L7801" s="25"/>
    </row>
    <row r="7802" ht="15.75">
      <c r="L7802" s="25"/>
    </row>
    <row r="7803" ht="15.75">
      <c r="L7803" s="25"/>
    </row>
    <row r="7804" ht="15.75">
      <c r="L7804" s="25"/>
    </row>
    <row r="7805" ht="15.75">
      <c r="L7805" s="25"/>
    </row>
    <row r="7806" ht="15.75">
      <c r="L7806" s="25"/>
    </row>
    <row r="7807" ht="15.75">
      <c r="L7807" s="25"/>
    </row>
    <row r="7808" ht="15.75">
      <c r="L7808" s="25"/>
    </row>
    <row r="7809" ht="15.75">
      <c r="L7809" s="25"/>
    </row>
    <row r="7810" ht="15.75">
      <c r="L7810" s="25"/>
    </row>
    <row r="7811" ht="15.75">
      <c r="L7811" s="25"/>
    </row>
    <row r="7812" ht="15.75">
      <c r="L7812" s="25"/>
    </row>
    <row r="7813" ht="15.75">
      <c r="L7813" s="25"/>
    </row>
    <row r="7814" ht="15.75">
      <c r="L7814" s="25"/>
    </row>
    <row r="7815" ht="15.75">
      <c r="L7815" s="25"/>
    </row>
    <row r="7816" ht="15.75">
      <c r="L7816" s="25"/>
    </row>
    <row r="7817" ht="15.75">
      <c r="L7817" s="25"/>
    </row>
    <row r="7818" ht="15.75">
      <c r="L7818" s="25"/>
    </row>
    <row r="7819" ht="15.75">
      <c r="L7819" s="25"/>
    </row>
    <row r="7820" ht="15.75">
      <c r="L7820" s="25"/>
    </row>
    <row r="7821" ht="15.75">
      <c r="L7821" s="25"/>
    </row>
    <row r="7822" ht="15.75">
      <c r="L7822" s="25"/>
    </row>
    <row r="7823" ht="15.75">
      <c r="L7823" s="25"/>
    </row>
    <row r="7824" ht="15.75">
      <c r="L7824" s="25"/>
    </row>
    <row r="7825" ht="15.75">
      <c r="L7825" s="25"/>
    </row>
    <row r="7826" ht="15.75">
      <c r="L7826" s="25"/>
    </row>
    <row r="7827" ht="15.75">
      <c r="L7827" s="25"/>
    </row>
    <row r="7828" ht="15.75">
      <c r="L7828" s="25"/>
    </row>
    <row r="7829" ht="15.75">
      <c r="L7829" s="25"/>
    </row>
    <row r="7830" ht="15.75">
      <c r="L7830" s="25"/>
    </row>
    <row r="7831" ht="15.75">
      <c r="L7831" s="25"/>
    </row>
    <row r="7832" ht="15.75">
      <c r="L7832" s="25"/>
    </row>
    <row r="7833" ht="15.75">
      <c r="L7833" s="25"/>
    </row>
    <row r="7834" ht="15.75">
      <c r="L7834" s="25"/>
    </row>
    <row r="7835" ht="15.75">
      <c r="L7835" s="25"/>
    </row>
    <row r="7836" ht="15.75">
      <c r="L7836" s="25"/>
    </row>
    <row r="7837" ht="15.75">
      <c r="L7837" s="25"/>
    </row>
    <row r="7838" ht="15.75">
      <c r="L7838" s="25"/>
    </row>
    <row r="7839" ht="15.75">
      <c r="L7839" s="25"/>
    </row>
    <row r="7840" ht="15.75">
      <c r="L7840" s="25"/>
    </row>
    <row r="7841" ht="15.75">
      <c r="L7841" s="25"/>
    </row>
    <row r="7842" ht="15.75">
      <c r="L7842" s="25"/>
    </row>
    <row r="7843" ht="15.75">
      <c r="L7843" s="25"/>
    </row>
    <row r="7844" ht="15.75">
      <c r="L7844" s="25"/>
    </row>
    <row r="7845" ht="15.75">
      <c r="L7845" s="25"/>
    </row>
    <row r="7846" ht="15.75">
      <c r="L7846" s="25"/>
    </row>
    <row r="7847" ht="15.75">
      <c r="L7847" s="25"/>
    </row>
    <row r="7848" ht="15.75">
      <c r="L7848" s="25"/>
    </row>
    <row r="7849" ht="15.75">
      <c r="L7849" s="25"/>
    </row>
    <row r="7850" ht="15.75">
      <c r="L7850" s="25"/>
    </row>
    <row r="7851" ht="15.75">
      <c r="L7851" s="25"/>
    </row>
    <row r="7852" ht="15.75">
      <c r="L7852" s="25"/>
    </row>
    <row r="7853" ht="15.75">
      <c r="L7853" s="25"/>
    </row>
    <row r="7854" ht="15.75">
      <c r="L7854" s="25"/>
    </row>
    <row r="7855" ht="15.75">
      <c r="L7855" s="25"/>
    </row>
    <row r="7856" ht="15.75">
      <c r="L7856" s="25"/>
    </row>
    <row r="7857" ht="15.75">
      <c r="L7857" s="25"/>
    </row>
    <row r="7858" ht="15.75">
      <c r="L7858" s="25"/>
    </row>
    <row r="7859" ht="15.75">
      <c r="L7859" s="25"/>
    </row>
    <row r="7860" ht="15.75">
      <c r="L7860" s="25"/>
    </row>
    <row r="7861" ht="15.75">
      <c r="L7861" s="25"/>
    </row>
    <row r="7862" ht="15.75">
      <c r="L7862" s="25"/>
    </row>
    <row r="7863" ht="15.75">
      <c r="L7863" s="25"/>
    </row>
    <row r="7864" ht="15.75">
      <c r="L7864" s="25"/>
    </row>
    <row r="7865" ht="15.75">
      <c r="L7865" s="25"/>
    </row>
    <row r="7866" ht="15.75">
      <c r="L7866" s="25"/>
    </row>
    <row r="7867" ht="15.75">
      <c r="L7867" s="25"/>
    </row>
    <row r="7868" ht="15.75">
      <c r="L7868" s="25"/>
    </row>
    <row r="7869" ht="15.75">
      <c r="L7869" s="25"/>
    </row>
    <row r="7870" ht="15.75">
      <c r="L7870" s="25"/>
    </row>
    <row r="7871" ht="15.75">
      <c r="L7871" s="25"/>
    </row>
    <row r="7872" ht="15.75">
      <c r="L7872" s="25"/>
    </row>
    <row r="7873" ht="15.75">
      <c r="L7873" s="25"/>
    </row>
    <row r="7874" ht="15.75">
      <c r="L7874" s="25"/>
    </row>
    <row r="7875" ht="15.75">
      <c r="L7875" s="25"/>
    </row>
    <row r="7876" ht="15.75">
      <c r="L7876" s="25"/>
    </row>
    <row r="7877" ht="15.75">
      <c r="L7877" s="25"/>
    </row>
    <row r="7878" ht="15.75">
      <c r="L7878" s="25"/>
    </row>
    <row r="7879" ht="15.75">
      <c r="L7879" s="25"/>
    </row>
    <row r="7880" ht="15.75">
      <c r="L7880" s="25"/>
    </row>
    <row r="7881" ht="15.75">
      <c r="L7881" s="25"/>
    </row>
    <row r="7882" ht="15.75">
      <c r="L7882" s="25"/>
    </row>
    <row r="7883" ht="15.75">
      <c r="L7883" s="25"/>
    </row>
    <row r="7884" ht="15.75">
      <c r="L7884" s="25"/>
    </row>
    <row r="7885" ht="15.75">
      <c r="L7885" s="25"/>
    </row>
    <row r="7886" ht="15.75">
      <c r="L7886" s="25"/>
    </row>
    <row r="7887" ht="15.75">
      <c r="L7887" s="25"/>
    </row>
    <row r="7888" ht="15.75">
      <c r="L7888" s="25"/>
    </row>
    <row r="7889" ht="15.75">
      <c r="L7889" s="25"/>
    </row>
    <row r="7890" ht="15.75">
      <c r="L7890" s="25"/>
    </row>
    <row r="7891" ht="15.75">
      <c r="L7891" s="25"/>
    </row>
    <row r="7892" ht="15.75">
      <c r="L7892" s="25"/>
    </row>
    <row r="7893" ht="15.75">
      <c r="L7893" s="25"/>
    </row>
    <row r="7894" ht="15.75">
      <c r="L7894" s="25"/>
    </row>
    <row r="7895" ht="15.75">
      <c r="L7895" s="25"/>
    </row>
    <row r="7896" ht="15.75">
      <c r="L7896" s="25"/>
    </row>
    <row r="7897" ht="15.75">
      <c r="L7897" s="25"/>
    </row>
    <row r="7898" ht="15.75">
      <c r="L7898" s="25"/>
    </row>
    <row r="7899" ht="15.75">
      <c r="L7899" s="25"/>
    </row>
    <row r="7900" ht="15.75">
      <c r="L7900" s="25"/>
    </row>
    <row r="7901" ht="15.75">
      <c r="L7901" s="25"/>
    </row>
    <row r="7902" ht="15.75">
      <c r="L7902" s="25"/>
    </row>
    <row r="7903" ht="15.75">
      <c r="L7903" s="25"/>
    </row>
    <row r="7904" ht="15.75">
      <c r="L7904" s="25"/>
    </row>
    <row r="7905" ht="15.75">
      <c r="L7905" s="25"/>
    </row>
    <row r="7906" ht="15.75">
      <c r="L7906" s="25"/>
    </row>
    <row r="7907" ht="15.75">
      <c r="L7907" s="25"/>
    </row>
    <row r="7908" ht="15.75">
      <c r="L7908" s="25"/>
    </row>
    <row r="7909" ht="15.75">
      <c r="L7909" s="25"/>
    </row>
    <row r="7910" ht="15.75">
      <c r="L7910" s="25"/>
    </row>
    <row r="7911" ht="15.75">
      <c r="L7911" s="25"/>
    </row>
    <row r="7912" ht="15.75">
      <c r="L7912" s="25"/>
    </row>
    <row r="7913" ht="15.75">
      <c r="L7913" s="25"/>
    </row>
    <row r="7914" ht="15.75">
      <c r="L7914" s="25"/>
    </row>
    <row r="7915" ht="15.75">
      <c r="L7915" s="25"/>
    </row>
    <row r="7916" ht="15.75">
      <c r="L7916" s="25"/>
    </row>
    <row r="7917" ht="15.75">
      <c r="L7917" s="25"/>
    </row>
    <row r="7918" ht="15.75">
      <c r="L7918" s="25"/>
    </row>
    <row r="7919" ht="15.75">
      <c r="L7919" s="25"/>
    </row>
    <row r="7920" ht="15.75">
      <c r="L7920" s="25"/>
    </row>
    <row r="7921" ht="15.75">
      <c r="L7921" s="25"/>
    </row>
    <row r="7922" ht="15.75">
      <c r="L7922" s="25"/>
    </row>
    <row r="7923" ht="15.75">
      <c r="L7923" s="25"/>
    </row>
    <row r="7924" ht="15.75">
      <c r="L7924" s="25"/>
    </row>
    <row r="7925" ht="15.75">
      <c r="L7925" s="25"/>
    </row>
    <row r="7926" ht="15.75">
      <c r="L7926" s="25"/>
    </row>
    <row r="7927" ht="15.75">
      <c r="L7927" s="25"/>
    </row>
    <row r="7928" ht="15.75">
      <c r="L7928" s="25"/>
    </row>
    <row r="7929" ht="15.75">
      <c r="L7929" s="25"/>
    </row>
    <row r="7930" ht="15.75">
      <c r="L7930" s="25"/>
    </row>
    <row r="7931" ht="15.75">
      <c r="L7931" s="25"/>
    </row>
    <row r="7932" ht="15.75">
      <c r="L7932" s="25"/>
    </row>
    <row r="7933" ht="15.75">
      <c r="L7933" s="25"/>
    </row>
    <row r="7934" ht="15.75">
      <c r="L7934" s="25"/>
    </row>
    <row r="7935" ht="15.75">
      <c r="L7935" s="25"/>
    </row>
    <row r="7936" ht="15.75">
      <c r="L7936" s="25"/>
    </row>
    <row r="7937" ht="15.75">
      <c r="L7937" s="25"/>
    </row>
    <row r="7938" ht="15.75">
      <c r="L7938" s="25"/>
    </row>
    <row r="7939" ht="15.75">
      <c r="L7939" s="25"/>
    </row>
    <row r="7940" ht="15.75">
      <c r="L7940" s="25"/>
    </row>
    <row r="7941" ht="15.75">
      <c r="L7941" s="25"/>
    </row>
    <row r="7942" ht="15.75">
      <c r="L7942" s="25"/>
    </row>
    <row r="7943" ht="15.75">
      <c r="L7943" s="25"/>
    </row>
    <row r="7944" ht="15.75">
      <c r="L7944" s="25"/>
    </row>
    <row r="7945" ht="15.75">
      <c r="L7945" s="25"/>
    </row>
    <row r="7946" ht="15.75">
      <c r="L7946" s="25"/>
    </row>
    <row r="7947" ht="15.75">
      <c r="L7947" s="25"/>
    </row>
    <row r="7948" ht="15.75">
      <c r="L7948" s="25"/>
    </row>
    <row r="7949" ht="15.75">
      <c r="L7949" s="25"/>
    </row>
    <row r="7950" ht="15.75">
      <c r="L7950" s="25"/>
    </row>
    <row r="7951" ht="15.75">
      <c r="L7951" s="25"/>
    </row>
    <row r="7952" ht="15.75">
      <c r="L7952" s="25"/>
    </row>
    <row r="7953" ht="15.75">
      <c r="L7953" s="25"/>
    </row>
    <row r="7954" ht="15.75">
      <c r="L7954" s="25"/>
    </row>
    <row r="7955" ht="15.75">
      <c r="L7955" s="25"/>
    </row>
    <row r="7956" ht="15.75">
      <c r="L7956" s="25"/>
    </row>
    <row r="7957" ht="15.75">
      <c r="L7957" s="25"/>
    </row>
    <row r="7958" ht="15.75">
      <c r="L7958" s="25"/>
    </row>
    <row r="7959" ht="15.75">
      <c r="L7959" s="25"/>
    </row>
    <row r="7960" ht="15.75">
      <c r="L7960" s="25"/>
    </row>
    <row r="7961" ht="15.75">
      <c r="L7961" s="25"/>
    </row>
    <row r="7962" ht="15.75">
      <c r="L7962" s="25"/>
    </row>
    <row r="7963" ht="15.75">
      <c r="L7963" s="25"/>
    </row>
    <row r="7964" ht="15.75">
      <c r="L7964" s="25"/>
    </row>
    <row r="7965" ht="15.75">
      <c r="L7965" s="25"/>
    </row>
    <row r="7966" ht="15.75">
      <c r="L7966" s="25"/>
    </row>
    <row r="7967" ht="15.75">
      <c r="L7967" s="25"/>
    </row>
    <row r="7968" ht="15.75">
      <c r="L7968" s="25"/>
    </row>
    <row r="7969" ht="15.75">
      <c r="L7969" s="25"/>
    </row>
    <row r="7970" ht="15.75">
      <c r="L7970" s="25"/>
    </row>
    <row r="7971" ht="15.75">
      <c r="L7971" s="25"/>
    </row>
    <row r="7972" ht="15.75">
      <c r="L7972" s="25"/>
    </row>
    <row r="7973" ht="15.75">
      <c r="L7973" s="25"/>
    </row>
    <row r="7974" ht="15.75">
      <c r="L7974" s="25"/>
    </row>
    <row r="7975" ht="15.75">
      <c r="L7975" s="25"/>
    </row>
    <row r="7976" ht="15.75">
      <c r="L7976" s="25"/>
    </row>
    <row r="7977" ht="15.75">
      <c r="L7977" s="25"/>
    </row>
    <row r="7978" ht="15.75">
      <c r="L7978" s="25"/>
    </row>
    <row r="7979" ht="15.75">
      <c r="L7979" s="25"/>
    </row>
    <row r="7980" ht="15.75">
      <c r="L7980" s="25"/>
    </row>
    <row r="7981" ht="15.75">
      <c r="L7981" s="25"/>
    </row>
    <row r="7982" ht="15.75">
      <c r="L7982" s="25"/>
    </row>
    <row r="7983" ht="15.75">
      <c r="L7983" s="25"/>
    </row>
    <row r="7984" ht="15.75">
      <c r="L7984" s="25"/>
    </row>
    <row r="7985" ht="15.75">
      <c r="L7985" s="25"/>
    </row>
    <row r="7986" ht="15.75">
      <c r="L7986" s="25"/>
    </row>
    <row r="7987" ht="15.75">
      <c r="L7987" s="25"/>
    </row>
    <row r="7988" ht="15.75">
      <c r="L7988" s="25"/>
    </row>
    <row r="7989" ht="15.75">
      <c r="L7989" s="25"/>
    </row>
    <row r="7990" ht="15.75">
      <c r="L7990" s="25"/>
    </row>
    <row r="7991" ht="15.75">
      <c r="L7991" s="25"/>
    </row>
    <row r="7992" ht="15.75">
      <c r="L7992" s="25"/>
    </row>
    <row r="7993" ht="15.75">
      <c r="L7993" s="25"/>
    </row>
    <row r="7994" ht="15.75">
      <c r="L7994" s="25"/>
    </row>
    <row r="7995" ht="15.75">
      <c r="L7995" s="25"/>
    </row>
    <row r="7996" ht="15.75">
      <c r="L7996" s="25"/>
    </row>
    <row r="7997" ht="15.75">
      <c r="L7997" s="25"/>
    </row>
    <row r="7998" ht="15.75">
      <c r="L7998" s="25"/>
    </row>
    <row r="7999" ht="15.75">
      <c r="L7999" s="25"/>
    </row>
    <row r="8000" ht="15.75">
      <c r="L8000" s="25"/>
    </row>
    <row r="8001" ht="15.75">
      <c r="L8001" s="25"/>
    </row>
    <row r="8002" ht="15.75">
      <c r="L8002" s="25"/>
    </row>
    <row r="8003" ht="15.75">
      <c r="L8003" s="25"/>
    </row>
    <row r="8004" ht="15.75">
      <c r="L8004" s="25"/>
    </row>
    <row r="8005" ht="15.75">
      <c r="L8005" s="25"/>
    </row>
    <row r="8006" ht="15.75">
      <c r="L8006" s="25"/>
    </row>
    <row r="8007" ht="15.75">
      <c r="L8007" s="25"/>
    </row>
    <row r="8008" ht="15.75">
      <c r="L8008" s="25"/>
    </row>
    <row r="8009" ht="15.75">
      <c r="L8009" s="25"/>
    </row>
    <row r="8010" ht="15.75">
      <c r="L8010" s="25"/>
    </row>
    <row r="8011" ht="15.75">
      <c r="L8011" s="25"/>
    </row>
    <row r="8012" ht="15.75">
      <c r="L8012" s="25"/>
    </row>
    <row r="8013" ht="15.75">
      <c r="L8013" s="25"/>
    </row>
    <row r="8014" ht="15.75">
      <c r="L8014" s="25"/>
    </row>
    <row r="8015" ht="15.75">
      <c r="L8015" s="25"/>
    </row>
    <row r="8016" ht="15.75">
      <c r="L8016" s="25"/>
    </row>
    <row r="8017" ht="15.75">
      <c r="L8017" s="25"/>
    </row>
    <row r="8018" ht="15.75">
      <c r="L8018" s="25"/>
    </row>
    <row r="8019" ht="15.75">
      <c r="L8019" s="25"/>
    </row>
    <row r="8020" ht="15.75">
      <c r="L8020" s="25"/>
    </row>
    <row r="8021" ht="15.75">
      <c r="L8021" s="25"/>
    </row>
    <row r="8022" ht="15.75">
      <c r="L8022" s="25"/>
    </row>
    <row r="8023" ht="15.75">
      <c r="L8023" s="25"/>
    </row>
    <row r="8024" ht="15.75">
      <c r="L8024" s="25"/>
    </row>
    <row r="8025" ht="15.75">
      <c r="L8025" s="25"/>
    </row>
    <row r="8026" ht="15.75">
      <c r="L8026" s="25"/>
    </row>
    <row r="8027" ht="15.75">
      <c r="L8027" s="25"/>
    </row>
    <row r="8028" ht="15.75">
      <c r="L8028" s="25"/>
    </row>
    <row r="8029" ht="15.75">
      <c r="L8029" s="25"/>
    </row>
    <row r="8030" ht="15.75">
      <c r="L8030" s="25"/>
    </row>
    <row r="8031" ht="15.75">
      <c r="L8031" s="25"/>
    </row>
    <row r="8032" ht="15.75">
      <c r="L8032" s="25"/>
    </row>
    <row r="8033" ht="15.75">
      <c r="L8033" s="25"/>
    </row>
    <row r="8034" ht="15.75">
      <c r="L8034" s="25"/>
    </row>
    <row r="8035" ht="15.75">
      <c r="L8035" s="25"/>
    </row>
    <row r="8036" ht="15.75">
      <c r="L8036" s="25"/>
    </row>
    <row r="8037" ht="15.75">
      <c r="L8037" s="25"/>
    </row>
    <row r="8038" ht="15.75">
      <c r="L8038" s="25"/>
    </row>
    <row r="8039" ht="15.75">
      <c r="L8039" s="25"/>
    </row>
    <row r="8040" ht="15.75">
      <c r="L8040" s="25"/>
    </row>
    <row r="8041" ht="15.75">
      <c r="L8041" s="25"/>
    </row>
    <row r="8042" ht="15.75">
      <c r="L8042" s="25"/>
    </row>
    <row r="8043" ht="15.75">
      <c r="L8043" s="25"/>
    </row>
    <row r="8044" ht="15.75">
      <c r="L8044" s="25"/>
    </row>
    <row r="8045" ht="15.75">
      <c r="L8045" s="25"/>
    </row>
    <row r="8046" ht="15.75">
      <c r="L8046" s="25"/>
    </row>
    <row r="8047" ht="15.75">
      <c r="L8047" s="25"/>
    </row>
    <row r="8048" ht="15.75">
      <c r="L8048" s="25"/>
    </row>
    <row r="8049" ht="15.75">
      <c r="L8049" s="25"/>
    </row>
    <row r="8050" ht="15.75">
      <c r="L8050" s="25"/>
    </row>
    <row r="8051" ht="15.75">
      <c r="L8051" s="25"/>
    </row>
    <row r="8052" ht="15.75">
      <c r="L8052" s="25"/>
    </row>
    <row r="8053" ht="15.75">
      <c r="L8053" s="25"/>
    </row>
    <row r="8054" ht="15.75">
      <c r="L8054" s="25"/>
    </row>
    <row r="8055" ht="15.75">
      <c r="L8055" s="25"/>
    </row>
    <row r="8056" ht="15.75">
      <c r="L8056" s="25"/>
    </row>
    <row r="8057" ht="15.75">
      <c r="L8057" s="25"/>
    </row>
    <row r="8058" ht="15.75">
      <c r="L8058" s="25"/>
    </row>
    <row r="8059" ht="15.75">
      <c r="L8059" s="25"/>
    </row>
    <row r="8060" ht="15.75">
      <c r="L8060" s="25"/>
    </row>
    <row r="8061" ht="15.75">
      <c r="L8061" s="25"/>
    </row>
    <row r="8062" ht="15.75">
      <c r="L8062" s="25"/>
    </row>
    <row r="8063" ht="15.75">
      <c r="L8063" s="25"/>
    </row>
    <row r="8064" ht="15.75">
      <c r="L8064" s="25"/>
    </row>
    <row r="8065" ht="15.75">
      <c r="L8065" s="25"/>
    </row>
    <row r="8066" ht="15.75">
      <c r="L8066" s="25"/>
    </row>
    <row r="8067" ht="15.75">
      <c r="L8067" s="25"/>
    </row>
    <row r="8068" ht="15.75">
      <c r="L8068" s="25"/>
    </row>
    <row r="8069" ht="15.75">
      <c r="L8069" s="25"/>
    </row>
    <row r="8070" ht="15.75">
      <c r="L8070" s="25"/>
    </row>
    <row r="8071" ht="15.75">
      <c r="L8071" s="25"/>
    </row>
    <row r="8072" ht="15.75">
      <c r="L8072" s="25"/>
    </row>
    <row r="8073" ht="15.75">
      <c r="L8073" s="25"/>
    </row>
    <row r="8074" ht="15.75">
      <c r="L8074" s="25"/>
    </row>
    <row r="8075" ht="15.75">
      <c r="L8075" s="25"/>
    </row>
    <row r="8076" ht="15.75">
      <c r="L8076" s="25"/>
    </row>
    <row r="8077" ht="15.75">
      <c r="L8077" s="25"/>
    </row>
    <row r="8078" ht="15.75">
      <c r="L8078" s="25"/>
    </row>
    <row r="8079" ht="15.75">
      <c r="L8079" s="25"/>
    </row>
    <row r="8080" ht="15.75">
      <c r="L8080" s="25"/>
    </row>
    <row r="8081" ht="15.75">
      <c r="L8081" s="25"/>
    </row>
    <row r="8082" ht="15.75">
      <c r="L8082" s="25"/>
    </row>
    <row r="8083" ht="15.75">
      <c r="L8083" s="25"/>
    </row>
    <row r="8084" ht="15.75">
      <c r="L8084" s="25"/>
    </row>
    <row r="8085" ht="15.75">
      <c r="L8085" s="25"/>
    </row>
    <row r="8086" ht="15.75">
      <c r="L8086" s="25"/>
    </row>
    <row r="8087" ht="15.75">
      <c r="L8087" s="25"/>
    </row>
    <row r="8088" ht="15.75">
      <c r="L8088" s="25"/>
    </row>
    <row r="8089" ht="15.75">
      <c r="L8089" s="25"/>
    </row>
    <row r="8090" ht="15.75">
      <c r="L8090" s="25"/>
    </row>
    <row r="8091" ht="15.75">
      <c r="L8091" s="25"/>
    </row>
    <row r="8092" ht="15.75">
      <c r="L8092" s="25"/>
    </row>
    <row r="8093" ht="15.75">
      <c r="L8093" s="25"/>
    </row>
    <row r="8094" ht="15.75">
      <c r="L8094" s="25"/>
    </row>
    <row r="8095" ht="15.75">
      <c r="L8095" s="25"/>
    </row>
    <row r="8096" ht="15.75">
      <c r="L8096" s="25"/>
    </row>
    <row r="8097" ht="15.75">
      <c r="L8097" s="25"/>
    </row>
    <row r="8098" ht="15.75">
      <c r="L8098" s="25"/>
    </row>
    <row r="8099" ht="15.75">
      <c r="L8099" s="25"/>
    </row>
    <row r="8100" ht="15.75">
      <c r="L8100" s="25"/>
    </row>
    <row r="8101" ht="15.75">
      <c r="L8101" s="25"/>
    </row>
    <row r="8102" ht="15.75">
      <c r="L8102" s="25"/>
    </row>
    <row r="8103" ht="15.75">
      <c r="L8103" s="25"/>
    </row>
    <row r="8104" ht="15.75">
      <c r="L8104" s="25"/>
    </row>
    <row r="8105" ht="15.75">
      <c r="L8105" s="25"/>
    </row>
    <row r="8106" ht="15.75">
      <c r="L8106" s="25"/>
    </row>
    <row r="8107" ht="15.75">
      <c r="L8107" s="25"/>
    </row>
    <row r="8108" ht="15.75">
      <c r="L8108" s="25"/>
    </row>
    <row r="8109" ht="15.75">
      <c r="L8109" s="25"/>
    </row>
    <row r="8110" ht="15.75">
      <c r="L8110" s="25"/>
    </row>
    <row r="8111" ht="15.75">
      <c r="L8111" s="25"/>
    </row>
    <row r="8112" ht="15.75">
      <c r="L8112" s="25"/>
    </row>
    <row r="8113" ht="15.75">
      <c r="L8113" s="25"/>
    </row>
    <row r="8114" ht="15.75">
      <c r="L8114" s="25"/>
    </row>
    <row r="8115" ht="15.75">
      <c r="L8115" s="25"/>
    </row>
    <row r="8116" ht="15.75">
      <c r="L8116" s="25"/>
    </row>
    <row r="8117" ht="15.75">
      <c r="L8117" s="25"/>
    </row>
    <row r="8118" ht="15.75">
      <c r="L8118" s="25"/>
    </row>
    <row r="8119" ht="15.75">
      <c r="L8119" s="25"/>
    </row>
    <row r="8120" ht="15.75">
      <c r="L8120" s="25"/>
    </row>
    <row r="8121" ht="15.75">
      <c r="L8121" s="25"/>
    </row>
    <row r="8122" ht="15.75">
      <c r="L8122" s="25"/>
    </row>
    <row r="8123" ht="15.75">
      <c r="L8123" s="25"/>
    </row>
    <row r="8124" ht="15.75">
      <c r="L8124" s="25"/>
    </row>
    <row r="8125" ht="15.75">
      <c r="L8125" s="25"/>
    </row>
    <row r="8126" ht="15.75">
      <c r="L8126" s="25"/>
    </row>
    <row r="8127" ht="15.75">
      <c r="L8127" s="25"/>
    </row>
    <row r="8128" ht="15.75">
      <c r="L8128" s="25"/>
    </row>
    <row r="8129" ht="15.75">
      <c r="L8129" s="25"/>
    </row>
    <row r="8130" ht="15.75">
      <c r="L8130" s="25"/>
    </row>
    <row r="8131" ht="15.75">
      <c r="L8131" s="25"/>
    </row>
    <row r="8132" ht="15.75">
      <c r="L8132" s="25"/>
    </row>
    <row r="8133" ht="15.75">
      <c r="L8133" s="25"/>
    </row>
    <row r="8134" ht="15.75">
      <c r="L8134" s="25"/>
    </row>
    <row r="8135" ht="15.75">
      <c r="L8135" s="25"/>
    </row>
    <row r="8136" ht="15.75">
      <c r="L8136" s="25"/>
    </row>
    <row r="8137" ht="15.75">
      <c r="L8137" s="25"/>
    </row>
    <row r="8138" ht="15.75">
      <c r="L8138" s="25"/>
    </row>
    <row r="8139" ht="15.75">
      <c r="L8139" s="25"/>
    </row>
    <row r="8140" ht="15.75">
      <c r="L8140" s="25"/>
    </row>
    <row r="8141" ht="15.75">
      <c r="L8141" s="25"/>
    </row>
    <row r="8142" ht="15.75">
      <c r="L8142" s="25"/>
    </row>
    <row r="8143" ht="15.75">
      <c r="L8143" s="25"/>
    </row>
    <row r="8144" ht="15.75">
      <c r="L8144" s="25"/>
    </row>
    <row r="8145" ht="15.75">
      <c r="L8145" s="25"/>
    </row>
    <row r="8146" ht="15.75">
      <c r="L8146" s="25"/>
    </row>
    <row r="8147" ht="15.75">
      <c r="L8147" s="25"/>
    </row>
    <row r="8148" ht="15.75">
      <c r="L8148" s="25"/>
    </row>
    <row r="8149" ht="15.75">
      <c r="L8149" s="25"/>
    </row>
    <row r="8150" ht="15.75">
      <c r="L8150" s="25"/>
    </row>
    <row r="8151" ht="15.75">
      <c r="L8151" s="25"/>
    </row>
    <row r="8152" ht="15.75">
      <c r="L8152" s="25"/>
    </row>
    <row r="8153" ht="15.75">
      <c r="L8153" s="25"/>
    </row>
    <row r="8154" ht="15.75">
      <c r="L8154" s="25"/>
    </row>
    <row r="8155" ht="15.75">
      <c r="L8155" s="25"/>
    </row>
    <row r="8156" ht="15.75">
      <c r="L8156" s="25"/>
    </row>
    <row r="8157" ht="15.75">
      <c r="L8157" s="25"/>
    </row>
    <row r="8158" ht="15.75">
      <c r="L8158" s="25"/>
    </row>
    <row r="8159" ht="15.75">
      <c r="L8159" s="25"/>
    </row>
    <row r="8160" ht="15.75">
      <c r="L8160" s="25"/>
    </row>
    <row r="8161" ht="15.75">
      <c r="L8161" s="25"/>
    </row>
    <row r="8162" ht="15.75">
      <c r="L8162" s="25"/>
    </row>
    <row r="8163" ht="15.75">
      <c r="L8163" s="25"/>
    </row>
    <row r="8164" ht="15.75">
      <c r="L8164" s="25"/>
    </row>
    <row r="8165" ht="15.75">
      <c r="L8165" s="25"/>
    </row>
    <row r="8166" ht="15.75">
      <c r="L8166" s="25"/>
    </row>
    <row r="8167" ht="15.75">
      <c r="L8167" s="25"/>
    </row>
    <row r="8168" ht="15.75">
      <c r="L8168" s="25"/>
    </row>
    <row r="8169" ht="15.75">
      <c r="L8169" s="25"/>
    </row>
    <row r="8170" ht="15.75">
      <c r="L8170" s="25"/>
    </row>
    <row r="8171" ht="15.75">
      <c r="L8171" s="25"/>
    </row>
    <row r="8172" ht="15.75">
      <c r="L8172" s="25"/>
    </row>
    <row r="8173" ht="15.75">
      <c r="L8173" s="25"/>
    </row>
    <row r="8174" ht="15.75">
      <c r="L8174" s="25"/>
    </row>
    <row r="8175" ht="15.75">
      <c r="L8175" s="25"/>
    </row>
    <row r="8176" ht="15.75">
      <c r="L8176" s="25"/>
    </row>
    <row r="8177" ht="15.75">
      <c r="L8177" s="25"/>
    </row>
    <row r="8178" ht="15.75">
      <c r="L8178" s="25"/>
    </row>
    <row r="8179" ht="15.75">
      <c r="L8179" s="25"/>
    </row>
    <row r="8180" ht="15.75">
      <c r="L8180" s="25"/>
    </row>
    <row r="8181" ht="15.75">
      <c r="L8181" s="25"/>
    </row>
    <row r="8182" ht="15.75">
      <c r="L8182" s="25"/>
    </row>
    <row r="8183" ht="15.75">
      <c r="L8183" s="25"/>
    </row>
    <row r="8184" ht="15.75">
      <c r="L8184" s="25"/>
    </row>
    <row r="8185" ht="15.75">
      <c r="L8185" s="25"/>
    </row>
    <row r="8186" ht="15.75">
      <c r="L8186" s="25"/>
    </row>
    <row r="8187" ht="15.75">
      <c r="L8187" s="25"/>
    </row>
    <row r="8188" ht="15.75">
      <c r="L8188" s="25"/>
    </row>
    <row r="8189" ht="15.75">
      <c r="L8189" s="25"/>
    </row>
    <row r="8190" ht="15.75">
      <c r="L8190" s="25"/>
    </row>
    <row r="8191" ht="15.75">
      <c r="L8191" s="25"/>
    </row>
    <row r="8192" ht="15.75">
      <c r="L8192" s="25"/>
    </row>
    <row r="8193" ht="15.75">
      <c r="L8193" s="25"/>
    </row>
    <row r="8194" ht="15.75">
      <c r="L8194" s="25"/>
    </row>
    <row r="8195" ht="15.75">
      <c r="L8195" s="25"/>
    </row>
    <row r="8196" ht="15.75">
      <c r="L8196" s="25"/>
    </row>
    <row r="8197" ht="15.75">
      <c r="L8197" s="25"/>
    </row>
    <row r="8198" ht="15.75">
      <c r="L8198" s="25"/>
    </row>
    <row r="8199" ht="15.75">
      <c r="L8199" s="25"/>
    </row>
    <row r="8200" ht="15.75">
      <c r="L8200" s="25"/>
    </row>
    <row r="8201" ht="15.75">
      <c r="L8201" s="25"/>
    </row>
    <row r="8202" ht="15.75">
      <c r="L8202" s="25"/>
    </row>
    <row r="8203" ht="15.75">
      <c r="L8203" s="25"/>
    </row>
    <row r="8204" ht="15.75">
      <c r="L8204" s="25"/>
    </row>
    <row r="8205" ht="15.75">
      <c r="L8205" s="25"/>
    </row>
    <row r="8206" ht="15.75">
      <c r="L8206" s="25"/>
    </row>
    <row r="8207" ht="15.75">
      <c r="L8207" s="25"/>
    </row>
    <row r="8208" ht="15.75">
      <c r="L8208" s="25"/>
    </row>
    <row r="8209" ht="15.75">
      <c r="L8209" s="25"/>
    </row>
    <row r="8210" ht="15.75">
      <c r="L8210" s="25"/>
    </row>
    <row r="8211" ht="15.75">
      <c r="L8211" s="25"/>
    </row>
    <row r="8212" ht="15.75">
      <c r="L8212" s="25"/>
    </row>
    <row r="8213" ht="15.75">
      <c r="L8213" s="25"/>
    </row>
    <row r="8214" ht="15.75">
      <c r="L8214" s="25"/>
    </row>
    <row r="8215" ht="15.75">
      <c r="L8215" s="25"/>
    </row>
    <row r="8216" ht="15.75">
      <c r="L8216" s="25"/>
    </row>
    <row r="8217" ht="15.75">
      <c r="L8217" s="25"/>
    </row>
    <row r="8218" ht="15.75">
      <c r="L8218" s="25"/>
    </row>
    <row r="8219" ht="15.75">
      <c r="L8219" s="25"/>
    </row>
    <row r="8220" ht="15.75">
      <c r="L8220" s="25"/>
    </row>
    <row r="8221" ht="15.75">
      <c r="L8221" s="25"/>
    </row>
    <row r="8222" ht="15.75">
      <c r="L8222" s="25"/>
    </row>
    <row r="8223" ht="15.75">
      <c r="L8223" s="25"/>
    </row>
    <row r="8224" ht="15.75">
      <c r="L8224" s="25"/>
    </row>
    <row r="8225" ht="15.75">
      <c r="L8225" s="25"/>
    </row>
    <row r="8226" ht="15.75">
      <c r="L8226" s="25"/>
    </row>
    <row r="8227" ht="15.75">
      <c r="L8227" s="25"/>
    </row>
    <row r="8228" ht="15.75">
      <c r="L8228" s="25"/>
    </row>
    <row r="8229" ht="15.75">
      <c r="L8229" s="25"/>
    </row>
    <row r="8230" ht="15.75">
      <c r="L8230" s="25"/>
    </row>
    <row r="8231" ht="15.75">
      <c r="L8231" s="25"/>
    </row>
    <row r="8232" ht="15.75">
      <c r="L8232" s="25"/>
    </row>
    <row r="8233" ht="15.75">
      <c r="L8233" s="25"/>
    </row>
    <row r="8234" ht="15.75">
      <c r="L8234" s="25"/>
    </row>
    <row r="8235" ht="15.75">
      <c r="L8235" s="25"/>
    </row>
    <row r="8236" ht="15.75">
      <c r="L8236" s="25"/>
    </row>
    <row r="8237" ht="15.75">
      <c r="L8237" s="25"/>
    </row>
    <row r="8238" ht="15.75">
      <c r="L8238" s="25"/>
    </row>
    <row r="8239" ht="15.75">
      <c r="L8239" s="25"/>
    </row>
    <row r="8240" ht="15.75">
      <c r="L8240" s="25"/>
    </row>
    <row r="8241" ht="15.75">
      <c r="L8241" s="25"/>
    </row>
    <row r="8242" ht="15.75">
      <c r="L8242" s="25"/>
    </row>
    <row r="8243" ht="15.75">
      <c r="L8243" s="25"/>
    </row>
    <row r="8244" ht="15.75">
      <c r="L8244" s="25"/>
    </row>
    <row r="8245" ht="15.75">
      <c r="L8245" s="25"/>
    </row>
    <row r="8246" ht="15.75">
      <c r="L8246" s="25"/>
    </row>
    <row r="8247" ht="15.75">
      <c r="L8247" s="25"/>
    </row>
    <row r="8248" ht="15.75">
      <c r="L8248" s="25"/>
    </row>
    <row r="8249" ht="15.75">
      <c r="L8249" s="25"/>
    </row>
    <row r="8250" ht="15.75">
      <c r="L8250" s="25"/>
    </row>
    <row r="8251" ht="15.75">
      <c r="L8251" s="25"/>
    </row>
    <row r="8252" ht="15.75">
      <c r="L8252" s="25"/>
    </row>
    <row r="8253" ht="15.75">
      <c r="L8253" s="25"/>
    </row>
    <row r="8254" ht="15.75">
      <c r="L8254" s="25"/>
    </row>
    <row r="8255" ht="15.75">
      <c r="L8255" s="25"/>
    </row>
    <row r="8256" ht="15.75">
      <c r="L8256" s="25"/>
    </row>
    <row r="8257" ht="15.75">
      <c r="L8257" s="25"/>
    </row>
    <row r="8258" ht="15.75">
      <c r="L8258" s="25"/>
    </row>
    <row r="8259" ht="15.75">
      <c r="L8259" s="25"/>
    </row>
    <row r="8260" ht="15.75">
      <c r="L8260" s="25"/>
    </row>
    <row r="8261" ht="15.75">
      <c r="L8261" s="25"/>
    </row>
    <row r="8262" ht="15.75">
      <c r="L8262" s="25"/>
    </row>
    <row r="8263" ht="15.75">
      <c r="L8263" s="25"/>
    </row>
    <row r="8264" ht="15.75">
      <c r="L8264" s="25"/>
    </row>
    <row r="8265" ht="15.75">
      <c r="L8265" s="25"/>
    </row>
    <row r="8266" ht="15.75">
      <c r="L8266" s="25"/>
    </row>
    <row r="8267" ht="15.75">
      <c r="L8267" s="25"/>
    </row>
    <row r="8268" ht="15.75">
      <c r="L8268" s="25"/>
    </row>
    <row r="8269" ht="15.75">
      <c r="L8269" s="25"/>
    </row>
    <row r="8270" ht="15.75">
      <c r="L8270" s="25"/>
    </row>
    <row r="8271" ht="15.75">
      <c r="L8271" s="25"/>
    </row>
    <row r="8272" ht="15.75">
      <c r="L8272" s="25"/>
    </row>
    <row r="8273" ht="15.75">
      <c r="L8273" s="25"/>
    </row>
    <row r="8274" ht="15.75">
      <c r="L8274" s="25"/>
    </row>
    <row r="8275" ht="15.75">
      <c r="L8275" s="25"/>
    </row>
    <row r="8276" ht="15.75">
      <c r="L8276" s="25"/>
    </row>
    <row r="8277" ht="15.75">
      <c r="L8277" s="25"/>
    </row>
    <row r="8278" ht="15.75">
      <c r="L8278" s="25"/>
    </row>
    <row r="8279" ht="15.75">
      <c r="L8279" s="25"/>
    </row>
    <row r="8280" ht="15.75">
      <c r="L8280" s="25"/>
    </row>
    <row r="8281" ht="15.75">
      <c r="L8281" s="25"/>
    </row>
    <row r="8282" ht="15.75">
      <c r="L8282" s="25"/>
    </row>
    <row r="8283" ht="15.75">
      <c r="L8283" s="25"/>
    </row>
    <row r="8284" ht="15.75">
      <c r="L8284" s="25"/>
    </row>
    <row r="8285" ht="15.75">
      <c r="L8285" s="25"/>
    </row>
    <row r="8286" ht="15.75">
      <c r="L8286" s="25"/>
    </row>
    <row r="8287" ht="15.75">
      <c r="L8287" s="25"/>
    </row>
    <row r="8288" ht="15.75">
      <c r="L8288" s="25"/>
    </row>
    <row r="8289" ht="15.75">
      <c r="L8289" s="25"/>
    </row>
    <row r="8290" ht="15.75">
      <c r="L8290" s="25"/>
    </row>
    <row r="8291" ht="15.75">
      <c r="L8291" s="25"/>
    </row>
    <row r="8292" ht="15.75">
      <c r="L8292" s="25"/>
    </row>
    <row r="8293" ht="15.75">
      <c r="L8293" s="25"/>
    </row>
    <row r="8294" ht="15.75">
      <c r="L8294" s="25"/>
    </row>
    <row r="8295" ht="15.75">
      <c r="L8295" s="25"/>
    </row>
    <row r="8296" ht="15.75">
      <c r="L8296" s="25"/>
    </row>
    <row r="8297" ht="15.75">
      <c r="L8297" s="25"/>
    </row>
    <row r="8298" ht="15.75">
      <c r="L8298" s="25"/>
    </row>
    <row r="8299" ht="15.75">
      <c r="L8299" s="25"/>
    </row>
    <row r="8300" ht="15.75">
      <c r="L8300" s="25"/>
    </row>
    <row r="8301" ht="15.75">
      <c r="L8301" s="25"/>
    </row>
    <row r="8302" ht="15.75">
      <c r="L8302" s="25"/>
    </row>
    <row r="8303" ht="15.75">
      <c r="L8303" s="25"/>
    </row>
    <row r="8304" ht="15.75">
      <c r="L8304" s="25"/>
    </row>
    <row r="8305" ht="15.75">
      <c r="L8305" s="25"/>
    </row>
    <row r="8306" ht="15.75">
      <c r="L8306" s="25"/>
    </row>
    <row r="8307" ht="15.75">
      <c r="L8307" s="25"/>
    </row>
    <row r="8308" ht="15.75">
      <c r="L8308" s="25"/>
    </row>
    <row r="8309" ht="15.75">
      <c r="L8309" s="25"/>
    </row>
    <row r="8310" ht="15.75">
      <c r="L8310" s="25"/>
    </row>
    <row r="8311" ht="15.75">
      <c r="L8311" s="25"/>
    </row>
    <row r="8312" ht="15.75">
      <c r="L8312" s="25"/>
    </row>
    <row r="8313" ht="15.75">
      <c r="L8313" s="25"/>
    </row>
    <row r="8314" ht="15.75">
      <c r="L8314" s="25"/>
    </row>
    <row r="8315" ht="15.75">
      <c r="L8315" s="25"/>
    </row>
    <row r="8316" ht="15.75">
      <c r="L8316" s="25"/>
    </row>
    <row r="8317" ht="15.75">
      <c r="L8317" s="25"/>
    </row>
    <row r="8318" ht="15.75">
      <c r="L8318" s="25"/>
    </row>
    <row r="8319" ht="15.75">
      <c r="L8319" s="25"/>
    </row>
    <row r="8320" ht="15.75">
      <c r="L8320" s="25"/>
    </row>
    <row r="8321" ht="15.75">
      <c r="L8321" s="25"/>
    </row>
    <row r="8322" ht="15.75">
      <c r="L8322" s="25"/>
    </row>
    <row r="8323" ht="15.75">
      <c r="L8323" s="25"/>
    </row>
    <row r="8324" ht="15.75">
      <c r="L8324" s="25"/>
    </row>
    <row r="8325" ht="15.75">
      <c r="L8325" s="25"/>
    </row>
    <row r="8326" ht="15.75">
      <c r="L8326" s="25"/>
    </row>
    <row r="8327" ht="15.75">
      <c r="L8327" s="25"/>
    </row>
    <row r="8328" ht="15.75">
      <c r="L8328" s="25"/>
    </row>
    <row r="8329" ht="15.75">
      <c r="L8329" s="25"/>
    </row>
    <row r="8330" ht="15.75">
      <c r="L8330" s="25"/>
    </row>
    <row r="8331" ht="15.75">
      <c r="L8331" s="25"/>
    </row>
    <row r="8332" ht="15.75">
      <c r="L8332" s="25"/>
    </row>
    <row r="8333" ht="15.75">
      <c r="L8333" s="25"/>
    </row>
    <row r="8334" ht="15.75">
      <c r="L8334" s="25"/>
    </row>
    <row r="8335" ht="15.75">
      <c r="L8335" s="25"/>
    </row>
    <row r="8336" ht="15.75">
      <c r="L8336" s="25"/>
    </row>
    <row r="8337" ht="15.75">
      <c r="L8337" s="25"/>
    </row>
    <row r="8338" ht="15.75">
      <c r="L8338" s="25"/>
    </row>
    <row r="8339" ht="15.75">
      <c r="L8339" s="25"/>
    </row>
    <row r="8340" ht="15.75">
      <c r="L8340" s="25"/>
    </row>
    <row r="8341" ht="15.75">
      <c r="L8341" s="25"/>
    </row>
    <row r="8342" ht="15.75">
      <c r="L8342" s="25"/>
    </row>
    <row r="8343" ht="15.75">
      <c r="L8343" s="25"/>
    </row>
    <row r="8344" ht="15.75">
      <c r="L8344" s="25"/>
    </row>
    <row r="8345" ht="15.75">
      <c r="L8345" s="25"/>
    </row>
    <row r="8346" ht="15.75">
      <c r="L8346" s="25"/>
    </row>
    <row r="8347" ht="15.75">
      <c r="L8347" s="25"/>
    </row>
    <row r="8348" ht="15.75">
      <c r="L8348" s="25"/>
    </row>
    <row r="8349" ht="15.75">
      <c r="L8349" s="25"/>
    </row>
    <row r="8350" ht="15.75">
      <c r="L8350" s="25"/>
    </row>
    <row r="8351" ht="15.75">
      <c r="L8351" s="25"/>
    </row>
    <row r="8352" ht="15.75">
      <c r="L8352" s="25"/>
    </row>
    <row r="8353" ht="15.75">
      <c r="L8353" s="25"/>
    </row>
    <row r="8354" ht="15.75">
      <c r="L8354" s="25"/>
    </row>
    <row r="8355" ht="15.75">
      <c r="L8355" s="25"/>
    </row>
    <row r="8356" ht="15.75">
      <c r="L8356" s="25"/>
    </row>
    <row r="8357" ht="15.75">
      <c r="L8357" s="25"/>
    </row>
    <row r="8358" ht="15.75">
      <c r="L8358" s="25"/>
    </row>
    <row r="8359" ht="15.75">
      <c r="L8359" s="25"/>
    </row>
    <row r="8360" ht="15.75">
      <c r="L8360" s="25"/>
    </row>
    <row r="8361" ht="15.75">
      <c r="L8361" s="25"/>
    </row>
    <row r="8362" ht="15.75">
      <c r="L8362" s="25"/>
    </row>
    <row r="8363" ht="15.75">
      <c r="L8363" s="25"/>
    </row>
    <row r="8364" ht="15.75">
      <c r="L8364" s="25"/>
    </row>
    <row r="8365" ht="15.75">
      <c r="L8365" s="25"/>
    </row>
    <row r="8366" ht="15.75">
      <c r="L8366" s="25"/>
    </row>
    <row r="8367" ht="15.75">
      <c r="L8367" s="25"/>
    </row>
    <row r="8368" ht="15.75">
      <c r="L8368" s="25"/>
    </row>
    <row r="8369" ht="15.75">
      <c r="L8369" s="25"/>
    </row>
    <row r="8370" ht="15.75">
      <c r="L8370" s="25"/>
    </row>
    <row r="8371" ht="15.75">
      <c r="L8371" s="25"/>
    </row>
    <row r="8372" ht="15.75">
      <c r="L8372" s="25"/>
    </row>
    <row r="8373" ht="15.75">
      <c r="L8373" s="25"/>
    </row>
    <row r="8374" ht="15.75">
      <c r="L8374" s="25"/>
    </row>
    <row r="8375" ht="15.75">
      <c r="L8375" s="25"/>
    </row>
    <row r="8376" ht="15.75">
      <c r="L8376" s="25"/>
    </row>
    <row r="8377" ht="15.75">
      <c r="L8377" s="25"/>
    </row>
    <row r="8378" ht="15.75">
      <c r="L8378" s="25"/>
    </row>
    <row r="8379" ht="15.75">
      <c r="L8379" s="25"/>
    </row>
    <row r="8380" ht="15.75">
      <c r="L8380" s="25"/>
    </row>
    <row r="8381" ht="15.75">
      <c r="L8381" s="25"/>
    </row>
    <row r="8382" ht="15.75">
      <c r="L8382" s="25"/>
    </row>
    <row r="8383" ht="15.75">
      <c r="L8383" s="25"/>
    </row>
    <row r="8384" ht="15.75">
      <c r="L8384" s="25"/>
    </row>
    <row r="8385" ht="15.75">
      <c r="L8385" s="25"/>
    </row>
    <row r="8386" ht="15.75">
      <c r="L8386" s="25"/>
    </row>
    <row r="8387" ht="15.75">
      <c r="L8387" s="25"/>
    </row>
    <row r="8388" ht="15.75">
      <c r="L8388" s="25"/>
    </row>
    <row r="8389" ht="15.75">
      <c r="L8389" s="25"/>
    </row>
    <row r="8390" ht="15.75">
      <c r="L8390" s="25"/>
    </row>
    <row r="8391" ht="15.75">
      <c r="L8391" s="25"/>
    </row>
    <row r="8392" ht="15.75">
      <c r="L8392" s="25"/>
    </row>
    <row r="8393" ht="15.75">
      <c r="L8393" s="25"/>
    </row>
    <row r="8394" ht="15.75">
      <c r="L8394" s="25"/>
    </row>
    <row r="8395" ht="15.75">
      <c r="L8395" s="25"/>
    </row>
    <row r="8396" ht="15.75">
      <c r="L8396" s="25"/>
    </row>
    <row r="8397" ht="15.75">
      <c r="L8397" s="25"/>
    </row>
    <row r="8398" ht="15.75">
      <c r="L8398" s="25"/>
    </row>
    <row r="8399" ht="15.75">
      <c r="L8399" s="25"/>
    </row>
    <row r="8400" ht="15.75">
      <c r="L8400" s="25"/>
    </row>
    <row r="8401" ht="15.75">
      <c r="L8401" s="25"/>
    </row>
    <row r="8402" ht="15.75">
      <c r="L8402" s="25"/>
    </row>
    <row r="8403" ht="15.75">
      <c r="L8403" s="25"/>
    </row>
    <row r="8404" ht="15.75">
      <c r="L8404" s="25"/>
    </row>
    <row r="8405" ht="15.75">
      <c r="L8405" s="25"/>
    </row>
    <row r="8406" ht="15.75">
      <c r="L8406" s="25"/>
    </row>
    <row r="8407" ht="15.75">
      <c r="L8407" s="25"/>
    </row>
    <row r="8408" ht="15.75">
      <c r="L8408" s="25"/>
    </row>
    <row r="8409" ht="15.75">
      <c r="L8409" s="25"/>
    </row>
    <row r="8410" ht="15.75">
      <c r="L8410" s="25"/>
    </row>
    <row r="8411" ht="15.75">
      <c r="L8411" s="25"/>
    </row>
    <row r="8412" ht="15.75">
      <c r="L8412" s="25"/>
    </row>
    <row r="8413" ht="15.75">
      <c r="L8413" s="25"/>
    </row>
    <row r="8414" ht="15.75">
      <c r="L8414" s="25"/>
    </row>
    <row r="8415" ht="15.75">
      <c r="L8415" s="25"/>
    </row>
    <row r="8416" ht="15.75">
      <c r="L8416" s="25"/>
    </row>
    <row r="8417" ht="15.75">
      <c r="L8417" s="25"/>
    </row>
    <row r="8418" ht="15.75">
      <c r="L8418" s="25"/>
    </row>
    <row r="8419" ht="15.75">
      <c r="L8419" s="25"/>
    </row>
    <row r="8420" ht="15.75">
      <c r="L8420" s="25"/>
    </row>
    <row r="8421" ht="15.75">
      <c r="L8421" s="25"/>
    </row>
    <row r="8422" ht="15.75">
      <c r="L8422" s="25"/>
    </row>
    <row r="8423" ht="15.75">
      <c r="L8423" s="25"/>
    </row>
    <row r="8424" ht="15.75">
      <c r="L8424" s="25"/>
    </row>
    <row r="8425" ht="15.75">
      <c r="L8425" s="25"/>
    </row>
    <row r="8426" ht="15.75">
      <c r="L8426" s="25"/>
    </row>
    <row r="8427" ht="15.75">
      <c r="L8427" s="25"/>
    </row>
    <row r="8428" ht="15.75">
      <c r="L8428" s="25"/>
    </row>
    <row r="8429" ht="15.75">
      <c r="L8429" s="25"/>
    </row>
    <row r="8430" ht="15.75">
      <c r="L8430" s="25"/>
    </row>
    <row r="8431" ht="15.75">
      <c r="L8431" s="25"/>
    </row>
    <row r="8432" ht="15.75">
      <c r="L8432" s="25"/>
    </row>
    <row r="8433" ht="15.75">
      <c r="L8433" s="25"/>
    </row>
    <row r="8434" ht="15.75">
      <c r="L8434" s="25"/>
    </row>
    <row r="8435" ht="15.75">
      <c r="L8435" s="25"/>
    </row>
    <row r="8436" ht="15.75">
      <c r="L8436" s="25"/>
    </row>
    <row r="8437" ht="15.75">
      <c r="L8437" s="25"/>
    </row>
    <row r="8438" ht="15.75">
      <c r="L8438" s="25"/>
    </row>
    <row r="8439" ht="15.75">
      <c r="L8439" s="25"/>
    </row>
    <row r="8440" ht="15.75">
      <c r="L8440" s="25"/>
    </row>
    <row r="8441" ht="15.75">
      <c r="L8441" s="25"/>
    </row>
    <row r="8442" ht="15.75">
      <c r="L8442" s="25"/>
    </row>
    <row r="8443" ht="15.75">
      <c r="L8443" s="25"/>
    </row>
    <row r="8444" ht="15.75">
      <c r="L8444" s="25"/>
    </row>
    <row r="8445" ht="15.75">
      <c r="L8445" s="25"/>
    </row>
    <row r="8446" ht="15.75">
      <c r="L8446" s="25"/>
    </row>
    <row r="8447" ht="15.75">
      <c r="L8447" s="25"/>
    </row>
    <row r="8448" ht="15.75">
      <c r="L8448" s="25"/>
    </row>
    <row r="8449" ht="15.75">
      <c r="L8449" s="25"/>
    </row>
    <row r="8450" ht="15.75">
      <c r="L8450" s="25"/>
    </row>
    <row r="8451" ht="15.75">
      <c r="L8451" s="25"/>
    </row>
    <row r="8452" ht="15.75">
      <c r="L8452" s="25"/>
    </row>
    <row r="8453" ht="15.75">
      <c r="L8453" s="25"/>
    </row>
    <row r="8454" ht="15.75">
      <c r="L8454" s="25"/>
    </row>
    <row r="8455" ht="15.75">
      <c r="L8455" s="25"/>
    </row>
    <row r="8456" ht="15.75">
      <c r="L8456" s="25"/>
    </row>
    <row r="8457" ht="15.75">
      <c r="L8457" s="25"/>
    </row>
    <row r="8458" ht="15.75">
      <c r="L8458" s="25"/>
    </row>
    <row r="8459" ht="15.75">
      <c r="L8459" s="25"/>
    </row>
    <row r="8460" ht="15.75">
      <c r="L8460" s="25"/>
    </row>
    <row r="8461" ht="15.75">
      <c r="L8461" s="25"/>
    </row>
    <row r="8462" ht="15.75">
      <c r="L8462" s="25"/>
    </row>
    <row r="8463" ht="15.75">
      <c r="L8463" s="25"/>
    </row>
    <row r="8464" ht="15.75">
      <c r="L8464" s="25"/>
    </row>
    <row r="8465" ht="15.75">
      <c r="L8465" s="25"/>
    </row>
    <row r="8466" ht="15.75">
      <c r="L8466" s="25"/>
    </row>
    <row r="8467" ht="15.75">
      <c r="L8467" s="25"/>
    </row>
    <row r="8468" ht="15.75">
      <c r="L8468" s="25"/>
    </row>
    <row r="8469" ht="15.75">
      <c r="L8469" s="25"/>
    </row>
    <row r="8470" ht="15.75">
      <c r="L8470" s="25"/>
    </row>
    <row r="8471" ht="15.75">
      <c r="L8471" s="25"/>
    </row>
    <row r="8472" ht="15.75">
      <c r="L8472" s="25"/>
    </row>
    <row r="8473" ht="15.75">
      <c r="L8473" s="25"/>
    </row>
    <row r="8474" ht="15.75">
      <c r="L8474" s="25"/>
    </row>
    <row r="8475" ht="15.75">
      <c r="L8475" s="25"/>
    </row>
    <row r="8476" ht="15.75">
      <c r="L8476" s="25"/>
    </row>
    <row r="8477" ht="15.75">
      <c r="L8477" s="25"/>
    </row>
    <row r="8478" ht="15.75">
      <c r="L8478" s="25"/>
    </row>
    <row r="8479" ht="15.75">
      <c r="L8479" s="25"/>
    </row>
    <row r="8480" ht="15.75">
      <c r="L8480" s="25"/>
    </row>
    <row r="8481" ht="15.75">
      <c r="L8481" s="25"/>
    </row>
    <row r="8482" ht="15.75">
      <c r="L8482" s="25"/>
    </row>
    <row r="8483" ht="15.75">
      <c r="L8483" s="25"/>
    </row>
    <row r="8484" ht="15.75">
      <c r="L8484" s="25"/>
    </row>
    <row r="8485" ht="15.75">
      <c r="L8485" s="25"/>
    </row>
    <row r="8486" ht="15.75">
      <c r="L8486" s="25"/>
    </row>
    <row r="8487" ht="15.75">
      <c r="L8487" s="25"/>
    </row>
    <row r="8488" ht="15.75">
      <c r="L8488" s="25"/>
    </row>
    <row r="8489" ht="15.75">
      <c r="L8489" s="25"/>
    </row>
    <row r="8490" ht="15.75">
      <c r="L8490" s="25"/>
    </row>
    <row r="8491" ht="15.75">
      <c r="L8491" s="25"/>
    </row>
    <row r="8492" ht="15.75">
      <c r="L8492" s="25"/>
    </row>
    <row r="8493" ht="15.75">
      <c r="L8493" s="25"/>
    </row>
    <row r="8494" ht="15.75">
      <c r="L8494" s="25"/>
    </row>
    <row r="8495" ht="15.75">
      <c r="L8495" s="25"/>
    </row>
    <row r="8496" ht="15.75">
      <c r="L8496" s="25"/>
    </row>
    <row r="8497" ht="15.75">
      <c r="L8497" s="25"/>
    </row>
    <row r="8498" ht="15.75">
      <c r="L8498" s="25"/>
    </row>
    <row r="8499" ht="15.75">
      <c r="L8499" s="25"/>
    </row>
    <row r="8500" ht="15.75">
      <c r="L8500" s="25"/>
    </row>
    <row r="8501" ht="15.75">
      <c r="L8501" s="25"/>
    </row>
    <row r="8502" ht="15.75">
      <c r="L8502" s="25"/>
    </row>
    <row r="8503" ht="15.75">
      <c r="L8503" s="25"/>
    </row>
    <row r="8504" ht="15.75">
      <c r="L8504" s="25"/>
    </row>
    <row r="8505" ht="15.75">
      <c r="L8505" s="25"/>
    </row>
    <row r="8506" ht="15.75">
      <c r="L8506" s="25"/>
    </row>
    <row r="8507" ht="15.75">
      <c r="L8507" s="25"/>
    </row>
    <row r="8508" ht="15.75">
      <c r="L8508" s="25"/>
    </row>
    <row r="8509" ht="15.75">
      <c r="L8509" s="25"/>
    </row>
    <row r="8510" ht="15.75">
      <c r="L8510" s="25"/>
    </row>
    <row r="8511" ht="15.75">
      <c r="L8511" s="25"/>
    </row>
    <row r="8512" ht="15.75">
      <c r="L8512" s="25"/>
    </row>
    <row r="8513" ht="15.75">
      <c r="L8513" s="25"/>
    </row>
    <row r="8514" ht="15.75">
      <c r="L8514" s="25"/>
    </row>
    <row r="8515" ht="15.75">
      <c r="L8515" s="25"/>
    </row>
    <row r="8516" ht="15.75">
      <c r="L8516" s="25"/>
    </row>
    <row r="8517" ht="15.75">
      <c r="L8517" s="25"/>
    </row>
    <row r="8518" ht="15.75">
      <c r="L8518" s="25"/>
    </row>
    <row r="8519" ht="15.75">
      <c r="L8519" s="25"/>
    </row>
    <row r="8520" ht="15.75">
      <c r="L8520" s="25"/>
    </row>
    <row r="8521" ht="15.75">
      <c r="L8521" s="25"/>
    </row>
    <row r="8522" ht="15.75">
      <c r="L8522" s="25"/>
    </row>
    <row r="8523" ht="15.75">
      <c r="L8523" s="25"/>
    </row>
    <row r="8524" ht="15.75">
      <c r="L8524" s="25"/>
    </row>
    <row r="8525" ht="15.75">
      <c r="L8525" s="25"/>
    </row>
    <row r="8526" ht="15.75">
      <c r="L8526" s="25"/>
    </row>
    <row r="8527" ht="15.75">
      <c r="L8527" s="25"/>
    </row>
    <row r="8528" ht="15.75">
      <c r="L8528" s="25"/>
    </row>
    <row r="8529" ht="15.75">
      <c r="L8529" s="25"/>
    </row>
    <row r="8530" ht="15.75">
      <c r="L8530" s="25"/>
    </row>
    <row r="8531" ht="15.75">
      <c r="L8531" s="25"/>
    </row>
    <row r="8532" ht="15.75">
      <c r="L8532" s="25"/>
    </row>
    <row r="8533" ht="15.75">
      <c r="L8533" s="25"/>
    </row>
    <row r="8534" ht="15.75">
      <c r="L8534" s="25"/>
    </row>
    <row r="8535" ht="15.75">
      <c r="L8535" s="25"/>
    </row>
    <row r="8536" ht="15.75">
      <c r="L8536" s="25"/>
    </row>
    <row r="8537" ht="15.75">
      <c r="L8537" s="25"/>
    </row>
    <row r="8538" ht="15.75">
      <c r="L8538" s="25"/>
    </row>
    <row r="8539" ht="15.75">
      <c r="L8539" s="25"/>
    </row>
    <row r="8540" ht="15.75">
      <c r="L8540" s="25"/>
    </row>
    <row r="8541" ht="15.75">
      <c r="L8541" s="25"/>
    </row>
    <row r="8542" ht="15.75">
      <c r="L8542" s="25"/>
    </row>
    <row r="8543" ht="15.75">
      <c r="L8543" s="25"/>
    </row>
    <row r="8544" ht="15.75">
      <c r="L8544" s="25"/>
    </row>
    <row r="8545" ht="15.75">
      <c r="L8545" s="25"/>
    </row>
    <row r="8546" ht="15.75">
      <c r="L8546" s="25"/>
    </row>
    <row r="8547" ht="15.75">
      <c r="L8547" s="25"/>
    </row>
    <row r="8548" ht="15.75">
      <c r="L8548" s="25"/>
    </row>
    <row r="8549" ht="15.75">
      <c r="L8549" s="25"/>
    </row>
    <row r="8550" ht="15.75">
      <c r="L8550" s="25"/>
    </row>
    <row r="8551" ht="15.75">
      <c r="L8551" s="25"/>
    </row>
    <row r="8552" ht="15.75">
      <c r="L8552" s="25"/>
    </row>
    <row r="8553" ht="15.75">
      <c r="L8553" s="25"/>
    </row>
    <row r="8554" ht="15.75">
      <c r="L8554" s="25"/>
    </row>
    <row r="8555" ht="15.75">
      <c r="L8555" s="25"/>
    </row>
    <row r="8556" ht="15.75">
      <c r="L8556" s="25"/>
    </row>
    <row r="8557" ht="15.75">
      <c r="L8557" s="25"/>
    </row>
    <row r="8558" ht="15.75">
      <c r="L8558" s="25"/>
    </row>
    <row r="8559" ht="15.75">
      <c r="L8559" s="25"/>
    </row>
    <row r="8560" ht="15.75">
      <c r="L8560" s="25"/>
    </row>
    <row r="8561" ht="15.75">
      <c r="L8561" s="25"/>
    </row>
    <row r="8562" ht="15.75">
      <c r="L8562" s="25"/>
    </row>
    <row r="8563" ht="15.75">
      <c r="L8563" s="25"/>
    </row>
    <row r="8564" ht="15.75">
      <c r="L8564" s="25"/>
    </row>
    <row r="8565" ht="15.75">
      <c r="L8565" s="25"/>
    </row>
    <row r="8566" ht="15.75">
      <c r="L8566" s="25"/>
    </row>
    <row r="8567" ht="15.75">
      <c r="L8567" s="25"/>
    </row>
    <row r="8568" ht="15.75">
      <c r="L8568" s="25"/>
    </row>
    <row r="8569" ht="15.75">
      <c r="L8569" s="25"/>
    </row>
    <row r="8570" ht="15.75">
      <c r="L8570" s="25"/>
    </row>
    <row r="8571" ht="15.75">
      <c r="L8571" s="25"/>
    </row>
    <row r="8572" ht="15.75">
      <c r="L8572" s="25"/>
    </row>
    <row r="8573" ht="15.75">
      <c r="L8573" s="25"/>
    </row>
    <row r="8574" ht="15.75">
      <c r="L8574" s="25"/>
    </row>
    <row r="8575" ht="15.75">
      <c r="L8575" s="25"/>
    </row>
    <row r="8576" ht="15.75">
      <c r="L8576" s="25"/>
    </row>
    <row r="8577" ht="15.75">
      <c r="L8577" s="25"/>
    </row>
    <row r="8578" ht="15.75">
      <c r="L8578" s="25"/>
    </row>
    <row r="8579" ht="15.75">
      <c r="L8579" s="25"/>
    </row>
    <row r="8580" ht="15.75">
      <c r="L8580" s="25"/>
    </row>
    <row r="8581" ht="15.75">
      <c r="L8581" s="25"/>
    </row>
    <row r="8582" ht="15.75">
      <c r="L8582" s="25"/>
    </row>
    <row r="8583" ht="15.75">
      <c r="L8583" s="25"/>
    </row>
    <row r="8584" ht="15.75">
      <c r="L8584" s="25"/>
    </row>
    <row r="8585" ht="15.75">
      <c r="L8585" s="25"/>
    </row>
    <row r="8586" ht="15.75">
      <c r="L8586" s="25"/>
    </row>
    <row r="8587" ht="15.75">
      <c r="L8587" s="25"/>
    </row>
    <row r="8588" ht="15.75">
      <c r="L8588" s="25"/>
    </row>
    <row r="8589" ht="15.75">
      <c r="L8589" s="25"/>
    </row>
    <row r="8590" ht="15.75">
      <c r="L8590" s="25"/>
    </row>
    <row r="8591" ht="15.75">
      <c r="L8591" s="25"/>
    </row>
    <row r="8592" ht="15.75">
      <c r="L8592" s="25"/>
    </row>
    <row r="8593" ht="15.75">
      <c r="L8593" s="25"/>
    </row>
    <row r="8594" ht="15.75">
      <c r="L8594" s="25"/>
    </row>
    <row r="8595" ht="15.75">
      <c r="L8595" s="25"/>
    </row>
    <row r="8596" ht="15.75">
      <c r="L8596" s="25"/>
    </row>
    <row r="8597" ht="15.75">
      <c r="L8597" s="25"/>
    </row>
    <row r="8598" ht="15.75">
      <c r="L8598" s="25"/>
    </row>
    <row r="8599" ht="15.75">
      <c r="L8599" s="25"/>
    </row>
    <row r="8600" ht="15.75">
      <c r="L8600" s="25"/>
    </row>
    <row r="8601" ht="15.75">
      <c r="L8601" s="25"/>
    </row>
    <row r="8602" ht="15.75">
      <c r="L8602" s="25"/>
    </row>
    <row r="8603" ht="15.75">
      <c r="L8603" s="25"/>
    </row>
    <row r="8604" ht="15.75">
      <c r="L8604" s="25"/>
    </row>
    <row r="8605" ht="15.75">
      <c r="L8605" s="25"/>
    </row>
    <row r="8606" ht="15.75">
      <c r="L8606" s="25"/>
    </row>
    <row r="8607" ht="15.75">
      <c r="L8607" s="25"/>
    </row>
    <row r="8608" ht="15.75">
      <c r="L8608" s="25"/>
    </row>
    <row r="8609" ht="15.75">
      <c r="L8609" s="25"/>
    </row>
    <row r="8610" ht="15.75">
      <c r="L8610" s="25"/>
    </row>
    <row r="8611" ht="15.75">
      <c r="L8611" s="25"/>
    </row>
    <row r="8612" ht="15.75">
      <c r="L8612" s="25"/>
    </row>
    <row r="8613" ht="15.75">
      <c r="L8613" s="25"/>
    </row>
    <row r="8614" ht="15.75">
      <c r="L8614" s="25"/>
    </row>
    <row r="8615" ht="15.75">
      <c r="L8615" s="25"/>
    </row>
    <row r="8616" ht="15.75">
      <c r="L8616" s="25"/>
    </row>
    <row r="8617" ht="15.75">
      <c r="L8617" s="25"/>
    </row>
    <row r="8618" ht="15.75">
      <c r="L8618" s="25"/>
    </row>
    <row r="8619" ht="15.75">
      <c r="L8619" s="25"/>
    </row>
    <row r="8620" ht="15.75">
      <c r="L8620" s="25"/>
    </row>
    <row r="8621" ht="15.75">
      <c r="L8621" s="25"/>
    </row>
    <row r="8622" ht="15.75">
      <c r="L8622" s="25"/>
    </row>
    <row r="8623" ht="15.75">
      <c r="L8623" s="25"/>
    </row>
    <row r="8624" ht="15.75">
      <c r="L8624" s="25"/>
    </row>
    <row r="8625" ht="15.75">
      <c r="L8625" s="25"/>
    </row>
    <row r="8626" ht="15.75">
      <c r="L8626" s="25"/>
    </row>
    <row r="8627" ht="15.75">
      <c r="L8627" s="25"/>
    </row>
    <row r="8628" ht="15.75">
      <c r="L8628" s="25"/>
    </row>
    <row r="8629" ht="15.75">
      <c r="L8629" s="25"/>
    </row>
    <row r="8630" ht="15.75">
      <c r="L8630" s="25"/>
    </row>
    <row r="8631" ht="15.75">
      <c r="L8631" s="25"/>
    </row>
    <row r="8632" ht="15.75">
      <c r="L8632" s="25"/>
    </row>
    <row r="8633" ht="15.75">
      <c r="L8633" s="25"/>
    </row>
    <row r="8634" ht="15.75">
      <c r="L8634" s="25"/>
    </row>
    <row r="8635" ht="15.75">
      <c r="L8635" s="25"/>
    </row>
    <row r="8636" ht="15.75">
      <c r="L8636" s="25"/>
    </row>
    <row r="8637" ht="15.75">
      <c r="L8637" s="25"/>
    </row>
    <row r="8638" ht="15.75">
      <c r="L8638" s="25"/>
    </row>
    <row r="8639" ht="15.75">
      <c r="L8639" s="25"/>
    </row>
    <row r="8640" ht="15.75">
      <c r="L8640" s="25"/>
    </row>
    <row r="8641" ht="15.75">
      <c r="L8641" s="25"/>
    </row>
    <row r="8642" ht="15.75">
      <c r="L8642" s="25"/>
    </row>
    <row r="8643" ht="15.75">
      <c r="L8643" s="25"/>
    </row>
    <row r="8644" ht="15.75">
      <c r="L8644" s="25"/>
    </row>
    <row r="8645" ht="15.75">
      <c r="L8645" s="25"/>
    </row>
    <row r="8646" ht="15.75">
      <c r="L8646" s="25"/>
    </row>
    <row r="8647" ht="15.75">
      <c r="L8647" s="25"/>
    </row>
    <row r="8648" ht="15.75">
      <c r="L8648" s="25"/>
    </row>
    <row r="8649" ht="15.75">
      <c r="L8649" s="25"/>
    </row>
    <row r="8650" ht="15.75">
      <c r="L8650" s="25"/>
    </row>
    <row r="8651" ht="15.75">
      <c r="L8651" s="25"/>
    </row>
    <row r="8652" ht="15.75">
      <c r="L8652" s="25"/>
    </row>
    <row r="8653" ht="15.75">
      <c r="L8653" s="25"/>
    </row>
    <row r="8654" ht="15.75">
      <c r="L8654" s="25"/>
    </row>
    <row r="8655" ht="15.75">
      <c r="L8655" s="25"/>
    </row>
    <row r="8656" ht="15.75">
      <c r="L8656" s="25"/>
    </row>
    <row r="8657" ht="15.75">
      <c r="L8657" s="25"/>
    </row>
    <row r="8658" ht="15.75">
      <c r="L8658" s="25"/>
    </row>
    <row r="8659" ht="15.75">
      <c r="L8659" s="25"/>
    </row>
    <row r="8660" ht="15.75">
      <c r="L8660" s="25"/>
    </row>
    <row r="8661" ht="15.75">
      <c r="L8661" s="25"/>
    </row>
    <row r="8662" ht="15.75">
      <c r="L8662" s="25"/>
    </row>
    <row r="8663" ht="15.75">
      <c r="L8663" s="25"/>
    </row>
    <row r="8664" ht="15.75">
      <c r="L8664" s="25"/>
    </row>
    <row r="8665" ht="15.75">
      <c r="L8665" s="25"/>
    </row>
    <row r="8666" ht="15.75">
      <c r="L8666" s="25"/>
    </row>
    <row r="8667" ht="15.75">
      <c r="L8667" s="25"/>
    </row>
    <row r="8668" ht="15.75">
      <c r="L8668" s="25"/>
    </row>
    <row r="8669" ht="15.75">
      <c r="L8669" s="25"/>
    </row>
    <row r="8670" ht="15.75">
      <c r="L8670" s="25"/>
    </row>
    <row r="8671" ht="15.75">
      <c r="L8671" s="25"/>
    </row>
    <row r="8672" ht="15.75">
      <c r="L8672" s="25"/>
    </row>
    <row r="8673" ht="15.75">
      <c r="L8673" s="25"/>
    </row>
    <row r="8674" ht="15.75">
      <c r="L8674" s="25"/>
    </row>
    <row r="8675" ht="15.75">
      <c r="L8675" s="25"/>
    </row>
    <row r="8676" ht="15.75">
      <c r="L8676" s="25"/>
    </row>
    <row r="8677" ht="15.75">
      <c r="L8677" s="25"/>
    </row>
    <row r="8678" ht="15.75">
      <c r="L8678" s="25"/>
    </row>
    <row r="8679" ht="15.75">
      <c r="L8679" s="25"/>
    </row>
    <row r="8680" ht="15.75">
      <c r="L8680" s="25"/>
    </row>
    <row r="8681" ht="15.75">
      <c r="L8681" s="25"/>
    </row>
    <row r="8682" ht="15.75">
      <c r="L8682" s="25"/>
    </row>
    <row r="8683" ht="15.75">
      <c r="L8683" s="25"/>
    </row>
    <row r="8684" ht="15.75">
      <c r="L8684" s="25"/>
    </row>
    <row r="8685" ht="15.75">
      <c r="L8685" s="25"/>
    </row>
    <row r="8686" ht="15.75">
      <c r="L8686" s="25"/>
    </row>
    <row r="8687" ht="15.75">
      <c r="L8687" s="25"/>
    </row>
    <row r="8688" ht="15.75">
      <c r="L8688" s="25"/>
    </row>
    <row r="8689" ht="15.75">
      <c r="L8689" s="25"/>
    </row>
    <row r="8690" ht="15.75">
      <c r="L8690" s="25"/>
    </row>
    <row r="8691" ht="15.75">
      <c r="L8691" s="25"/>
    </row>
    <row r="8692" ht="15.75">
      <c r="L8692" s="25"/>
    </row>
    <row r="8693" ht="15.75">
      <c r="L8693" s="25"/>
    </row>
    <row r="8694" ht="15.75">
      <c r="L8694" s="25"/>
    </row>
    <row r="8695" ht="15.75">
      <c r="L8695" s="25"/>
    </row>
    <row r="8696" ht="15.75">
      <c r="L8696" s="25"/>
    </row>
    <row r="8697" ht="15.75">
      <c r="L8697" s="25"/>
    </row>
    <row r="8698" ht="15.75">
      <c r="L8698" s="25"/>
    </row>
    <row r="8699" ht="15.75">
      <c r="L8699" s="25"/>
    </row>
    <row r="8700" ht="15.75">
      <c r="L8700" s="25"/>
    </row>
    <row r="8701" ht="15.75">
      <c r="L8701" s="25"/>
    </row>
    <row r="8702" ht="15.75">
      <c r="L8702" s="25"/>
    </row>
    <row r="8703" ht="15.75">
      <c r="L8703" s="25"/>
    </row>
    <row r="8704" ht="15.75">
      <c r="L8704" s="25"/>
    </row>
    <row r="8705" ht="15.75">
      <c r="L8705" s="25"/>
    </row>
    <row r="8706" ht="15.75">
      <c r="L8706" s="25"/>
    </row>
    <row r="8707" ht="15.75">
      <c r="L8707" s="25"/>
    </row>
    <row r="8708" ht="15.75">
      <c r="L8708" s="25"/>
    </row>
    <row r="8709" ht="15.75">
      <c r="L8709" s="25"/>
    </row>
    <row r="8710" ht="15.75">
      <c r="L8710" s="25"/>
    </row>
    <row r="8711" ht="15.75">
      <c r="L8711" s="25"/>
    </row>
    <row r="8712" ht="15.75">
      <c r="L8712" s="25"/>
    </row>
    <row r="8713" ht="15.75">
      <c r="L8713" s="25"/>
    </row>
    <row r="8714" ht="15.75">
      <c r="L8714" s="25"/>
    </row>
    <row r="8715" ht="15.75">
      <c r="L8715" s="25"/>
    </row>
    <row r="8716" ht="15.75">
      <c r="L8716" s="25"/>
    </row>
    <row r="8717" ht="15.75">
      <c r="L8717" s="25"/>
    </row>
    <row r="8718" ht="15.75">
      <c r="L8718" s="25"/>
    </row>
    <row r="8719" ht="15.75">
      <c r="L8719" s="25"/>
    </row>
    <row r="8720" ht="15.75">
      <c r="L8720" s="25"/>
    </row>
    <row r="8721" ht="15.75">
      <c r="L8721" s="25"/>
    </row>
    <row r="8722" ht="15.75">
      <c r="L8722" s="25"/>
    </row>
    <row r="8723" ht="15.75">
      <c r="L8723" s="25"/>
    </row>
    <row r="8724" ht="15.75">
      <c r="L8724" s="25"/>
    </row>
    <row r="8725" ht="15.75">
      <c r="L8725" s="25"/>
    </row>
    <row r="8726" ht="15.75">
      <c r="L8726" s="25"/>
    </row>
    <row r="8727" ht="15.75">
      <c r="L8727" s="25"/>
    </row>
    <row r="8728" ht="15.75">
      <c r="L8728" s="25"/>
    </row>
    <row r="8729" ht="15.75">
      <c r="L8729" s="25"/>
    </row>
    <row r="8730" ht="15.75">
      <c r="L8730" s="25"/>
    </row>
    <row r="8731" ht="15.75">
      <c r="L8731" s="25"/>
    </row>
    <row r="8732" ht="15.75">
      <c r="L8732" s="25"/>
    </row>
    <row r="8733" ht="15.75">
      <c r="L8733" s="25"/>
    </row>
    <row r="8734" ht="15.75">
      <c r="L8734" s="25"/>
    </row>
    <row r="8735" ht="15.75">
      <c r="L8735" s="25"/>
    </row>
    <row r="8736" ht="15.75">
      <c r="L8736" s="25"/>
    </row>
    <row r="8737" ht="15.75">
      <c r="L8737" s="25"/>
    </row>
    <row r="8738" ht="15.75">
      <c r="L8738" s="25"/>
    </row>
    <row r="8739" ht="15.75">
      <c r="L8739" s="25"/>
    </row>
    <row r="8740" ht="15.75">
      <c r="L8740" s="25"/>
    </row>
    <row r="8741" ht="15.75">
      <c r="L8741" s="25"/>
    </row>
    <row r="8742" ht="15.75">
      <c r="L8742" s="25"/>
    </row>
    <row r="8743" ht="15.75">
      <c r="L8743" s="25"/>
    </row>
    <row r="8744" ht="15.75">
      <c r="L8744" s="25"/>
    </row>
    <row r="8745" ht="15.75">
      <c r="L8745" s="25"/>
    </row>
    <row r="8746" ht="15.75">
      <c r="L8746" s="25"/>
    </row>
    <row r="8747" ht="15.75">
      <c r="L8747" s="25"/>
    </row>
    <row r="8748" ht="15.75">
      <c r="L8748" s="25"/>
    </row>
    <row r="8749" ht="15.75">
      <c r="L8749" s="25"/>
    </row>
    <row r="8750" ht="15.75">
      <c r="L8750" s="25"/>
    </row>
    <row r="8751" ht="15.75">
      <c r="L8751" s="25"/>
    </row>
    <row r="8752" ht="15.75">
      <c r="L8752" s="25"/>
    </row>
    <row r="8753" ht="15.75">
      <c r="L8753" s="25"/>
    </row>
    <row r="8754" ht="15.75">
      <c r="L8754" s="25"/>
    </row>
    <row r="8755" ht="15.75">
      <c r="L8755" s="25"/>
    </row>
    <row r="8756" ht="15.75">
      <c r="L8756" s="25"/>
    </row>
    <row r="8757" ht="15.75">
      <c r="L8757" s="25"/>
    </row>
    <row r="8758" ht="15.75">
      <c r="L8758" s="25"/>
    </row>
    <row r="8759" ht="15.75">
      <c r="L8759" s="25"/>
    </row>
    <row r="8760" ht="15.75">
      <c r="L8760" s="25"/>
    </row>
    <row r="8761" ht="15.75">
      <c r="L8761" s="25"/>
    </row>
    <row r="8762" ht="15.75">
      <c r="L8762" s="25"/>
    </row>
    <row r="8763" ht="15.75">
      <c r="L8763" s="25"/>
    </row>
    <row r="8764" ht="15.75">
      <c r="L8764" s="25"/>
    </row>
    <row r="8765" ht="15.75">
      <c r="L8765" s="25"/>
    </row>
    <row r="8766" ht="15.75">
      <c r="L8766" s="25"/>
    </row>
    <row r="8767" ht="15.75">
      <c r="L8767" s="25"/>
    </row>
    <row r="8768" ht="15.75">
      <c r="L8768" s="25"/>
    </row>
    <row r="8769" ht="15.75">
      <c r="L8769" s="25"/>
    </row>
    <row r="8770" ht="15.75">
      <c r="L8770" s="25"/>
    </row>
    <row r="8771" ht="15.75">
      <c r="L8771" s="25"/>
    </row>
    <row r="8772" ht="15.75">
      <c r="L8772" s="25"/>
    </row>
    <row r="8773" ht="15.75">
      <c r="L8773" s="25"/>
    </row>
    <row r="8774" ht="15.75">
      <c r="L8774" s="25"/>
    </row>
    <row r="8775" ht="15.75">
      <c r="L8775" s="25"/>
    </row>
    <row r="8776" ht="15.75">
      <c r="L8776" s="25"/>
    </row>
    <row r="8777" ht="15.75">
      <c r="L8777" s="25"/>
    </row>
    <row r="8778" ht="15.75">
      <c r="L8778" s="25"/>
    </row>
    <row r="8779" ht="15.75">
      <c r="L8779" s="25"/>
    </row>
    <row r="8780" ht="15.75">
      <c r="L8780" s="25"/>
    </row>
    <row r="8781" ht="15.75">
      <c r="L8781" s="25"/>
    </row>
    <row r="8782" ht="15.75">
      <c r="L8782" s="25"/>
    </row>
    <row r="8783" ht="15.75">
      <c r="L8783" s="25"/>
    </row>
    <row r="8784" ht="15.75">
      <c r="L8784" s="25"/>
    </row>
    <row r="8785" ht="15.75">
      <c r="L8785" s="25"/>
    </row>
    <row r="8786" ht="15.75">
      <c r="L8786" s="25"/>
    </row>
    <row r="8787" ht="15.75">
      <c r="L8787" s="25"/>
    </row>
    <row r="8788" ht="15.75">
      <c r="L8788" s="25"/>
    </row>
    <row r="8789" ht="15.75">
      <c r="L8789" s="25"/>
    </row>
    <row r="8790" ht="15.75">
      <c r="L8790" s="25"/>
    </row>
    <row r="8791" ht="15.75">
      <c r="L8791" s="25"/>
    </row>
    <row r="8792" ht="15.75">
      <c r="L8792" s="25"/>
    </row>
    <row r="8793" ht="15.75">
      <c r="L8793" s="25"/>
    </row>
    <row r="8794" ht="15.75">
      <c r="L8794" s="25"/>
    </row>
    <row r="8795" ht="15.75">
      <c r="L8795" s="25"/>
    </row>
    <row r="8796" ht="15.75">
      <c r="L8796" s="25"/>
    </row>
    <row r="8797" ht="15.75">
      <c r="L8797" s="25"/>
    </row>
    <row r="8798" ht="15.75">
      <c r="L8798" s="25"/>
    </row>
    <row r="8799" ht="15.75">
      <c r="L8799" s="25"/>
    </row>
    <row r="8800" ht="15.75">
      <c r="L8800" s="25"/>
    </row>
    <row r="8801" ht="15.75">
      <c r="L8801" s="25"/>
    </row>
    <row r="8802" ht="15.75">
      <c r="L8802" s="25"/>
    </row>
    <row r="8803" ht="15.75">
      <c r="L8803" s="25"/>
    </row>
    <row r="8804" ht="15.75">
      <c r="L8804" s="25"/>
    </row>
    <row r="8805" ht="15.75">
      <c r="L8805" s="25"/>
    </row>
    <row r="8806" ht="15.75">
      <c r="L8806" s="25"/>
    </row>
    <row r="8807" ht="15.75">
      <c r="L8807" s="25"/>
    </row>
    <row r="8808" ht="15.75">
      <c r="L8808" s="25"/>
    </row>
    <row r="8809" ht="15.75">
      <c r="L8809" s="25"/>
    </row>
    <row r="8810" ht="15.75">
      <c r="L8810" s="25"/>
    </row>
    <row r="8811" ht="15.75">
      <c r="L8811" s="25"/>
    </row>
    <row r="8812" ht="15.75">
      <c r="L8812" s="25"/>
    </row>
    <row r="8813" ht="15.75">
      <c r="L8813" s="25"/>
    </row>
    <row r="8814" ht="15.75">
      <c r="L8814" s="25"/>
    </row>
    <row r="8815" ht="15.75">
      <c r="L8815" s="25"/>
    </row>
    <row r="8816" ht="15.75">
      <c r="L8816" s="25"/>
    </row>
    <row r="8817" ht="15.75">
      <c r="L8817" s="25"/>
    </row>
    <row r="8818" ht="15.75">
      <c r="L8818" s="25"/>
    </row>
    <row r="8819" ht="15.75">
      <c r="L8819" s="25"/>
    </row>
    <row r="8820" ht="15.75">
      <c r="L8820" s="25"/>
    </row>
    <row r="8821" ht="15.75">
      <c r="L8821" s="25"/>
    </row>
    <row r="8822" ht="15.75">
      <c r="L8822" s="25"/>
    </row>
    <row r="8823" ht="15.75">
      <c r="L8823" s="25"/>
    </row>
    <row r="8824" ht="15.75">
      <c r="L8824" s="25"/>
    </row>
    <row r="8825" ht="15.75">
      <c r="L8825" s="25"/>
    </row>
    <row r="8826" ht="15.75">
      <c r="L8826" s="25"/>
    </row>
    <row r="8827" ht="15.75">
      <c r="L8827" s="25"/>
    </row>
    <row r="8828" ht="15.75">
      <c r="L8828" s="25"/>
    </row>
    <row r="8829" ht="15.75">
      <c r="L8829" s="25"/>
    </row>
    <row r="8830" ht="15.75">
      <c r="L8830" s="25"/>
    </row>
    <row r="8831" ht="15.75">
      <c r="L8831" s="25"/>
    </row>
    <row r="8832" ht="15.75">
      <c r="L8832" s="25"/>
    </row>
    <row r="8833" ht="15.75">
      <c r="L8833" s="25"/>
    </row>
    <row r="8834" ht="15.75">
      <c r="L8834" s="25"/>
    </row>
    <row r="8835" ht="15.75">
      <c r="L8835" s="25"/>
    </row>
    <row r="8836" ht="15.75">
      <c r="L8836" s="25"/>
    </row>
    <row r="8837" ht="15.75">
      <c r="L8837" s="25"/>
    </row>
    <row r="8838" ht="15.75">
      <c r="L8838" s="25"/>
    </row>
    <row r="8839" ht="15.75">
      <c r="L8839" s="25"/>
    </row>
    <row r="8840" ht="15.75">
      <c r="L8840" s="25"/>
    </row>
    <row r="8841" ht="15.75">
      <c r="L8841" s="25"/>
    </row>
    <row r="8842" ht="15.75">
      <c r="L8842" s="25"/>
    </row>
    <row r="8843" ht="15.75">
      <c r="L8843" s="25"/>
    </row>
    <row r="8844" ht="15.75">
      <c r="L8844" s="25"/>
    </row>
    <row r="8845" ht="15.75">
      <c r="L8845" s="25"/>
    </row>
    <row r="8846" ht="15.75">
      <c r="L8846" s="25"/>
    </row>
    <row r="8847" ht="15.75">
      <c r="L8847" s="25"/>
    </row>
    <row r="8848" ht="15.75">
      <c r="L8848" s="25"/>
    </row>
    <row r="8849" ht="15.75">
      <c r="L8849" s="25"/>
    </row>
    <row r="8850" ht="15.75">
      <c r="L8850" s="25"/>
    </row>
    <row r="8851" ht="15.75">
      <c r="L8851" s="25"/>
    </row>
    <row r="8852" ht="15.75">
      <c r="L8852" s="25"/>
    </row>
    <row r="8853" ht="15.75">
      <c r="L8853" s="25"/>
    </row>
    <row r="8854" ht="15.75">
      <c r="L8854" s="25"/>
    </row>
    <row r="8855" ht="15.75">
      <c r="L8855" s="25"/>
    </row>
    <row r="8856" ht="15.75">
      <c r="L8856" s="25"/>
    </row>
    <row r="8857" ht="15.75">
      <c r="L8857" s="25"/>
    </row>
    <row r="8858" ht="15.75">
      <c r="L8858" s="25"/>
    </row>
    <row r="8859" ht="15.75">
      <c r="L8859" s="25"/>
    </row>
    <row r="8860" ht="15.75">
      <c r="L8860" s="25"/>
    </row>
    <row r="8861" ht="15.75">
      <c r="L8861" s="25"/>
    </row>
    <row r="8862" ht="15.75">
      <c r="L8862" s="25"/>
    </row>
    <row r="8863" ht="15.75">
      <c r="L8863" s="25"/>
    </row>
    <row r="8864" ht="15.75">
      <c r="L8864" s="25"/>
    </row>
    <row r="8865" ht="15.75">
      <c r="L8865" s="25"/>
    </row>
    <row r="8866" ht="15.75">
      <c r="L8866" s="25"/>
    </row>
    <row r="8867" ht="15.75">
      <c r="L8867" s="25"/>
    </row>
    <row r="8868" ht="15.75">
      <c r="L8868" s="25"/>
    </row>
    <row r="8869" ht="15.75">
      <c r="L8869" s="25"/>
    </row>
    <row r="8870" ht="15.75">
      <c r="L8870" s="25"/>
    </row>
    <row r="8871" ht="15.75">
      <c r="L8871" s="25"/>
    </row>
    <row r="8872" ht="15.75">
      <c r="L8872" s="25"/>
    </row>
    <row r="8873" ht="15.75">
      <c r="L8873" s="25"/>
    </row>
    <row r="8874" ht="15.75">
      <c r="L8874" s="25"/>
    </row>
    <row r="8875" ht="15.75">
      <c r="L8875" s="25"/>
    </row>
    <row r="8876" ht="15.75">
      <c r="L8876" s="25"/>
    </row>
    <row r="8877" ht="15.75">
      <c r="L8877" s="25"/>
    </row>
    <row r="8878" ht="15.75">
      <c r="L8878" s="25"/>
    </row>
    <row r="8879" ht="15.75">
      <c r="L8879" s="25"/>
    </row>
    <row r="8880" ht="15.75">
      <c r="L8880" s="25"/>
    </row>
    <row r="8881" ht="15.75">
      <c r="L8881" s="25"/>
    </row>
    <row r="8882" ht="15.75">
      <c r="L8882" s="25"/>
    </row>
    <row r="8883" ht="15.75">
      <c r="L8883" s="25"/>
    </row>
    <row r="8884" ht="15.75">
      <c r="L8884" s="25"/>
    </row>
    <row r="8885" ht="15.75">
      <c r="L8885" s="25"/>
    </row>
    <row r="8886" ht="15.75">
      <c r="L8886" s="25"/>
    </row>
    <row r="8887" ht="15.75">
      <c r="L8887" s="25"/>
    </row>
    <row r="8888" ht="15.75">
      <c r="L8888" s="25"/>
    </row>
    <row r="8889" ht="15.75">
      <c r="L8889" s="25"/>
    </row>
    <row r="8890" ht="15.75">
      <c r="L8890" s="25"/>
    </row>
    <row r="8891" ht="15.75">
      <c r="L8891" s="25"/>
    </row>
    <row r="8892" ht="15.75">
      <c r="L8892" s="25"/>
    </row>
    <row r="8893" ht="15.75">
      <c r="L8893" s="25"/>
    </row>
    <row r="8894" ht="15.75">
      <c r="L8894" s="25"/>
    </row>
    <row r="8895" ht="15.75">
      <c r="L8895" s="25"/>
    </row>
    <row r="8896" ht="15.75">
      <c r="L8896" s="25"/>
    </row>
    <row r="8897" ht="15.75">
      <c r="L8897" s="25"/>
    </row>
    <row r="8898" ht="15.75">
      <c r="L8898" s="25"/>
    </row>
    <row r="8899" ht="15.75">
      <c r="L8899" s="25"/>
    </row>
    <row r="8900" ht="15.75">
      <c r="L8900" s="25"/>
    </row>
    <row r="8901" ht="15.75">
      <c r="L8901" s="25"/>
    </row>
    <row r="8902" ht="15.75">
      <c r="L8902" s="25"/>
    </row>
    <row r="8903" ht="15.75">
      <c r="L8903" s="25"/>
    </row>
    <row r="8904" ht="15.75">
      <c r="L8904" s="25"/>
    </row>
    <row r="8905" ht="15.75">
      <c r="L8905" s="25"/>
    </row>
    <row r="8906" ht="15.75">
      <c r="L8906" s="25"/>
    </row>
    <row r="8907" ht="15.75">
      <c r="L8907" s="25"/>
    </row>
    <row r="8908" ht="15.75">
      <c r="L8908" s="25"/>
    </row>
    <row r="8909" ht="15.75">
      <c r="L8909" s="25"/>
    </row>
    <row r="8910" ht="15.75">
      <c r="L8910" s="25"/>
    </row>
    <row r="8911" ht="15.75">
      <c r="L8911" s="25"/>
    </row>
    <row r="8912" ht="15.75">
      <c r="L8912" s="25"/>
    </row>
    <row r="8913" ht="15.75">
      <c r="L8913" s="25"/>
    </row>
    <row r="8914" ht="15.75">
      <c r="L8914" s="25"/>
    </row>
    <row r="8915" ht="15.75">
      <c r="L8915" s="25"/>
    </row>
    <row r="8916" ht="15.75">
      <c r="L8916" s="25"/>
    </row>
    <row r="8917" ht="15.75">
      <c r="L8917" s="25"/>
    </row>
    <row r="8918" ht="15.75">
      <c r="L8918" s="25"/>
    </row>
    <row r="8919" ht="15.75">
      <c r="L8919" s="25"/>
    </row>
    <row r="8920" ht="15.75">
      <c r="L8920" s="25"/>
    </row>
    <row r="8921" ht="15.75">
      <c r="L8921" s="25"/>
    </row>
    <row r="8922" ht="15.75">
      <c r="L8922" s="25"/>
    </row>
    <row r="8923" ht="15.75">
      <c r="L8923" s="25"/>
    </row>
    <row r="8924" ht="15.75">
      <c r="L8924" s="25"/>
    </row>
    <row r="8925" ht="15.75">
      <c r="L8925" s="25"/>
    </row>
    <row r="8926" ht="15.75">
      <c r="L8926" s="25"/>
    </row>
    <row r="8927" ht="15.75">
      <c r="L8927" s="25"/>
    </row>
    <row r="8928" ht="15.75">
      <c r="L8928" s="25"/>
    </row>
    <row r="8929" ht="15.75">
      <c r="L8929" s="25"/>
    </row>
    <row r="8930" ht="15.75">
      <c r="L8930" s="25"/>
    </row>
    <row r="8931" ht="15.75">
      <c r="L8931" s="25"/>
    </row>
    <row r="8932" ht="15.75">
      <c r="L8932" s="25"/>
    </row>
    <row r="8933" ht="15.75">
      <c r="L8933" s="25"/>
    </row>
    <row r="8934" ht="15.75">
      <c r="L8934" s="25"/>
    </row>
    <row r="8935" ht="15.75">
      <c r="L8935" s="25"/>
    </row>
    <row r="8936" ht="15.75">
      <c r="L8936" s="25"/>
    </row>
    <row r="8937" ht="15.75">
      <c r="L8937" s="25"/>
    </row>
    <row r="8938" ht="15.75">
      <c r="L8938" s="25"/>
    </row>
    <row r="8939" ht="15.75">
      <c r="L8939" s="25"/>
    </row>
    <row r="8940" ht="15.75">
      <c r="L8940" s="25"/>
    </row>
    <row r="8941" ht="15.75">
      <c r="L8941" s="25"/>
    </row>
    <row r="8942" ht="15.75">
      <c r="L8942" s="25"/>
    </row>
    <row r="8943" ht="15.75">
      <c r="L8943" s="25"/>
    </row>
    <row r="8944" ht="15.75">
      <c r="L8944" s="25"/>
    </row>
    <row r="8945" ht="15.75">
      <c r="L8945" s="25"/>
    </row>
    <row r="8946" ht="15.75">
      <c r="L8946" s="25"/>
    </row>
    <row r="8947" ht="15.75">
      <c r="L8947" s="25"/>
    </row>
    <row r="8948" ht="15.75">
      <c r="L8948" s="25"/>
    </row>
    <row r="8949" ht="15.75">
      <c r="L8949" s="25"/>
    </row>
    <row r="8950" ht="15.75">
      <c r="L8950" s="25"/>
    </row>
    <row r="8951" ht="15.75">
      <c r="L8951" s="25"/>
    </row>
    <row r="8952" ht="15.75">
      <c r="L8952" s="25"/>
    </row>
    <row r="8953" ht="15.75">
      <c r="L8953" s="25"/>
    </row>
    <row r="8954" ht="15.75">
      <c r="L8954" s="25"/>
    </row>
    <row r="8955" ht="15.75">
      <c r="L8955" s="25"/>
    </row>
    <row r="8956" ht="15.75">
      <c r="L8956" s="25"/>
    </row>
    <row r="8957" ht="15.75">
      <c r="L8957" s="25"/>
    </row>
    <row r="8958" ht="15.75">
      <c r="L8958" s="25"/>
    </row>
    <row r="8959" ht="15.75">
      <c r="L8959" s="25"/>
    </row>
    <row r="8960" ht="15.75">
      <c r="L8960" s="25"/>
    </row>
    <row r="8961" ht="15.75">
      <c r="L8961" s="25"/>
    </row>
    <row r="8962" ht="15.75">
      <c r="L8962" s="25"/>
    </row>
    <row r="8963" ht="15.75">
      <c r="L8963" s="25"/>
    </row>
    <row r="8964" ht="15.75">
      <c r="L8964" s="25"/>
    </row>
    <row r="8965" ht="15.75">
      <c r="L8965" s="25"/>
    </row>
    <row r="8966" ht="15.75">
      <c r="L8966" s="25"/>
    </row>
    <row r="8967" ht="15.75">
      <c r="L8967" s="25"/>
    </row>
    <row r="8968" ht="15.75">
      <c r="L8968" s="25"/>
    </row>
    <row r="8969" ht="15.75">
      <c r="L8969" s="25"/>
    </row>
    <row r="8970" ht="15.75">
      <c r="L8970" s="25"/>
    </row>
    <row r="8971" ht="15.75">
      <c r="L8971" s="25"/>
    </row>
    <row r="8972" ht="15.75">
      <c r="L8972" s="25"/>
    </row>
    <row r="8973" ht="15.75">
      <c r="L8973" s="25"/>
    </row>
    <row r="8974" ht="15.75">
      <c r="L8974" s="25"/>
    </row>
    <row r="8975" ht="15.75">
      <c r="L8975" s="25"/>
    </row>
    <row r="8976" ht="15.75">
      <c r="L8976" s="25"/>
    </row>
    <row r="8977" ht="15.75">
      <c r="L8977" s="25"/>
    </row>
    <row r="8978" ht="15.75">
      <c r="L8978" s="25"/>
    </row>
    <row r="8979" ht="15.75">
      <c r="L8979" s="25"/>
    </row>
    <row r="8980" ht="15.75">
      <c r="L8980" s="25"/>
    </row>
    <row r="8981" ht="15.75">
      <c r="L8981" s="25"/>
    </row>
    <row r="8982" ht="15.75">
      <c r="L8982" s="25"/>
    </row>
    <row r="8983" ht="15.75">
      <c r="L8983" s="25"/>
    </row>
    <row r="8984" ht="15.75">
      <c r="L8984" s="25"/>
    </row>
    <row r="8985" ht="15.75">
      <c r="L8985" s="25"/>
    </row>
    <row r="8986" ht="15.75">
      <c r="L8986" s="25"/>
    </row>
    <row r="8987" ht="15.75">
      <c r="L8987" s="25"/>
    </row>
    <row r="8988" ht="15.75">
      <c r="L8988" s="25"/>
    </row>
    <row r="8989" ht="15.75">
      <c r="L8989" s="25"/>
    </row>
    <row r="8990" ht="15.75">
      <c r="L8990" s="25"/>
    </row>
    <row r="8991" ht="15.75">
      <c r="L8991" s="25"/>
    </row>
    <row r="8992" ht="15.75">
      <c r="L8992" s="25"/>
    </row>
    <row r="8993" ht="15.75">
      <c r="L8993" s="25"/>
    </row>
    <row r="8994" ht="15.75">
      <c r="L8994" s="25"/>
    </row>
    <row r="8995" ht="15.75">
      <c r="L8995" s="25"/>
    </row>
    <row r="8996" ht="15.75">
      <c r="L8996" s="25"/>
    </row>
    <row r="8997" ht="15.75">
      <c r="L8997" s="25"/>
    </row>
    <row r="8998" ht="15.75">
      <c r="L8998" s="25"/>
    </row>
    <row r="8999" ht="15.75">
      <c r="L8999" s="25"/>
    </row>
    <row r="9000" ht="15.75">
      <c r="L9000" s="25"/>
    </row>
    <row r="9001" ht="15.75">
      <c r="L9001" s="25"/>
    </row>
    <row r="9002" ht="15.75">
      <c r="L9002" s="25"/>
    </row>
    <row r="9003" ht="15.75">
      <c r="L9003" s="25"/>
    </row>
    <row r="9004" ht="15.75">
      <c r="L9004" s="25"/>
    </row>
    <row r="9005" ht="15.75">
      <c r="L9005" s="25"/>
    </row>
    <row r="9006" ht="15.75">
      <c r="L9006" s="25"/>
    </row>
    <row r="9007" ht="15.75">
      <c r="L9007" s="25"/>
    </row>
    <row r="9008" ht="15.75">
      <c r="L9008" s="25"/>
    </row>
    <row r="9009" ht="15.75">
      <c r="L9009" s="25"/>
    </row>
    <row r="9010" ht="15.75">
      <c r="L9010" s="25"/>
    </row>
    <row r="9011" ht="15.75">
      <c r="L9011" s="25"/>
    </row>
    <row r="9012" ht="15.75">
      <c r="L9012" s="25"/>
    </row>
    <row r="9013" ht="15.75">
      <c r="L9013" s="25"/>
    </row>
    <row r="9014" ht="15.75">
      <c r="L9014" s="25"/>
    </row>
    <row r="9015" ht="15.75">
      <c r="L9015" s="25"/>
    </row>
    <row r="9016" ht="15.75">
      <c r="L9016" s="25"/>
    </row>
    <row r="9017" ht="15.75">
      <c r="L9017" s="25"/>
    </row>
    <row r="9018" ht="15.75">
      <c r="L9018" s="25"/>
    </row>
    <row r="9019" ht="15.75">
      <c r="L9019" s="25"/>
    </row>
    <row r="9020" ht="15.75">
      <c r="L9020" s="25"/>
    </row>
    <row r="9021" ht="15.75">
      <c r="L9021" s="25"/>
    </row>
    <row r="9022" ht="15.75">
      <c r="L9022" s="25"/>
    </row>
    <row r="9023" ht="15.75">
      <c r="L9023" s="25"/>
    </row>
    <row r="9024" ht="15.75">
      <c r="L9024" s="25"/>
    </row>
    <row r="9025" ht="15.75">
      <c r="L9025" s="25"/>
    </row>
    <row r="9026" ht="15.75">
      <c r="L9026" s="25"/>
    </row>
    <row r="9027" ht="15.75">
      <c r="L9027" s="25"/>
    </row>
    <row r="9028" ht="15.75">
      <c r="L9028" s="25"/>
    </row>
    <row r="9029" ht="15.75">
      <c r="L9029" s="25"/>
    </row>
    <row r="9030" ht="15.75">
      <c r="L9030" s="25"/>
    </row>
    <row r="9031" ht="15.75">
      <c r="L9031" s="25"/>
    </row>
    <row r="9032" ht="15.75">
      <c r="L9032" s="25"/>
    </row>
    <row r="9033" ht="15.75">
      <c r="L9033" s="25"/>
    </row>
    <row r="9034" ht="15.75">
      <c r="L9034" s="25"/>
    </row>
    <row r="9035" ht="15.75">
      <c r="L9035" s="25"/>
    </row>
    <row r="9036" ht="15.75">
      <c r="L9036" s="25"/>
    </row>
    <row r="9037" ht="15.75">
      <c r="L9037" s="25"/>
    </row>
    <row r="9038" ht="15.75">
      <c r="L9038" s="25"/>
    </row>
    <row r="9039" ht="15.75">
      <c r="L9039" s="25"/>
    </row>
    <row r="9040" ht="15.75">
      <c r="L9040" s="25"/>
    </row>
    <row r="9041" ht="15.75">
      <c r="L9041" s="25"/>
    </row>
    <row r="9042" ht="15.75">
      <c r="L9042" s="25"/>
    </row>
    <row r="9043" ht="15.75">
      <c r="L9043" s="25"/>
    </row>
    <row r="9044" ht="15.75">
      <c r="L9044" s="25"/>
    </row>
    <row r="9045" ht="15.75">
      <c r="L9045" s="25"/>
    </row>
    <row r="9046" ht="15.75">
      <c r="L9046" s="25"/>
    </row>
    <row r="9047" ht="15.75">
      <c r="L9047" s="25"/>
    </row>
    <row r="9048" ht="15.75">
      <c r="L9048" s="25"/>
    </row>
    <row r="9049" ht="15.75">
      <c r="L9049" s="25"/>
    </row>
    <row r="9050" ht="15.75">
      <c r="L9050" s="25"/>
    </row>
    <row r="9051" ht="15.75">
      <c r="L9051" s="25"/>
    </row>
    <row r="9052" ht="15.75">
      <c r="L9052" s="25"/>
    </row>
    <row r="9053" ht="15.75">
      <c r="L9053" s="25"/>
    </row>
    <row r="9054" ht="15.75">
      <c r="L9054" s="25"/>
    </row>
    <row r="9055" ht="15.75">
      <c r="L9055" s="25"/>
    </row>
    <row r="9056" ht="15.75">
      <c r="L9056" s="25"/>
    </row>
    <row r="9057" ht="15.75">
      <c r="L9057" s="25"/>
    </row>
    <row r="9058" ht="15.75">
      <c r="L9058" s="25"/>
    </row>
    <row r="9059" ht="15.75">
      <c r="L9059" s="25"/>
    </row>
    <row r="9060" ht="15.75">
      <c r="L9060" s="25"/>
    </row>
    <row r="9061" ht="15.75">
      <c r="L9061" s="25"/>
    </row>
    <row r="9062" ht="15.75">
      <c r="L9062" s="25"/>
    </row>
    <row r="9063" ht="15.75">
      <c r="L9063" s="25"/>
    </row>
    <row r="9064" ht="15.75">
      <c r="L9064" s="25"/>
    </row>
    <row r="9065" ht="15.75">
      <c r="L9065" s="25"/>
    </row>
    <row r="9066" ht="15.75">
      <c r="L9066" s="25"/>
    </row>
    <row r="9067" ht="15.75">
      <c r="L9067" s="25"/>
    </row>
    <row r="9068" ht="15.75">
      <c r="L9068" s="25"/>
    </row>
    <row r="9069" ht="15.75">
      <c r="L9069" s="25"/>
    </row>
    <row r="9070" ht="15.75">
      <c r="L9070" s="25"/>
    </row>
    <row r="9071" ht="15.75">
      <c r="L9071" s="25"/>
    </row>
    <row r="9072" ht="15.75">
      <c r="L9072" s="25"/>
    </row>
    <row r="9073" ht="15.75">
      <c r="L9073" s="25"/>
    </row>
    <row r="9074" ht="15.75">
      <c r="L9074" s="25"/>
    </row>
    <row r="9075" ht="15.75">
      <c r="L9075" s="25"/>
    </row>
    <row r="9076" ht="15.75">
      <c r="L9076" s="25"/>
    </row>
    <row r="9077" ht="15.75">
      <c r="L9077" s="25"/>
    </row>
    <row r="9078" ht="15.75">
      <c r="L9078" s="25"/>
    </row>
    <row r="9079" ht="15.75">
      <c r="L9079" s="25"/>
    </row>
    <row r="9080" ht="15.75">
      <c r="L9080" s="25"/>
    </row>
    <row r="9081" ht="15.75">
      <c r="L9081" s="25"/>
    </row>
    <row r="9082" ht="15.75">
      <c r="L9082" s="25"/>
    </row>
    <row r="9083" ht="15.75">
      <c r="L9083" s="25"/>
    </row>
    <row r="9084" ht="15.75">
      <c r="L9084" s="25"/>
    </row>
    <row r="9085" ht="15.75">
      <c r="L9085" s="25"/>
    </row>
    <row r="9086" ht="15.75">
      <c r="L9086" s="25"/>
    </row>
    <row r="9087" ht="15.75">
      <c r="L9087" s="25"/>
    </row>
    <row r="9088" ht="15.75">
      <c r="L9088" s="25"/>
    </row>
    <row r="9089" ht="15.75">
      <c r="L9089" s="25"/>
    </row>
    <row r="9090" ht="15.75">
      <c r="L9090" s="25"/>
    </row>
    <row r="9091" ht="15.75">
      <c r="L9091" s="25"/>
    </row>
    <row r="9092" ht="15.75">
      <c r="L9092" s="25"/>
    </row>
    <row r="9093" ht="15.75">
      <c r="L9093" s="25"/>
    </row>
    <row r="9094" ht="15.75">
      <c r="L9094" s="25"/>
    </row>
    <row r="9095" ht="15.75">
      <c r="L9095" s="25"/>
    </row>
    <row r="9096" ht="15.75">
      <c r="L9096" s="25"/>
    </row>
    <row r="9097" ht="15.75">
      <c r="L9097" s="25"/>
    </row>
    <row r="9098" ht="15.75">
      <c r="L9098" s="25"/>
    </row>
    <row r="9099" ht="15.75">
      <c r="L9099" s="25"/>
    </row>
    <row r="9100" ht="15.75">
      <c r="L9100" s="25"/>
    </row>
    <row r="9101" ht="15.75">
      <c r="L9101" s="25"/>
    </row>
    <row r="9102" ht="15.75">
      <c r="L9102" s="25"/>
    </row>
    <row r="9103" ht="15.75">
      <c r="L9103" s="25"/>
    </row>
    <row r="9104" ht="15.75">
      <c r="L9104" s="25"/>
    </row>
    <row r="9105" ht="15.75">
      <c r="L9105" s="25"/>
    </row>
    <row r="9106" ht="15.75">
      <c r="L9106" s="25"/>
    </row>
    <row r="9107" ht="15.75">
      <c r="L9107" s="25"/>
    </row>
    <row r="9108" ht="15.75">
      <c r="L9108" s="25"/>
    </row>
    <row r="9109" ht="15.75">
      <c r="L9109" s="25"/>
    </row>
    <row r="9110" ht="15.75">
      <c r="L9110" s="25"/>
    </row>
    <row r="9111" ht="15.75">
      <c r="L9111" s="25"/>
    </row>
    <row r="9112" ht="15.75">
      <c r="L9112" s="25"/>
    </row>
    <row r="9113" ht="15.75">
      <c r="L9113" s="25"/>
    </row>
    <row r="9114" ht="15.75">
      <c r="L9114" s="25"/>
    </row>
    <row r="9115" ht="15.75">
      <c r="L9115" s="25"/>
    </row>
    <row r="9116" ht="15.75">
      <c r="L9116" s="25"/>
    </row>
    <row r="9117" ht="15.75">
      <c r="L9117" s="25"/>
    </row>
    <row r="9118" ht="15.75">
      <c r="L9118" s="25"/>
    </row>
    <row r="9119" ht="15.75">
      <c r="L9119" s="25"/>
    </row>
    <row r="9120" ht="15.75">
      <c r="L9120" s="25"/>
    </row>
    <row r="9121" ht="15.75">
      <c r="L9121" s="25"/>
    </row>
    <row r="9122" ht="15.75">
      <c r="L9122" s="25"/>
    </row>
    <row r="9123" ht="15.75">
      <c r="L9123" s="25"/>
    </row>
    <row r="9124" ht="15.75">
      <c r="L9124" s="25"/>
    </row>
    <row r="9125" ht="15.75">
      <c r="L9125" s="25"/>
    </row>
    <row r="9126" ht="15.75">
      <c r="L9126" s="25"/>
    </row>
    <row r="9127" ht="15.75">
      <c r="L9127" s="25"/>
    </row>
    <row r="9128" ht="15.75">
      <c r="L9128" s="25"/>
    </row>
    <row r="9129" ht="15.75">
      <c r="L9129" s="25"/>
    </row>
    <row r="9130" ht="15.75">
      <c r="L9130" s="25"/>
    </row>
    <row r="9131" ht="15.75">
      <c r="L9131" s="25"/>
    </row>
    <row r="9132" ht="15.75">
      <c r="L9132" s="25"/>
    </row>
    <row r="9133" ht="15.75">
      <c r="L9133" s="25"/>
    </row>
    <row r="9134" ht="15.75">
      <c r="L9134" s="25"/>
    </row>
    <row r="9135" ht="15.75">
      <c r="L9135" s="25"/>
    </row>
    <row r="9136" ht="15.75">
      <c r="L9136" s="25"/>
    </row>
    <row r="9137" ht="15.75">
      <c r="L9137" s="25"/>
    </row>
    <row r="9138" ht="15.75">
      <c r="L9138" s="25"/>
    </row>
    <row r="9139" ht="15.75">
      <c r="L9139" s="25"/>
    </row>
    <row r="9140" ht="15.75">
      <c r="L9140" s="25"/>
    </row>
    <row r="9141" ht="15.75">
      <c r="L9141" s="25"/>
    </row>
    <row r="9142" ht="15.75">
      <c r="L9142" s="25"/>
    </row>
    <row r="9143" ht="15.75">
      <c r="L9143" s="25"/>
    </row>
    <row r="9144" ht="15.75">
      <c r="L9144" s="25"/>
    </row>
    <row r="9145" ht="15.75">
      <c r="L9145" s="25"/>
    </row>
    <row r="9146" ht="15.75">
      <c r="L9146" s="25"/>
    </row>
    <row r="9147" ht="15.75">
      <c r="L9147" s="25"/>
    </row>
    <row r="9148" ht="15.75">
      <c r="L9148" s="25"/>
    </row>
    <row r="9149" ht="15.75">
      <c r="L9149" s="25"/>
    </row>
    <row r="9150" ht="15.75">
      <c r="L9150" s="25"/>
    </row>
    <row r="9151" ht="15.75">
      <c r="L9151" s="25"/>
    </row>
    <row r="9152" ht="15.75">
      <c r="L9152" s="25"/>
    </row>
    <row r="9153" ht="15.75">
      <c r="L9153" s="25"/>
    </row>
    <row r="9154" ht="15.75">
      <c r="L9154" s="25"/>
    </row>
    <row r="9155" ht="15.75">
      <c r="L9155" s="25"/>
    </row>
    <row r="9156" ht="15.75">
      <c r="L9156" s="25"/>
    </row>
    <row r="9157" ht="15.75">
      <c r="L9157" s="25"/>
    </row>
    <row r="9158" ht="15.75">
      <c r="L9158" s="25"/>
    </row>
    <row r="9159" ht="15.75">
      <c r="L9159" s="25"/>
    </row>
    <row r="9160" ht="15.75">
      <c r="L9160" s="25"/>
    </row>
    <row r="9161" ht="15.75">
      <c r="L9161" s="25"/>
    </row>
    <row r="9162" ht="15.75">
      <c r="L9162" s="25"/>
    </row>
    <row r="9163" ht="15.75">
      <c r="L9163" s="25"/>
    </row>
    <row r="9164" ht="15.75">
      <c r="L9164" s="25"/>
    </row>
    <row r="9165" ht="15.75">
      <c r="L9165" s="25"/>
    </row>
    <row r="9166" ht="15.75">
      <c r="L9166" s="25"/>
    </row>
    <row r="9167" ht="15.75">
      <c r="L9167" s="25"/>
    </row>
    <row r="9168" ht="15.75">
      <c r="L9168" s="25"/>
    </row>
    <row r="9169" ht="15.75">
      <c r="L9169" s="25"/>
    </row>
    <row r="9170" ht="15.75">
      <c r="L9170" s="25"/>
    </row>
    <row r="9171" ht="15.75">
      <c r="L9171" s="25"/>
    </row>
    <row r="9172" ht="15.75">
      <c r="L9172" s="25"/>
    </row>
    <row r="9173" ht="15.75">
      <c r="L9173" s="25"/>
    </row>
    <row r="9174" ht="15.75">
      <c r="L9174" s="25"/>
    </row>
    <row r="9175" ht="15.75">
      <c r="L9175" s="25"/>
    </row>
    <row r="9176" ht="15.75">
      <c r="L9176" s="25"/>
    </row>
    <row r="9177" ht="15.75">
      <c r="L9177" s="25"/>
    </row>
    <row r="9178" ht="15.75">
      <c r="L9178" s="25"/>
    </row>
    <row r="9179" ht="15.75">
      <c r="L9179" s="25"/>
    </row>
    <row r="9180" ht="15.75">
      <c r="L9180" s="25"/>
    </row>
    <row r="9181" ht="15.75">
      <c r="L9181" s="25"/>
    </row>
    <row r="9182" ht="15.75">
      <c r="L9182" s="25"/>
    </row>
    <row r="9183" ht="15.75">
      <c r="L9183" s="25"/>
    </row>
    <row r="9184" ht="15.75">
      <c r="L9184" s="25"/>
    </row>
    <row r="9185" ht="15.75">
      <c r="L9185" s="25"/>
    </row>
    <row r="9186" ht="15.75">
      <c r="L9186" s="25"/>
    </row>
    <row r="9187" ht="15.75">
      <c r="L9187" s="25"/>
    </row>
    <row r="9188" ht="15.75">
      <c r="L9188" s="25"/>
    </row>
    <row r="9189" ht="15.75">
      <c r="L9189" s="25"/>
    </row>
    <row r="9190" ht="15.75">
      <c r="L9190" s="25"/>
    </row>
    <row r="9191" ht="15.75">
      <c r="L9191" s="25"/>
    </row>
    <row r="9192" ht="15.75">
      <c r="L9192" s="25"/>
    </row>
    <row r="9193" ht="15.75">
      <c r="L9193" s="25"/>
    </row>
    <row r="9194" ht="15.75">
      <c r="L9194" s="25"/>
    </row>
    <row r="9195" ht="15.75">
      <c r="L9195" s="25"/>
    </row>
    <row r="9196" ht="15.75">
      <c r="L9196" s="25"/>
    </row>
    <row r="9197" ht="15.75">
      <c r="L9197" s="25"/>
    </row>
    <row r="9198" ht="15.75">
      <c r="L9198" s="25"/>
    </row>
    <row r="9199" ht="15.75">
      <c r="L9199" s="25"/>
    </row>
    <row r="9200" ht="15.75">
      <c r="L9200" s="25"/>
    </row>
    <row r="9201" ht="15.75">
      <c r="L9201" s="25"/>
    </row>
    <row r="9202" ht="15.75">
      <c r="L9202" s="25"/>
    </row>
    <row r="9203" ht="15.75">
      <c r="L9203" s="25"/>
    </row>
    <row r="9204" ht="15.75">
      <c r="L9204" s="25"/>
    </row>
    <row r="9205" ht="15.75">
      <c r="L9205" s="25"/>
    </row>
    <row r="9206" ht="15.75">
      <c r="L9206" s="25"/>
    </row>
    <row r="9207" ht="15.75">
      <c r="L9207" s="25"/>
    </row>
    <row r="9208" ht="15.75">
      <c r="L9208" s="25"/>
    </row>
    <row r="9209" ht="15.75">
      <c r="L9209" s="25"/>
    </row>
    <row r="9210" ht="15.75">
      <c r="L9210" s="25"/>
    </row>
    <row r="9211" ht="15.75">
      <c r="L9211" s="25"/>
    </row>
    <row r="9212" ht="15.75">
      <c r="L9212" s="25"/>
    </row>
    <row r="9213" ht="15.75">
      <c r="L9213" s="25"/>
    </row>
    <row r="9214" ht="15.75">
      <c r="L9214" s="25"/>
    </row>
    <row r="9215" ht="15.75">
      <c r="L9215" s="25"/>
    </row>
    <row r="9216" ht="15.75">
      <c r="L9216" s="25"/>
    </row>
    <row r="9217" ht="15.75">
      <c r="L9217" s="25"/>
    </row>
    <row r="9218" ht="15.75">
      <c r="L9218" s="25"/>
    </row>
    <row r="9219" ht="15.75">
      <c r="L9219" s="25"/>
    </row>
    <row r="9220" ht="15.75">
      <c r="L9220" s="25"/>
    </row>
    <row r="9221" ht="15.75">
      <c r="L9221" s="25"/>
    </row>
    <row r="9222" ht="15.75">
      <c r="L9222" s="25"/>
    </row>
    <row r="9223" ht="15.75">
      <c r="L9223" s="25"/>
    </row>
    <row r="9224" ht="15.75">
      <c r="L9224" s="25"/>
    </row>
    <row r="9225" ht="15.75">
      <c r="L9225" s="25"/>
    </row>
    <row r="9226" ht="15.75">
      <c r="L9226" s="25"/>
    </row>
    <row r="9227" ht="15.75">
      <c r="L9227" s="25"/>
    </row>
    <row r="9228" ht="15.75">
      <c r="L9228" s="25"/>
    </row>
    <row r="9229" ht="15.75">
      <c r="L9229" s="25"/>
    </row>
    <row r="9230" ht="15.75">
      <c r="L9230" s="25"/>
    </row>
    <row r="9231" ht="15.75">
      <c r="L9231" s="25"/>
    </row>
    <row r="9232" ht="15.75">
      <c r="L9232" s="25"/>
    </row>
    <row r="9233" ht="15.75">
      <c r="L9233" s="25"/>
    </row>
    <row r="9234" ht="15.75">
      <c r="L9234" s="25"/>
    </row>
    <row r="9235" ht="15.75">
      <c r="L9235" s="25"/>
    </row>
    <row r="9236" ht="15.75">
      <c r="L9236" s="25"/>
    </row>
    <row r="9237" ht="15.75">
      <c r="L9237" s="25"/>
    </row>
    <row r="9238" ht="15.75">
      <c r="L9238" s="25"/>
    </row>
    <row r="9239" ht="15.75">
      <c r="L9239" s="25"/>
    </row>
    <row r="9240" ht="15.75">
      <c r="L9240" s="25"/>
    </row>
    <row r="9241" ht="15.75">
      <c r="L9241" s="25"/>
    </row>
    <row r="9242" ht="15.75">
      <c r="L9242" s="25"/>
    </row>
    <row r="9243" ht="15.75">
      <c r="L9243" s="25"/>
    </row>
    <row r="9244" ht="15.75">
      <c r="L9244" s="25"/>
    </row>
    <row r="9245" ht="15.75">
      <c r="L9245" s="25"/>
    </row>
    <row r="9246" ht="15.75">
      <c r="L9246" s="25"/>
    </row>
    <row r="9247" ht="15.75">
      <c r="L9247" s="25"/>
    </row>
    <row r="9248" ht="15.75">
      <c r="L9248" s="25"/>
    </row>
    <row r="9249" ht="15.75">
      <c r="L9249" s="25"/>
    </row>
    <row r="9250" ht="15.75">
      <c r="L9250" s="25"/>
    </row>
    <row r="9251" ht="15.75">
      <c r="L9251" s="25"/>
    </row>
    <row r="9252" ht="15.75">
      <c r="L9252" s="25"/>
    </row>
    <row r="9253" ht="15.75">
      <c r="L9253" s="25"/>
    </row>
    <row r="9254" ht="15.75">
      <c r="L9254" s="25"/>
    </row>
    <row r="9255" ht="15.75">
      <c r="L9255" s="25"/>
    </row>
    <row r="9256" ht="15.75">
      <c r="L9256" s="25"/>
    </row>
    <row r="9257" ht="15.75">
      <c r="L9257" s="25"/>
    </row>
    <row r="9258" ht="15.75">
      <c r="L9258" s="25"/>
    </row>
    <row r="9259" ht="15.75">
      <c r="L9259" s="25"/>
    </row>
    <row r="9260" ht="15.75">
      <c r="L9260" s="25"/>
    </row>
    <row r="9261" ht="15.75">
      <c r="L9261" s="25"/>
    </row>
    <row r="9262" ht="15.75">
      <c r="L9262" s="25"/>
    </row>
    <row r="9263" ht="15.75">
      <c r="L9263" s="25"/>
    </row>
    <row r="9264" ht="15.75">
      <c r="L9264" s="25"/>
    </row>
    <row r="9265" ht="15.75">
      <c r="L9265" s="25"/>
    </row>
    <row r="9266" ht="15.75">
      <c r="L9266" s="25"/>
    </row>
    <row r="9267" ht="15.75">
      <c r="L9267" s="25"/>
    </row>
    <row r="9268" ht="15.75">
      <c r="L9268" s="25"/>
    </row>
    <row r="9269" ht="15.75">
      <c r="L9269" s="25"/>
    </row>
    <row r="9270" ht="15.75">
      <c r="L9270" s="25"/>
    </row>
    <row r="9271" ht="15.75">
      <c r="L9271" s="25"/>
    </row>
    <row r="9272" ht="15.75">
      <c r="L9272" s="25"/>
    </row>
    <row r="9273" ht="15.75">
      <c r="L9273" s="25"/>
    </row>
    <row r="9274" ht="15.75">
      <c r="L9274" s="25"/>
    </row>
    <row r="9275" ht="15.75">
      <c r="L9275" s="25"/>
    </row>
    <row r="9276" ht="15.75">
      <c r="L9276" s="25"/>
    </row>
    <row r="9277" ht="15.75">
      <c r="L9277" s="25"/>
    </row>
    <row r="9278" ht="15.75">
      <c r="L9278" s="25"/>
    </row>
    <row r="9279" ht="15.75">
      <c r="L9279" s="25"/>
    </row>
    <row r="9280" ht="15.75">
      <c r="L9280" s="25"/>
    </row>
    <row r="9281" ht="15.75">
      <c r="L9281" s="25"/>
    </row>
    <row r="9282" ht="15.75">
      <c r="L9282" s="25"/>
    </row>
    <row r="9283" ht="15.75">
      <c r="L9283" s="25"/>
    </row>
    <row r="9284" ht="15.75">
      <c r="L9284" s="25"/>
    </row>
    <row r="9285" ht="15.75">
      <c r="L9285" s="25"/>
    </row>
    <row r="9286" ht="15.75">
      <c r="L9286" s="25"/>
    </row>
    <row r="9287" ht="15.75">
      <c r="L9287" s="25"/>
    </row>
    <row r="9288" ht="15.75">
      <c r="L9288" s="25"/>
    </row>
    <row r="9289" ht="15.75">
      <c r="L9289" s="25"/>
    </row>
    <row r="9290" ht="15.75">
      <c r="L9290" s="25"/>
    </row>
    <row r="9291" ht="15.75">
      <c r="L9291" s="25"/>
    </row>
    <row r="9292" ht="15.75">
      <c r="L9292" s="25"/>
    </row>
    <row r="9293" ht="15.75">
      <c r="L9293" s="25"/>
    </row>
    <row r="9294" ht="15.75">
      <c r="L9294" s="25"/>
    </row>
    <row r="9295" ht="15.75">
      <c r="L9295" s="25"/>
    </row>
    <row r="9296" ht="15.75">
      <c r="L9296" s="25"/>
    </row>
    <row r="9297" ht="15.75">
      <c r="L9297" s="25"/>
    </row>
    <row r="9298" ht="15.75">
      <c r="L9298" s="25"/>
    </row>
    <row r="9299" ht="15.75">
      <c r="L9299" s="25"/>
    </row>
    <row r="9300" ht="15.75">
      <c r="L9300" s="25"/>
    </row>
    <row r="9301" ht="15.75">
      <c r="L9301" s="25"/>
    </row>
    <row r="9302" ht="15.75">
      <c r="L9302" s="25"/>
    </row>
    <row r="9303" ht="15.75">
      <c r="L9303" s="25"/>
    </row>
    <row r="9304" ht="15.75">
      <c r="L9304" s="25"/>
    </row>
    <row r="9305" ht="15.75">
      <c r="L9305" s="25"/>
    </row>
    <row r="9306" ht="15.75">
      <c r="L9306" s="25"/>
    </row>
    <row r="9307" ht="15.75">
      <c r="L9307" s="25"/>
    </row>
    <row r="9308" ht="15.75">
      <c r="L9308" s="25"/>
    </row>
    <row r="9309" ht="15.75">
      <c r="L9309" s="25"/>
    </row>
    <row r="9310" ht="15.75">
      <c r="L9310" s="25"/>
    </row>
    <row r="9311" ht="15.75">
      <c r="L9311" s="25"/>
    </row>
    <row r="9312" ht="15.75">
      <c r="L9312" s="25"/>
    </row>
    <row r="9313" ht="15.75">
      <c r="L9313" s="25"/>
    </row>
    <row r="9314" ht="15.75">
      <c r="L9314" s="25"/>
    </row>
    <row r="9315" ht="15.75">
      <c r="L9315" s="25"/>
    </row>
    <row r="9316" ht="15.75">
      <c r="L9316" s="25"/>
    </row>
    <row r="9317" ht="15.75">
      <c r="L9317" s="25"/>
    </row>
    <row r="9318" ht="15.75">
      <c r="L9318" s="25"/>
    </row>
    <row r="9319" ht="15.75">
      <c r="L9319" s="25"/>
    </row>
    <row r="9320" ht="15.75">
      <c r="L9320" s="25"/>
    </row>
    <row r="9321" ht="15.75">
      <c r="L9321" s="25"/>
    </row>
    <row r="9322" ht="15.75">
      <c r="L9322" s="25"/>
    </row>
    <row r="9323" ht="15.75">
      <c r="L9323" s="25"/>
    </row>
    <row r="9324" ht="15.75">
      <c r="L9324" s="25"/>
    </row>
    <row r="9325" ht="15.75">
      <c r="L9325" s="25"/>
    </row>
    <row r="9326" ht="15.75">
      <c r="L9326" s="25"/>
    </row>
    <row r="9327" ht="15.75">
      <c r="L9327" s="25"/>
    </row>
    <row r="9328" ht="15.75">
      <c r="L9328" s="25"/>
    </row>
    <row r="9329" ht="15.75">
      <c r="L9329" s="25"/>
    </row>
    <row r="9330" ht="15.75">
      <c r="L9330" s="25"/>
    </row>
    <row r="9331" ht="15.75">
      <c r="L9331" s="25"/>
    </row>
    <row r="9332" ht="15.75">
      <c r="L9332" s="25"/>
    </row>
    <row r="9333" ht="15.75">
      <c r="L9333" s="25"/>
    </row>
    <row r="9334" ht="15.75">
      <c r="L9334" s="25"/>
    </row>
    <row r="9335" ht="15.75">
      <c r="L9335" s="25"/>
    </row>
    <row r="9336" ht="15.75">
      <c r="L9336" s="25"/>
    </row>
    <row r="9337" ht="15.75">
      <c r="L9337" s="25"/>
    </row>
    <row r="9338" ht="15.75">
      <c r="L9338" s="25"/>
    </row>
    <row r="9339" ht="15.75">
      <c r="L9339" s="25"/>
    </row>
    <row r="9340" ht="15.75">
      <c r="L9340" s="25"/>
    </row>
    <row r="9341" ht="15.75">
      <c r="L9341" s="25"/>
    </row>
    <row r="9342" ht="15.75">
      <c r="L9342" s="25"/>
    </row>
    <row r="9343" ht="15.75">
      <c r="L9343" s="25"/>
    </row>
    <row r="9344" ht="15.75">
      <c r="L9344" s="25"/>
    </row>
    <row r="9345" ht="15.75">
      <c r="L9345" s="25"/>
    </row>
    <row r="9346" ht="15.75">
      <c r="L9346" s="25"/>
    </row>
    <row r="9347" ht="15.75">
      <c r="L9347" s="25"/>
    </row>
    <row r="9348" ht="15.75">
      <c r="L9348" s="25"/>
    </row>
    <row r="9349" ht="15.75">
      <c r="L9349" s="25"/>
    </row>
    <row r="9350" ht="15.75">
      <c r="L9350" s="25"/>
    </row>
    <row r="9351" ht="15.75">
      <c r="L9351" s="25"/>
    </row>
    <row r="9352" ht="15.75">
      <c r="L9352" s="25"/>
    </row>
    <row r="9353" ht="15.75">
      <c r="L9353" s="25"/>
    </row>
    <row r="9354" ht="15.75">
      <c r="L9354" s="25"/>
    </row>
    <row r="9355" ht="15.75">
      <c r="L9355" s="25"/>
    </row>
    <row r="9356" ht="15.75">
      <c r="L9356" s="25"/>
    </row>
    <row r="9357" ht="15.75">
      <c r="L9357" s="25"/>
    </row>
    <row r="9358" ht="15.75">
      <c r="L9358" s="25"/>
    </row>
    <row r="9359" ht="15.75">
      <c r="L9359" s="25"/>
    </row>
    <row r="9360" ht="15.75">
      <c r="L9360" s="25"/>
    </row>
    <row r="9361" ht="15.75">
      <c r="L9361" s="25"/>
    </row>
    <row r="9362" ht="15.75">
      <c r="L9362" s="25"/>
    </row>
    <row r="9363" ht="15.75">
      <c r="L9363" s="25"/>
    </row>
    <row r="9364" ht="15.75">
      <c r="L9364" s="25"/>
    </row>
    <row r="9365" ht="15.75">
      <c r="L9365" s="25"/>
    </row>
    <row r="9366" ht="15.75">
      <c r="L9366" s="25"/>
    </row>
    <row r="9367" ht="15.75">
      <c r="L9367" s="25"/>
    </row>
    <row r="9368" ht="15.75">
      <c r="L9368" s="25"/>
    </row>
    <row r="9369" ht="15.75">
      <c r="L9369" s="25"/>
    </row>
    <row r="9370" ht="15.75">
      <c r="L9370" s="25"/>
    </row>
    <row r="9371" ht="15.75">
      <c r="L9371" s="25"/>
    </row>
    <row r="9372" ht="15.75">
      <c r="L9372" s="25"/>
    </row>
    <row r="9373" ht="15.75">
      <c r="L9373" s="25"/>
    </row>
    <row r="9374" ht="15.75">
      <c r="L9374" s="25"/>
    </row>
    <row r="9375" ht="15.75">
      <c r="L9375" s="25"/>
    </row>
    <row r="9376" ht="15.75">
      <c r="L9376" s="25"/>
    </row>
    <row r="9377" ht="15.75">
      <c r="L9377" s="25"/>
    </row>
    <row r="9378" ht="15.75">
      <c r="L9378" s="25"/>
    </row>
    <row r="9379" ht="15.75">
      <c r="L9379" s="25"/>
    </row>
    <row r="9380" ht="15.75">
      <c r="L9380" s="25"/>
    </row>
    <row r="9381" ht="15.75">
      <c r="L9381" s="25"/>
    </row>
    <row r="9382" ht="15.75">
      <c r="L9382" s="25"/>
    </row>
    <row r="9383" ht="15.75">
      <c r="L9383" s="25"/>
    </row>
    <row r="9384" ht="15.75">
      <c r="L9384" s="25"/>
    </row>
    <row r="9385" ht="15.75">
      <c r="L9385" s="25"/>
    </row>
    <row r="9386" ht="15.75">
      <c r="L9386" s="25"/>
    </row>
    <row r="9387" ht="15.75">
      <c r="L9387" s="25"/>
    </row>
    <row r="9388" ht="15.75">
      <c r="L9388" s="25"/>
    </row>
    <row r="9389" ht="15.75">
      <c r="L9389" s="25"/>
    </row>
    <row r="9390" ht="15.75">
      <c r="L9390" s="25"/>
    </row>
    <row r="9391" ht="15.75">
      <c r="L9391" s="25"/>
    </row>
    <row r="9392" ht="15.75">
      <c r="L9392" s="25"/>
    </row>
    <row r="9393" ht="15.75">
      <c r="L9393" s="25"/>
    </row>
    <row r="9394" ht="15.75">
      <c r="L9394" s="25"/>
    </row>
    <row r="9395" ht="15.75">
      <c r="L9395" s="25"/>
    </row>
    <row r="9396" ht="15.75">
      <c r="L9396" s="25"/>
    </row>
    <row r="9397" ht="15.75">
      <c r="L9397" s="25"/>
    </row>
    <row r="9398" ht="15.75">
      <c r="L9398" s="25"/>
    </row>
    <row r="9399" ht="15.75">
      <c r="L9399" s="25"/>
    </row>
    <row r="9400" ht="15.75">
      <c r="L9400" s="25"/>
    </row>
    <row r="9401" ht="15.75">
      <c r="L9401" s="25"/>
    </row>
    <row r="9402" ht="15.75">
      <c r="L9402" s="25"/>
    </row>
    <row r="9403" ht="15.75">
      <c r="L9403" s="25"/>
    </row>
    <row r="9404" ht="15.75">
      <c r="L9404" s="25"/>
    </row>
    <row r="9405" ht="15.75">
      <c r="L9405" s="25"/>
    </row>
    <row r="9406" ht="15.75">
      <c r="L9406" s="25"/>
    </row>
    <row r="9407" ht="15.75">
      <c r="L9407" s="25"/>
    </row>
    <row r="9408" ht="15.75">
      <c r="L9408" s="25"/>
    </row>
    <row r="9409" ht="15.75">
      <c r="L9409" s="25"/>
    </row>
    <row r="9410" ht="15.75">
      <c r="L9410" s="25"/>
    </row>
    <row r="9411" ht="15.75">
      <c r="L9411" s="25"/>
    </row>
    <row r="9412" ht="15.75">
      <c r="L9412" s="25"/>
    </row>
    <row r="9413" ht="15.75">
      <c r="L9413" s="25"/>
    </row>
    <row r="9414" ht="15.75">
      <c r="L9414" s="25"/>
    </row>
    <row r="9415" ht="15.75">
      <c r="L9415" s="25"/>
    </row>
    <row r="9416" ht="15.75">
      <c r="L9416" s="25"/>
    </row>
    <row r="9417" ht="15.75">
      <c r="L9417" s="25"/>
    </row>
    <row r="9418" ht="15.75">
      <c r="L9418" s="25"/>
    </row>
    <row r="9419" ht="15.75">
      <c r="L9419" s="25"/>
    </row>
    <row r="9420" ht="15.75">
      <c r="L9420" s="25"/>
    </row>
    <row r="9421" ht="15.75">
      <c r="L9421" s="25"/>
    </row>
    <row r="9422" ht="15.75">
      <c r="L9422" s="25"/>
    </row>
    <row r="9423" ht="15.75">
      <c r="L9423" s="25"/>
    </row>
    <row r="9424" ht="15.75">
      <c r="L9424" s="25"/>
    </row>
    <row r="9425" ht="15.75">
      <c r="L9425" s="25"/>
    </row>
    <row r="9426" ht="15.75">
      <c r="L9426" s="25"/>
    </row>
    <row r="9427" ht="15.75">
      <c r="L9427" s="25"/>
    </row>
    <row r="9428" ht="15.75">
      <c r="L9428" s="25"/>
    </row>
    <row r="9429" ht="15.75">
      <c r="L9429" s="25"/>
    </row>
    <row r="9430" ht="15.75">
      <c r="L9430" s="25"/>
    </row>
    <row r="9431" ht="15.75">
      <c r="L9431" s="25"/>
    </row>
    <row r="9432" ht="15.75">
      <c r="L9432" s="25"/>
    </row>
    <row r="9433" ht="15.75">
      <c r="L9433" s="25"/>
    </row>
    <row r="9434" ht="15.75">
      <c r="L9434" s="25"/>
    </row>
    <row r="9435" ht="15.75">
      <c r="L9435" s="25"/>
    </row>
    <row r="9436" ht="15.75">
      <c r="L9436" s="25"/>
    </row>
    <row r="9437" ht="15.75">
      <c r="L9437" s="25"/>
    </row>
    <row r="9438" ht="15.75">
      <c r="L9438" s="25"/>
    </row>
    <row r="9439" ht="15.75">
      <c r="L9439" s="25"/>
    </row>
    <row r="9440" ht="15.75">
      <c r="L9440" s="25"/>
    </row>
    <row r="9441" ht="15.75">
      <c r="L9441" s="25"/>
    </row>
    <row r="9442" ht="15.75">
      <c r="L9442" s="25"/>
    </row>
    <row r="9443" ht="15.75">
      <c r="L9443" s="25"/>
    </row>
    <row r="9444" ht="15.75">
      <c r="L9444" s="25"/>
    </row>
    <row r="9445" ht="15.75">
      <c r="L9445" s="25"/>
    </row>
    <row r="9446" ht="15.75">
      <c r="L9446" s="25"/>
    </row>
    <row r="9447" ht="15.75">
      <c r="L9447" s="25"/>
    </row>
    <row r="9448" ht="15.75">
      <c r="L9448" s="25"/>
    </row>
    <row r="9449" ht="15.75">
      <c r="L9449" s="25"/>
    </row>
    <row r="9450" ht="15.75">
      <c r="L9450" s="25"/>
    </row>
    <row r="9451" ht="15.75">
      <c r="L9451" s="25"/>
    </row>
    <row r="9452" ht="15.75">
      <c r="L9452" s="25"/>
    </row>
    <row r="9453" ht="15.75">
      <c r="L9453" s="25"/>
    </row>
    <row r="9454" ht="15.75">
      <c r="L9454" s="25"/>
    </row>
    <row r="9455" ht="15.75">
      <c r="L9455" s="25"/>
    </row>
    <row r="9456" ht="15.75">
      <c r="L9456" s="25"/>
    </row>
    <row r="9457" ht="15.75">
      <c r="L9457" s="25"/>
    </row>
    <row r="9458" ht="15.75">
      <c r="L9458" s="25"/>
    </row>
    <row r="9459" ht="15.75">
      <c r="L9459" s="25"/>
    </row>
    <row r="9460" ht="15.75">
      <c r="L9460" s="25"/>
    </row>
    <row r="9461" ht="15.75">
      <c r="L9461" s="25"/>
    </row>
    <row r="9462" ht="15.75">
      <c r="L9462" s="25"/>
    </row>
    <row r="9463" ht="15.75">
      <c r="L9463" s="25"/>
    </row>
    <row r="9464" ht="15.75">
      <c r="L9464" s="25"/>
    </row>
    <row r="9465" ht="15.75">
      <c r="L9465" s="25"/>
    </row>
    <row r="9466" ht="15.75">
      <c r="L9466" s="25"/>
    </row>
    <row r="9467" ht="15.75">
      <c r="L9467" s="25"/>
    </row>
    <row r="9468" ht="15.75">
      <c r="L9468" s="25"/>
    </row>
    <row r="9469" ht="15.75">
      <c r="L9469" s="25"/>
    </row>
    <row r="9470" ht="15.75">
      <c r="L9470" s="25"/>
    </row>
    <row r="9471" ht="15.75">
      <c r="L9471" s="25"/>
    </row>
    <row r="9472" ht="15.75">
      <c r="L9472" s="25"/>
    </row>
    <row r="9473" ht="15.75">
      <c r="L9473" s="25"/>
    </row>
    <row r="9474" ht="15.75">
      <c r="L9474" s="25"/>
    </row>
    <row r="9475" ht="15.75">
      <c r="L9475" s="25"/>
    </row>
    <row r="9476" ht="15.75">
      <c r="L9476" s="25"/>
    </row>
    <row r="9477" ht="15.75">
      <c r="L9477" s="25"/>
    </row>
    <row r="9478" ht="15.75">
      <c r="L9478" s="25"/>
    </row>
    <row r="9479" ht="15.75">
      <c r="L9479" s="25"/>
    </row>
    <row r="9480" ht="15.75">
      <c r="L9480" s="25"/>
    </row>
    <row r="9481" ht="15.75">
      <c r="L9481" s="25"/>
    </row>
    <row r="9482" ht="15.75">
      <c r="L9482" s="25"/>
    </row>
    <row r="9483" ht="15.75">
      <c r="L9483" s="25"/>
    </row>
    <row r="9484" ht="15.75">
      <c r="L9484" s="25"/>
    </row>
    <row r="9485" ht="15.75">
      <c r="L9485" s="25"/>
    </row>
    <row r="9486" ht="15.75">
      <c r="L9486" s="25"/>
    </row>
    <row r="9487" ht="15.75">
      <c r="L9487" s="25"/>
    </row>
    <row r="9488" ht="15.75">
      <c r="L9488" s="25"/>
    </row>
    <row r="9489" ht="15.75">
      <c r="L9489" s="25"/>
    </row>
    <row r="9490" ht="15.75">
      <c r="L9490" s="25"/>
    </row>
    <row r="9491" ht="15.75">
      <c r="L9491" s="25"/>
    </row>
    <row r="9492" ht="15.75">
      <c r="L9492" s="25"/>
    </row>
    <row r="9493" ht="15.75">
      <c r="L9493" s="25"/>
    </row>
    <row r="9494" ht="15.75">
      <c r="L9494" s="25"/>
    </row>
    <row r="9495" ht="15.75">
      <c r="L9495" s="25"/>
    </row>
    <row r="9496" ht="15.75">
      <c r="L9496" s="25"/>
    </row>
    <row r="9497" ht="15.75">
      <c r="L9497" s="25"/>
    </row>
    <row r="9498" ht="15.75">
      <c r="L9498" s="25"/>
    </row>
    <row r="9499" ht="15.75">
      <c r="L9499" s="25"/>
    </row>
    <row r="9500" ht="15.75">
      <c r="L9500" s="25"/>
    </row>
    <row r="9501" ht="15.75">
      <c r="L9501" s="25"/>
    </row>
    <row r="9502" ht="15.75">
      <c r="L9502" s="25"/>
    </row>
    <row r="9503" ht="15.75">
      <c r="L9503" s="25"/>
    </row>
    <row r="9504" ht="15.75">
      <c r="L9504" s="25"/>
    </row>
    <row r="9505" ht="15.75">
      <c r="L9505" s="25"/>
    </row>
    <row r="9506" ht="15.75">
      <c r="L9506" s="25"/>
    </row>
    <row r="9507" ht="15.75">
      <c r="L9507" s="25"/>
    </row>
    <row r="9508" ht="15.75">
      <c r="L9508" s="25"/>
    </row>
    <row r="9509" ht="15.75">
      <c r="L9509" s="25"/>
    </row>
    <row r="9510" ht="15.75">
      <c r="L9510" s="25"/>
    </row>
  </sheetData>
  <hyperlinks>
    <hyperlink ref="A1" location="Alabama" display="Alabama"/>
    <hyperlink ref="A2" location="Alaska" display="Alaska"/>
    <hyperlink ref="A3" location="American_Samoa" display="American_Samoa"/>
    <hyperlink ref="A4" location="Arizona" display="Arizona"/>
    <hyperlink ref="A5" location="Arkansas" display="Arkansas"/>
    <hyperlink ref="A6" location="California" display="California"/>
    <hyperlink ref="A7" location="Colorado" display="Colorado"/>
    <hyperlink ref="A8" location="Connecticut" display="Connecticut"/>
    <hyperlink ref="A9" location="Delaware" display="Delaware"/>
    <hyperlink ref="A10" location="District_of_Columbia" display="District_of_Columbia"/>
    <hyperlink ref="A11" location="Florida" display="Florida"/>
    <hyperlink ref="A12" location="Georgia" display="Georgia"/>
    <hyperlink ref="A13" location="GRAND_TOTAL" display="GRAND_TOTAL"/>
    <hyperlink ref="A14" location="Guam" display="Guam"/>
    <hyperlink ref="A15" location="Hawaii" display="Hawaii"/>
    <hyperlink ref="A16" location="Idaho" display="Idaho"/>
    <hyperlink ref="A17" location="Illinois" display="Illinois"/>
    <hyperlink ref="A18" location="Indian_Tribes_Set_Aside" display="Indian_Tribes_Set_Aside"/>
    <hyperlink ref="A19" location="Indiana" display="Indiana"/>
    <hyperlink ref="A20" location="Iowa" display="Iowa"/>
    <hyperlink ref="A21" location="Kansas" display="Kansas"/>
    <hyperlink ref="A22" location="Kentucky" display="Kentucky"/>
    <hyperlink ref="A23" location="Louisiana" display="Louisiana"/>
    <hyperlink ref="A24" location="Maine" display="Maine"/>
    <hyperlink ref="A25" location="Marshall_Islands" display="Marshall_Islands"/>
    <hyperlink ref="A26" location="Maryland" display="Maryland"/>
    <hyperlink ref="A27" location="Massachusetts" display="Massachusetts"/>
    <hyperlink ref="A28" location="Michigan" display="Michigan"/>
    <hyperlink ref="A29" location="Micronesia" display="Micronesia"/>
    <hyperlink ref="A30" location="Minnesota" display="Minnesota"/>
    <hyperlink ref="A31" location="Mississippi" display="Mississippi"/>
    <hyperlink ref="A32" location="Missouri" display="Missouri"/>
    <hyperlink ref="A33" location="Montana" display="Montana"/>
    <hyperlink ref="A34" location="Nebraska" display="Nebraska"/>
    <hyperlink ref="A35" location="Nevada" display="Nevada"/>
    <hyperlink ref="A36" location="New_Hampshire" display="New_Hampshire"/>
    <hyperlink ref="A37" location="New_Jersey" display="New_Jersey"/>
    <hyperlink ref="A38" location="New_Mexico" display="New_Mexico"/>
    <hyperlink ref="A39" location="New_York" display="New_York"/>
    <hyperlink ref="A40" location="North_Carolina" display="North_Carolina"/>
    <hyperlink ref="A41" location="North_Dakota" display="North_Dakota"/>
    <hyperlink ref="A42" location="North_Dakota" display="North_Dakota"/>
    <hyperlink ref="A43" location="Northern_Marianas" display="Northern_Marianas"/>
    <hyperlink ref="A44" location="Ohio" display="Ohio"/>
    <hyperlink ref="A45" location="Oklahoma" display="Oklahoma"/>
    <hyperlink ref="A46" location="Oregon" display="Oregon"/>
    <hyperlink ref="A47" location="Other_Non_State_Allocations" display="Other_Non_State_Allocations"/>
    <hyperlink ref="A48" location="Palau" display="Palau"/>
    <hyperlink ref="A49" location="Pennsylvania" display="Pennsylvania"/>
    <hyperlink ref="A50" location="Puerto_Rico" display="Puerto_Rico"/>
    <hyperlink ref="A51" location="Rhode_Island" display="Rhode_Island"/>
    <hyperlink ref="A52" location="South_Carolina" display="South_Carolina"/>
    <hyperlink ref="A53" location="South_Dakota" display="South_Dakota"/>
    <hyperlink ref="A54" location="Tennessee" display="Tennessee"/>
    <hyperlink ref="A55" location="Texas" display="Texas"/>
    <hyperlink ref="A56" location="Utah" display="Utah"/>
    <hyperlink ref="A57" location="Vermont" display="Vermont"/>
    <hyperlink ref="A58" location="Virgin_Islands" display="Virgin_Islands"/>
    <hyperlink ref="A59" location="Virginia" display="Virginia"/>
    <hyperlink ref="A60" location="Washington" display="Washington"/>
    <hyperlink ref="A61" location="West_Virginia" display="West_Virginia"/>
    <hyperlink ref="A62" location="Wisconsin" display="Wisconsin"/>
    <hyperlink ref="A63" location="Wyoming" display="Wyoming"/>
  </hyperlinks>
  <printOptions/>
  <pageMargins left="1" right="0.25" top="1" bottom="1" header="0.5" footer="0.5"/>
  <pageSetup horizontalDpi="600" verticalDpi="600" orientation="portrait" scale="59" r:id="rId2"/>
  <rowBreaks count="62" manualBreakCount="62">
    <brk id="63" max="255" man="1"/>
    <brk id="142" max="6" man="1"/>
    <brk id="221" max="6" man="1"/>
    <brk id="300" max="6" man="1"/>
    <brk id="379" max="6" man="1"/>
    <brk id="458" max="6" man="1"/>
    <brk id="537" max="6" man="1"/>
    <brk id="616" max="6" man="1"/>
    <brk id="695" max="6" man="1"/>
    <brk id="774" max="6" man="1"/>
    <brk id="853" max="6" man="1"/>
    <brk id="932" max="6" man="1"/>
    <brk id="1011" max="6" man="1"/>
    <brk id="1090" max="6" man="1"/>
    <brk id="1169" max="6" man="1"/>
    <brk id="1248" max="6" man="1"/>
    <brk id="1327" max="6" man="1"/>
    <brk id="1406" max="6" man="1"/>
    <brk id="1485" max="6" man="1"/>
    <brk id="1564" max="6" man="1"/>
    <brk id="1643" max="6" man="1"/>
    <brk id="1722" max="6" man="1"/>
    <brk id="1801" max="6" man="1"/>
    <brk id="1880" max="6" man="1"/>
    <brk id="1959" max="6" man="1"/>
    <brk id="2038" max="6" man="1"/>
    <brk id="2117" max="6" man="1"/>
    <brk id="2196" max="6" man="1"/>
    <brk id="2275" max="6" man="1"/>
    <brk id="2354" max="6" man="1"/>
    <brk id="2433" max="6" man="1"/>
    <brk id="2512" max="6" man="1"/>
    <brk id="2591" max="6" man="1"/>
    <brk id="2670" max="6" man="1"/>
    <brk id="2749" max="6" man="1"/>
    <brk id="2828" max="6" man="1"/>
    <brk id="2907" max="6" man="1"/>
    <brk id="2986" max="6" man="1"/>
    <brk id="3065" max="6" man="1"/>
    <brk id="3144" max="6" man="1"/>
    <brk id="3223" max="6" man="1"/>
    <brk id="3302" max="6" man="1"/>
    <brk id="3381" max="6" man="1"/>
    <brk id="3460" max="6" man="1"/>
    <brk id="3539" max="6" man="1"/>
    <brk id="3618" max="6" man="1"/>
    <brk id="3697" max="6" man="1"/>
    <brk id="3776" max="6" man="1"/>
    <brk id="3855" max="6" man="1"/>
    <brk id="3934" max="6" man="1"/>
    <brk id="4013" max="6" man="1"/>
    <brk id="4092" max="6" man="1"/>
    <brk id="4171" max="6" man="1"/>
    <brk id="4250" max="6" man="1"/>
    <brk id="4329" max="6" man="1"/>
    <brk id="4408" max="6" man="1"/>
    <brk id="4487" max="6" man="1"/>
    <brk id="4566" max="6" man="1"/>
    <brk id="4645" max="6" man="1"/>
    <brk id="4724" max="6" man="1"/>
    <brk id="4803" max="6" man="1"/>
    <brk id="488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EERHAMILTON</dc:creator>
  <cp:keywords/>
  <dc:description/>
  <cp:lastModifiedBy>Department of Education</cp:lastModifiedBy>
  <cp:lastPrinted>2002-09-18T19:17:26Z</cp:lastPrinted>
  <dcterms:created xsi:type="dcterms:W3CDTF">2001-05-09T14:46:11Z</dcterms:created>
  <dcterms:modified xsi:type="dcterms:W3CDTF">2002-09-18T19:20:44Z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