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740" yWindow="270" windowWidth="15480" windowHeight="9885" activeTab="0"/>
  </bookViews>
  <sheets>
    <sheet name="Target Calculator" sheetId="1" r:id="rId1"/>
    <sheet name="Case Study" sheetId="2" r:id="rId2"/>
    <sheet name="Benchmarks" sheetId="3" r:id="rId3"/>
  </sheets>
  <definedNames/>
  <calcPr fullCalcOnLoad="1"/>
</workbook>
</file>

<file path=xl/sharedStrings.xml><?xml version="1.0" encoding="utf-8"?>
<sst xmlns="http://schemas.openxmlformats.org/spreadsheetml/2006/main" count="196" uniqueCount="100">
  <si>
    <t>AFI Indicator Target Calculator</t>
  </si>
  <si>
    <t>Amount of AFI Grant award?</t>
  </si>
  <si>
    <t>Please answer the following 2 questions:</t>
  </si>
  <si>
    <t>Based on your current grant award, by the end of the 5 year grant period, it is estimated that the following number of participants should have completed their overall asset purchase.</t>
  </si>
  <si>
    <t>Asset Goal Target x 2.35</t>
  </si>
  <si>
    <t>IDA's Opened Target x 2.35</t>
  </si>
  <si>
    <t>Asset Goal Target x 1.45</t>
  </si>
  <si>
    <t>Asset Goal Target x 1.25</t>
  </si>
  <si>
    <t>To meet the estimated number of IDA's opened in Indicator 1.B, by the end of 5 years, the following number of people should be engaged in program activities that prepare them to enter into the savings program.</t>
  </si>
  <si>
    <t>AFI Performance Indicator 1.A: The Number of AFI project participants who complete their overlal asset purchase during ther reporting period.</t>
  </si>
  <si>
    <t>AFI Performance Indicator 1.B: The number of IDAs opened during the reporting period.</t>
  </si>
  <si>
    <t>To meet your Asset Goal Target in Indicator 1.A, by the end of 5 years, it is estimated that the following number of IDA accounts should be opened.</t>
  </si>
  <si>
    <t>AFI Performance Indicator 1.C: The number of people engaing in program activities that prepare them to enter the savings program.</t>
  </si>
  <si>
    <t>To meet your Asset Goal Target in Indicator 1.A, by the end of 5 years, it is estimated that the following number of AFI IDA participants would have to complete economic skills classes.</t>
  </si>
  <si>
    <t>To meet your Asset Goal Target in Indicator 1.A, by the end of 5 years, it is estimated that the following number of AFI IDA participants would need to complete at least 2-hours of Asset-Specific training.</t>
  </si>
  <si>
    <t xml:space="preserve">AFI Performance Indicator 2.A: The number of AFI IDA participants who complete economic skills classess during the reporting period. </t>
  </si>
  <si>
    <t>AFI Performance Indicator 2.B: The number of AFI IDA participants who complete at least 2 hours of asset specific training during the reporting period.</t>
  </si>
  <si>
    <t>(Grant Award - 15% / AFI Project Match) x Goal</t>
  </si>
  <si>
    <t>What is the maximum amount of FEDERAL AFI funds that will match each individual's IDA savings?</t>
  </si>
  <si>
    <r>
      <t xml:space="preserve">The AFI Indicator Target Calculator was designed to faciliate grantees understanding while simultaneously increasing the ease of use of the various indicators. By merely entering  your grant award and maximum </t>
    </r>
    <r>
      <rPr>
        <u val="single"/>
        <sz val="10"/>
        <rFont val="Arial"/>
        <family val="2"/>
      </rPr>
      <t xml:space="preserve">Federal </t>
    </r>
    <r>
      <rPr>
        <sz val="10"/>
        <rFont val="Arial"/>
        <family val="2"/>
      </rPr>
      <t>match amount, this tool automatically calculates targets for individual grantee programs. Targets are provided by indicator along with a brief description of the target and the appropiate formula used to calculate the target.</t>
    </r>
  </si>
  <si>
    <t>Key Activity 2:</t>
  </si>
  <si>
    <t>Participant Training and Counseling</t>
  </si>
  <si>
    <t>Year 1</t>
  </si>
  <si>
    <t>Year 2</t>
  </si>
  <si>
    <t>Year 3</t>
  </si>
  <si>
    <t>Year 4</t>
  </si>
  <si>
    <t>Year 5</t>
  </si>
  <si>
    <t>1st Qtr.</t>
  </si>
  <si>
    <t>2nd Qtr.</t>
  </si>
  <si>
    <t>3rd Qtr.</t>
  </si>
  <si>
    <t>4th Qtr.</t>
  </si>
  <si>
    <t># entering financial skills training</t>
  </si>
  <si>
    <t>percentage completing financial skills training</t>
  </si>
  <si>
    <t>Notes:</t>
  </si>
  <si>
    <t xml:space="preserve">     (i)  IDA participant = Account Holder</t>
  </si>
  <si>
    <t xml:space="preserve">     (ii)  Participant = All those you are serving through economic skills or asset-specific training</t>
  </si>
  <si>
    <t>Asset Purchase Target</t>
  </si>
  <si>
    <t>S A M P L E                                            S A M P L E                                       S A M P L E                                          S A M P L E                                           S A M P L E</t>
  </si>
  <si>
    <t>Indicator 2.A(i):  The number and percentage of AFI IDA participants completing economic skills classes</t>
  </si>
  <si>
    <t>My program parameters:</t>
  </si>
  <si>
    <r>
      <t xml:space="preserve">1 – Savings Plan parameters:  Minimum 6 months.  Maximum ? </t>
    </r>
    <r>
      <rPr>
        <u val="single"/>
        <sz val="12"/>
        <rFont val="Times New Roman"/>
        <family val="1"/>
      </rPr>
      <t>                            </t>
    </r>
  </si>
  <si>
    <r>
      <t>·</t>
    </r>
    <r>
      <rPr>
        <sz val="7"/>
        <rFont val="Times New Roman"/>
        <family val="1"/>
      </rPr>
      <t xml:space="preserve">        </t>
    </r>
    <r>
      <rPr>
        <sz val="12"/>
        <rFont val="Times New Roman"/>
        <family val="1"/>
      </rPr>
      <t>Frequency--6-week Economic Skills classes are offered every 6 months</t>
    </r>
  </si>
  <si>
    <r>
      <t>·</t>
    </r>
    <r>
      <rPr>
        <sz val="7"/>
        <rFont val="Times New Roman"/>
        <family val="1"/>
      </rPr>
      <t xml:space="preserve">        </t>
    </r>
    <r>
      <rPr>
        <sz val="12"/>
        <rFont val="Times New Roman"/>
        <family val="1"/>
      </rPr>
      <t>Completion Requirement--A participant must complete the course before opening their IDA</t>
    </r>
  </si>
  <si>
    <r>
      <t>·</t>
    </r>
    <r>
      <rPr>
        <sz val="7"/>
        <rFont val="Times New Roman"/>
        <family val="1"/>
      </rPr>
      <t xml:space="preserve">        </t>
    </r>
    <r>
      <rPr>
        <sz val="12"/>
        <rFont val="Times New Roman"/>
        <family val="1"/>
      </rPr>
      <t>Absence Policy--If a participant misses a session, they must repeat the course</t>
    </r>
  </si>
  <si>
    <r>
      <t>·</t>
    </r>
    <r>
      <rPr>
        <sz val="7"/>
        <rFont val="Times New Roman"/>
        <family val="1"/>
      </rPr>
      <t xml:space="preserve">        </t>
    </r>
    <r>
      <rPr>
        <sz val="12"/>
        <rFont val="Times New Roman"/>
        <family val="1"/>
      </rPr>
      <t>Savings Period--Participants are required to save a minimum of 12 months and no more than 24 months</t>
    </r>
  </si>
  <si>
    <t>Planned Project</t>
  </si>
  <si>
    <t>Exec. Dir.</t>
  </si>
  <si>
    <t>Dev. Staff</t>
  </si>
  <si>
    <t>Program Staff</t>
  </si>
  <si>
    <t>Finance Office</t>
  </si>
  <si>
    <t>Other</t>
  </si>
  <si>
    <t>Outside Partner</t>
  </si>
  <si>
    <t>Projections</t>
  </si>
  <si>
    <t>Recruitment</t>
  </si>
  <si>
    <t>Orientation</t>
  </si>
  <si>
    <t>Savings Plans</t>
  </si>
  <si>
    <t>Class attendance follow up</t>
  </si>
  <si>
    <t>Review recruitment techniques</t>
  </si>
  <si>
    <t>Track attendance</t>
  </si>
  <si>
    <r>
      <t xml:space="preserve">2 – Frequency of Economic Skills Classes: offered every </t>
    </r>
    <r>
      <rPr>
        <u val="single"/>
        <sz val="12"/>
        <rFont val="Times New Roman"/>
        <family val="1"/>
      </rPr>
      <t>                               </t>
    </r>
    <r>
      <rPr>
        <sz val="12"/>
        <rFont val="Times New Roman"/>
        <family val="1"/>
      </rPr>
      <t xml:space="preserve"> weeks / months / quarters</t>
    </r>
  </si>
  <si>
    <r>
      <t xml:space="preserve">3 – Length of Economic Skills Classes:   last </t>
    </r>
    <r>
      <rPr>
        <u val="single"/>
        <sz val="12"/>
        <rFont val="Times New Roman"/>
        <family val="1"/>
      </rPr>
      <t>                       </t>
    </r>
    <r>
      <rPr>
        <sz val="12"/>
        <rFont val="Times New Roman"/>
        <family val="1"/>
      </rPr>
      <t xml:space="preserve"> hours over the course of </t>
    </r>
    <r>
      <rPr>
        <u val="single"/>
        <sz val="12"/>
        <rFont val="Times New Roman"/>
        <family val="1"/>
      </rPr>
      <t xml:space="preserve">                       </t>
    </r>
    <r>
      <rPr>
        <sz val="12"/>
        <rFont val="Times New Roman"/>
        <family val="1"/>
      </rPr>
      <t xml:space="preserve"> weeks</t>
    </r>
  </si>
  <si>
    <r>
      <t xml:space="preserve">5 – Completion Requirement:  Participants may make up missed classes through assignments </t>
    </r>
    <r>
      <rPr>
        <sz val="12"/>
        <rFont val="Wingdings"/>
        <family val="0"/>
      </rPr>
      <t>¨</t>
    </r>
    <r>
      <rPr>
        <sz val="12"/>
        <rFont val="Times New Roman"/>
        <family val="1"/>
      </rPr>
      <t xml:space="preserve">  Must begin again if session missed </t>
    </r>
    <r>
      <rPr>
        <sz val="12"/>
        <rFont val="Wingdings"/>
        <family val="0"/>
      </rPr>
      <t>¨</t>
    </r>
  </si>
  <si>
    <t>7 – Savings Period:  Participants are required to save a minimum of ___ months and no more than ____ months.</t>
  </si>
  <si>
    <t>Q1</t>
  </si>
  <si>
    <t>Q2</t>
  </si>
  <si>
    <t>Q3</t>
  </si>
  <si>
    <t>Q4</t>
  </si>
  <si>
    <t>Enroll</t>
  </si>
  <si>
    <t>Complete</t>
  </si>
  <si>
    <t>Show up</t>
  </si>
  <si>
    <t>Total</t>
  </si>
  <si>
    <t>6 -- Absence Policy:  Participants can miss ___________ sessions; sessions may be made up by __________________________.</t>
  </si>
  <si>
    <t>Case Study:</t>
  </si>
  <si>
    <t>Other:</t>
  </si>
  <si>
    <t>What staff has say into, or direct impact on, the related program activities?</t>
  </si>
  <si>
    <t>Target</t>
  </si>
  <si>
    <r>
      <t>Indicator 2.A(ii) -- Number and percentage of all participants completing economic skills classes</t>
    </r>
    <r>
      <rPr>
        <sz val="12"/>
        <rFont val="Arial"/>
        <family val="2"/>
      </rPr>
      <t xml:space="preserve"> (i.e., includes those who are not Account Holders)</t>
    </r>
  </si>
  <si>
    <t>NOTE:  Targets for this indicator have not been set at this time.</t>
  </si>
  <si>
    <r>
      <t xml:space="preserve">Indicator 2.B(ii) -- Number and percentage of all participants completing asset-specific training </t>
    </r>
    <r>
      <rPr>
        <sz val="12"/>
        <rFont val="Arial"/>
        <family val="2"/>
      </rPr>
      <t>(i.e., includes those who are not Account Holders)</t>
    </r>
  </si>
  <si>
    <t>Enter projection</t>
  </si>
  <si>
    <r>
      <t>Indicator 2.A(i) -- The number and percentage of AFI IDA participants COMPLETING economic skills classes</t>
    </r>
    <r>
      <rPr>
        <sz val="12"/>
        <rFont val="Arial"/>
        <family val="2"/>
      </rPr>
      <t xml:space="preserve"> (i.e., Account Holders)</t>
    </r>
  </si>
  <si>
    <r>
      <t>Indicator 2.B(i) -- Number and percentage of AFI IDA participants COMPLETING asset-specific training</t>
    </r>
    <r>
      <rPr>
        <sz val="12"/>
        <rFont val="Arial"/>
        <family val="2"/>
      </rPr>
      <t xml:space="preserve"> (i.e., Account Holders)</t>
    </r>
  </si>
  <si>
    <t># entering asset specific training</t>
  </si>
  <si>
    <t># completing asset-specific training</t>
  </si>
  <si>
    <t>percentage completing asset-specific training</t>
  </si>
  <si>
    <t>do not enter</t>
  </si>
  <si>
    <t>AFI Experience - based on 6 years of analyzed data:</t>
  </si>
  <si>
    <r>
      <t xml:space="preserve">Goal = 117 assets purchased. </t>
    </r>
    <r>
      <rPr>
        <u val="single"/>
        <sz val="12"/>
        <rFont val="Times New Roman"/>
        <family val="1"/>
      </rPr>
      <t>Planning assumptions</t>
    </r>
    <r>
      <rPr>
        <sz val="12"/>
        <rFont val="Times New Roman"/>
        <family val="1"/>
      </rPr>
      <t xml:space="preserve"> = (1) 30% of those who enter financial management course will not complete the course; (2) 80% of those IDA savers who complete financial management training will purchase their asset.  Thus, need 150 participants to complete financial training to have a minimum of 117 purchase their asset.  </t>
    </r>
  </si>
  <si>
    <r>
      <t>Actual Experience</t>
    </r>
    <r>
      <rPr>
        <sz val="10"/>
        <rFont val="Arial Narrow"/>
        <family val="2"/>
      </rPr>
      <t xml:space="preserve"> of Case Study Group (have real numbers for only the first class thus far)</t>
    </r>
  </si>
  <si>
    <r>
      <t xml:space="preserve">NOTE: </t>
    </r>
    <r>
      <rPr>
        <b/>
        <sz val="12"/>
        <rFont val="Arial"/>
        <family val="2"/>
      </rPr>
      <t xml:space="preserve"> </t>
    </r>
    <r>
      <rPr>
        <sz val="12"/>
        <rFont val="Arial"/>
        <family val="2"/>
      </rPr>
      <t>This same form can become your project tracker, based on your real-life experience.  Each time you promote an Economic Skills course, track the number of persons who sign up; the number who enter the training; and the number who complete the training.  The percentages that you experience each month should help you identify the possible need to increase your services, or become more targeted in your marketing.</t>
    </r>
  </si>
  <si>
    <t># completing financial skills training</t>
  </si>
  <si>
    <r>
      <t xml:space="preserve">Case Study Worksheet -- Key Activity 2 </t>
    </r>
    <r>
      <rPr>
        <sz val="14"/>
        <color indexed="9"/>
        <rFont val="Arial"/>
        <family val="2"/>
      </rPr>
      <t>(based on AFI award of $275,000)</t>
    </r>
  </si>
  <si>
    <r>
      <t xml:space="preserve">Planned Numbers </t>
    </r>
    <r>
      <rPr>
        <sz val="10"/>
        <rFont val="Arial Narrow"/>
        <family val="2"/>
      </rPr>
      <t>of Case Study Organization</t>
    </r>
  </si>
  <si>
    <r>
      <t xml:space="preserve">Goal = 117 assets purchased. AFI Project Experience = 69% of those IDA Account Holders who complete financial management training will purchase their asset.  Thus, we need 169 Account Holders to </t>
    </r>
    <r>
      <rPr>
        <b/>
        <sz val="12"/>
        <rFont val="Times New Roman"/>
        <family val="1"/>
      </rPr>
      <t xml:space="preserve">complete </t>
    </r>
    <r>
      <rPr>
        <sz val="12"/>
        <rFont val="Times New Roman"/>
        <family val="1"/>
      </rPr>
      <t xml:space="preserve">financial training, in order to have a minimum of 117 Account Holders purchase their asset.  </t>
    </r>
  </si>
  <si>
    <t>Planning your project based on the AFI Target for Economic Skills Training</t>
  </si>
  <si>
    <r>
      <t xml:space="preserve">4 – Completion Requirement:  Participants must open IDA to take finance class </t>
    </r>
    <r>
      <rPr>
        <sz val="12"/>
        <rFont val="Wingdings"/>
        <family val="0"/>
      </rPr>
      <t>¨</t>
    </r>
    <r>
      <rPr>
        <sz val="12"/>
        <rFont val="Times New Roman"/>
        <family val="1"/>
      </rPr>
      <t xml:space="preserve">  Can take class without having IDA opened </t>
    </r>
    <r>
      <rPr>
        <sz val="12"/>
        <rFont val="Wingdings"/>
        <family val="0"/>
      </rPr>
      <t>¨</t>
    </r>
    <r>
      <rPr>
        <sz val="12"/>
        <rFont val="Times New Roman"/>
        <family val="1"/>
      </rPr>
      <t xml:space="preserve">.                     Must complete class in order to open IDA </t>
    </r>
    <r>
      <rPr>
        <sz val="12"/>
        <rFont val="Wingdings"/>
        <family val="0"/>
      </rPr>
      <t>¨</t>
    </r>
    <r>
      <rPr>
        <sz val="12"/>
        <rFont val="Times New Roman"/>
        <family val="1"/>
      </rPr>
      <t xml:space="preserve">.  </t>
    </r>
  </si>
  <si>
    <t>Planning your project</t>
  </si>
  <si>
    <t>Tracking your project</t>
  </si>
  <si>
    <t>Now, if you were the Case Study grantee, and were able to see what the AFI grantee experience has taught us; as well as your own experience (tracking) what immediate changes may need to be made to both your assumptions, as well as your project plan?  Who in your organization needs to provide the "say so" in order to modify your project?</t>
  </si>
  <si>
    <r>
      <t>Introduction:</t>
    </r>
    <r>
      <rPr>
        <sz val="14"/>
        <rFont val="Arial"/>
        <family val="2"/>
      </rPr>
      <t xml:space="preserve">  </t>
    </r>
    <r>
      <rPr>
        <sz val="12"/>
        <rFont val="Arial"/>
        <family val="2"/>
      </rPr>
      <t>This worksheet is provided as a tool for grantees to establish sequential benchmarks that will aid in reaching the AFI Targets.  Column A has pre-established formulas that flow into the worksheet from the AFI Target Calculator.  As you complete this form to match your own organization's IDA plan, notice the weighting of the numbers in 2.A toward the first half of the funding period.  IDA savers must have time to save and become asset ready before purchasing the asset.  The "#DIV/0!" in the percentage row will self-correct as numbers are input into the cells above.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</si>
</sst>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
    <numFmt numFmtId="171" formatCode="&quot;$&quot;#,##0"/>
    <numFmt numFmtId="172" formatCode="[$-409]dddd\,\ mmmm\ dd\,\ yyyy"/>
    <numFmt numFmtId="173" formatCode="0.E+00"/>
    <numFmt numFmtId="174" formatCode="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1"/>
      <name val="Arial"/>
      <family val="2"/>
    </font>
    <font>
      <sz val="11"/>
      <name val="Arial"/>
      <family val="2"/>
    </font>
    <font>
      <b/>
      <sz val="14"/>
      <name val="Arial"/>
      <family val="2"/>
    </font>
    <font>
      <b/>
      <sz val="8"/>
      <name val="Arial"/>
      <family val="2"/>
    </font>
    <font>
      <b/>
      <sz val="14"/>
      <color indexed="9"/>
      <name val="Arial"/>
      <family val="0"/>
    </font>
    <font>
      <u val="single"/>
      <sz val="10"/>
      <name val="Arial"/>
      <family val="2"/>
    </font>
    <font>
      <sz val="10"/>
      <color indexed="62"/>
      <name val="Arial"/>
      <family val="2"/>
    </font>
    <font>
      <b/>
      <i/>
      <sz val="10"/>
      <name val="Arial"/>
      <family val="2"/>
    </font>
    <font>
      <b/>
      <i/>
      <sz val="12"/>
      <name val="Arial"/>
      <family val="2"/>
    </font>
    <font>
      <sz val="12"/>
      <name val="Times New Roman"/>
      <family val="1"/>
    </font>
    <font>
      <b/>
      <sz val="12"/>
      <name val="Times New Roman"/>
      <family val="1"/>
    </font>
    <font>
      <b/>
      <i/>
      <sz val="12"/>
      <name val="Times New Roman"/>
      <family val="1"/>
    </font>
    <font>
      <u val="single"/>
      <sz val="12"/>
      <name val="Times New Roman"/>
      <family val="1"/>
    </font>
    <font>
      <sz val="12"/>
      <name val="Wingdings"/>
      <family val="0"/>
    </font>
    <font>
      <sz val="12"/>
      <name val="Symbol"/>
      <family val="1"/>
    </font>
    <font>
      <sz val="7"/>
      <name val="Times New Roman"/>
      <family val="1"/>
    </font>
    <font>
      <b/>
      <sz val="10"/>
      <name val="Arial Narrow"/>
      <family val="2"/>
    </font>
    <font>
      <b/>
      <sz val="10"/>
      <color indexed="9"/>
      <name val="Arial Narrow"/>
      <family val="2"/>
    </font>
    <font>
      <sz val="10"/>
      <name val="Arial Narrow"/>
      <family val="2"/>
    </font>
    <font>
      <b/>
      <sz val="12"/>
      <color indexed="9"/>
      <name val="Times New Roman"/>
      <family val="1"/>
    </font>
    <font>
      <sz val="14"/>
      <name val="Arial"/>
      <family val="2"/>
    </font>
    <font>
      <b/>
      <sz val="14"/>
      <color indexed="62"/>
      <name val="Arial"/>
      <family val="2"/>
    </font>
    <font>
      <sz val="14"/>
      <color indexed="62"/>
      <name val="Arial"/>
      <family val="2"/>
    </font>
    <font>
      <sz val="14"/>
      <color indexed="9"/>
      <name val="Arial"/>
      <family val="2"/>
    </font>
    <font>
      <b/>
      <i/>
      <sz val="14"/>
      <color indexed="9"/>
      <name val="Times New Roman"/>
      <family val="1"/>
    </font>
    <font>
      <sz val="12"/>
      <color indexed="9"/>
      <name val="Times New Roman"/>
      <family val="1"/>
    </font>
    <font>
      <b/>
      <i/>
      <sz val="12"/>
      <color indexed="9"/>
      <name val="Arial"/>
      <family val="2"/>
    </font>
    <font>
      <sz val="12"/>
      <color indexed="9"/>
      <name val="Arial"/>
      <family val="0"/>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lightTrellis">
        <bgColor indexed="22"/>
      </patternFill>
    </fill>
    <fill>
      <patternFill patternType="solid">
        <fgColor indexed="18"/>
        <bgColor indexed="64"/>
      </patternFill>
    </fill>
    <fill>
      <patternFill patternType="lightTrellis">
        <bgColor indexed="23"/>
      </patternFill>
    </fill>
    <fill>
      <patternFill patternType="lightTrellis">
        <bgColor indexed="55"/>
      </patternFill>
    </fill>
    <fill>
      <patternFill patternType="solid">
        <fgColor indexed="27"/>
        <bgColor indexed="64"/>
      </patternFill>
    </fill>
    <fill>
      <patternFill patternType="solid">
        <fgColor indexed="52"/>
        <bgColor indexed="64"/>
      </patternFill>
    </fill>
  </fills>
  <borders count="37">
    <border>
      <left/>
      <right/>
      <top/>
      <bottom/>
      <diagonal/>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medium"/>
      <right style="medium"/>
      <top style="medium"/>
      <bottom>
        <color indexed="63"/>
      </bottom>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medium"/>
      <right style="medium"/>
      <top>
        <color indexed="63"/>
      </top>
      <bottom>
        <color indexed="63"/>
      </botto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applyBorder="1" applyAlignment="1">
      <alignment/>
    </xf>
    <xf numFmtId="0" fontId="3" fillId="2" borderId="2" xfId="0" applyFont="1" applyFill="1" applyBorder="1" applyAlignment="1">
      <alignment/>
    </xf>
    <xf numFmtId="0" fontId="0" fillId="2" borderId="2" xfId="0" applyFill="1" applyBorder="1" applyAlignment="1">
      <alignment/>
    </xf>
    <xf numFmtId="0" fontId="3" fillId="2" borderId="2" xfId="0" applyFont="1" applyFill="1" applyBorder="1" applyAlignment="1">
      <alignment wrapText="1"/>
    </xf>
    <xf numFmtId="0" fontId="3" fillId="2" borderId="2" xfId="0" applyFont="1" applyFill="1" applyBorder="1" applyAlignment="1">
      <alignment vertical="center" wrapText="1"/>
    </xf>
    <xf numFmtId="0" fontId="0" fillId="2" borderId="3" xfId="0" applyFill="1" applyBorder="1" applyAlignment="1">
      <alignment/>
    </xf>
    <xf numFmtId="0" fontId="0" fillId="2" borderId="4" xfId="0" applyFill="1" applyBorder="1" applyAlignment="1">
      <alignment/>
    </xf>
    <xf numFmtId="0" fontId="1" fillId="2" borderId="5" xfId="0" applyFont="1" applyFill="1" applyBorder="1" applyAlignment="1">
      <alignment horizontal="center" vertical="center" wrapText="1"/>
    </xf>
    <xf numFmtId="0" fontId="2" fillId="2" borderId="2" xfId="0" applyFont="1" applyFill="1" applyBorder="1" applyAlignment="1">
      <alignment/>
    </xf>
    <xf numFmtId="0" fontId="2" fillId="2" borderId="0" xfId="0" applyFont="1" applyFill="1" applyBorder="1" applyAlignment="1">
      <alignment/>
    </xf>
    <xf numFmtId="0" fontId="2" fillId="2" borderId="1" xfId="0" applyFont="1" applyFill="1" applyBorder="1" applyAlignment="1">
      <alignment/>
    </xf>
    <xf numFmtId="0" fontId="3" fillId="2" borderId="2" xfId="0" applyFont="1" applyFill="1" applyBorder="1" applyAlignment="1">
      <alignment horizontal="left" wrapText="1"/>
    </xf>
    <xf numFmtId="0" fontId="8" fillId="2" borderId="2" xfId="0" applyFont="1" applyFill="1" applyBorder="1" applyAlignment="1">
      <alignment/>
    </xf>
    <xf numFmtId="0" fontId="8" fillId="2" borderId="0" xfId="0" applyFont="1" applyFill="1" applyBorder="1" applyAlignment="1">
      <alignment/>
    </xf>
    <xf numFmtId="0" fontId="8" fillId="2" borderId="2" xfId="0" applyFont="1" applyFill="1" applyBorder="1" applyAlignment="1">
      <alignment wrapText="1"/>
    </xf>
    <xf numFmtId="0" fontId="9" fillId="2" borderId="0" xfId="0" applyFont="1" applyFill="1" applyBorder="1" applyAlignment="1">
      <alignment wrapText="1"/>
    </xf>
    <xf numFmtId="0" fontId="9" fillId="2" borderId="1" xfId="0" applyFont="1" applyFill="1" applyBorder="1" applyAlignment="1">
      <alignment wrapText="1"/>
    </xf>
    <xf numFmtId="0" fontId="11" fillId="2" borderId="1" xfId="0" applyFont="1" applyFill="1" applyBorder="1" applyAlignment="1">
      <alignment horizontal="center" vertical="center" wrapText="1"/>
    </xf>
    <xf numFmtId="1" fontId="12" fillId="3" borderId="6" xfId="0"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64" fontId="10" fillId="0" borderId="6" xfId="0" applyNumberFormat="1" applyFont="1" applyFill="1" applyBorder="1" applyAlignment="1" applyProtection="1">
      <alignment horizontal="center" vertical="center"/>
      <protection locked="0"/>
    </xf>
    <xf numFmtId="164" fontId="10" fillId="0" borderId="6" xfId="0" applyNumberFormat="1" applyFont="1" applyFill="1" applyBorder="1" applyAlignment="1" applyProtection="1">
      <alignment horizontal="center"/>
      <protection locked="0"/>
    </xf>
    <xf numFmtId="1" fontId="1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2" fillId="4" borderId="0" xfId="0" applyFont="1" applyFill="1" applyAlignment="1">
      <alignment/>
    </xf>
    <xf numFmtId="0" fontId="2"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11" fillId="0" borderId="9" xfId="0" applyFont="1" applyFill="1" applyBorder="1" applyAlignment="1">
      <alignment horizontal="center"/>
    </xf>
    <xf numFmtId="0" fontId="11" fillId="4" borderId="0" xfId="0" applyFont="1" applyFill="1" applyAlignment="1">
      <alignment horizontal="center"/>
    </xf>
    <xf numFmtId="0" fontId="11" fillId="0" borderId="0" xfId="0" applyFont="1" applyFill="1" applyBorder="1" applyAlignment="1">
      <alignment horizontal="center"/>
    </xf>
    <xf numFmtId="0" fontId="11" fillId="0" borderId="0" xfId="0" applyFont="1" applyFill="1" applyAlignment="1">
      <alignment/>
    </xf>
    <xf numFmtId="0" fontId="2" fillId="0" borderId="0" xfId="0" applyFont="1" applyAlignment="1">
      <alignment horizontal="center" vertical="center"/>
    </xf>
    <xf numFmtId="0" fontId="0" fillId="0" borderId="0" xfId="0" applyFont="1" applyAlignment="1">
      <alignment/>
    </xf>
    <xf numFmtId="0" fontId="16" fillId="0" borderId="0" xfId="0" applyFont="1" applyFill="1" applyBorder="1" applyAlignment="1">
      <alignment horizontal="left" wrapText="1"/>
    </xf>
    <xf numFmtId="0" fontId="7" fillId="0" borderId="0" xfId="0" applyFont="1" applyFill="1" applyBorder="1" applyAlignment="1">
      <alignment wrapText="1"/>
    </xf>
    <xf numFmtId="0" fontId="0" fillId="0" borderId="0" xfId="0" applyFont="1" applyFill="1" applyBorder="1" applyAlignment="1">
      <alignment/>
    </xf>
    <xf numFmtId="0" fontId="15" fillId="0" borderId="0" xfId="0" applyFont="1" applyFill="1" applyBorder="1" applyAlignment="1">
      <alignment horizontal="left" wrapText="1"/>
    </xf>
    <xf numFmtId="1" fontId="0" fillId="0" borderId="0" xfId="0" applyNumberFormat="1" applyFont="1" applyAlignment="1">
      <alignment/>
    </xf>
    <xf numFmtId="1" fontId="0" fillId="0" borderId="10" xfId="0" applyNumberFormat="1" applyFont="1" applyFill="1" applyBorder="1" applyAlignment="1">
      <alignment wrapText="1"/>
    </xf>
    <xf numFmtId="0" fontId="0" fillId="0" borderId="10" xfId="0" applyFont="1" applyBorder="1" applyAlignment="1">
      <alignment/>
    </xf>
    <xf numFmtId="1" fontId="2" fillId="5" borderId="10" xfId="0" applyNumberFormat="1" applyFont="1" applyFill="1" applyBorder="1" applyAlignment="1">
      <alignment/>
    </xf>
    <xf numFmtId="1" fontId="0" fillId="0" borderId="0" xfId="0" applyNumberFormat="1" applyFont="1" applyFill="1" applyBorder="1" applyAlignment="1">
      <alignment wrapText="1"/>
    </xf>
    <xf numFmtId="0" fontId="2" fillId="0" borderId="0" xfId="0" applyFont="1" applyAlignment="1">
      <alignment/>
    </xf>
    <xf numFmtId="0" fontId="19" fillId="0" borderId="0" xfId="0" applyFont="1" applyAlignment="1">
      <alignment/>
    </xf>
    <xf numFmtId="0" fontId="17" fillId="0" borderId="0" xfId="0" applyFont="1" applyAlignment="1">
      <alignment/>
    </xf>
    <xf numFmtId="0" fontId="22" fillId="0" borderId="0" xfId="0" applyFont="1" applyAlignment="1">
      <alignment horizontal="left" indent="3"/>
    </xf>
    <xf numFmtId="0" fontId="0" fillId="0" borderId="0" xfId="0" applyAlignment="1">
      <alignment horizontal="center"/>
    </xf>
    <xf numFmtId="0" fontId="24" fillId="0" borderId="10" xfId="0" applyFont="1" applyBorder="1" applyAlignment="1">
      <alignment vertical="top" wrapText="1"/>
    </xf>
    <xf numFmtId="0" fontId="25" fillId="6" borderId="10" xfId="0" applyFont="1" applyFill="1" applyBorder="1" applyAlignment="1">
      <alignment vertical="top" wrapText="1"/>
    </xf>
    <xf numFmtId="0" fontId="25" fillId="7" borderId="10" xfId="0" applyFont="1" applyFill="1" applyBorder="1" applyAlignment="1">
      <alignment vertical="top" wrapText="1"/>
    </xf>
    <xf numFmtId="0" fontId="25" fillId="0" borderId="10" xfId="0" applyFont="1" applyBorder="1" applyAlignment="1">
      <alignment vertical="top" wrapText="1"/>
    </xf>
    <xf numFmtId="0" fontId="0" fillId="0" borderId="10" xfId="0" applyBorder="1" applyAlignment="1">
      <alignment/>
    </xf>
    <xf numFmtId="0" fontId="18" fillId="4" borderId="10" xfId="0" applyFont="1" applyFill="1" applyBorder="1" applyAlignment="1">
      <alignment horizontal="center" wrapText="1"/>
    </xf>
    <xf numFmtId="0" fontId="0" fillId="0" borderId="0" xfId="0" applyBorder="1" applyAlignment="1">
      <alignment/>
    </xf>
    <xf numFmtId="0" fontId="24" fillId="0" borderId="0" xfId="0" applyFont="1" applyBorder="1" applyAlignment="1">
      <alignment vertical="top" wrapText="1"/>
    </xf>
    <xf numFmtId="0" fontId="0" fillId="0" borderId="0" xfId="0" applyAlignment="1">
      <alignment horizontal="left"/>
    </xf>
    <xf numFmtId="1" fontId="2" fillId="0" borderId="10" xfId="0" applyNumberFormat="1" applyFont="1" applyFill="1" applyBorder="1" applyAlignment="1">
      <alignment/>
    </xf>
    <xf numFmtId="1" fontId="0" fillId="0" borderId="0" xfId="0" applyNumberFormat="1" applyFont="1" applyFill="1" applyAlignment="1">
      <alignment/>
    </xf>
    <xf numFmtId="0" fontId="0" fillId="0" borderId="0" xfId="0" applyFont="1" applyFill="1" applyBorder="1" applyAlignment="1">
      <alignment wrapText="1"/>
    </xf>
    <xf numFmtId="1" fontId="2" fillId="0" borderId="0" xfId="0" applyNumberFormat="1" applyFont="1" applyFill="1" applyBorder="1" applyAlignment="1">
      <alignment/>
    </xf>
    <xf numFmtId="0" fontId="2" fillId="0" borderId="0" xfId="0" applyFont="1" applyFill="1" applyBorder="1" applyAlignment="1">
      <alignment horizontal="center" vertical="center"/>
    </xf>
    <xf numFmtId="0" fontId="11" fillId="0" borderId="11" xfId="0" applyFont="1" applyFill="1" applyBorder="1" applyAlignment="1">
      <alignment horizontal="center" vertical="center" wrapText="1"/>
    </xf>
    <xf numFmtId="0" fontId="15" fillId="0" borderId="10" xfId="0" applyFont="1" applyFill="1" applyBorder="1" applyAlignment="1">
      <alignment horizontal="left" wrapText="1"/>
    </xf>
    <xf numFmtId="0" fontId="0" fillId="8"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xf>
    <xf numFmtId="1" fontId="0" fillId="0" borderId="10" xfId="0" applyNumberFormat="1" applyFont="1" applyBorder="1" applyAlignment="1">
      <alignment/>
    </xf>
    <xf numFmtId="0" fontId="0" fillId="8" borderId="12" xfId="0" applyFont="1" applyFill="1" applyBorder="1" applyAlignment="1">
      <alignment wrapText="1"/>
    </xf>
    <xf numFmtId="0" fontId="3" fillId="0" borderId="0" xfId="0" applyFont="1" applyAlignment="1">
      <alignment horizontal="center" vertical="center"/>
    </xf>
    <xf numFmtId="1" fontId="2" fillId="5" borderId="13" xfId="0" applyNumberFormat="1" applyFont="1" applyFill="1" applyBorder="1" applyAlignment="1">
      <alignment horizontal="center" vertical="center"/>
    </xf>
    <xf numFmtId="0" fontId="11" fillId="5" borderId="11" xfId="0" applyFont="1" applyFill="1" applyBorder="1" applyAlignment="1">
      <alignment horizontal="center"/>
    </xf>
    <xf numFmtId="0" fontId="11" fillId="5" borderId="11" xfId="0" applyFont="1" applyFill="1" applyBorder="1" applyAlignment="1">
      <alignment horizontal="center" vertical="center"/>
    </xf>
    <xf numFmtId="170" fontId="0" fillId="0" borderId="10" xfId="0" applyNumberFormat="1" applyFont="1" applyFill="1" applyBorder="1" applyAlignment="1">
      <alignment wrapText="1"/>
    </xf>
    <xf numFmtId="0" fontId="7" fillId="9" borderId="10" xfId="0" applyFont="1" applyFill="1" applyBorder="1" applyAlignment="1">
      <alignment wrapText="1"/>
    </xf>
    <xf numFmtId="0" fontId="0" fillId="9" borderId="10" xfId="0" applyFont="1" applyFill="1" applyBorder="1" applyAlignment="1">
      <alignment wrapText="1"/>
    </xf>
    <xf numFmtId="1" fontId="2" fillId="0" borderId="13" xfId="0" applyNumberFormat="1" applyFont="1" applyFill="1" applyBorder="1" applyAlignment="1">
      <alignment horizontal="center" vertical="center"/>
    </xf>
    <xf numFmtId="0" fontId="0" fillId="0" borderId="12" xfId="0" applyFont="1" applyFill="1" applyBorder="1" applyAlignment="1">
      <alignment wrapText="1"/>
    </xf>
    <xf numFmtId="1" fontId="0" fillId="0" borderId="12" xfId="0" applyNumberFormat="1" applyFont="1" applyFill="1" applyBorder="1" applyAlignment="1">
      <alignment wrapText="1"/>
    </xf>
    <xf numFmtId="170" fontId="0" fillId="0" borderId="12" xfId="0" applyNumberFormat="1" applyFont="1" applyFill="1" applyBorder="1" applyAlignment="1">
      <alignment wrapText="1"/>
    </xf>
    <xf numFmtId="0" fontId="0" fillId="0" borderId="14" xfId="0" applyFont="1" applyFill="1" applyBorder="1" applyAlignment="1">
      <alignment wrapText="1"/>
    </xf>
    <xf numFmtId="1" fontId="0" fillId="0" borderId="14" xfId="0" applyNumberFormat="1" applyFont="1" applyFill="1" applyBorder="1" applyAlignment="1">
      <alignment wrapText="1"/>
    </xf>
    <xf numFmtId="170" fontId="0" fillId="0" borderId="14" xfId="0" applyNumberFormat="1" applyFont="1" applyFill="1" applyBorder="1" applyAlignment="1">
      <alignment wrapText="1"/>
    </xf>
    <xf numFmtId="0" fontId="0" fillId="4" borderId="11" xfId="0" applyFont="1" applyFill="1" applyBorder="1" applyAlignment="1">
      <alignment wrapText="1"/>
    </xf>
    <xf numFmtId="1" fontId="0" fillId="4" borderId="15" xfId="0" applyNumberFormat="1" applyFont="1" applyFill="1" applyBorder="1" applyAlignment="1">
      <alignment wrapText="1"/>
    </xf>
    <xf numFmtId="1" fontId="0" fillId="4" borderId="13" xfId="0" applyNumberFormat="1" applyFont="1" applyFill="1" applyBorder="1" applyAlignment="1">
      <alignment wrapText="1"/>
    </xf>
    <xf numFmtId="0" fontId="25" fillId="0" borderId="10" xfId="0" applyFont="1" applyFill="1" applyBorder="1" applyAlignment="1">
      <alignment vertical="top" wrapText="1"/>
    </xf>
    <xf numFmtId="0" fontId="24" fillId="0" borderId="10" xfId="0" applyFont="1" applyFill="1" applyBorder="1" applyAlignment="1">
      <alignment vertical="top" wrapText="1"/>
    </xf>
    <xf numFmtId="0" fontId="2" fillId="0" borderId="0" xfId="0" applyFont="1" applyAlignment="1">
      <alignment horizontal="left"/>
    </xf>
    <xf numFmtId="0" fontId="10" fillId="0" borderId="0" xfId="0" applyFont="1" applyFill="1" applyAlignment="1">
      <alignment horizontal="center" vertical="center"/>
    </xf>
    <xf numFmtId="0" fontId="30" fillId="0" borderId="0" xfId="0" applyFont="1" applyFill="1" applyAlignment="1">
      <alignment/>
    </xf>
    <xf numFmtId="0" fontId="28" fillId="0" borderId="0" xfId="0" applyFont="1" applyFill="1" applyAlignment="1">
      <alignment/>
    </xf>
    <xf numFmtId="0" fontId="32" fillId="7" borderId="0" xfId="0" applyFont="1" applyFill="1" applyAlignment="1">
      <alignment/>
    </xf>
    <xf numFmtId="0" fontId="31" fillId="7" borderId="0" xfId="0" applyFont="1" applyFill="1" applyAlignment="1">
      <alignment/>
    </xf>
    <xf numFmtId="0" fontId="31" fillId="7" borderId="0" xfId="0" applyFont="1" applyFill="1" applyAlignment="1">
      <alignment horizontal="center"/>
    </xf>
    <xf numFmtId="0" fontId="24" fillId="0" borderId="16" xfId="0" applyFont="1" applyBorder="1" applyAlignment="1">
      <alignment vertical="top" wrapText="1"/>
    </xf>
    <xf numFmtId="0" fontId="33" fillId="7" borderId="0" xfId="0" applyFont="1" applyFill="1" applyAlignment="1">
      <alignment/>
    </xf>
    <xf numFmtId="0" fontId="34" fillId="7" borderId="0" xfId="0" applyFont="1" applyFill="1" applyAlignment="1">
      <alignment/>
    </xf>
    <xf numFmtId="0" fontId="35" fillId="7" borderId="0" xfId="0" applyFont="1" applyFill="1" applyAlignment="1">
      <alignment/>
    </xf>
    <xf numFmtId="0" fontId="25" fillId="0" borderId="0" xfId="0" applyFont="1" applyFill="1" applyBorder="1" applyAlignment="1">
      <alignment vertical="top" wrapText="1"/>
    </xf>
    <xf numFmtId="0" fontId="2" fillId="0" borderId="0" xfId="0" applyFont="1" applyFill="1" applyAlignment="1">
      <alignment horizontal="left"/>
    </xf>
    <xf numFmtId="0" fontId="3" fillId="0" borderId="0" xfId="0" applyFont="1" applyAlignment="1">
      <alignment/>
    </xf>
    <xf numFmtId="0" fontId="3" fillId="0" borderId="0" xfId="0" applyFont="1" applyBorder="1" applyAlignment="1">
      <alignment/>
    </xf>
    <xf numFmtId="0" fontId="24" fillId="0" borderId="0" xfId="0" applyFont="1" applyFill="1" applyBorder="1" applyAlignment="1">
      <alignment vertical="top" wrapText="1"/>
    </xf>
    <xf numFmtId="0" fontId="0" fillId="0" borderId="0" xfId="0" applyFill="1" applyBorder="1" applyAlignment="1">
      <alignment/>
    </xf>
    <xf numFmtId="0" fontId="0" fillId="0" borderId="0" xfId="0" applyFill="1" applyAlignment="1">
      <alignment/>
    </xf>
    <xf numFmtId="0" fontId="8" fillId="2" borderId="17" xfId="0" applyFont="1" applyFill="1" applyBorder="1" applyAlignment="1">
      <alignment wrapText="1"/>
    </xf>
    <xf numFmtId="0" fontId="8" fillId="2" borderId="18" xfId="0" applyFont="1" applyFill="1" applyBorder="1" applyAlignment="1">
      <alignment wrapText="1"/>
    </xf>
    <xf numFmtId="0" fontId="9" fillId="0" borderId="19" xfId="0" applyFont="1" applyBorder="1" applyAlignment="1">
      <alignment wrapText="1"/>
    </xf>
    <xf numFmtId="0" fontId="8" fillId="2" borderId="20" xfId="0" applyFont="1" applyFill="1" applyBorder="1" applyAlignment="1">
      <alignment/>
    </xf>
    <xf numFmtId="0" fontId="9" fillId="0" borderId="21" xfId="0" applyFont="1" applyBorder="1" applyAlignment="1">
      <alignment/>
    </xf>
    <xf numFmtId="0" fontId="9" fillId="0" borderId="22" xfId="0" applyFont="1" applyBorder="1" applyAlignment="1">
      <alignment/>
    </xf>
    <xf numFmtId="0" fontId="0" fillId="0" borderId="18" xfId="0" applyBorder="1" applyAlignment="1">
      <alignment wrapText="1"/>
    </xf>
    <xf numFmtId="0" fontId="0" fillId="0" borderId="19" xfId="0" applyBorder="1" applyAlignment="1">
      <alignment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19" xfId="0" applyFont="1" applyFill="1" applyBorder="1" applyAlignment="1">
      <alignment vertical="center"/>
    </xf>
    <xf numFmtId="0" fontId="7" fillId="2" borderId="2" xfId="0" applyFont="1" applyFill="1" applyBorder="1" applyAlignment="1">
      <alignment vertical="center"/>
    </xf>
    <xf numFmtId="0" fontId="7" fillId="2" borderId="0" xfId="0" applyFont="1" applyFill="1" applyBorder="1" applyAlignment="1">
      <alignment vertical="center"/>
    </xf>
    <xf numFmtId="0" fontId="7" fillId="2" borderId="1" xfId="0" applyFont="1" applyFill="1" applyBorder="1" applyAlignment="1">
      <alignment vertical="center"/>
    </xf>
    <xf numFmtId="0" fontId="8" fillId="2" borderId="20" xfId="0" applyFont="1" applyFill="1" applyBorder="1" applyAlignment="1">
      <alignment wrapText="1"/>
    </xf>
    <xf numFmtId="0" fontId="9" fillId="0" borderId="21" xfId="0" applyFont="1" applyBorder="1" applyAlignment="1">
      <alignment wrapText="1"/>
    </xf>
    <xf numFmtId="0" fontId="9" fillId="0" borderId="22" xfId="0" applyFont="1" applyBorder="1" applyAlignment="1">
      <alignment wrapText="1"/>
    </xf>
    <xf numFmtId="0" fontId="0" fillId="2" borderId="3" xfId="0" applyFont="1" applyFill="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0" xfId="0" applyBorder="1" applyAlignment="1">
      <alignment horizontal="center"/>
    </xf>
    <xf numFmtId="0" fontId="17" fillId="0" borderId="10" xfId="0" applyFont="1" applyBorder="1" applyAlignment="1">
      <alignment horizontal="center" wrapText="1"/>
    </xf>
    <xf numFmtId="0" fontId="18" fillId="0" borderId="10" xfId="0" applyFont="1" applyFill="1" applyBorder="1" applyAlignment="1">
      <alignment horizontal="center" vertical="top" wrapText="1"/>
    </xf>
    <xf numFmtId="0" fontId="18" fillId="4" borderId="10" xfId="0" applyFont="1" applyFill="1" applyBorder="1" applyAlignment="1">
      <alignment horizontal="center" wrapText="1"/>
    </xf>
    <xf numFmtId="0" fontId="18" fillId="10" borderId="10" xfId="0" applyFont="1" applyFill="1" applyBorder="1" applyAlignment="1">
      <alignment horizontal="center" vertical="top" wrapText="1"/>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25" xfId="0" applyFont="1" applyBorder="1" applyAlignment="1">
      <alignment vertical="top" wrapText="1"/>
    </xf>
    <xf numFmtId="0" fontId="24" fillId="0" borderId="26" xfId="0" applyFont="1" applyBorder="1" applyAlignment="1">
      <alignment horizontal="center"/>
    </xf>
    <xf numFmtId="0" fontId="24" fillId="0" borderId="27" xfId="0" applyFont="1" applyBorder="1" applyAlignment="1">
      <alignment horizontal="center"/>
    </xf>
    <xf numFmtId="0" fontId="24" fillId="0" borderId="28" xfId="0" applyFont="1" applyBorder="1" applyAlignment="1">
      <alignment horizontal="center"/>
    </xf>
    <xf numFmtId="0" fontId="12" fillId="7" borderId="0" xfId="0" applyFont="1" applyFill="1" applyAlignment="1">
      <alignment horizontal="center"/>
    </xf>
    <xf numFmtId="0" fontId="27" fillId="7" borderId="0" xfId="0" applyFont="1" applyFill="1" applyAlignment="1">
      <alignment horizontal="center"/>
    </xf>
    <xf numFmtId="0" fontId="27" fillId="0" borderId="10" xfId="0" applyFont="1" applyBorder="1" applyAlignment="1">
      <alignment horizontal="center" vertical="top" wrapText="1"/>
    </xf>
    <xf numFmtId="0" fontId="24" fillId="0" borderId="29" xfId="0" applyFont="1" applyBorder="1" applyAlignment="1">
      <alignment horizontal="center" vertical="top" wrapText="1"/>
    </xf>
    <xf numFmtId="0" fontId="24" fillId="0" borderId="30" xfId="0" applyFont="1" applyBorder="1" applyAlignment="1">
      <alignment horizontal="center" vertical="top" wrapText="1"/>
    </xf>
    <xf numFmtId="0" fontId="24" fillId="0" borderId="31" xfId="0" applyFont="1" applyBorder="1" applyAlignment="1">
      <alignment horizontal="center" vertical="top" wrapText="1"/>
    </xf>
    <xf numFmtId="0" fontId="0" fillId="0" borderId="32"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17" fillId="0" borderId="0" xfId="0" applyFont="1" applyAlignment="1">
      <alignment horizontal="left" vertical="top" wrapText="1"/>
    </xf>
    <xf numFmtId="0" fontId="24" fillId="0" borderId="26" xfId="0" applyFont="1" applyBorder="1" applyAlignment="1">
      <alignment vertical="top" wrapText="1"/>
    </xf>
    <xf numFmtId="0" fontId="24" fillId="0" borderId="27" xfId="0" applyFont="1" applyBorder="1" applyAlignment="1">
      <alignment vertical="top" wrapText="1"/>
    </xf>
    <xf numFmtId="0" fontId="24" fillId="0" borderId="28" xfId="0" applyFont="1" applyBorder="1" applyAlignment="1">
      <alignment vertical="top" wrapText="1"/>
    </xf>
    <xf numFmtId="0" fontId="24" fillId="0" borderId="26" xfId="0" applyFont="1" applyBorder="1" applyAlignment="1">
      <alignment horizontal="center" vertical="top" wrapText="1"/>
    </xf>
    <xf numFmtId="0" fontId="24" fillId="0" borderId="27" xfId="0" applyFont="1" applyBorder="1" applyAlignment="1">
      <alignment horizontal="center" vertical="top" wrapText="1"/>
    </xf>
    <xf numFmtId="0" fontId="24" fillId="0" borderId="28" xfId="0" applyFont="1" applyBorder="1" applyAlignment="1">
      <alignment horizontal="center" vertical="top" wrapText="1"/>
    </xf>
    <xf numFmtId="0" fontId="2" fillId="0" borderId="35" xfId="0" applyFont="1" applyFill="1" applyBorder="1" applyAlignment="1">
      <alignment horizontal="center"/>
    </xf>
    <xf numFmtId="0" fontId="2" fillId="0" borderId="0" xfId="0" applyFont="1" applyFill="1" applyBorder="1" applyAlignment="1">
      <alignment horizontal="center"/>
    </xf>
    <xf numFmtId="0" fontId="2" fillId="0" borderId="36" xfId="0" applyFont="1" applyFill="1" applyBorder="1" applyAlignment="1">
      <alignment horizontal="center"/>
    </xf>
    <xf numFmtId="0" fontId="6" fillId="5" borderId="33" xfId="0" applyFont="1" applyFill="1" applyBorder="1" applyAlignment="1">
      <alignment horizontal="left" wrapText="1"/>
    </xf>
    <xf numFmtId="0" fontId="3" fillId="0" borderId="0" xfId="0" applyFont="1" applyFill="1" applyBorder="1" applyAlignment="1">
      <alignment horizontal="left" wrapText="1"/>
    </xf>
    <xf numFmtId="0" fontId="6" fillId="5" borderId="32" xfId="0" applyFont="1" applyFill="1" applyBorder="1" applyAlignment="1">
      <alignment horizontal="left" wrapText="1"/>
    </xf>
    <xf numFmtId="0" fontId="10" fillId="0" borderId="0" xfId="0" applyFont="1" applyAlignment="1">
      <alignment horizontal="left" vertical="top" wrapText="1"/>
    </xf>
    <xf numFmtId="0" fontId="2" fillId="0" borderId="0" xfId="0" applyFont="1" applyAlignment="1">
      <alignment horizontal="left" vertical="top" wrapText="1"/>
    </xf>
    <xf numFmtId="0" fontId="29" fillId="0" borderId="30" xfId="0" applyFont="1" applyFill="1" applyBorder="1" applyAlignment="1">
      <alignment horizontal="center"/>
    </xf>
    <xf numFmtId="0" fontId="6" fillId="11" borderId="23" xfId="0" applyFont="1" applyFill="1" applyBorder="1" applyAlignment="1">
      <alignment horizontal="left"/>
    </xf>
    <xf numFmtId="0" fontId="6" fillId="11" borderId="24" xfId="0" applyFont="1" applyFill="1" applyBorder="1" applyAlignment="1">
      <alignment horizontal="left"/>
    </xf>
    <xf numFmtId="0" fontId="6" fillId="11" borderId="25" xfId="0" applyFont="1" applyFill="1" applyBorder="1" applyAlignment="1">
      <alignment horizontal="left"/>
    </xf>
    <xf numFmtId="0" fontId="6" fillId="11" borderId="29" xfId="0" applyFont="1" applyFill="1" applyBorder="1" applyAlignment="1">
      <alignment horizontal="left"/>
    </xf>
    <xf numFmtId="0" fontId="6" fillId="11" borderId="30" xfId="0" applyFont="1" applyFill="1" applyBorder="1" applyAlignment="1">
      <alignment horizontal="left"/>
    </xf>
    <xf numFmtId="0" fontId="6" fillId="11" borderId="3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border/>
    </dxf>
    <dxf>
      <font>
        <color rgb="FF00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F29"/>
  <sheetViews>
    <sheetView tabSelected="1" workbookViewId="0" topLeftCell="A1">
      <selection activeCell="C6" sqref="C6"/>
    </sheetView>
  </sheetViews>
  <sheetFormatPr defaultColWidth="9.140625" defaultRowHeight="12.75"/>
  <cols>
    <col min="2" max="2" width="34.57421875" style="0" customWidth="1"/>
    <col min="3" max="3" width="17.28125" style="0" customWidth="1"/>
    <col min="4" max="4" width="20.28125" style="1" customWidth="1"/>
  </cols>
  <sheetData>
    <row r="1" spans="2:4" ht="13.5" thickTop="1">
      <c r="B1" s="122" t="s">
        <v>0</v>
      </c>
      <c r="C1" s="123"/>
      <c r="D1" s="124"/>
    </row>
    <row r="2" spans="2:4" ht="9" customHeight="1">
      <c r="B2" s="125"/>
      <c r="C2" s="126"/>
      <c r="D2" s="127"/>
    </row>
    <row r="3" spans="2:4" ht="84.75" customHeight="1" thickBot="1">
      <c r="B3" s="131" t="s">
        <v>19</v>
      </c>
      <c r="C3" s="132"/>
      <c r="D3" s="133"/>
    </row>
    <row r="4" spans="2:4" ht="15.75" thickTop="1">
      <c r="B4" s="117" t="s">
        <v>2</v>
      </c>
      <c r="C4" s="118"/>
      <c r="D4" s="119"/>
    </row>
    <row r="5" spans="2:4" ht="13.5" thickBot="1">
      <c r="B5" s="5"/>
      <c r="C5" s="3"/>
      <c r="D5" s="2"/>
    </row>
    <row r="6" spans="2:4" ht="19.5" thickBot="1" thickTop="1">
      <c r="B6" s="4" t="s">
        <v>1</v>
      </c>
      <c r="C6" s="24">
        <v>275000</v>
      </c>
      <c r="D6" s="2"/>
    </row>
    <row r="7" spans="2:4" ht="14.25" thickBot="1" thickTop="1">
      <c r="B7" s="5"/>
      <c r="C7" s="3"/>
      <c r="D7" s="2"/>
    </row>
    <row r="8" spans="2:4" ht="39.75" thickBot="1" thickTop="1">
      <c r="B8" s="7" t="s">
        <v>18</v>
      </c>
      <c r="C8" s="23">
        <v>2000</v>
      </c>
      <c r="D8" s="2"/>
    </row>
    <row r="9" spans="2:4" ht="14.25" thickBot="1" thickTop="1">
      <c r="B9" s="8"/>
      <c r="C9" s="9"/>
      <c r="D9" s="10"/>
    </row>
    <row r="10" spans="2:4" ht="48.75" customHeight="1" thickTop="1">
      <c r="B10" s="114" t="s">
        <v>9</v>
      </c>
      <c r="C10" s="120"/>
      <c r="D10" s="121"/>
    </row>
    <row r="11" spans="2:4" ht="13.5" customHeight="1" thickBot="1">
      <c r="B11" s="15"/>
      <c r="C11" s="16"/>
      <c r="D11" s="2"/>
    </row>
    <row r="12" spans="2:4" ht="64.5" customHeight="1" thickBot="1" thickTop="1">
      <c r="B12" s="6" t="s">
        <v>3</v>
      </c>
      <c r="C12" s="22">
        <f>IF(C8&lt;=1500,(((C6*0.85)/C8)*0.85),((C6*0.85)/C8))</f>
        <v>116.875</v>
      </c>
      <c r="D12" s="2" t="s">
        <v>17</v>
      </c>
    </row>
    <row r="13" spans="2:4" ht="14.25" thickBot="1" thickTop="1">
      <c r="B13" s="8"/>
      <c r="C13" s="9"/>
      <c r="D13" s="10"/>
    </row>
    <row r="14" spans="2:4" ht="33" customHeight="1" thickTop="1">
      <c r="B14" s="114" t="s">
        <v>10</v>
      </c>
      <c r="C14" s="115"/>
      <c r="D14" s="116"/>
    </row>
    <row r="15" spans="2:4" ht="13.5" thickBot="1">
      <c r="B15" s="11"/>
      <c r="C15" s="12"/>
      <c r="D15" s="13"/>
    </row>
    <row r="16" spans="2:4" ht="52.5" thickBot="1" thickTop="1">
      <c r="B16" s="14" t="s">
        <v>11</v>
      </c>
      <c r="C16" s="21">
        <f>C12*2.35</f>
        <v>274.65625</v>
      </c>
      <c r="D16" s="2" t="s">
        <v>4</v>
      </c>
    </row>
    <row r="17" spans="2:4" ht="14.25" thickBot="1" thickTop="1">
      <c r="B17" s="8"/>
      <c r="C17" s="9"/>
      <c r="D17" s="10"/>
    </row>
    <row r="18" spans="2:4" ht="33" customHeight="1" thickTop="1">
      <c r="B18" s="128" t="s">
        <v>12</v>
      </c>
      <c r="C18" s="129"/>
      <c r="D18" s="130"/>
    </row>
    <row r="19" spans="2:4" ht="15.75" thickBot="1">
      <c r="B19" s="17"/>
      <c r="C19" s="18"/>
      <c r="D19" s="19"/>
    </row>
    <row r="20" spans="2:4" ht="78" thickBot="1" thickTop="1">
      <c r="B20" s="6" t="s">
        <v>8</v>
      </c>
      <c r="C20" s="22">
        <f>C16*2.35</f>
        <v>645.4421875</v>
      </c>
      <c r="D20" s="2" t="s">
        <v>5</v>
      </c>
    </row>
    <row r="21" spans="2:4" ht="14.25" thickBot="1" thickTop="1">
      <c r="B21" s="8"/>
      <c r="C21" s="9"/>
      <c r="D21" s="10"/>
    </row>
    <row r="22" spans="2:4" ht="34.5" customHeight="1" thickTop="1">
      <c r="B22" s="114" t="s">
        <v>15</v>
      </c>
      <c r="C22" s="115"/>
      <c r="D22" s="116"/>
    </row>
    <row r="23" spans="2:4" ht="13.5" thickBot="1">
      <c r="B23" s="11"/>
      <c r="C23" s="12"/>
      <c r="D23" s="20"/>
    </row>
    <row r="24" spans="2:4" ht="65.25" thickBot="1" thickTop="1">
      <c r="B24" s="6" t="s">
        <v>13</v>
      </c>
      <c r="C24" s="22">
        <f>C12*1.45</f>
        <v>169.46875</v>
      </c>
      <c r="D24" s="2" t="s">
        <v>6</v>
      </c>
    </row>
    <row r="25" spans="2:4" ht="14.25" thickBot="1" thickTop="1">
      <c r="B25" s="8"/>
      <c r="C25" s="9"/>
      <c r="D25" s="10"/>
    </row>
    <row r="26" spans="2:4" ht="48.75" customHeight="1" thickTop="1">
      <c r="B26" s="114" t="s">
        <v>16</v>
      </c>
      <c r="C26" s="115"/>
      <c r="D26" s="116"/>
    </row>
    <row r="27" spans="2:4" ht="13.5" thickBot="1">
      <c r="B27" s="11"/>
      <c r="C27" s="12"/>
      <c r="D27" s="13"/>
    </row>
    <row r="28" spans="2:6" ht="78" thickBot="1" thickTop="1">
      <c r="B28" s="6" t="s">
        <v>14</v>
      </c>
      <c r="C28" s="22">
        <f>C12*1.25</f>
        <v>146.09375</v>
      </c>
      <c r="D28" s="2" t="s">
        <v>7</v>
      </c>
      <c r="F28" s="25"/>
    </row>
    <row r="29" spans="2:4" ht="14.25" thickBot="1" thickTop="1">
      <c r="B29" s="8"/>
      <c r="C29" s="9"/>
      <c r="D29" s="10"/>
    </row>
    <row r="30" ht="13.5" thickTop="1"/>
  </sheetData>
  <sheetProtection sheet="1" objects="1" scenarios="1" selectLockedCells="1"/>
  <mergeCells count="8">
    <mergeCell ref="B26:D26"/>
    <mergeCell ref="B4:D4"/>
    <mergeCell ref="B10:D10"/>
    <mergeCell ref="B1:D2"/>
    <mergeCell ref="B18:D18"/>
    <mergeCell ref="B14:D14"/>
    <mergeCell ref="B22:D22"/>
    <mergeCell ref="B3:D3"/>
  </mergeCells>
  <conditionalFormatting sqref="C16">
    <cfRule type="cellIs" priority="1" dxfId="0" operator="between" stopIfTrue="1">
      <formula>0</formula>
      <formula>1000000</formula>
    </cfRule>
  </conditionalFormatting>
  <conditionalFormatting sqref="C12 C20 C24 C28 F28">
    <cfRule type="cellIs" priority="2" dxfId="1" operator="between" stopIfTrue="1">
      <formula>0</formula>
      <formula>1000000</formula>
    </cfRule>
  </conditionalFormatting>
  <printOptions/>
  <pageMargins left="0.75" right="0.75" top="0.63" bottom="0.91" header="0.5" footer="0.5"/>
  <pageSetup horizontalDpi="600" verticalDpi="600" orientation="portrait" r:id="rId1"/>
  <ignoredErrors>
    <ignoredError sqref="C12 C16 C20 C24 C28" evalError="1"/>
  </ignoredErrors>
</worksheet>
</file>

<file path=xl/worksheets/sheet2.xml><?xml version="1.0" encoding="utf-8"?>
<worksheet xmlns="http://schemas.openxmlformats.org/spreadsheetml/2006/main" xmlns:r="http://schemas.openxmlformats.org/officeDocument/2006/relationships">
  <dimension ref="A1:Z56"/>
  <sheetViews>
    <sheetView workbookViewId="0" topLeftCell="A1">
      <selection activeCell="N24" sqref="N24"/>
    </sheetView>
  </sheetViews>
  <sheetFormatPr defaultColWidth="9.140625" defaultRowHeight="12.75"/>
  <cols>
    <col min="1" max="1" width="8.8515625" style="0" customWidth="1"/>
    <col min="2" max="21" width="3.7109375" style="0" customWidth="1"/>
    <col min="22" max="22" width="13.57421875" style="0" customWidth="1"/>
    <col min="24" max="24" width="4.8515625" style="0" customWidth="1"/>
  </cols>
  <sheetData>
    <row r="1" spans="1:26" ht="12.75">
      <c r="A1" s="145" t="s">
        <v>91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2.7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5.75" customHeight="1">
      <c r="A3" s="146" t="s">
        <v>38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row>
    <row r="4" ht="8.25" customHeight="1"/>
    <row r="5" ht="15.75">
      <c r="A5" s="52" t="s">
        <v>39</v>
      </c>
    </row>
    <row r="6" ht="19.5" customHeight="1">
      <c r="B6" s="53" t="s">
        <v>40</v>
      </c>
    </row>
    <row r="7" ht="19.5" customHeight="1">
      <c r="B7" s="53" t="s">
        <v>59</v>
      </c>
    </row>
    <row r="8" ht="19.5" customHeight="1">
      <c r="B8" s="53" t="s">
        <v>60</v>
      </c>
    </row>
    <row r="9" spans="2:26" ht="33" customHeight="1">
      <c r="B9" s="154" t="s">
        <v>95</v>
      </c>
      <c r="C9" s="154"/>
      <c r="D9" s="154"/>
      <c r="E9" s="154"/>
      <c r="F9" s="154"/>
      <c r="G9" s="154"/>
      <c r="H9" s="154"/>
      <c r="I9" s="154"/>
      <c r="J9" s="154"/>
      <c r="K9" s="154"/>
      <c r="L9" s="154"/>
      <c r="M9" s="154"/>
      <c r="N9" s="154"/>
      <c r="O9" s="154"/>
      <c r="P9" s="154"/>
      <c r="Q9" s="154"/>
      <c r="R9" s="154"/>
      <c r="S9" s="154"/>
      <c r="T9" s="154"/>
      <c r="U9" s="154"/>
      <c r="V9" s="154"/>
      <c r="W9" s="154"/>
      <c r="X9" s="154"/>
      <c r="Y9" s="154"/>
      <c r="Z9" s="154"/>
    </row>
    <row r="10" ht="19.5" customHeight="1">
      <c r="B10" s="53" t="s">
        <v>61</v>
      </c>
    </row>
    <row r="11" ht="19.5" customHeight="1">
      <c r="B11" s="53" t="s">
        <v>71</v>
      </c>
    </row>
    <row r="12" ht="19.5" customHeight="1">
      <c r="B12" s="53" t="s">
        <v>62</v>
      </c>
    </row>
    <row r="13" spans="1:26" ht="19.5">
      <c r="A13" s="100" t="s">
        <v>72</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row>
    <row r="14" spans="1:25" ht="49.5" customHeight="1">
      <c r="A14" s="154" t="s">
        <v>87</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row>
    <row r="15" ht="19.5" customHeight="1">
      <c r="B15" s="54" t="s">
        <v>41</v>
      </c>
    </row>
    <row r="16" ht="19.5" customHeight="1">
      <c r="B16" s="54" t="s">
        <v>42</v>
      </c>
    </row>
    <row r="17" ht="19.5" customHeight="1">
      <c r="B17" s="54" t="s">
        <v>43</v>
      </c>
    </row>
    <row r="18" ht="19.5" customHeight="1">
      <c r="B18" s="54" t="s">
        <v>44</v>
      </c>
    </row>
    <row r="19" spans="1:2" ht="19.5" customHeight="1" thickBot="1">
      <c r="A19" s="109" t="s">
        <v>96</v>
      </c>
      <c r="B19" s="54"/>
    </row>
    <row r="20" spans="2:21" ht="12.75">
      <c r="B20" s="142" t="s">
        <v>92</v>
      </c>
      <c r="C20" s="143"/>
      <c r="D20" s="143"/>
      <c r="E20" s="143"/>
      <c r="F20" s="143"/>
      <c r="G20" s="143"/>
      <c r="H20" s="143"/>
      <c r="I20" s="143"/>
      <c r="J20" s="143"/>
      <c r="K20" s="143"/>
      <c r="L20" s="143"/>
      <c r="M20" s="143"/>
      <c r="N20" s="143"/>
      <c r="O20" s="143"/>
      <c r="P20" s="143"/>
      <c r="Q20" s="143"/>
      <c r="R20" s="143"/>
      <c r="S20" s="143"/>
      <c r="T20" s="143"/>
      <c r="U20" s="144"/>
    </row>
    <row r="21" spans="1:21" ht="18.75" thickBot="1">
      <c r="A21" s="102">
        <v>1</v>
      </c>
      <c r="B21" s="148" t="s">
        <v>22</v>
      </c>
      <c r="C21" s="149"/>
      <c r="D21" s="149"/>
      <c r="E21" s="150"/>
      <c r="F21" s="148" t="s">
        <v>23</v>
      </c>
      <c r="G21" s="149"/>
      <c r="H21" s="149"/>
      <c r="I21" s="150"/>
      <c r="J21" s="148" t="s">
        <v>24</v>
      </c>
      <c r="K21" s="149"/>
      <c r="L21" s="149"/>
      <c r="M21" s="150"/>
      <c r="N21" s="148" t="s">
        <v>25</v>
      </c>
      <c r="O21" s="149"/>
      <c r="P21" s="149"/>
      <c r="Q21" s="150"/>
      <c r="R21" s="148" t="s">
        <v>26</v>
      </c>
      <c r="S21" s="149"/>
      <c r="T21" s="149"/>
      <c r="U21" s="150"/>
    </row>
    <row r="22" spans="2:22" ht="12.75">
      <c r="B22" s="139" t="s">
        <v>45</v>
      </c>
      <c r="C22" s="140"/>
      <c r="D22" s="140"/>
      <c r="E22" s="140"/>
      <c r="F22" s="140"/>
      <c r="G22" s="140"/>
      <c r="H22" s="140"/>
      <c r="I22" s="140"/>
      <c r="J22" s="140"/>
      <c r="K22" s="140"/>
      <c r="L22" s="140"/>
      <c r="M22" s="140"/>
      <c r="N22" s="140"/>
      <c r="O22" s="140"/>
      <c r="P22" s="140"/>
      <c r="Q22" s="140"/>
      <c r="R22" s="140"/>
      <c r="S22" s="140"/>
      <c r="T22" s="140"/>
      <c r="U22" s="141"/>
      <c r="V22" s="96" t="s">
        <v>70</v>
      </c>
    </row>
    <row r="23" spans="1:22" ht="12.75">
      <c r="A23" s="60"/>
      <c r="B23" s="56" t="s">
        <v>63</v>
      </c>
      <c r="C23" s="56" t="s">
        <v>64</v>
      </c>
      <c r="D23" s="56" t="s">
        <v>65</v>
      </c>
      <c r="E23" s="56" t="s">
        <v>66</v>
      </c>
      <c r="F23" s="56" t="s">
        <v>63</v>
      </c>
      <c r="G23" s="56" t="s">
        <v>64</v>
      </c>
      <c r="H23" s="56" t="s">
        <v>65</v>
      </c>
      <c r="I23" s="56" t="s">
        <v>66</v>
      </c>
      <c r="J23" s="56" t="s">
        <v>63</v>
      </c>
      <c r="K23" s="56" t="s">
        <v>64</v>
      </c>
      <c r="L23" s="56" t="s">
        <v>65</v>
      </c>
      <c r="M23" s="56" t="s">
        <v>66</v>
      </c>
      <c r="N23" s="56" t="s">
        <v>63</v>
      </c>
      <c r="O23" s="56" t="s">
        <v>64</v>
      </c>
      <c r="P23" s="56" t="s">
        <v>65</v>
      </c>
      <c r="Q23" s="56" t="s">
        <v>66</v>
      </c>
      <c r="R23" s="56" t="s">
        <v>63</v>
      </c>
      <c r="S23" s="56" t="s">
        <v>64</v>
      </c>
      <c r="T23" s="56" t="s">
        <v>65</v>
      </c>
      <c r="U23" s="56" t="s">
        <v>66</v>
      </c>
      <c r="V23" s="96"/>
    </row>
    <row r="24" spans="1:22" ht="12.75">
      <c r="A24" s="60" t="s">
        <v>67</v>
      </c>
      <c r="B24" s="57"/>
      <c r="C24" s="57"/>
      <c r="D24" s="58">
        <v>35</v>
      </c>
      <c r="E24" s="59"/>
      <c r="F24" s="59"/>
      <c r="G24" s="58">
        <v>35</v>
      </c>
      <c r="H24" s="59"/>
      <c r="I24" s="58">
        <v>35</v>
      </c>
      <c r="J24" s="59"/>
      <c r="K24" s="59"/>
      <c r="L24" s="58">
        <v>35</v>
      </c>
      <c r="M24" s="59"/>
      <c r="N24" s="58">
        <v>35</v>
      </c>
      <c r="O24" s="59"/>
      <c r="P24" s="59"/>
      <c r="Q24" s="58">
        <v>35</v>
      </c>
      <c r="R24" s="59"/>
      <c r="S24" s="57"/>
      <c r="T24" s="57"/>
      <c r="U24" s="57"/>
      <c r="V24" s="96"/>
    </row>
    <row r="25" spans="1:22" ht="12.75">
      <c r="A25" s="60" t="s">
        <v>68</v>
      </c>
      <c r="B25" s="56"/>
      <c r="C25" s="56"/>
      <c r="D25" s="56"/>
      <c r="E25" s="56">
        <v>25</v>
      </c>
      <c r="F25" s="56"/>
      <c r="G25" s="56"/>
      <c r="H25" s="56">
        <v>25</v>
      </c>
      <c r="I25" s="56"/>
      <c r="J25" s="56">
        <v>25</v>
      </c>
      <c r="K25" s="56"/>
      <c r="L25" s="56"/>
      <c r="M25" s="56">
        <v>25</v>
      </c>
      <c r="N25" s="56"/>
      <c r="O25" s="56">
        <v>25</v>
      </c>
      <c r="P25" s="56"/>
      <c r="Q25" s="56"/>
      <c r="R25" s="56">
        <v>25</v>
      </c>
      <c r="S25" s="57"/>
      <c r="T25" s="57"/>
      <c r="U25" s="57"/>
      <c r="V25" s="96">
        <f>SUM(E25:U25)</f>
        <v>150</v>
      </c>
    </row>
    <row r="26" spans="1:22" ht="12.75">
      <c r="A26" s="62"/>
      <c r="B26" s="63"/>
      <c r="C26" s="63"/>
      <c r="D26" s="63"/>
      <c r="E26" s="63"/>
      <c r="F26" s="63"/>
      <c r="G26" s="63"/>
      <c r="H26" s="63"/>
      <c r="I26" s="63"/>
      <c r="J26" s="63"/>
      <c r="K26" s="63"/>
      <c r="L26" s="63"/>
      <c r="M26" s="63"/>
      <c r="N26" s="63"/>
      <c r="O26" s="63"/>
      <c r="P26" s="63"/>
      <c r="Q26" s="63"/>
      <c r="R26" s="63"/>
      <c r="S26" s="107"/>
      <c r="T26" s="107"/>
      <c r="U26" s="107"/>
      <c r="V26" s="108"/>
    </row>
    <row r="27" spans="1:22" ht="13.5" thickBot="1">
      <c r="A27" s="110" t="s">
        <v>97</v>
      </c>
      <c r="B27" s="63"/>
      <c r="C27" s="63"/>
      <c r="D27" s="63"/>
      <c r="E27" s="63"/>
      <c r="F27" s="63"/>
      <c r="G27" s="63"/>
      <c r="H27" s="63"/>
      <c r="I27" s="63"/>
      <c r="J27" s="63"/>
      <c r="K27" s="63"/>
      <c r="L27" s="63"/>
      <c r="M27" s="63"/>
      <c r="N27" s="63"/>
      <c r="O27" s="63"/>
      <c r="P27" s="63"/>
      <c r="Q27" s="63"/>
      <c r="R27" s="63"/>
      <c r="S27" s="63"/>
      <c r="T27" s="63"/>
      <c r="U27" s="63"/>
      <c r="V27" s="96"/>
    </row>
    <row r="28" spans="1:22" ht="18">
      <c r="A28" s="102">
        <v>2</v>
      </c>
      <c r="B28" s="158" t="s">
        <v>88</v>
      </c>
      <c r="C28" s="159"/>
      <c r="D28" s="159"/>
      <c r="E28" s="159"/>
      <c r="F28" s="159"/>
      <c r="G28" s="159"/>
      <c r="H28" s="159"/>
      <c r="I28" s="159"/>
      <c r="J28" s="159"/>
      <c r="K28" s="159"/>
      <c r="L28" s="159"/>
      <c r="M28" s="159"/>
      <c r="N28" s="159"/>
      <c r="O28" s="159"/>
      <c r="P28" s="159"/>
      <c r="Q28" s="159"/>
      <c r="R28" s="159"/>
      <c r="S28" s="159"/>
      <c r="T28" s="159"/>
      <c r="U28" s="160"/>
      <c r="V28" s="96"/>
    </row>
    <row r="29" spans="2:22" ht="12.75">
      <c r="B29" s="103" t="s">
        <v>63</v>
      </c>
      <c r="C29" s="103" t="s">
        <v>64</v>
      </c>
      <c r="D29" s="103" t="s">
        <v>65</v>
      </c>
      <c r="E29" s="103" t="s">
        <v>66</v>
      </c>
      <c r="F29" s="103" t="s">
        <v>63</v>
      </c>
      <c r="G29" s="103" t="s">
        <v>64</v>
      </c>
      <c r="H29" s="103" t="s">
        <v>65</v>
      </c>
      <c r="I29" s="103" t="s">
        <v>66</v>
      </c>
      <c r="J29" s="103" t="s">
        <v>63</v>
      </c>
      <c r="K29" s="103" t="s">
        <v>64</v>
      </c>
      <c r="L29" s="103" t="s">
        <v>65</v>
      </c>
      <c r="M29" s="103" t="s">
        <v>66</v>
      </c>
      <c r="N29" s="103" t="s">
        <v>63</v>
      </c>
      <c r="O29" s="103" t="s">
        <v>64</v>
      </c>
      <c r="P29" s="103" t="s">
        <v>65</v>
      </c>
      <c r="Q29" s="103" t="s">
        <v>66</v>
      </c>
      <c r="R29" s="103" t="s">
        <v>63</v>
      </c>
      <c r="S29" s="103" t="s">
        <v>64</v>
      </c>
      <c r="T29" s="103" t="s">
        <v>65</v>
      </c>
      <c r="U29" s="103" t="s">
        <v>66</v>
      </c>
      <c r="V29" s="96"/>
    </row>
    <row r="30" spans="1:22" ht="12.75">
      <c r="A30" s="60" t="s">
        <v>67</v>
      </c>
      <c r="B30" s="57"/>
      <c r="C30" s="57"/>
      <c r="D30" s="58">
        <v>36</v>
      </c>
      <c r="E30" s="59"/>
      <c r="F30" s="59"/>
      <c r="G30" s="58"/>
      <c r="H30" s="59"/>
      <c r="I30" s="58"/>
      <c r="J30" s="59"/>
      <c r="K30" s="59"/>
      <c r="L30" s="58"/>
      <c r="M30" s="59"/>
      <c r="N30" s="58"/>
      <c r="O30" s="59"/>
      <c r="P30" s="59"/>
      <c r="Q30" s="58"/>
      <c r="R30" s="59"/>
      <c r="S30" s="57"/>
      <c r="T30" s="57"/>
      <c r="U30" s="57"/>
      <c r="V30" s="96"/>
    </row>
    <row r="31" spans="1:22" ht="12.75">
      <c r="A31" s="60" t="s">
        <v>69</v>
      </c>
      <c r="B31" s="57"/>
      <c r="C31" s="57"/>
      <c r="D31" s="58">
        <v>25</v>
      </c>
      <c r="E31" s="59"/>
      <c r="F31" s="59"/>
      <c r="G31" s="58"/>
      <c r="H31" s="59"/>
      <c r="I31" s="58"/>
      <c r="J31" s="59"/>
      <c r="K31" s="59"/>
      <c r="L31" s="58"/>
      <c r="M31" s="59"/>
      <c r="N31" s="58"/>
      <c r="O31" s="59"/>
      <c r="P31" s="59"/>
      <c r="Q31" s="58"/>
      <c r="R31" s="59"/>
      <c r="S31" s="57"/>
      <c r="T31" s="57"/>
      <c r="U31" s="57"/>
      <c r="V31" s="96"/>
    </row>
    <row r="32" spans="1:22" ht="12.75">
      <c r="A32" s="60" t="s">
        <v>68</v>
      </c>
      <c r="B32" s="56"/>
      <c r="C32" s="56"/>
      <c r="D32" s="56"/>
      <c r="E32" s="56">
        <v>10</v>
      </c>
      <c r="F32" s="56"/>
      <c r="G32" s="56"/>
      <c r="H32" s="56"/>
      <c r="I32" s="56"/>
      <c r="J32" s="56"/>
      <c r="K32" s="56"/>
      <c r="L32" s="56"/>
      <c r="M32" s="56"/>
      <c r="N32" s="56"/>
      <c r="O32" s="56"/>
      <c r="P32" s="56"/>
      <c r="Q32" s="56"/>
      <c r="R32" s="56"/>
      <c r="S32" s="56"/>
      <c r="T32" s="56"/>
      <c r="U32" s="56"/>
      <c r="V32" s="96">
        <f>SUM(E32:U32)</f>
        <v>10</v>
      </c>
    </row>
    <row r="33" spans="1:22" ht="3" customHeight="1">
      <c r="A33" s="62"/>
      <c r="B33" s="63"/>
      <c r="C33" s="63"/>
      <c r="D33" s="63"/>
      <c r="E33" s="63"/>
      <c r="F33" s="63"/>
      <c r="G33" s="63"/>
      <c r="H33" s="63"/>
      <c r="I33" s="63"/>
      <c r="J33" s="63"/>
      <c r="K33" s="63"/>
      <c r="L33" s="63"/>
      <c r="M33" s="63"/>
      <c r="N33" s="63"/>
      <c r="O33" s="63"/>
      <c r="P33" s="63"/>
      <c r="Q33" s="63"/>
      <c r="R33" s="63"/>
      <c r="S33" s="63"/>
      <c r="T33" s="63"/>
      <c r="U33" s="63"/>
      <c r="V33" s="64"/>
    </row>
    <row r="34" spans="1:26" ht="21.75" customHeight="1">
      <c r="A34" s="100" t="s">
        <v>86</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5" ht="48.75" customHeight="1" thickBot="1">
      <c r="A35" s="154" t="s">
        <v>93</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row>
    <row r="36" spans="2:21" ht="20.25" customHeight="1">
      <c r="B36" s="155" t="s">
        <v>94</v>
      </c>
      <c r="C36" s="156"/>
      <c r="D36" s="156"/>
      <c r="E36" s="156"/>
      <c r="F36" s="156"/>
      <c r="G36" s="156"/>
      <c r="H36" s="156"/>
      <c r="I36" s="156"/>
      <c r="J36" s="156"/>
      <c r="K36" s="156"/>
      <c r="L36" s="156"/>
      <c r="M36" s="156"/>
      <c r="N36" s="156"/>
      <c r="O36" s="156"/>
      <c r="P36" s="156"/>
      <c r="Q36" s="156"/>
      <c r="R36" s="156"/>
      <c r="S36" s="156"/>
      <c r="T36" s="156"/>
      <c r="U36" s="157"/>
    </row>
    <row r="37" spans="1:21" ht="18.75" thickBot="1">
      <c r="A37" s="102">
        <v>3</v>
      </c>
      <c r="B37" s="148" t="s">
        <v>22</v>
      </c>
      <c r="C37" s="149"/>
      <c r="D37" s="149"/>
      <c r="E37" s="150"/>
      <c r="F37" s="148" t="s">
        <v>23</v>
      </c>
      <c r="G37" s="149"/>
      <c r="H37" s="149"/>
      <c r="I37" s="150"/>
      <c r="J37" s="148" t="s">
        <v>24</v>
      </c>
      <c r="K37" s="149"/>
      <c r="L37" s="149"/>
      <c r="M37" s="150"/>
      <c r="N37" s="148" t="s">
        <v>25</v>
      </c>
      <c r="O37" s="149"/>
      <c r="P37" s="149"/>
      <c r="Q37" s="150"/>
      <c r="R37" s="148" t="s">
        <v>26</v>
      </c>
      <c r="S37" s="149"/>
      <c r="T37" s="149"/>
      <c r="U37" s="150"/>
    </row>
    <row r="38" spans="2:22" ht="12.75">
      <c r="B38" s="139" t="s">
        <v>45</v>
      </c>
      <c r="C38" s="140"/>
      <c r="D38" s="140"/>
      <c r="E38" s="140"/>
      <c r="F38" s="140"/>
      <c r="G38" s="140"/>
      <c r="H38" s="140"/>
      <c r="I38" s="140"/>
      <c r="J38" s="140"/>
      <c r="K38" s="140"/>
      <c r="L38" s="140"/>
      <c r="M38" s="140"/>
      <c r="N38" s="140"/>
      <c r="O38" s="140"/>
      <c r="P38" s="140"/>
      <c r="Q38" s="140"/>
      <c r="R38" s="140"/>
      <c r="S38" s="140"/>
      <c r="T38" s="140"/>
      <c r="U38" s="141"/>
      <c r="V38" s="96" t="s">
        <v>70</v>
      </c>
    </row>
    <row r="39" spans="1:22" ht="12.75">
      <c r="A39" s="60"/>
      <c r="B39" s="56" t="s">
        <v>63</v>
      </c>
      <c r="C39" s="56" t="s">
        <v>64</v>
      </c>
      <c r="D39" s="56" t="s">
        <v>65</v>
      </c>
      <c r="E39" s="56" t="s">
        <v>66</v>
      </c>
      <c r="F39" s="56" t="s">
        <v>63</v>
      </c>
      <c r="G39" s="56" t="s">
        <v>64</v>
      </c>
      <c r="H39" s="56" t="s">
        <v>65</v>
      </c>
      <c r="I39" s="56" t="s">
        <v>66</v>
      </c>
      <c r="J39" s="56" t="s">
        <v>63</v>
      </c>
      <c r="K39" s="56" t="s">
        <v>64</v>
      </c>
      <c r="L39" s="56" t="s">
        <v>65</v>
      </c>
      <c r="M39" s="56" t="s">
        <v>66</v>
      </c>
      <c r="N39" s="56" t="s">
        <v>63</v>
      </c>
      <c r="O39" s="56" t="s">
        <v>64</v>
      </c>
      <c r="P39" s="56" t="s">
        <v>65</v>
      </c>
      <c r="Q39" s="56" t="s">
        <v>66</v>
      </c>
      <c r="R39" s="56" t="s">
        <v>63</v>
      </c>
      <c r="S39" s="56" t="s">
        <v>64</v>
      </c>
      <c r="T39" s="56" t="s">
        <v>65</v>
      </c>
      <c r="U39" s="56" t="s">
        <v>66</v>
      </c>
      <c r="V39" s="96"/>
    </row>
    <row r="40" spans="1:22" ht="12.75">
      <c r="A40" s="60" t="s">
        <v>67</v>
      </c>
      <c r="B40" s="57"/>
      <c r="C40" s="57"/>
      <c r="D40" s="58">
        <v>30</v>
      </c>
      <c r="E40" s="58">
        <v>35</v>
      </c>
      <c r="F40" s="58">
        <v>40</v>
      </c>
      <c r="G40" s="60"/>
      <c r="H40" s="58">
        <v>40</v>
      </c>
      <c r="I40" s="59"/>
      <c r="J40" s="58">
        <v>45</v>
      </c>
      <c r="K40" s="58">
        <v>45</v>
      </c>
      <c r="L40" s="60"/>
      <c r="M40" s="58">
        <v>20</v>
      </c>
      <c r="N40" s="60"/>
      <c r="O40" s="59"/>
      <c r="P40" s="59"/>
      <c r="Q40" s="94"/>
      <c r="R40" s="94"/>
      <c r="S40" s="57"/>
      <c r="T40" s="57"/>
      <c r="U40" s="57"/>
      <c r="V40" s="96"/>
    </row>
    <row r="41" spans="1:22" ht="12.75">
      <c r="A41" s="60" t="s">
        <v>68</v>
      </c>
      <c r="B41" s="56"/>
      <c r="C41" s="56"/>
      <c r="D41" s="56">
        <v>15</v>
      </c>
      <c r="E41" s="56">
        <v>22</v>
      </c>
      <c r="F41" s="56">
        <v>28</v>
      </c>
      <c r="G41" s="60"/>
      <c r="H41" s="56">
        <v>28</v>
      </c>
      <c r="I41" s="56"/>
      <c r="J41" s="56">
        <v>33</v>
      </c>
      <c r="K41" s="56">
        <v>33</v>
      </c>
      <c r="L41" s="60"/>
      <c r="M41" s="56">
        <v>10</v>
      </c>
      <c r="N41" s="60"/>
      <c r="O41" s="56"/>
      <c r="P41" s="56"/>
      <c r="Q41" s="95"/>
      <c r="R41" s="95"/>
      <c r="S41" s="57"/>
      <c r="T41" s="57"/>
      <c r="U41" s="57"/>
      <c r="V41" s="96">
        <f>SUM(D41:U41)</f>
        <v>169</v>
      </c>
    </row>
    <row r="42" spans="1:22" s="113" customFormat="1" ht="3" customHeight="1" thickBot="1">
      <c r="A42" s="112"/>
      <c r="B42" s="111"/>
      <c r="C42" s="111"/>
      <c r="D42" s="111"/>
      <c r="E42" s="111"/>
      <c r="F42" s="111"/>
      <c r="G42" s="111"/>
      <c r="H42" s="111"/>
      <c r="I42" s="111"/>
      <c r="J42" s="111"/>
      <c r="K42" s="111"/>
      <c r="L42" s="111"/>
      <c r="M42" s="111"/>
      <c r="N42" s="112"/>
      <c r="O42" s="111"/>
      <c r="P42" s="111"/>
      <c r="Q42" s="111"/>
      <c r="R42" s="111"/>
      <c r="S42" s="107"/>
      <c r="T42" s="107"/>
      <c r="U42" s="107"/>
      <c r="V42" s="108"/>
    </row>
    <row r="43" spans="1:26" ht="43.5" customHeight="1" thickBot="1">
      <c r="A43" s="151" t="s">
        <v>98</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3"/>
    </row>
    <row r="44" ht="3" customHeight="1"/>
    <row r="45" spans="1:26" ht="15.75">
      <c r="A45" s="105" t="s">
        <v>74</v>
      </c>
      <c r="B45" s="104"/>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2:26" s="55" customFormat="1" ht="24.75" customHeight="1">
      <c r="B46" s="147"/>
      <c r="C46" s="147"/>
      <c r="D46" s="147"/>
      <c r="E46" s="147"/>
      <c r="F46" s="137" t="s">
        <v>46</v>
      </c>
      <c r="G46" s="137"/>
      <c r="H46" s="137"/>
      <c r="I46" s="137"/>
      <c r="J46" s="137" t="s">
        <v>47</v>
      </c>
      <c r="K46" s="137"/>
      <c r="L46" s="137"/>
      <c r="M46" s="137"/>
      <c r="N46" s="137" t="s">
        <v>48</v>
      </c>
      <c r="O46" s="137"/>
      <c r="P46" s="137"/>
      <c r="Q46" s="137"/>
      <c r="R46" s="137" t="s">
        <v>49</v>
      </c>
      <c r="S46" s="137"/>
      <c r="T46" s="137"/>
      <c r="U46" s="137"/>
      <c r="V46" s="61" t="s">
        <v>50</v>
      </c>
      <c r="W46" s="137" t="s">
        <v>50</v>
      </c>
      <c r="X46" s="137"/>
      <c r="Y46" s="137" t="s">
        <v>51</v>
      </c>
      <c r="Z46" s="137"/>
    </row>
    <row r="47" spans="2:26" ht="24.75" customHeight="1">
      <c r="B47" s="138" t="s">
        <v>52</v>
      </c>
      <c r="C47" s="138"/>
      <c r="D47" s="138"/>
      <c r="E47" s="138"/>
      <c r="F47" s="135"/>
      <c r="G47" s="135"/>
      <c r="H47" s="135"/>
      <c r="I47" s="135"/>
      <c r="J47" s="135"/>
      <c r="K47" s="135"/>
      <c r="L47" s="135"/>
      <c r="M47" s="135"/>
      <c r="N47" s="134"/>
      <c r="O47" s="134"/>
      <c r="P47" s="134"/>
      <c r="Q47" s="134"/>
      <c r="R47" s="134"/>
      <c r="S47" s="134"/>
      <c r="T47" s="134"/>
      <c r="U47" s="134"/>
      <c r="V47" s="60"/>
      <c r="W47" s="134"/>
      <c r="X47" s="134"/>
      <c r="Y47" s="134"/>
      <c r="Z47" s="134"/>
    </row>
    <row r="48" spans="2:26" ht="21.75" customHeight="1">
      <c r="B48" s="138" t="s">
        <v>53</v>
      </c>
      <c r="C48" s="138"/>
      <c r="D48" s="138"/>
      <c r="E48" s="138"/>
      <c r="F48" s="136"/>
      <c r="G48" s="136"/>
      <c r="H48" s="136"/>
      <c r="I48" s="136"/>
      <c r="J48" s="136"/>
      <c r="K48" s="136"/>
      <c r="L48" s="136"/>
      <c r="M48" s="136"/>
      <c r="N48" s="134"/>
      <c r="O48" s="134"/>
      <c r="P48" s="134"/>
      <c r="Q48" s="134"/>
      <c r="R48" s="134"/>
      <c r="S48" s="134"/>
      <c r="T48" s="134"/>
      <c r="U48" s="134"/>
      <c r="V48" s="60"/>
      <c r="W48" s="134"/>
      <c r="X48" s="134"/>
      <c r="Y48" s="134"/>
      <c r="Z48" s="134"/>
    </row>
    <row r="49" spans="2:26" ht="22.5" customHeight="1">
      <c r="B49" s="138" t="s">
        <v>54</v>
      </c>
      <c r="C49" s="138"/>
      <c r="D49" s="138"/>
      <c r="E49" s="138"/>
      <c r="F49" s="135"/>
      <c r="G49" s="135"/>
      <c r="H49" s="135"/>
      <c r="I49" s="135"/>
      <c r="J49" s="135"/>
      <c r="K49" s="135"/>
      <c r="L49" s="135"/>
      <c r="M49" s="135"/>
      <c r="N49" s="134"/>
      <c r="O49" s="134"/>
      <c r="P49" s="134"/>
      <c r="Q49" s="134"/>
      <c r="R49" s="134"/>
      <c r="S49" s="134"/>
      <c r="T49" s="134"/>
      <c r="U49" s="134"/>
      <c r="V49" s="60"/>
      <c r="W49" s="134"/>
      <c r="X49" s="134"/>
      <c r="Y49" s="134"/>
      <c r="Z49" s="134"/>
    </row>
    <row r="50" spans="2:26" ht="22.5" customHeight="1">
      <c r="B50" s="138" t="s">
        <v>55</v>
      </c>
      <c r="C50" s="138"/>
      <c r="D50" s="138"/>
      <c r="E50" s="138"/>
      <c r="F50" s="135"/>
      <c r="G50" s="135"/>
      <c r="H50" s="135"/>
      <c r="I50" s="135"/>
      <c r="J50" s="135"/>
      <c r="K50" s="135"/>
      <c r="L50" s="135"/>
      <c r="M50" s="135"/>
      <c r="N50" s="134"/>
      <c r="O50" s="134"/>
      <c r="P50" s="134"/>
      <c r="Q50" s="134"/>
      <c r="R50" s="134"/>
      <c r="S50" s="134"/>
      <c r="T50" s="134"/>
      <c r="U50" s="134"/>
      <c r="V50" s="60"/>
      <c r="W50" s="134"/>
      <c r="X50" s="134"/>
      <c r="Y50" s="134"/>
      <c r="Z50" s="134"/>
    </row>
    <row r="51" spans="2:26" ht="49.5" customHeight="1">
      <c r="B51" s="138" t="s">
        <v>56</v>
      </c>
      <c r="C51" s="138"/>
      <c r="D51" s="138"/>
      <c r="E51" s="138"/>
      <c r="F51" s="135"/>
      <c r="G51" s="135"/>
      <c r="H51" s="135"/>
      <c r="I51" s="135"/>
      <c r="J51" s="134"/>
      <c r="K51" s="134"/>
      <c r="L51" s="134"/>
      <c r="M51" s="134"/>
      <c r="N51" s="134"/>
      <c r="O51" s="134"/>
      <c r="P51" s="134"/>
      <c r="Q51" s="134"/>
      <c r="R51" s="134"/>
      <c r="S51" s="134"/>
      <c r="T51" s="134"/>
      <c r="U51" s="134"/>
      <c r="V51" s="60"/>
      <c r="W51" s="134"/>
      <c r="X51" s="134"/>
      <c r="Y51" s="134"/>
      <c r="Z51" s="134"/>
    </row>
    <row r="52" spans="2:26" ht="51" customHeight="1">
      <c r="B52" s="138" t="s">
        <v>57</v>
      </c>
      <c r="C52" s="138"/>
      <c r="D52" s="138"/>
      <c r="E52" s="138"/>
      <c r="F52" s="135"/>
      <c r="G52" s="135"/>
      <c r="H52" s="135"/>
      <c r="I52" s="135"/>
      <c r="J52" s="134"/>
      <c r="K52" s="134"/>
      <c r="L52" s="134"/>
      <c r="M52" s="134"/>
      <c r="N52" s="134"/>
      <c r="O52" s="134"/>
      <c r="P52" s="134"/>
      <c r="Q52" s="134"/>
      <c r="R52" s="134"/>
      <c r="S52" s="134"/>
      <c r="T52" s="134"/>
      <c r="U52" s="134"/>
      <c r="V52" s="60"/>
      <c r="W52" s="134"/>
      <c r="X52" s="134"/>
      <c r="Y52" s="134"/>
      <c r="Z52" s="134"/>
    </row>
    <row r="53" spans="2:26" ht="30.75" customHeight="1">
      <c r="B53" s="138" t="s">
        <v>58</v>
      </c>
      <c r="C53" s="138"/>
      <c r="D53" s="138"/>
      <c r="E53" s="138"/>
      <c r="F53" s="135"/>
      <c r="G53" s="135"/>
      <c r="H53" s="135"/>
      <c r="I53" s="135"/>
      <c r="J53" s="134"/>
      <c r="K53" s="134"/>
      <c r="L53" s="134"/>
      <c r="M53" s="134"/>
      <c r="N53" s="134"/>
      <c r="O53" s="134"/>
      <c r="P53" s="134"/>
      <c r="Q53" s="134"/>
      <c r="R53" s="134"/>
      <c r="S53" s="134"/>
      <c r="T53" s="134"/>
      <c r="U53" s="134"/>
      <c r="V53" s="60"/>
      <c r="W53" s="134"/>
      <c r="X53" s="134"/>
      <c r="Y53" s="134"/>
      <c r="Z53" s="134"/>
    </row>
    <row r="54" spans="2:26" ht="39" customHeight="1">
      <c r="B54" s="138" t="s">
        <v>73</v>
      </c>
      <c r="C54" s="138"/>
      <c r="D54" s="138"/>
      <c r="E54" s="138"/>
      <c r="F54" s="135"/>
      <c r="G54" s="135"/>
      <c r="H54" s="135"/>
      <c r="I54" s="135"/>
      <c r="J54" s="134"/>
      <c r="K54" s="134"/>
      <c r="L54" s="134"/>
      <c r="M54" s="134"/>
      <c r="N54" s="134"/>
      <c r="O54" s="134"/>
      <c r="P54" s="134"/>
      <c r="Q54" s="134"/>
      <c r="R54" s="134"/>
      <c r="S54" s="134"/>
      <c r="T54" s="134"/>
      <c r="U54" s="134"/>
      <c r="V54" s="60"/>
      <c r="W54" s="134"/>
      <c r="X54" s="134"/>
      <c r="Y54" s="134"/>
      <c r="Z54" s="134"/>
    </row>
    <row r="55" spans="2:26" ht="41.25" customHeight="1">
      <c r="B55" s="138" t="s">
        <v>73</v>
      </c>
      <c r="C55" s="138"/>
      <c r="D55" s="138"/>
      <c r="E55" s="138"/>
      <c r="F55" s="135"/>
      <c r="G55" s="135"/>
      <c r="H55" s="135"/>
      <c r="I55" s="135"/>
      <c r="J55" s="134"/>
      <c r="K55" s="134"/>
      <c r="L55" s="134"/>
      <c r="M55" s="134"/>
      <c r="N55" s="134"/>
      <c r="O55" s="134"/>
      <c r="P55" s="134"/>
      <c r="Q55" s="134"/>
      <c r="R55" s="134"/>
      <c r="S55" s="134"/>
      <c r="T55" s="134"/>
      <c r="U55" s="134"/>
      <c r="V55" s="60"/>
      <c r="W55" s="134"/>
      <c r="X55" s="134"/>
      <c r="Y55" s="134"/>
      <c r="Z55" s="134"/>
    </row>
    <row r="56" ht="15.75">
      <c r="B56" s="53"/>
    </row>
    <row r="58" ht="49.5" customHeight="1"/>
  </sheetData>
  <sheetProtection/>
  <mergeCells count="91">
    <mergeCell ref="B9:Z9"/>
    <mergeCell ref="A35:Y35"/>
    <mergeCell ref="A14:Y14"/>
    <mergeCell ref="B38:U38"/>
    <mergeCell ref="B36:U36"/>
    <mergeCell ref="B28:U28"/>
    <mergeCell ref="B21:E21"/>
    <mergeCell ref="F21:I21"/>
    <mergeCell ref="J21:M21"/>
    <mergeCell ref="N21:Q21"/>
    <mergeCell ref="A43:Z43"/>
    <mergeCell ref="B37:E37"/>
    <mergeCell ref="F37:I37"/>
    <mergeCell ref="J37:M37"/>
    <mergeCell ref="N37:Q37"/>
    <mergeCell ref="R37:U37"/>
    <mergeCell ref="B20:U20"/>
    <mergeCell ref="F50:I50"/>
    <mergeCell ref="A1:Z2"/>
    <mergeCell ref="A3:Z3"/>
    <mergeCell ref="B46:E46"/>
    <mergeCell ref="B47:E47"/>
    <mergeCell ref="N47:Q47"/>
    <mergeCell ref="W47:X47"/>
    <mergeCell ref="Y47:Z47"/>
    <mergeCell ref="R21:U21"/>
    <mergeCell ref="B22:U22"/>
    <mergeCell ref="B52:E52"/>
    <mergeCell ref="B53:E53"/>
    <mergeCell ref="B54:E54"/>
    <mergeCell ref="B48:E48"/>
    <mergeCell ref="B49:E49"/>
    <mergeCell ref="B50:E50"/>
    <mergeCell ref="F51:I51"/>
    <mergeCell ref="F52:I52"/>
    <mergeCell ref="F53:I53"/>
    <mergeCell ref="B55:E55"/>
    <mergeCell ref="Y46:Z46"/>
    <mergeCell ref="R46:U46"/>
    <mergeCell ref="N46:Q46"/>
    <mergeCell ref="J46:M46"/>
    <mergeCell ref="F46:I46"/>
    <mergeCell ref="F47:I47"/>
    <mergeCell ref="F48:I48"/>
    <mergeCell ref="F49:I49"/>
    <mergeCell ref="B51:E51"/>
    <mergeCell ref="J51:M51"/>
    <mergeCell ref="J52:M52"/>
    <mergeCell ref="J53:M53"/>
    <mergeCell ref="Y50:Z50"/>
    <mergeCell ref="N50:Q50"/>
    <mergeCell ref="Y51:Z51"/>
    <mergeCell ref="N52:Q52"/>
    <mergeCell ref="R52:U52"/>
    <mergeCell ref="W52:X52"/>
    <mergeCell ref="Y52:Z52"/>
    <mergeCell ref="R49:U49"/>
    <mergeCell ref="W48:X48"/>
    <mergeCell ref="Y48:Z48"/>
    <mergeCell ref="Y49:Z49"/>
    <mergeCell ref="W49:X49"/>
    <mergeCell ref="W46:X46"/>
    <mergeCell ref="N51:Q51"/>
    <mergeCell ref="R51:U51"/>
    <mergeCell ref="W51:X51"/>
    <mergeCell ref="W50:X50"/>
    <mergeCell ref="R50:U50"/>
    <mergeCell ref="R47:U47"/>
    <mergeCell ref="N48:Q48"/>
    <mergeCell ref="N49:Q49"/>
    <mergeCell ref="R48:U48"/>
    <mergeCell ref="Y53:Z53"/>
    <mergeCell ref="W53:X53"/>
    <mergeCell ref="R53:U53"/>
    <mergeCell ref="N53:Q53"/>
    <mergeCell ref="N54:Q54"/>
    <mergeCell ref="N55:Q55"/>
    <mergeCell ref="R54:U54"/>
    <mergeCell ref="R55:U55"/>
    <mergeCell ref="W54:X54"/>
    <mergeCell ref="W55:X55"/>
    <mergeCell ref="Y54:Z54"/>
    <mergeCell ref="Y55:Z55"/>
    <mergeCell ref="J47:M47"/>
    <mergeCell ref="J48:M48"/>
    <mergeCell ref="J49:M49"/>
    <mergeCell ref="J50:M50"/>
    <mergeCell ref="J54:M54"/>
    <mergeCell ref="F55:I55"/>
    <mergeCell ref="J55:M55"/>
    <mergeCell ref="F54:I54"/>
  </mergeCells>
  <printOptions/>
  <pageMargins left="0.25" right="0.75" top="0.35" bottom="0.5" header="0" footer="0.34"/>
  <pageSetup horizontalDpi="300" verticalDpi="300" orientation="landscape"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AC32"/>
  <sheetViews>
    <sheetView view="pageBreakPreview" zoomScale="60" zoomScaleNormal="80" workbookViewId="0" topLeftCell="A1">
      <selection activeCell="E29" sqref="E29"/>
    </sheetView>
  </sheetViews>
  <sheetFormatPr defaultColWidth="9.140625" defaultRowHeight="12.75"/>
  <cols>
    <col min="1" max="1" width="15.7109375" style="55" customWidth="1"/>
    <col min="2" max="2" width="47.421875" style="0" customWidth="1"/>
    <col min="3" max="6" width="7.421875" style="0" customWidth="1"/>
    <col min="7" max="7" width="0.9921875" style="0" customWidth="1"/>
    <col min="8" max="11" width="7.421875" style="0" customWidth="1"/>
    <col min="12" max="12" width="0.9921875" style="0" customWidth="1"/>
    <col min="13" max="16" width="7.421875" style="0" customWidth="1"/>
    <col min="17" max="17" width="0.9921875" style="0" customWidth="1"/>
    <col min="18" max="21" width="7.421875" style="0" customWidth="1"/>
    <col min="22" max="22" width="0.85546875" style="0" customWidth="1"/>
    <col min="23" max="27" width="7.421875" style="0" customWidth="1"/>
  </cols>
  <sheetData>
    <row r="1" spans="1:26" ht="98.25" customHeight="1">
      <c r="A1" s="167" t="s">
        <v>99</v>
      </c>
      <c r="B1" s="167"/>
      <c r="C1" s="167"/>
      <c r="D1" s="167"/>
      <c r="E1" s="167"/>
      <c r="F1" s="167"/>
      <c r="G1" s="167"/>
      <c r="H1" s="167"/>
      <c r="I1" s="167"/>
      <c r="J1" s="167"/>
      <c r="K1" s="167"/>
      <c r="N1" s="167" t="s">
        <v>89</v>
      </c>
      <c r="O1" s="168"/>
      <c r="P1" s="168"/>
      <c r="Q1" s="168"/>
      <c r="R1" s="168"/>
      <c r="S1" s="168"/>
      <c r="T1" s="168"/>
      <c r="U1" s="168"/>
      <c r="V1" s="168"/>
      <c r="W1" s="168"/>
      <c r="X1" s="168"/>
      <c r="Y1" s="168"/>
      <c r="Z1" s="168"/>
    </row>
    <row r="2" spans="1:27" s="99" customFormat="1" ht="19.5" customHeight="1" thickBot="1">
      <c r="A2" s="97"/>
      <c r="B2" s="169" t="s">
        <v>37</v>
      </c>
      <c r="C2" s="169"/>
      <c r="D2" s="169"/>
      <c r="E2" s="169"/>
      <c r="F2" s="169"/>
      <c r="G2" s="169"/>
      <c r="H2" s="169"/>
      <c r="I2" s="169"/>
      <c r="J2" s="169"/>
      <c r="K2" s="169"/>
      <c r="L2" s="169"/>
      <c r="M2" s="169"/>
      <c r="N2" s="169"/>
      <c r="O2" s="169"/>
      <c r="P2" s="169"/>
      <c r="Q2" s="169"/>
      <c r="R2" s="169"/>
      <c r="S2" s="169"/>
      <c r="T2" s="169"/>
      <c r="U2" s="169"/>
      <c r="V2" s="169"/>
      <c r="W2" s="169"/>
      <c r="X2" s="169"/>
      <c r="Y2" s="169"/>
      <c r="Z2" s="169"/>
      <c r="AA2" s="98"/>
    </row>
    <row r="3" spans="1:27" s="27" customFormat="1" ht="22.5">
      <c r="A3" s="70" t="s">
        <v>36</v>
      </c>
      <c r="B3" s="170" t="s">
        <v>20</v>
      </c>
      <c r="C3" s="171"/>
      <c r="D3" s="171"/>
      <c r="E3" s="171"/>
      <c r="F3" s="171"/>
      <c r="G3" s="171"/>
      <c r="H3" s="171"/>
      <c r="I3" s="171"/>
      <c r="J3" s="171"/>
      <c r="K3" s="171"/>
      <c r="L3" s="171"/>
      <c r="M3" s="171"/>
      <c r="N3" s="171"/>
      <c r="O3" s="171"/>
      <c r="P3" s="171"/>
      <c r="Q3" s="171"/>
      <c r="R3" s="171"/>
      <c r="S3" s="171"/>
      <c r="T3" s="171"/>
      <c r="U3" s="171"/>
      <c r="V3" s="171"/>
      <c r="W3" s="171"/>
      <c r="X3" s="171"/>
      <c r="Y3" s="171"/>
      <c r="Z3" s="172"/>
      <c r="AA3" s="28"/>
    </row>
    <row r="4" spans="1:26" s="28" customFormat="1" ht="16.5" thickBot="1">
      <c r="A4" s="84">
        <f>SUM('Target Calculator'!C12)</f>
        <v>116.875</v>
      </c>
      <c r="B4" s="173" t="s">
        <v>21</v>
      </c>
      <c r="C4" s="174"/>
      <c r="D4" s="174"/>
      <c r="E4" s="174"/>
      <c r="F4" s="174"/>
      <c r="G4" s="174"/>
      <c r="H4" s="174"/>
      <c r="I4" s="174"/>
      <c r="J4" s="174"/>
      <c r="K4" s="174"/>
      <c r="L4" s="174"/>
      <c r="M4" s="174"/>
      <c r="N4" s="174"/>
      <c r="O4" s="174"/>
      <c r="P4" s="174"/>
      <c r="Q4" s="174"/>
      <c r="R4" s="174"/>
      <c r="S4" s="174"/>
      <c r="T4" s="174"/>
      <c r="U4" s="174"/>
      <c r="V4" s="174"/>
      <c r="W4" s="174"/>
      <c r="X4" s="174"/>
      <c r="Y4" s="174"/>
      <c r="Z4" s="175"/>
    </row>
    <row r="5" spans="1:27" s="28" customFormat="1" ht="15.75">
      <c r="A5" s="26"/>
      <c r="B5" s="29"/>
      <c r="C5" s="161" t="s">
        <v>22</v>
      </c>
      <c r="D5" s="162"/>
      <c r="E5" s="162"/>
      <c r="F5" s="163"/>
      <c r="G5" s="30"/>
      <c r="H5" s="161" t="s">
        <v>23</v>
      </c>
      <c r="I5" s="162"/>
      <c r="J5" s="162"/>
      <c r="K5" s="163"/>
      <c r="L5" s="30"/>
      <c r="M5" s="161" t="s">
        <v>24</v>
      </c>
      <c r="N5" s="162"/>
      <c r="O5" s="162"/>
      <c r="P5" s="163"/>
      <c r="Q5" s="30"/>
      <c r="R5" s="161" t="s">
        <v>25</v>
      </c>
      <c r="S5" s="162"/>
      <c r="T5" s="162"/>
      <c r="U5" s="163"/>
      <c r="V5" s="30"/>
      <c r="W5" s="161" t="s">
        <v>26</v>
      </c>
      <c r="X5" s="162"/>
      <c r="Y5" s="162"/>
      <c r="Z5" s="163"/>
      <c r="AA5" s="31"/>
    </row>
    <row r="6" spans="1:27" s="33" customFormat="1" ht="12" thickBot="1">
      <c r="A6" s="32"/>
      <c r="C6" s="34" t="s">
        <v>27</v>
      </c>
      <c r="D6" s="35" t="s">
        <v>28</v>
      </c>
      <c r="E6" s="35" t="s">
        <v>29</v>
      </c>
      <c r="F6" s="36" t="s">
        <v>30</v>
      </c>
      <c r="G6" s="37"/>
      <c r="H6" s="34" t="s">
        <v>27</v>
      </c>
      <c r="I6" s="35" t="s">
        <v>28</v>
      </c>
      <c r="J6" s="35" t="s">
        <v>29</v>
      </c>
      <c r="K6" s="36" t="s">
        <v>30</v>
      </c>
      <c r="L6" s="37"/>
      <c r="M6" s="34" t="s">
        <v>27</v>
      </c>
      <c r="N6" s="35" t="s">
        <v>28</v>
      </c>
      <c r="O6" s="35" t="s">
        <v>29</v>
      </c>
      <c r="P6" s="36" t="s">
        <v>30</v>
      </c>
      <c r="Q6" s="37"/>
      <c r="R6" s="34" t="s">
        <v>27</v>
      </c>
      <c r="S6" s="35" t="s">
        <v>28</v>
      </c>
      <c r="T6" s="35" t="s">
        <v>29</v>
      </c>
      <c r="U6" s="36" t="s">
        <v>30</v>
      </c>
      <c r="V6" s="37"/>
      <c r="W6" s="34" t="s">
        <v>27</v>
      </c>
      <c r="X6" s="35" t="s">
        <v>28</v>
      </c>
      <c r="Y6" s="35" t="s">
        <v>29</v>
      </c>
      <c r="Z6" s="36" t="s">
        <v>30</v>
      </c>
      <c r="AA6" s="38"/>
    </row>
    <row r="7" spans="1:27" s="39" customFormat="1" ht="16.5" thickBot="1">
      <c r="A7" s="79" t="s">
        <v>75</v>
      </c>
      <c r="B7" s="164" t="s">
        <v>80</v>
      </c>
      <c r="C7" s="164"/>
      <c r="D7" s="164"/>
      <c r="E7" s="164"/>
      <c r="F7" s="164"/>
      <c r="G7" s="164"/>
      <c r="H7" s="164"/>
      <c r="I7" s="164"/>
      <c r="J7" s="164"/>
      <c r="K7" s="164"/>
      <c r="L7" s="164"/>
      <c r="M7" s="164"/>
      <c r="N7" s="164"/>
      <c r="O7" s="164"/>
      <c r="P7" s="164"/>
      <c r="Q7" s="164"/>
      <c r="R7" s="164"/>
      <c r="S7" s="164"/>
      <c r="T7" s="164"/>
      <c r="U7" s="164"/>
      <c r="V7" s="164"/>
      <c r="W7" s="164"/>
      <c r="X7" s="164"/>
      <c r="Y7" s="164"/>
      <c r="Z7" s="164"/>
      <c r="AA7" s="44"/>
    </row>
    <row r="8" spans="1:27" s="41" customFormat="1" ht="15.75" thickBot="1">
      <c r="A8" s="78">
        <f>SUM('Target Calculator'!C24)</f>
        <v>169.46875</v>
      </c>
      <c r="B8" s="42"/>
      <c r="C8" s="43"/>
      <c r="D8" s="43"/>
      <c r="E8" s="43"/>
      <c r="F8" s="43"/>
      <c r="G8" s="43"/>
      <c r="H8" s="43"/>
      <c r="I8" s="43"/>
      <c r="J8" s="43"/>
      <c r="K8" s="43"/>
      <c r="L8" s="43"/>
      <c r="M8" s="43"/>
      <c r="N8" s="43"/>
      <c r="O8" s="43"/>
      <c r="P8" s="43"/>
      <c r="Q8" s="43"/>
      <c r="R8" s="43"/>
      <c r="S8" s="43"/>
      <c r="T8" s="43"/>
      <c r="U8" s="43"/>
      <c r="V8" s="43"/>
      <c r="W8" s="43"/>
      <c r="X8" s="43"/>
      <c r="Y8" s="43"/>
      <c r="Z8" s="43"/>
      <c r="AA8" s="44"/>
    </row>
    <row r="9" spans="1:27" s="41" customFormat="1" ht="13.5" customHeight="1">
      <c r="A9" s="77" t="s">
        <v>79</v>
      </c>
      <c r="B9" s="71" t="s">
        <v>31</v>
      </c>
      <c r="C9" s="82"/>
      <c r="D9" s="82"/>
      <c r="E9" s="72"/>
      <c r="F9" s="73">
        <v>35</v>
      </c>
      <c r="G9" s="91"/>
      <c r="H9" s="73">
        <v>35</v>
      </c>
      <c r="I9" s="73">
        <v>0</v>
      </c>
      <c r="J9" s="73">
        <v>35</v>
      </c>
      <c r="K9" s="73">
        <v>35</v>
      </c>
      <c r="L9" s="91"/>
      <c r="M9" s="73">
        <v>35</v>
      </c>
      <c r="N9" s="73">
        <v>35</v>
      </c>
      <c r="O9" s="73">
        <v>0</v>
      </c>
      <c r="P9" s="73">
        <v>0</v>
      </c>
      <c r="Q9" s="91"/>
      <c r="R9" s="73">
        <v>40</v>
      </c>
      <c r="S9" s="73">
        <v>0</v>
      </c>
      <c r="T9" s="73">
        <v>0</v>
      </c>
      <c r="U9" s="85">
        <v>0</v>
      </c>
      <c r="V9" s="91"/>
      <c r="W9" s="88">
        <v>0</v>
      </c>
      <c r="X9" s="72"/>
      <c r="Y9" s="72"/>
      <c r="Z9" s="76"/>
      <c r="AA9" s="74">
        <f>SUM(F9:X9)</f>
        <v>250</v>
      </c>
    </row>
    <row r="10" spans="1:29" s="41" customFormat="1" ht="14.25" customHeight="1">
      <c r="A10" s="77" t="s">
        <v>79</v>
      </c>
      <c r="B10" s="71" t="s">
        <v>90</v>
      </c>
      <c r="C10" s="82"/>
      <c r="D10" s="82"/>
      <c r="E10" s="72"/>
      <c r="F10" s="75">
        <v>25</v>
      </c>
      <c r="G10" s="92"/>
      <c r="H10" s="47">
        <v>25</v>
      </c>
      <c r="I10" s="47">
        <v>0</v>
      </c>
      <c r="J10" s="47">
        <v>25</v>
      </c>
      <c r="K10" s="47">
        <v>30</v>
      </c>
      <c r="L10" s="92"/>
      <c r="M10" s="47">
        <v>30</v>
      </c>
      <c r="N10" s="47">
        <v>30</v>
      </c>
      <c r="O10" s="47">
        <v>0</v>
      </c>
      <c r="P10" s="48">
        <v>0</v>
      </c>
      <c r="Q10" s="92"/>
      <c r="R10" s="47">
        <v>29</v>
      </c>
      <c r="S10" s="47">
        <v>0</v>
      </c>
      <c r="T10" s="47">
        <v>0</v>
      </c>
      <c r="U10" s="86">
        <v>0</v>
      </c>
      <c r="V10" s="92"/>
      <c r="W10" s="89">
        <v>0</v>
      </c>
      <c r="X10" s="72"/>
      <c r="Y10" s="72"/>
      <c r="Z10" s="76"/>
      <c r="AA10" s="49">
        <f>SUM(G10:Z10)</f>
        <v>169</v>
      </c>
      <c r="AB10" s="46"/>
      <c r="AC10" s="46"/>
    </row>
    <row r="11" spans="1:29" s="41" customFormat="1" ht="14.25" customHeight="1" thickBot="1">
      <c r="A11" s="77" t="s">
        <v>85</v>
      </c>
      <c r="B11" s="71" t="s">
        <v>32</v>
      </c>
      <c r="C11" s="82"/>
      <c r="D11" s="82"/>
      <c r="E11" s="72"/>
      <c r="F11" s="81">
        <f>SUM(F10/F9)</f>
        <v>0.7142857142857143</v>
      </c>
      <c r="G11" s="93"/>
      <c r="H11" s="81">
        <f>SUM(H10/H9)</f>
        <v>0.7142857142857143</v>
      </c>
      <c r="I11" s="81" t="e">
        <f>SUM(I10/I9)</f>
        <v>#DIV/0!</v>
      </c>
      <c r="J11" s="81">
        <f>SUM(J10/J9)</f>
        <v>0.7142857142857143</v>
      </c>
      <c r="K11" s="81">
        <f>SUM(K10/K9)</f>
        <v>0.8571428571428571</v>
      </c>
      <c r="L11" s="93"/>
      <c r="M11" s="81">
        <f>SUM(M10/M9)</f>
        <v>0.8571428571428571</v>
      </c>
      <c r="N11" s="81">
        <f>SUM(N10/N9)</f>
        <v>0.8571428571428571</v>
      </c>
      <c r="O11" s="81" t="e">
        <f>SUM(O10/O9)</f>
        <v>#DIV/0!</v>
      </c>
      <c r="P11" s="81" t="e">
        <f>SUM(P10/P9)</f>
        <v>#DIV/0!</v>
      </c>
      <c r="Q11" s="93"/>
      <c r="R11" s="81">
        <f>SUM(R10/R9)</f>
        <v>0.725</v>
      </c>
      <c r="S11" s="81" t="e">
        <f>SUM(S10/S9)</f>
        <v>#DIV/0!</v>
      </c>
      <c r="T11" s="81" t="e">
        <f>SUM(T10/T9)</f>
        <v>#DIV/0!</v>
      </c>
      <c r="U11" s="87" t="e">
        <f>SUM(U10/U9)</f>
        <v>#DIV/0!</v>
      </c>
      <c r="V11" s="93"/>
      <c r="W11" s="90" t="e">
        <f>SUM(W10/W9)</f>
        <v>#DIV/0!</v>
      </c>
      <c r="X11" s="72"/>
      <c r="Y11" s="72"/>
      <c r="Z11" s="76"/>
      <c r="AA11" s="65"/>
      <c r="AB11" s="46"/>
      <c r="AC11" s="46"/>
    </row>
    <row r="12" spans="1:27" s="41" customFormat="1" ht="15">
      <c r="A12" s="40"/>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4"/>
    </row>
    <row r="13" spans="1:27" s="41" customFormat="1" ht="15.75" thickBot="1">
      <c r="A13" s="40"/>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4"/>
    </row>
    <row r="14" spans="1:27" s="39" customFormat="1" ht="16.5" thickBot="1">
      <c r="A14" s="32"/>
      <c r="B14" s="166" t="s">
        <v>76</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44"/>
    </row>
    <row r="15" spans="1:27" s="41" customFormat="1" ht="15">
      <c r="A15" s="40"/>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4"/>
    </row>
    <row r="16" spans="1:26" s="44" customFormat="1" ht="13.5" customHeight="1">
      <c r="A16" s="69"/>
      <c r="B16" s="165" t="s">
        <v>77</v>
      </c>
      <c r="C16" s="165"/>
      <c r="D16" s="165"/>
      <c r="E16" s="165"/>
      <c r="F16" s="165"/>
      <c r="G16" s="43"/>
      <c r="H16" s="43"/>
      <c r="I16" s="43"/>
      <c r="J16" s="43"/>
      <c r="K16" s="43"/>
      <c r="L16" s="43"/>
      <c r="M16" s="43"/>
      <c r="N16" s="43"/>
      <c r="O16" s="43"/>
      <c r="P16" s="43"/>
      <c r="Q16" s="43"/>
      <c r="R16" s="43"/>
      <c r="S16" s="43"/>
      <c r="T16" s="43"/>
      <c r="U16" s="43"/>
      <c r="V16" s="43"/>
      <c r="W16" s="43"/>
      <c r="X16" s="43"/>
      <c r="Y16" s="43"/>
      <c r="Z16" s="43"/>
    </row>
    <row r="17" spans="1:27" s="41" customFormat="1" ht="15">
      <c r="A17" s="40"/>
      <c r="B17" s="42"/>
      <c r="C17" s="67"/>
      <c r="D17" s="67"/>
      <c r="E17" s="67"/>
      <c r="F17" s="67"/>
      <c r="G17" s="67"/>
      <c r="H17" s="67"/>
      <c r="I17" s="67"/>
      <c r="J17" s="67"/>
      <c r="K17" s="67"/>
      <c r="L17" s="67"/>
      <c r="M17" s="67"/>
      <c r="N17" s="67"/>
      <c r="O17" s="67"/>
      <c r="P17" s="67"/>
      <c r="Q17" s="67"/>
      <c r="R17" s="67"/>
      <c r="S17" s="67"/>
      <c r="T17" s="67"/>
      <c r="U17" s="67"/>
      <c r="V17" s="67"/>
      <c r="W17" s="67"/>
      <c r="X17" s="67"/>
      <c r="Y17" s="67"/>
      <c r="Z17" s="67"/>
      <c r="AA17" s="44"/>
    </row>
    <row r="18" ht="13.5" thickBot="1"/>
    <row r="19" spans="1:27" s="39" customFormat="1" ht="16.5" thickBot="1">
      <c r="A19" s="80" t="s">
        <v>75</v>
      </c>
      <c r="B19" s="164" t="s">
        <v>81</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44"/>
    </row>
    <row r="20" spans="1:27" s="41" customFormat="1" ht="15.75" thickBot="1">
      <c r="A20" s="78">
        <f>SUM('Target Calculator'!C28)</f>
        <v>146.09375</v>
      </c>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4"/>
    </row>
    <row r="21" spans="1:27" s="41" customFormat="1" ht="13.5" customHeight="1">
      <c r="A21" s="77" t="s">
        <v>79</v>
      </c>
      <c r="B21" s="71" t="s">
        <v>82</v>
      </c>
      <c r="C21" s="83"/>
      <c r="D21" s="83"/>
      <c r="E21" s="72"/>
      <c r="F21" s="72"/>
      <c r="G21" s="91"/>
      <c r="H21" s="73">
        <v>10</v>
      </c>
      <c r="I21" s="73">
        <v>10</v>
      </c>
      <c r="J21" s="73">
        <v>0</v>
      </c>
      <c r="K21" s="73">
        <v>0</v>
      </c>
      <c r="L21" s="91"/>
      <c r="M21" s="73">
        <v>35</v>
      </c>
      <c r="N21" s="73">
        <v>25</v>
      </c>
      <c r="O21" s="73">
        <v>25</v>
      </c>
      <c r="P21" s="73">
        <v>10</v>
      </c>
      <c r="Q21" s="91"/>
      <c r="R21" s="73">
        <v>15</v>
      </c>
      <c r="S21" s="73">
        <v>15</v>
      </c>
      <c r="T21" s="73">
        <v>20</v>
      </c>
      <c r="U21" s="73">
        <v>0</v>
      </c>
      <c r="V21" s="91"/>
      <c r="W21" s="73">
        <v>0</v>
      </c>
      <c r="X21" s="73">
        <v>0</v>
      </c>
      <c r="Y21" s="72"/>
      <c r="Z21" s="76"/>
      <c r="AA21" s="74">
        <f>SUM(H21:Z21)</f>
        <v>165</v>
      </c>
    </row>
    <row r="22" spans="1:29" s="41" customFormat="1" ht="14.25" customHeight="1">
      <c r="A22" s="77" t="s">
        <v>79</v>
      </c>
      <c r="B22" s="71" t="s">
        <v>83</v>
      </c>
      <c r="C22" s="83"/>
      <c r="D22" s="83"/>
      <c r="E22" s="72"/>
      <c r="F22" s="72"/>
      <c r="G22" s="92"/>
      <c r="H22" s="47">
        <v>8</v>
      </c>
      <c r="I22" s="47">
        <v>9</v>
      </c>
      <c r="J22" s="47">
        <v>0</v>
      </c>
      <c r="K22" s="47">
        <v>0</v>
      </c>
      <c r="L22" s="92"/>
      <c r="M22" s="47">
        <v>33</v>
      </c>
      <c r="N22" s="47">
        <v>23</v>
      </c>
      <c r="O22" s="47">
        <v>23</v>
      </c>
      <c r="P22" s="47">
        <v>8</v>
      </c>
      <c r="Q22" s="92"/>
      <c r="R22" s="47">
        <v>12</v>
      </c>
      <c r="S22" s="47">
        <v>14</v>
      </c>
      <c r="T22" s="47">
        <v>16</v>
      </c>
      <c r="U22" s="47">
        <v>0</v>
      </c>
      <c r="V22" s="92"/>
      <c r="W22" s="47">
        <v>0</v>
      </c>
      <c r="X22" s="47">
        <v>0</v>
      </c>
      <c r="Y22" s="72"/>
      <c r="Z22" s="76"/>
      <c r="AA22" s="49">
        <f>SUM(H22:Z22)</f>
        <v>146</v>
      </c>
      <c r="AB22" s="46"/>
      <c r="AC22" s="46"/>
    </row>
    <row r="23" spans="1:29" s="41" customFormat="1" ht="14.25" customHeight="1" thickBot="1">
      <c r="A23" s="77" t="s">
        <v>85</v>
      </c>
      <c r="B23" s="71" t="s">
        <v>84</v>
      </c>
      <c r="C23" s="82"/>
      <c r="D23" s="82"/>
      <c r="E23" s="72"/>
      <c r="F23" s="72"/>
      <c r="G23" s="93"/>
      <c r="H23" s="81">
        <f>SUM(H22/H21)</f>
        <v>0.8</v>
      </c>
      <c r="I23" s="81">
        <f>SUM(I22/I21)</f>
        <v>0.9</v>
      </c>
      <c r="J23" s="81" t="e">
        <f>SUM(J22/J21)</f>
        <v>#DIV/0!</v>
      </c>
      <c r="K23" s="81" t="e">
        <f>SUM(K22/K21)</f>
        <v>#DIV/0!</v>
      </c>
      <c r="L23" s="93"/>
      <c r="M23" s="81">
        <f>SUM(M22/M21)</f>
        <v>0.9428571428571428</v>
      </c>
      <c r="N23" s="81">
        <f>SUM(N22/N21)</f>
        <v>0.92</v>
      </c>
      <c r="O23" s="81">
        <f>SUM(O22/O21)</f>
        <v>0.92</v>
      </c>
      <c r="P23" s="81">
        <f>SUM(P22/P21)</f>
        <v>0.8</v>
      </c>
      <c r="Q23" s="93"/>
      <c r="R23" s="81">
        <f>SUM(R22/R21)</f>
        <v>0.8</v>
      </c>
      <c r="S23" s="81">
        <f>SUM(S22/S21)</f>
        <v>0.9333333333333333</v>
      </c>
      <c r="T23" s="81">
        <f>SUM(T22/T21)</f>
        <v>0.8</v>
      </c>
      <c r="U23" s="81" t="e">
        <f>SUM(U22/U21)</f>
        <v>#DIV/0!</v>
      </c>
      <c r="V23" s="93"/>
      <c r="W23" s="81" t="e">
        <f>SUM(W22/W21)</f>
        <v>#DIV/0!</v>
      </c>
      <c r="X23" s="81" t="e">
        <f>SUM(X22/X21)</f>
        <v>#DIV/0!</v>
      </c>
      <c r="Y23" s="72"/>
      <c r="Z23" s="76"/>
      <c r="AA23" s="65"/>
      <c r="AB23" s="46"/>
      <c r="AC23" s="46"/>
    </row>
    <row r="24" spans="1:29" s="41" customFormat="1" ht="14.25" customHeight="1" thickBot="1">
      <c r="A24" s="40"/>
      <c r="B24" s="45"/>
      <c r="C24" s="43"/>
      <c r="D24" s="43"/>
      <c r="E24" s="67"/>
      <c r="F24" s="50"/>
      <c r="G24" s="43"/>
      <c r="H24" s="50"/>
      <c r="I24" s="50"/>
      <c r="J24" s="50"/>
      <c r="K24" s="50"/>
      <c r="L24" s="50"/>
      <c r="M24" s="50"/>
      <c r="N24" s="50"/>
      <c r="O24" s="50"/>
      <c r="P24" s="50"/>
      <c r="Q24" s="50"/>
      <c r="R24" s="50"/>
      <c r="S24" s="50"/>
      <c r="T24" s="50"/>
      <c r="U24" s="50"/>
      <c r="V24" s="50"/>
      <c r="W24" s="50"/>
      <c r="X24" s="50"/>
      <c r="Y24" s="67"/>
      <c r="Z24" s="67"/>
      <c r="AA24" s="68"/>
      <c r="AB24" s="46"/>
      <c r="AC24" s="46"/>
    </row>
    <row r="25" spans="1:27" s="39" customFormat="1" ht="16.5" thickBot="1">
      <c r="A25" s="32"/>
      <c r="B25" s="166" t="s">
        <v>78</v>
      </c>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44"/>
    </row>
    <row r="26" spans="1:27" s="41" customFormat="1" ht="15">
      <c r="A26" s="40"/>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4"/>
    </row>
    <row r="27" spans="1:26" s="44" customFormat="1" ht="13.5" customHeight="1">
      <c r="A27" s="69"/>
      <c r="B27" s="165" t="s">
        <v>77</v>
      </c>
      <c r="C27" s="165"/>
      <c r="D27" s="165"/>
      <c r="E27" s="165"/>
      <c r="F27" s="165"/>
      <c r="G27" s="43"/>
      <c r="H27" s="43"/>
      <c r="I27" s="43"/>
      <c r="J27" s="43"/>
      <c r="K27" s="43"/>
      <c r="L27" s="43"/>
      <c r="M27" s="43"/>
      <c r="N27" s="43"/>
      <c r="O27" s="43"/>
      <c r="P27" s="43"/>
      <c r="Q27" s="43"/>
      <c r="R27" s="43"/>
      <c r="S27" s="43"/>
      <c r="T27" s="43"/>
      <c r="U27" s="43"/>
      <c r="V27" s="43"/>
      <c r="W27" s="43"/>
      <c r="X27" s="43"/>
      <c r="Y27" s="43"/>
      <c r="Z27" s="43"/>
    </row>
    <row r="28" spans="1:29" s="41" customFormat="1" ht="14.25" customHeight="1">
      <c r="A28" s="40"/>
      <c r="B28" s="45"/>
      <c r="C28" s="43"/>
      <c r="D28" s="43"/>
      <c r="E28" s="67"/>
      <c r="F28" s="50"/>
      <c r="G28" s="43"/>
      <c r="H28" s="50"/>
      <c r="I28" s="50"/>
      <c r="J28" s="50"/>
      <c r="K28" s="50"/>
      <c r="L28" s="50"/>
      <c r="M28" s="50"/>
      <c r="N28" s="50"/>
      <c r="O28" s="50"/>
      <c r="P28" s="50"/>
      <c r="Q28" s="50"/>
      <c r="R28" s="50"/>
      <c r="S28" s="50"/>
      <c r="T28" s="50"/>
      <c r="U28" s="50"/>
      <c r="V28" s="50"/>
      <c r="W28" s="50"/>
      <c r="X28" s="50"/>
      <c r="Y28" s="67"/>
      <c r="Z28" s="67"/>
      <c r="AA28" s="68"/>
      <c r="AB28" s="66"/>
      <c r="AC28" s="66"/>
    </row>
    <row r="29" spans="1:27" s="41" customFormat="1" ht="15">
      <c r="A29" s="40"/>
      <c r="B29" s="42"/>
      <c r="C29" s="43"/>
      <c r="D29" s="43"/>
      <c r="E29" s="43"/>
      <c r="F29" s="43"/>
      <c r="G29" s="43"/>
      <c r="H29" s="43"/>
      <c r="I29" s="43"/>
      <c r="J29" s="43"/>
      <c r="K29" s="43"/>
      <c r="L29" s="43"/>
      <c r="M29" s="43"/>
      <c r="N29" s="43"/>
      <c r="O29" s="43"/>
      <c r="P29" s="43"/>
      <c r="Q29" s="43"/>
      <c r="R29" s="43"/>
      <c r="S29" s="43"/>
      <c r="T29" s="43"/>
      <c r="U29" s="43"/>
      <c r="V29" s="43"/>
      <c r="W29" s="43"/>
      <c r="X29" s="43"/>
      <c r="Y29" s="43"/>
      <c r="Z29" s="43"/>
      <c r="AA29" s="44"/>
    </row>
    <row r="30" ht="12.75">
      <c r="A30" s="51" t="s">
        <v>33</v>
      </c>
    </row>
    <row r="31" ht="12.75">
      <c r="A31" t="s">
        <v>34</v>
      </c>
    </row>
    <row r="32" ht="12.75">
      <c r="A32" t="s">
        <v>35</v>
      </c>
    </row>
  </sheetData>
  <mergeCells count="16">
    <mergeCell ref="B25:Z25"/>
    <mergeCell ref="B27:F27"/>
    <mergeCell ref="A1:K1"/>
    <mergeCell ref="N1:Z1"/>
    <mergeCell ref="B7:Z7"/>
    <mergeCell ref="B14:Z14"/>
    <mergeCell ref="B2:Z2"/>
    <mergeCell ref="B3:Z3"/>
    <mergeCell ref="B4:Z4"/>
    <mergeCell ref="C5:F5"/>
    <mergeCell ref="R5:U5"/>
    <mergeCell ref="W5:Z5"/>
    <mergeCell ref="B19:Z19"/>
    <mergeCell ref="B16:F16"/>
    <mergeCell ref="H5:K5"/>
    <mergeCell ref="M5:P5"/>
  </mergeCells>
  <printOptions/>
  <pageMargins left="0.75" right="0.63" top="0.41" bottom="0.43" header="0.31"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ICF</cp:lastModifiedBy>
  <cp:lastPrinted>2007-09-07T14:50:16Z</cp:lastPrinted>
  <dcterms:created xsi:type="dcterms:W3CDTF">2007-06-21T18:38:42Z</dcterms:created>
  <dcterms:modified xsi:type="dcterms:W3CDTF">2007-09-07T18:40:44Z</dcterms:modified>
  <cp:category/>
  <cp:version/>
  <cp:contentType/>
  <cp:contentStatus/>
</cp:coreProperties>
</file>