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446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<sst xmlns="http://schemas.openxmlformats.org/spreadsheetml/2006/main" count="330" uniqueCount="228">
  <si>
    <t>NSF Organization</t>
  </si>
  <si>
    <t>Award Number</t>
  </si>
  <si>
    <t>Title</t>
  </si>
  <si>
    <t>Principal Investigator</t>
  </si>
  <si>
    <t>Organization</t>
  </si>
  <si>
    <t>Co-PI Name(s)</t>
  </si>
  <si>
    <t>Program Manager</t>
  </si>
  <si>
    <t>DRL</t>
  </si>
  <si>
    <t>Integrating Ethics into Graduate Training in the Environmental Sciences</t>
  </si>
  <si>
    <t>Tuana, Nancy</t>
  </si>
  <si>
    <t>Pennsylvania State Univ University Park</t>
  </si>
  <si>
    <t>Donald Brown, Kenneth Davis, James Shortle, Klaus Keller</t>
  </si>
  <si>
    <t>Myles G. Boylan</t>
  </si>
  <si>
    <t>EEC</t>
  </si>
  <si>
    <t>ENHANCING ENGINEERING RESPONSIBILITY WITH HUMANITARIAN ETHICS: Theory and Practice of Humanitarian Ethics in Graduate Engineering Education</t>
  </si>
  <si>
    <t>Lucena, Juan</t>
  </si>
  <si>
    <t>Colorado School of Mines</t>
  </si>
  <si>
    <t xml:space="preserve">Carl Mitcham, Junko Munakata Marr, Marcelo Simoes, Jon Leydens </t>
  </si>
  <si>
    <t>Sue Kemnitzer</t>
  </si>
  <si>
    <t>DGE</t>
  </si>
  <si>
    <t>Training Graduate Students in the Responsible Conduct of Research</t>
  </si>
  <si>
    <t>Sowell, Robert</t>
  </si>
  <si>
    <t>Council of Graduate Schools</t>
  </si>
  <si>
    <t>Carol F. Stoel</t>
  </si>
  <si>
    <t>IIS</t>
  </si>
  <si>
    <t>Collaborative Research:    Ethics Education in Computing - A Moral Development/Constructivist Approach</t>
  </si>
  <si>
    <t>Dark, Melissa</t>
  </si>
  <si>
    <t>Purdue University</t>
  </si>
  <si>
    <t>Nathan Harter</t>
  </si>
  <si>
    <t>Ephraim P. Glinert</t>
  </si>
  <si>
    <t>Garcia, Mario</t>
  </si>
  <si>
    <t>Texas A&amp;M University Corpus Christi</t>
  </si>
  <si>
    <t>Morales, Linda</t>
  </si>
  <si>
    <t>Texas A&amp;M University-Commerce</t>
  </si>
  <si>
    <t>SES</t>
  </si>
  <si>
    <t>EESE:  Development &amp; Evaluation of a Work Practices Approach for Ethics Education in Science &amp; Engineering</t>
  </si>
  <si>
    <t>Mumford, Michael</t>
  </si>
  <si>
    <t>University of Oklahoma Norman Campus</t>
  </si>
  <si>
    <t>Robert Palmer, Frederick Carr, Morris Foster</t>
  </si>
  <si>
    <t>Laurel A. Smith-Doerr</t>
  </si>
  <si>
    <t>EESE: Problem-Based Learning for Ethics: Graduate Curriculum for Science and Engineering</t>
  </si>
  <si>
    <t>Eldridge, Charles</t>
  </si>
  <si>
    <t>Wake Forest University School of Medicine</t>
  </si>
  <si>
    <t xml:space="preserve">Nancy Jones </t>
  </si>
  <si>
    <t>Bridging Macro and Micro Ethics:  Advancing Ethics Education for Nano-Scale Researchers</t>
  </si>
  <si>
    <t>Laursen, Tod</t>
  </si>
  <si>
    <t>Duke University</t>
  </si>
  <si>
    <t>Timothy Lenoir, Robert Clark, Elizabeth Kiss, Daniel Vallero</t>
  </si>
  <si>
    <t>Decision-Space Navigation Modules for Software Engineering Ethics Cases</t>
  </si>
  <si>
    <t>Maner, Walter</t>
  </si>
  <si>
    <t>Bowling Green State University</t>
  </si>
  <si>
    <t>A Narrative Approach to Ethics for S&amp;E Graduate Students</t>
  </si>
  <si>
    <t>Broome, Taft</t>
  </si>
  <si>
    <t>Howard University</t>
  </si>
  <si>
    <t>Segun Gbadegesin</t>
  </si>
  <si>
    <t>Ethics Training for Engineers in Emerging Technologies and Fieldwork in Developing Communities</t>
  </si>
  <si>
    <t>Louis, Garrick</t>
  </si>
  <si>
    <t>University of Virginia Main Campus</t>
  </si>
  <si>
    <t>Michael Gorman, Nathan Swami</t>
  </si>
  <si>
    <t>EESE:  A Model Curriculum for Land Grant Universities in Research Ethics</t>
  </si>
  <si>
    <t>Comstock, Gary</t>
  </si>
  <si>
    <t>North Carolina State University</t>
  </si>
  <si>
    <t>Brenda Alston-Mills, Christine Grant</t>
  </si>
  <si>
    <t>EESE:  Nationwide Nanotechnology Ethics Education  Development</t>
  </si>
  <si>
    <t>Fleddermann, Charles</t>
  </si>
  <si>
    <t>University of New Mexico</t>
  </si>
  <si>
    <t>Charles Fleddermann</t>
  </si>
  <si>
    <t>EESE: Maryland Initiative on Research Ethics</t>
  </si>
  <si>
    <t>Greer, Sandra</t>
  </si>
  <si>
    <t>University of Maryland College Park</t>
  </si>
  <si>
    <t xml:space="preserve">Arthur Popper, Robert Dooling </t>
  </si>
  <si>
    <t>EESE:   Graduate Education in Research Ethics for Scientists and Engineers</t>
  </si>
  <si>
    <t>Ferrer-Negron, Jorge</t>
  </si>
  <si>
    <t>University of Puerto Rico Mayaguez</t>
  </si>
  <si>
    <t>William Frey, Efrain O'Neill-Carrillo, Didier Valdes, Carlos Rios-Velazquez</t>
  </si>
  <si>
    <t>Elmima C. Johnson</t>
  </si>
  <si>
    <t>Collaborative: Ethics in the Details</t>
  </si>
  <si>
    <t>Davis, Michael</t>
  </si>
  <si>
    <t>Illinois Institute of Technology</t>
  </si>
  <si>
    <t>Vivian Weil, Kathryn Riley</t>
  </si>
  <si>
    <t>Feinerman, Alan</t>
  </si>
  <si>
    <t>University of Illinois at Chicago</t>
  </si>
  <si>
    <t>Robert L. Norwood</t>
  </si>
  <si>
    <t>EESE:    University of Kansas Initiative on Ethics Education in Science and Engineering (KUI-EESE)</t>
  </si>
  <si>
    <t>Rosenbloom, Joshua</t>
  </si>
  <si>
    <t>University of Kansas Center for Research Inc</t>
  </si>
  <si>
    <t>Douglas May,  Steven Starrett, Daniel Bernstein, Richard De George</t>
  </si>
  <si>
    <t>Learning Units on Law and Ethics in Software Engineering</t>
  </si>
  <si>
    <t>Kaner, Cem</t>
  </si>
  <si>
    <t>Florida Institute of Technology</t>
  </si>
  <si>
    <t>EESE: Ethics Instruction for International Graduate Students in Engineering</t>
  </si>
  <si>
    <t>Lawson, William D.</t>
  </si>
  <si>
    <t>Texas Tech University</t>
  </si>
  <si>
    <t>Katherine Austin, Greta Griffee, Byron Newberry</t>
  </si>
  <si>
    <t>EESE: Role-Play Scenarios for Teaching Responsible Conduct of Research</t>
  </si>
  <si>
    <t>Loui, Michael</t>
  </si>
  <si>
    <t>University of Illinois at Urbana-Champaign</t>
  </si>
  <si>
    <t>Carolyn Gunsalus</t>
  </si>
  <si>
    <t>CNS</t>
  </si>
  <si>
    <t>The Foundations of Research Ethics for Engineers: A Proposal to Develop a Curricular Package for Graduate Engineering Programs</t>
  </si>
  <si>
    <t>Nichols, Steven</t>
  </si>
  <si>
    <t>University of Texas at Austin</t>
  </si>
  <si>
    <t>Hillary Hart, O. Christene Moore</t>
  </si>
  <si>
    <t>Harriet G. Taylor</t>
  </si>
  <si>
    <t>EESE:  Debating Science: A New Model for Ethics Education in Science and Engineering</t>
  </si>
  <si>
    <t>Scott, N. Dane</t>
  </si>
  <si>
    <t>University of Montana</t>
  </si>
  <si>
    <t>Rebecca Bendick, Christopher Preston</t>
  </si>
  <si>
    <t>EF</t>
  </si>
  <si>
    <t>Nano-ethics on the World Wide Web: Helping Faculty Enhance Graduate Education</t>
  </si>
  <si>
    <t>Brainard, Suzanne G</t>
  </si>
  <si>
    <t>Universit of Washington</t>
  </si>
  <si>
    <t>Francois C. Baneyx, Andrew R. Light, Majorie A. Olmstead, Buddy D. Ratner</t>
  </si>
  <si>
    <t>Carter Kimsey</t>
  </si>
  <si>
    <t>DBI</t>
  </si>
  <si>
    <t>Preparing Current and Future Researchers to Understand Ethical Perimters of Research, from Inception to Dissemination</t>
  </si>
  <si>
    <t>Guadalupe, Ana R.</t>
  </si>
  <si>
    <t>University of Puerto Rico Piedras</t>
  </si>
  <si>
    <t>Collaborative Research: Educational Simulation for Computing and Information Ethics</t>
  </si>
  <si>
    <t>Fleischmann, Kenneth</t>
  </si>
  <si>
    <t>Ephraim Glinert</t>
  </si>
  <si>
    <t>Wallace, William</t>
  </si>
  <si>
    <t>Rensselaer Polytechnic Institute</t>
  </si>
  <si>
    <t>Ephrain Glinert</t>
  </si>
  <si>
    <t>Robbins, Russell</t>
  </si>
  <si>
    <t>Marist College</t>
  </si>
  <si>
    <t>International Dimensions of Ethics Education in Science and Engineering</t>
  </si>
  <si>
    <t>University of Massachusetts Amherst</t>
  </si>
  <si>
    <t>Marc Achermann, Martha J. Peterson, Paula L. Stamps, Beverly P. Woolf</t>
  </si>
  <si>
    <t>GEO</t>
  </si>
  <si>
    <t>Collaborative Research: Graduate Ethics Education for Future Geospaital Technology Professionals</t>
  </si>
  <si>
    <t>Wright, Dawn</t>
  </si>
  <si>
    <t>Oregon State University</t>
  </si>
  <si>
    <t>Jill Karsten</t>
  </si>
  <si>
    <t>Harvey, Francis J.</t>
  </si>
  <si>
    <t>University of Minnesota-Twin Cities</t>
  </si>
  <si>
    <t>DiBiase, David</t>
  </si>
  <si>
    <t>Ethics Fellows in Engineering</t>
  </si>
  <si>
    <t>Domski, Mary</t>
  </si>
  <si>
    <t>Glenabah Martinez</t>
  </si>
  <si>
    <t>Sylvia Spengler</t>
  </si>
  <si>
    <t>Institue for Science, Technology, Ethics, and Policy</t>
  </si>
  <si>
    <t>Roach, Steven M.</t>
  </si>
  <si>
    <t>University of Texas El Paso</t>
  </si>
  <si>
    <t>John C. McClure, Jules Simon</t>
  </si>
  <si>
    <t>RAISE Program: Research and Integrtiy in Science &amp; Engineering</t>
  </si>
  <si>
    <t>Powers, Thomas M.</t>
  </si>
  <si>
    <t>University of Delware</t>
  </si>
  <si>
    <t>Mark E. Greene, William J. Ullman</t>
  </si>
  <si>
    <t>Cater Kimsey</t>
  </si>
  <si>
    <t>Research and Communication Ethics Project</t>
  </si>
  <si>
    <t>Glymour, Bruce</t>
  </si>
  <si>
    <t xml:space="preserve">Kansas State University </t>
  </si>
  <si>
    <t>Ronald G. Downey, Amy L. Lara, David A. Rintoul, Oliver L. Weaver</t>
  </si>
  <si>
    <t>Developing and Interface for Science and Ethics (DISE)</t>
  </si>
  <si>
    <t>Tarleton, Heather P.</t>
  </si>
  <si>
    <t>University of California Los Angeles</t>
  </si>
  <si>
    <t>Extend and Assess Research Ethics Education (EAREE)</t>
  </si>
  <si>
    <t>Anyansi-Archibong, Chi B.</t>
  </si>
  <si>
    <t>North Carolina Agricultural &amp; Technical State University</t>
  </si>
  <si>
    <t>Brenda Alston-Mills, A. Ayanna Boyd-Williams, Gary L. Comstock, Christine S. Grant</t>
  </si>
  <si>
    <t>Fountain, Jane</t>
  </si>
  <si>
    <t>0832697</t>
  </si>
  <si>
    <t>Filling the gap: improving education on the ethics of animal use in biological field research</t>
  </si>
  <si>
    <t>Mark Wallace</t>
  </si>
  <si>
    <t>Howard Curzer,  Peter Muhlberger,  Gad Perry</t>
  </si>
  <si>
    <t>0832912</t>
  </si>
  <si>
    <t>Ethically Contentious Research and Innovation: An Interdisciplinary and Interinstitutional Experiment in Ethics Education and Assessment</t>
  </si>
  <si>
    <t>Roberta Berry</t>
  </si>
  <si>
    <t>GA Tech Research Corporation - GA Institute of Technology</t>
  </si>
  <si>
    <t>Kathleen Kinlaw, Robert Kirkman, Wendy Newstetter, Edward Queen</t>
  </si>
  <si>
    <t>0832944</t>
  </si>
  <si>
    <t>Integrating Microethics and Macroethics in Graduate Science and Engineering Education: Development and Assessment of Instructional Models</t>
  </si>
  <si>
    <t>Joseph Herkert</t>
  </si>
  <si>
    <t>Arizona State University</t>
  </si>
  <si>
    <t>Heather Canary, Karin Ellison, Jameson M. Wetmore</t>
  </si>
  <si>
    <t>0832914</t>
  </si>
  <si>
    <t>A Mental Models Approach to Ethical Decision-Making</t>
  </si>
  <si>
    <t>Julie Downs</t>
  </si>
  <si>
    <t>Carnegie-Mellon University</t>
  </si>
  <si>
    <t>Peter Madsen</t>
  </si>
  <si>
    <t>0832843</t>
  </si>
  <si>
    <t>Collaborative Research: The Responsible Conduct of Computational Modeling and Research</t>
  </si>
  <si>
    <t>Michael Loui</t>
  </si>
  <si>
    <t>University of Illinois Urbana-Champaign</t>
  </si>
  <si>
    <t>Harry Dankowicz, Sara Wilson</t>
  </si>
  <si>
    <t>0832844</t>
  </si>
  <si>
    <t>Matthew Keefer</t>
  </si>
  <si>
    <t>University of Missouri-Saint Louis</t>
  </si>
  <si>
    <t>0832862</t>
  </si>
  <si>
    <t>University of Michigan Comprehensive Ethics Training Program in Basic and Social Sciences and Engineering</t>
  </si>
  <si>
    <t>Kate Barald</t>
  </si>
  <si>
    <t>University of Michigan Ann Arbor</t>
  </si>
  <si>
    <t>Myron Gutmann, Douglas Noll</t>
  </si>
  <si>
    <t>0832870</t>
  </si>
  <si>
    <t>Incorporating Diverse Perspectives into the Three R's of Ethics Education</t>
  </si>
  <si>
    <t>Diane Rickerl</t>
  </si>
  <si>
    <t>South Dakota State University</t>
  </si>
  <si>
    <t>Dawn Frank, Timothy Nichols, Gregory Peterson, High Smeltekop</t>
  </si>
  <si>
    <t>0832852</t>
  </si>
  <si>
    <t>GILEE: Establishing a Graduate Interdisciplinary Liberal Engineering Ethics Curriculum</t>
  </si>
  <si>
    <t>Ishwar Puri</t>
  </si>
  <si>
    <t>Virginia Polytechnic Institute and State University</t>
  </si>
  <si>
    <t>Vinod Lohani, Roop Mahajan, Joseph Pitt, Richard Wokutch</t>
  </si>
  <si>
    <t>0832738</t>
  </si>
  <si>
    <t>Sohail Murad</t>
  </si>
  <si>
    <t>Ludwig Carlos Nitsche, Lewis Wedgewood</t>
  </si>
  <si>
    <t>0832829</t>
  </si>
  <si>
    <t>Eui Park</t>
  </si>
  <si>
    <t>0832922</t>
  </si>
  <si>
    <t>Responsible Conduct of Research in Science and Engineering Education: Moral Motivation and Ethical Sensitivity in Multi-National Graduate Students</t>
  </si>
  <si>
    <t>Michael Bowler</t>
  </si>
  <si>
    <t>Michigan Technological University</t>
  </si>
  <si>
    <t>Susan Amato-Henderson, Joseph Holles, Ted Lockart, Jingfang Ren</t>
  </si>
  <si>
    <t>0832873</t>
  </si>
  <si>
    <t>Ethics Education for Participatory Urban Sensing</t>
  </si>
  <si>
    <t>Deborah Estrin</t>
  </si>
  <si>
    <t>Jeffrey Burke, Mark Hansen</t>
  </si>
  <si>
    <t>0832891</t>
  </si>
  <si>
    <t>Development of an Ethics of Sustainability Program</t>
  </si>
  <si>
    <t>Charles Kibert</t>
  </si>
  <si>
    <t>University of Florida</t>
  </si>
  <si>
    <t>Martha Monroe, Anna Peterson, Les Thiele</t>
  </si>
  <si>
    <t>0832861</t>
  </si>
  <si>
    <t>Development of Educational Materials for and a Pilot Graduate Course in Engineering Ethics</t>
  </si>
  <si>
    <t>Paolo Gardoni</t>
  </si>
  <si>
    <t>Texas Engineering Experiment Station</t>
  </si>
  <si>
    <t>Charles Harris, Eric Lindquist, Colleen Murphy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</si>
</sst>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1.421875" style="0" customWidth="1"/>
    <col min="2" max="2" width="10.00390625" style="0" customWidth="1"/>
    <col min="3" max="3" width="27.7109375" style="0" customWidth="1"/>
    <col min="4" max="4" width="16.421875" style="0" customWidth="1"/>
    <col min="5" max="5" width="17.7109375" style="0" customWidth="1"/>
    <col min="6" max="6" width="21.00390625" style="0" customWidth="1"/>
    <col min="7" max="7" width="21.28125" style="0" customWidth="1"/>
  </cols>
  <sheetData>
    <row r="1" spans="1:7" ht="34.5" customHeight="1" thickBot="1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</row>
    <row r="2" spans="1:7" ht="39.75" customHeight="1">
      <c r="A2" s="9" t="s">
        <v>7</v>
      </c>
      <c r="B2" s="10" t="str">
        <f>"0529766"</f>
        <v>0529766</v>
      </c>
      <c r="C2" s="10" t="s">
        <v>8</v>
      </c>
      <c r="D2" s="10" t="s">
        <v>9</v>
      </c>
      <c r="E2" s="10" t="s">
        <v>10</v>
      </c>
      <c r="F2" s="10" t="s">
        <v>11</v>
      </c>
      <c r="G2" s="11" t="s">
        <v>12</v>
      </c>
    </row>
    <row r="3" spans="1:7" ht="39.75" customHeight="1">
      <c r="A3" s="12" t="s">
        <v>13</v>
      </c>
      <c r="B3" s="1" t="str">
        <f>"0529777"</f>
        <v>0529777</v>
      </c>
      <c r="C3" s="1" t="s">
        <v>14</v>
      </c>
      <c r="D3" s="1" t="s">
        <v>15</v>
      </c>
      <c r="E3" s="1" t="s">
        <v>16</v>
      </c>
      <c r="F3" s="1" t="s">
        <v>17</v>
      </c>
      <c r="G3" s="13" t="s">
        <v>18</v>
      </c>
    </row>
    <row r="4" spans="1:7" ht="39.75" customHeight="1">
      <c r="A4" s="12" t="s">
        <v>19</v>
      </c>
      <c r="B4" s="1" t="str">
        <f>"0529781"</f>
        <v>0529781</v>
      </c>
      <c r="C4" s="1" t="s">
        <v>20</v>
      </c>
      <c r="D4" s="1" t="s">
        <v>21</v>
      </c>
      <c r="E4" s="1" t="s">
        <v>22</v>
      </c>
      <c r="F4" s="1"/>
      <c r="G4" s="13" t="s">
        <v>23</v>
      </c>
    </row>
    <row r="5" spans="1:7" ht="39.75" customHeight="1">
      <c r="A5" s="14" t="s">
        <v>24</v>
      </c>
      <c r="B5" s="2" t="str">
        <f>"0529885"</f>
        <v>0529885</v>
      </c>
      <c r="C5" s="2" t="s">
        <v>25</v>
      </c>
      <c r="D5" s="2" t="s">
        <v>26</v>
      </c>
      <c r="E5" s="2" t="s">
        <v>27</v>
      </c>
      <c r="F5" s="2" t="s">
        <v>28</v>
      </c>
      <c r="G5" s="15" t="s">
        <v>29</v>
      </c>
    </row>
    <row r="6" spans="1:7" ht="39.75" customHeight="1">
      <c r="A6" s="14" t="s">
        <v>24</v>
      </c>
      <c r="B6" s="2" t="str">
        <f>"0529834"</f>
        <v>0529834</v>
      </c>
      <c r="C6" s="2" t="s">
        <v>25</v>
      </c>
      <c r="D6" s="2" t="s">
        <v>30</v>
      </c>
      <c r="E6" s="2" t="s">
        <v>31</v>
      </c>
      <c r="F6" s="2"/>
      <c r="G6" s="15" t="s">
        <v>29</v>
      </c>
    </row>
    <row r="7" spans="1:7" ht="39.75" customHeight="1">
      <c r="A7" s="14" t="s">
        <v>24</v>
      </c>
      <c r="B7" s="2" t="str">
        <f>"0529849"</f>
        <v>0529849</v>
      </c>
      <c r="C7" s="2" t="s">
        <v>25</v>
      </c>
      <c r="D7" s="2" t="s">
        <v>32</v>
      </c>
      <c r="E7" s="2" t="s">
        <v>33</v>
      </c>
      <c r="F7" s="2"/>
      <c r="G7" s="15" t="s">
        <v>29</v>
      </c>
    </row>
    <row r="8" spans="1:7" ht="39.75" customHeight="1">
      <c r="A8" s="14" t="s">
        <v>34</v>
      </c>
      <c r="B8" s="2" t="str">
        <f>"0529910"</f>
        <v>0529910</v>
      </c>
      <c r="C8" s="2" t="s">
        <v>35</v>
      </c>
      <c r="D8" s="2" t="s">
        <v>36</v>
      </c>
      <c r="E8" s="2" t="s">
        <v>37</v>
      </c>
      <c r="F8" s="2" t="s">
        <v>38</v>
      </c>
      <c r="G8" s="15" t="s">
        <v>39</v>
      </c>
    </row>
    <row r="9" spans="1:7" ht="39.75" customHeight="1">
      <c r="A9" s="14" t="s">
        <v>34</v>
      </c>
      <c r="B9" s="2" t="str">
        <f>"0530028"</f>
        <v>0530028</v>
      </c>
      <c r="C9" s="2" t="s">
        <v>40</v>
      </c>
      <c r="D9" s="2" t="s">
        <v>41</v>
      </c>
      <c r="E9" s="2" t="s">
        <v>42</v>
      </c>
      <c r="F9" s="2" t="s">
        <v>43</v>
      </c>
      <c r="G9" s="15" t="s">
        <v>39</v>
      </c>
    </row>
    <row r="10" spans="1:7" ht="39.75" customHeight="1">
      <c r="A10" s="14" t="s">
        <v>13</v>
      </c>
      <c r="B10" s="2" t="str">
        <f>"0530053"</f>
        <v>0530053</v>
      </c>
      <c r="C10" s="2" t="s">
        <v>44</v>
      </c>
      <c r="D10" s="2" t="s">
        <v>45</v>
      </c>
      <c r="E10" s="2" t="s">
        <v>46</v>
      </c>
      <c r="F10" s="2" t="s">
        <v>47</v>
      </c>
      <c r="G10" s="15" t="s">
        <v>18</v>
      </c>
    </row>
    <row r="11" spans="1:7" ht="39.75" customHeight="1">
      <c r="A11" s="14" t="s">
        <v>24</v>
      </c>
      <c r="B11" s="2" t="str">
        <f>"0530064"</f>
        <v>0530064</v>
      </c>
      <c r="C11" s="2" t="s">
        <v>48</v>
      </c>
      <c r="D11" s="2" t="s">
        <v>49</v>
      </c>
      <c r="E11" s="2" t="s">
        <v>50</v>
      </c>
      <c r="F11" s="2"/>
      <c r="G11" s="15" t="s">
        <v>29</v>
      </c>
    </row>
    <row r="12" spans="1:7" ht="39.75" customHeight="1">
      <c r="A12" s="14" t="s">
        <v>34</v>
      </c>
      <c r="B12" s="2" t="str">
        <f>"0530068"</f>
        <v>0530068</v>
      </c>
      <c r="C12" s="2" t="s">
        <v>51</v>
      </c>
      <c r="D12" s="2" t="s">
        <v>52</v>
      </c>
      <c r="E12" s="2" t="s">
        <v>53</v>
      </c>
      <c r="F12" s="2" t="s">
        <v>54</v>
      </c>
      <c r="G12" s="15" t="s">
        <v>39</v>
      </c>
    </row>
    <row r="13" spans="1:7" ht="39.75" customHeight="1">
      <c r="A13" s="14" t="s">
        <v>13</v>
      </c>
      <c r="B13" s="2" t="str">
        <f>"0530100"</f>
        <v>0530100</v>
      </c>
      <c r="C13" s="2" t="s">
        <v>55</v>
      </c>
      <c r="D13" s="2" t="s">
        <v>56</v>
      </c>
      <c r="E13" s="2" t="s">
        <v>57</v>
      </c>
      <c r="F13" s="2" t="s">
        <v>58</v>
      </c>
      <c r="G13" s="15" t="s">
        <v>18</v>
      </c>
    </row>
    <row r="14" spans="1:7" ht="39.75" customHeight="1">
      <c r="A14" s="14" t="s">
        <v>34</v>
      </c>
      <c r="B14" s="2" t="str">
        <f>"0530217"</f>
        <v>0530217</v>
      </c>
      <c r="C14" s="2" t="s">
        <v>59</v>
      </c>
      <c r="D14" s="2" t="s">
        <v>60</v>
      </c>
      <c r="E14" s="2" t="s">
        <v>61</v>
      </c>
      <c r="F14" s="2" t="s">
        <v>62</v>
      </c>
      <c r="G14" s="15" t="s">
        <v>39</v>
      </c>
    </row>
    <row r="15" spans="1:7" ht="39.75" customHeight="1">
      <c r="A15" s="14" t="s">
        <v>34</v>
      </c>
      <c r="B15" s="2" t="str">
        <f>"0629278"</f>
        <v>0629278</v>
      </c>
      <c r="C15" s="2" t="s">
        <v>63</v>
      </c>
      <c r="D15" s="2" t="s">
        <v>64</v>
      </c>
      <c r="E15" s="2" t="s">
        <v>65</v>
      </c>
      <c r="F15" s="2" t="s">
        <v>66</v>
      </c>
      <c r="G15" s="15" t="s">
        <v>39</v>
      </c>
    </row>
    <row r="16" spans="1:7" ht="39.75" customHeight="1">
      <c r="A16" s="14" t="s">
        <v>34</v>
      </c>
      <c r="B16" s="2" t="str">
        <f>"0629294"</f>
        <v>0629294</v>
      </c>
      <c r="C16" s="2" t="s">
        <v>67</v>
      </c>
      <c r="D16" s="2" t="s">
        <v>68</v>
      </c>
      <c r="E16" s="2" t="s">
        <v>69</v>
      </c>
      <c r="F16" s="2" t="s">
        <v>70</v>
      </c>
      <c r="G16" s="15" t="s">
        <v>39</v>
      </c>
    </row>
    <row r="17" spans="1:7" ht="39.75" customHeight="1">
      <c r="A17" s="14" t="s">
        <v>7</v>
      </c>
      <c r="B17" s="2" t="str">
        <f>"0629377"</f>
        <v>0629377</v>
      </c>
      <c r="C17" s="2" t="s">
        <v>71</v>
      </c>
      <c r="D17" s="2" t="s">
        <v>72</v>
      </c>
      <c r="E17" s="2" t="s">
        <v>73</v>
      </c>
      <c r="F17" s="2" t="s">
        <v>74</v>
      </c>
      <c r="G17" s="15" t="s">
        <v>75</v>
      </c>
    </row>
    <row r="18" spans="1:7" ht="39.75" customHeight="1">
      <c r="A18" s="14" t="s">
        <v>13</v>
      </c>
      <c r="B18" s="2" t="str">
        <f>"0629416"</f>
        <v>0629416</v>
      </c>
      <c r="C18" s="2" t="s">
        <v>76</v>
      </c>
      <c r="D18" s="2" t="s">
        <v>77</v>
      </c>
      <c r="E18" s="2" t="s">
        <v>78</v>
      </c>
      <c r="F18" s="2" t="s">
        <v>79</v>
      </c>
      <c r="G18" s="15" t="s">
        <v>18</v>
      </c>
    </row>
    <row r="19" spans="1:7" ht="39.75" customHeight="1">
      <c r="A19" s="14" t="s">
        <v>13</v>
      </c>
      <c r="B19" s="2" t="str">
        <f>"0629393"</f>
        <v>0629393</v>
      </c>
      <c r="C19" s="2" t="s">
        <v>76</v>
      </c>
      <c r="D19" s="2" t="s">
        <v>80</v>
      </c>
      <c r="E19" s="2" t="s">
        <v>81</v>
      </c>
      <c r="F19" s="2"/>
      <c r="G19" s="15" t="s">
        <v>82</v>
      </c>
    </row>
    <row r="20" spans="1:7" ht="39.75" customHeight="1">
      <c r="A20" s="14" t="s">
        <v>7</v>
      </c>
      <c r="B20" s="2" t="str">
        <f>"0629443"</f>
        <v>0629443</v>
      </c>
      <c r="C20" s="2" t="s">
        <v>83</v>
      </c>
      <c r="D20" s="2" t="s">
        <v>84</v>
      </c>
      <c r="E20" s="2" t="s">
        <v>85</v>
      </c>
      <c r="F20" s="2" t="s">
        <v>86</v>
      </c>
      <c r="G20" s="15" t="s">
        <v>12</v>
      </c>
    </row>
    <row r="21" spans="1:7" ht="39.75" customHeight="1">
      <c r="A21" s="14" t="s">
        <v>24</v>
      </c>
      <c r="B21" s="2" t="str">
        <f>"0629454"</f>
        <v>0629454</v>
      </c>
      <c r="C21" s="2" t="s">
        <v>87</v>
      </c>
      <c r="D21" s="2" t="s">
        <v>88</v>
      </c>
      <c r="E21" s="2" t="s">
        <v>89</v>
      </c>
      <c r="F21" s="2"/>
      <c r="G21" s="15" t="s">
        <v>29</v>
      </c>
    </row>
    <row r="22" spans="1:7" ht="39.75" customHeight="1">
      <c r="A22" s="14" t="s">
        <v>13</v>
      </c>
      <c r="B22" s="2" t="str">
        <f>"0629344"</f>
        <v>0629344</v>
      </c>
      <c r="C22" s="2" t="s">
        <v>90</v>
      </c>
      <c r="D22" s="2" t="s">
        <v>91</v>
      </c>
      <c r="E22" s="2" t="s">
        <v>92</v>
      </c>
      <c r="F22" s="2" t="s">
        <v>93</v>
      </c>
      <c r="G22" s="15" t="s">
        <v>18</v>
      </c>
    </row>
    <row r="23" spans="1:7" ht="39.75" customHeight="1">
      <c r="A23" s="14" t="s">
        <v>13</v>
      </c>
      <c r="B23" s="2" t="str">
        <f>"0628814"</f>
        <v>0628814</v>
      </c>
      <c r="C23" s="2" t="s">
        <v>94</v>
      </c>
      <c r="D23" s="2" t="s">
        <v>95</v>
      </c>
      <c r="E23" s="2" t="s">
        <v>96</v>
      </c>
      <c r="F23" s="2" t="s">
        <v>97</v>
      </c>
      <c r="G23" s="15" t="s">
        <v>18</v>
      </c>
    </row>
    <row r="24" spans="1:7" ht="39.75" customHeight="1">
      <c r="A24" s="14" t="s">
        <v>98</v>
      </c>
      <c r="B24" s="2" t="str">
        <f>"0629475"</f>
        <v>0629475</v>
      </c>
      <c r="C24" s="2" t="s">
        <v>99</v>
      </c>
      <c r="D24" s="2" t="s">
        <v>100</v>
      </c>
      <c r="E24" s="2" t="s">
        <v>101</v>
      </c>
      <c r="F24" s="2" t="s">
        <v>102</v>
      </c>
      <c r="G24" s="15" t="s">
        <v>103</v>
      </c>
    </row>
    <row r="25" spans="1:7" ht="39.75" customHeight="1">
      <c r="A25" s="14" t="s">
        <v>34</v>
      </c>
      <c r="B25" s="2" t="str">
        <f>"0629520"</f>
        <v>0629520</v>
      </c>
      <c r="C25" s="2" t="s">
        <v>104</v>
      </c>
      <c r="D25" s="2" t="s">
        <v>105</v>
      </c>
      <c r="E25" s="2" t="s">
        <v>106</v>
      </c>
      <c r="F25" s="2" t="s">
        <v>107</v>
      </c>
      <c r="G25" s="15" t="s">
        <v>39</v>
      </c>
    </row>
    <row r="26" spans="1:7" ht="39.75" customHeight="1">
      <c r="A26" s="14" t="s">
        <v>108</v>
      </c>
      <c r="B26" s="2" t="str">
        <f>"0734915"</f>
        <v>0734915</v>
      </c>
      <c r="C26" s="2" t="s">
        <v>109</v>
      </c>
      <c r="D26" s="2" t="s">
        <v>110</v>
      </c>
      <c r="E26" s="2" t="s">
        <v>111</v>
      </c>
      <c r="F26" s="2" t="s">
        <v>112</v>
      </c>
      <c r="G26" s="15" t="s">
        <v>113</v>
      </c>
    </row>
    <row r="27" spans="1:7" ht="39.75" customHeight="1">
      <c r="A27" s="14" t="s">
        <v>114</v>
      </c>
      <c r="B27" s="2" t="str">
        <f>"0734906"</f>
        <v>0734906</v>
      </c>
      <c r="C27" s="2" t="s">
        <v>115</v>
      </c>
      <c r="D27" s="2" t="s">
        <v>116</v>
      </c>
      <c r="E27" s="2" t="s">
        <v>117</v>
      </c>
      <c r="F27" s="2"/>
      <c r="G27" s="15" t="s">
        <v>113</v>
      </c>
    </row>
    <row r="28" spans="1:7" ht="39.75" customHeight="1">
      <c r="A28" s="14" t="s">
        <v>24</v>
      </c>
      <c r="B28" s="2" t="str">
        <f>"0734894"</f>
        <v>0734894</v>
      </c>
      <c r="C28" s="2" t="s">
        <v>118</v>
      </c>
      <c r="D28" s="2" t="s">
        <v>119</v>
      </c>
      <c r="E28" s="2" t="s">
        <v>69</v>
      </c>
      <c r="F28" s="2"/>
      <c r="G28" s="15" t="s">
        <v>120</v>
      </c>
    </row>
    <row r="29" spans="1:7" ht="39.75" customHeight="1">
      <c r="A29" s="14" t="s">
        <v>24</v>
      </c>
      <c r="B29" s="2" t="str">
        <f>"0734879"</f>
        <v>0734879</v>
      </c>
      <c r="C29" s="2" t="s">
        <v>118</v>
      </c>
      <c r="D29" s="2" t="s">
        <v>121</v>
      </c>
      <c r="E29" s="2" t="s">
        <v>122</v>
      </c>
      <c r="F29" s="2"/>
      <c r="G29" s="15" t="s">
        <v>123</v>
      </c>
    </row>
    <row r="30" spans="1:7" ht="39.75" customHeight="1">
      <c r="A30" s="14" t="s">
        <v>24</v>
      </c>
      <c r="B30" s="2" t="str">
        <f>"0734899"</f>
        <v>0734899</v>
      </c>
      <c r="C30" s="2" t="s">
        <v>118</v>
      </c>
      <c r="D30" s="2" t="s">
        <v>124</v>
      </c>
      <c r="E30" s="2" t="s">
        <v>125</v>
      </c>
      <c r="F30" s="2"/>
      <c r="G30" s="15" t="s">
        <v>123</v>
      </c>
    </row>
    <row r="31" spans="1:7" ht="39.75" customHeight="1">
      <c r="A31" s="14" t="s">
        <v>34</v>
      </c>
      <c r="B31" s="2" t="str">
        <f>"0734887"</f>
        <v>0734887</v>
      </c>
      <c r="C31" s="2" t="s">
        <v>126</v>
      </c>
      <c r="D31" s="2" t="s">
        <v>161</v>
      </c>
      <c r="E31" s="2" t="s">
        <v>127</v>
      </c>
      <c r="F31" s="2" t="s">
        <v>128</v>
      </c>
      <c r="G31" s="15" t="s">
        <v>39</v>
      </c>
    </row>
    <row r="32" spans="1:7" ht="39.75" customHeight="1">
      <c r="A32" s="14" t="s">
        <v>129</v>
      </c>
      <c r="B32" s="2" t="str">
        <f>"0734903"</f>
        <v>0734903</v>
      </c>
      <c r="C32" s="2" t="s">
        <v>130</v>
      </c>
      <c r="D32" s="2" t="s">
        <v>131</v>
      </c>
      <c r="E32" s="2" t="s">
        <v>132</v>
      </c>
      <c r="F32" s="2"/>
      <c r="G32" s="15" t="s">
        <v>133</v>
      </c>
    </row>
    <row r="33" spans="1:7" ht="39.75" customHeight="1">
      <c r="A33" s="14" t="s">
        <v>129</v>
      </c>
      <c r="B33" s="2" t="str">
        <f>"0734824"</f>
        <v>0734824</v>
      </c>
      <c r="C33" s="2" t="s">
        <v>130</v>
      </c>
      <c r="D33" s="2" t="s">
        <v>134</v>
      </c>
      <c r="E33" s="2" t="s">
        <v>135</v>
      </c>
      <c r="F33" s="2"/>
      <c r="G33" s="15" t="s">
        <v>133</v>
      </c>
    </row>
    <row r="34" spans="1:7" ht="39.75" customHeight="1">
      <c r="A34" s="14" t="s">
        <v>129</v>
      </c>
      <c r="B34" s="2" t="str">
        <f>"0734888"</f>
        <v>0734888</v>
      </c>
      <c r="C34" s="2" t="s">
        <v>130</v>
      </c>
      <c r="D34" s="2" t="s">
        <v>136</v>
      </c>
      <c r="E34" s="2" t="s">
        <v>10</v>
      </c>
      <c r="F34" s="2"/>
      <c r="G34" s="15" t="s">
        <v>133</v>
      </c>
    </row>
    <row r="35" spans="1:7" ht="39.75" customHeight="1">
      <c r="A35" s="12" t="s">
        <v>24</v>
      </c>
      <c r="B35" s="1" t="str">
        <f>"0734784"</f>
        <v>0734784</v>
      </c>
      <c r="C35" s="1" t="s">
        <v>137</v>
      </c>
      <c r="D35" s="1" t="s">
        <v>138</v>
      </c>
      <c r="E35" s="1" t="s">
        <v>65</v>
      </c>
      <c r="F35" s="1" t="s">
        <v>139</v>
      </c>
      <c r="G35" s="13" t="s">
        <v>140</v>
      </c>
    </row>
    <row r="36" spans="1:7" ht="39.75" customHeight="1">
      <c r="A36" s="12" t="s">
        <v>24</v>
      </c>
      <c r="B36" s="1" t="str">
        <f>"0734912"</f>
        <v>0734912</v>
      </c>
      <c r="C36" s="1" t="s">
        <v>141</v>
      </c>
      <c r="D36" s="1" t="s">
        <v>142</v>
      </c>
      <c r="E36" s="1" t="s">
        <v>143</v>
      </c>
      <c r="F36" s="1" t="s">
        <v>144</v>
      </c>
      <c r="G36" s="13" t="s">
        <v>140</v>
      </c>
    </row>
    <row r="37" spans="1:7" ht="39.75" customHeight="1">
      <c r="A37" s="12" t="s">
        <v>114</v>
      </c>
      <c r="B37" s="1" t="str">
        <f>"0734865"</f>
        <v>0734865</v>
      </c>
      <c r="C37" s="1" t="s">
        <v>145</v>
      </c>
      <c r="D37" s="1" t="s">
        <v>146</v>
      </c>
      <c r="E37" s="1" t="s">
        <v>147</v>
      </c>
      <c r="F37" s="1" t="s">
        <v>148</v>
      </c>
      <c r="G37" s="13" t="s">
        <v>149</v>
      </c>
    </row>
    <row r="38" spans="1:7" ht="39.75" customHeight="1">
      <c r="A38" s="12" t="s">
        <v>114</v>
      </c>
      <c r="B38" s="1" t="str">
        <f>"0734922"</f>
        <v>0734922</v>
      </c>
      <c r="C38" s="1" t="s">
        <v>150</v>
      </c>
      <c r="D38" s="1" t="s">
        <v>151</v>
      </c>
      <c r="E38" s="1" t="s">
        <v>152</v>
      </c>
      <c r="F38" s="1" t="s">
        <v>153</v>
      </c>
      <c r="G38" s="13" t="s">
        <v>113</v>
      </c>
    </row>
    <row r="39" spans="1:7" ht="39.75" customHeight="1">
      <c r="A39" s="16" t="s">
        <v>114</v>
      </c>
      <c r="B39" s="6" t="str">
        <f>"0734928"</f>
        <v>0734928</v>
      </c>
      <c r="C39" s="6" t="s">
        <v>154</v>
      </c>
      <c r="D39" s="6" t="s">
        <v>155</v>
      </c>
      <c r="E39" s="6" t="s">
        <v>156</v>
      </c>
      <c r="F39" s="6"/>
      <c r="G39" s="17" t="s">
        <v>113</v>
      </c>
    </row>
    <row r="40" spans="1:7" ht="39.75" customHeight="1">
      <c r="A40" s="12" t="s">
        <v>114</v>
      </c>
      <c r="B40" s="1" t="str">
        <f>"0734919"</f>
        <v>0734919</v>
      </c>
      <c r="C40" s="1" t="s">
        <v>157</v>
      </c>
      <c r="D40" s="1" t="s">
        <v>158</v>
      </c>
      <c r="E40" s="1" t="s">
        <v>159</v>
      </c>
      <c r="F40" s="1" t="s">
        <v>160</v>
      </c>
      <c r="G40" s="13" t="s">
        <v>113</v>
      </c>
    </row>
    <row r="41" spans="1:7" ht="38.25">
      <c r="A41" s="18" t="s">
        <v>114</v>
      </c>
      <c r="B41" s="8" t="s">
        <v>162</v>
      </c>
      <c r="C41" s="7" t="s">
        <v>163</v>
      </c>
      <c r="D41" s="7" t="s">
        <v>164</v>
      </c>
      <c r="E41" s="7" t="s">
        <v>92</v>
      </c>
      <c r="F41" s="7" t="s">
        <v>165</v>
      </c>
      <c r="G41" s="19" t="s">
        <v>113</v>
      </c>
    </row>
    <row r="42" spans="1:7" ht="63.75">
      <c r="A42" s="14" t="s">
        <v>34</v>
      </c>
      <c r="B42" s="3" t="s">
        <v>166</v>
      </c>
      <c r="C42" s="4" t="s">
        <v>167</v>
      </c>
      <c r="D42" s="2" t="s">
        <v>168</v>
      </c>
      <c r="E42" s="2" t="s">
        <v>169</v>
      </c>
      <c r="F42" s="2" t="s">
        <v>170</v>
      </c>
      <c r="G42" s="15" t="s">
        <v>39</v>
      </c>
    </row>
    <row r="43" spans="1:7" ht="63.75">
      <c r="A43" s="14" t="s">
        <v>34</v>
      </c>
      <c r="B43" s="3" t="s">
        <v>171</v>
      </c>
      <c r="C43" s="4" t="s">
        <v>172</v>
      </c>
      <c r="D43" s="2" t="s">
        <v>173</v>
      </c>
      <c r="E43" s="2" t="s">
        <v>174</v>
      </c>
      <c r="F43" s="2" t="s">
        <v>175</v>
      </c>
      <c r="G43" s="15" t="s">
        <v>39</v>
      </c>
    </row>
    <row r="44" spans="1:7" ht="25.5">
      <c r="A44" s="14" t="s">
        <v>34</v>
      </c>
      <c r="B44" s="3" t="s">
        <v>176</v>
      </c>
      <c r="C44" s="4" t="s">
        <v>177</v>
      </c>
      <c r="D44" s="2" t="s">
        <v>178</v>
      </c>
      <c r="E44" s="2" t="s">
        <v>179</v>
      </c>
      <c r="F44" s="2" t="s">
        <v>180</v>
      </c>
      <c r="G44" s="15" t="s">
        <v>39</v>
      </c>
    </row>
    <row r="45" spans="1:7" ht="51">
      <c r="A45" s="14" t="s">
        <v>24</v>
      </c>
      <c r="B45" s="3" t="s">
        <v>181</v>
      </c>
      <c r="C45" s="4" t="s">
        <v>182</v>
      </c>
      <c r="D45" s="2" t="s">
        <v>183</v>
      </c>
      <c r="E45" s="2" t="s">
        <v>184</v>
      </c>
      <c r="F45" s="2" t="s">
        <v>185</v>
      </c>
      <c r="G45" s="15" t="s">
        <v>120</v>
      </c>
    </row>
    <row r="46" spans="1:7" ht="51">
      <c r="A46" s="14" t="s">
        <v>24</v>
      </c>
      <c r="B46" s="3" t="s">
        <v>186</v>
      </c>
      <c r="C46" s="4" t="s">
        <v>182</v>
      </c>
      <c r="D46" s="2" t="s">
        <v>187</v>
      </c>
      <c r="E46" s="2" t="s">
        <v>188</v>
      </c>
      <c r="F46" s="2"/>
      <c r="G46" s="15" t="s">
        <v>120</v>
      </c>
    </row>
    <row r="47" spans="1:7" ht="51">
      <c r="A47" s="12" t="s">
        <v>114</v>
      </c>
      <c r="B47" s="3" t="s">
        <v>189</v>
      </c>
      <c r="C47" s="5" t="s">
        <v>190</v>
      </c>
      <c r="D47" s="1" t="s">
        <v>191</v>
      </c>
      <c r="E47" s="1" t="s">
        <v>192</v>
      </c>
      <c r="F47" s="1" t="s">
        <v>193</v>
      </c>
      <c r="G47" s="13" t="s">
        <v>113</v>
      </c>
    </row>
    <row r="48" spans="1:7" ht="38.25">
      <c r="A48" s="12" t="s">
        <v>114</v>
      </c>
      <c r="B48" s="3" t="s">
        <v>194</v>
      </c>
      <c r="C48" s="4" t="s">
        <v>195</v>
      </c>
      <c r="D48" s="1" t="s">
        <v>196</v>
      </c>
      <c r="E48" s="1" t="s">
        <v>197</v>
      </c>
      <c r="F48" s="1" t="s">
        <v>198</v>
      </c>
      <c r="G48" s="13" t="s">
        <v>113</v>
      </c>
    </row>
    <row r="49" spans="1:7" ht="38.25">
      <c r="A49" s="12" t="s">
        <v>114</v>
      </c>
      <c r="B49" s="3" t="s">
        <v>199</v>
      </c>
      <c r="C49" s="4" t="s">
        <v>200</v>
      </c>
      <c r="D49" s="1" t="s">
        <v>201</v>
      </c>
      <c r="E49" s="1" t="s">
        <v>202</v>
      </c>
      <c r="F49" s="1" t="s">
        <v>203</v>
      </c>
      <c r="G49" s="13" t="s">
        <v>113</v>
      </c>
    </row>
    <row r="50" spans="1:7" ht="38.25">
      <c r="A50" s="12" t="s">
        <v>114</v>
      </c>
      <c r="B50" s="3" t="s">
        <v>204</v>
      </c>
      <c r="C50" s="4" t="s">
        <v>200</v>
      </c>
      <c r="D50" s="1" t="s">
        <v>205</v>
      </c>
      <c r="E50" s="1" t="s">
        <v>81</v>
      </c>
      <c r="F50" s="1" t="s">
        <v>206</v>
      </c>
      <c r="G50" s="13" t="s">
        <v>113</v>
      </c>
    </row>
    <row r="51" spans="1:7" ht="51">
      <c r="A51" s="12" t="s">
        <v>114</v>
      </c>
      <c r="B51" s="3" t="s">
        <v>207</v>
      </c>
      <c r="C51" s="4" t="s">
        <v>200</v>
      </c>
      <c r="D51" s="1" t="s">
        <v>208</v>
      </c>
      <c r="E51" s="1" t="s">
        <v>159</v>
      </c>
      <c r="F51" s="1"/>
      <c r="G51" s="13" t="s">
        <v>113</v>
      </c>
    </row>
    <row r="52" spans="1:7" ht="63.75">
      <c r="A52" s="12" t="s">
        <v>24</v>
      </c>
      <c r="B52" s="3" t="s">
        <v>209</v>
      </c>
      <c r="C52" s="4" t="s">
        <v>210</v>
      </c>
      <c r="D52" s="1" t="s">
        <v>211</v>
      </c>
      <c r="E52" s="1" t="s">
        <v>212</v>
      </c>
      <c r="F52" s="1" t="s">
        <v>213</v>
      </c>
      <c r="G52" s="13" t="s">
        <v>120</v>
      </c>
    </row>
    <row r="53" spans="1:7" ht="38.25">
      <c r="A53" s="12" t="s">
        <v>24</v>
      </c>
      <c r="B53" s="3" t="s">
        <v>214</v>
      </c>
      <c r="C53" s="4" t="s">
        <v>215</v>
      </c>
      <c r="D53" s="1" t="s">
        <v>216</v>
      </c>
      <c r="E53" s="1" t="s">
        <v>156</v>
      </c>
      <c r="F53" s="1" t="s">
        <v>217</v>
      </c>
      <c r="G53" s="13" t="s">
        <v>120</v>
      </c>
    </row>
    <row r="54" spans="1:7" ht="25.5">
      <c r="A54" s="12" t="s">
        <v>13</v>
      </c>
      <c r="B54" s="3" t="s">
        <v>218</v>
      </c>
      <c r="C54" s="4" t="s">
        <v>219</v>
      </c>
      <c r="D54" s="1" t="s">
        <v>220</v>
      </c>
      <c r="E54" s="1" t="s">
        <v>221</v>
      </c>
      <c r="F54" s="1" t="s">
        <v>222</v>
      </c>
      <c r="G54" s="13" t="s">
        <v>18</v>
      </c>
    </row>
    <row r="55" spans="1:7" ht="39" thickBot="1">
      <c r="A55" s="20" t="s">
        <v>114</v>
      </c>
      <c r="B55" s="21" t="s">
        <v>223</v>
      </c>
      <c r="C55" s="22" t="s">
        <v>224</v>
      </c>
      <c r="D55" s="23" t="s">
        <v>225</v>
      </c>
      <c r="E55" s="23" t="s">
        <v>226</v>
      </c>
      <c r="F55" s="23" t="s">
        <v>227</v>
      </c>
      <c r="G55" s="24" t="s">
        <v>113</v>
      </c>
    </row>
  </sheetData>
  <printOptions/>
  <pageMargins left="0.75" right="0.35" top="1" bottom="1" header="0.5" footer="0.5"/>
  <pageSetup horizontalDpi="600" verticalDpi="600" orientation="landscape" r:id="rId1"/>
  <headerFooter alignWithMargins="0">
    <oddHeader>&amp;CNational Science Foundation
EESE Recent Award Data</oddHeader>
  </headerFooter>
  <ignoredErrors>
    <ignoredError sqref="B43 B44:B55 B41:B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cp:lastPrinted>2008-09-26T20:19:21Z</cp:lastPrinted>
  <dcterms:created xsi:type="dcterms:W3CDTF">2008-01-29T19:06:25Z</dcterms:created>
  <dcterms:modified xsi:type="dcterms:W3CDTF">2008-09-26T20:19:32Z</dcterms:modified>
  <cp:category/>
  <cp:version/>
  <cp:contentType/>
  <cp:contentStatus/>
</cp:coreProperties>
</file>