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735" windowWidth="13230" windowHeight="6555" activeTab="0"/>
  </bookViews>
  <sheets>
    <sheet name="t-4" sheetId="1" r:id="rId1"/>
  </sheets>
  <definedNames>
    <definedName name="_xlnm.Print_Area" localSheetId="0">'t-4'!$A$1:$R$69</definedName>
    <definedName name="Print_Area_MI">'t-4'!$B$1:$S$69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<sst xmlns="http://schemas.openxmlformats.org/spreadsheetml/2006/main" count="57" uniqueCount="44">
  <si>
    <t xml:space="preserve"> </t>
  </si>
  <si>
    <t xml:space="preserve">                            CAPITAL </t>
  </si>
  <si>
    <t xml:space="preserve">                      BUS</t>
  </si>
  <si>
    <t>FIXED GUIDEWAY</t>
  </si>
  <si>
    <t>NEW</t>
  </si>
  <si>
    <t>TOTAL</t>
  </si>
  <si>
    <t>MOD</t>
  </si>
  <si>
    <t>CAPITAL</t>
  </si>
  <si>
    <t>Percent</t>
  </si>
  <si>
    <t xml:space="preserve">   FTA </t>
  </si>
  <si>
    <t xml:space="preserve">BUS </t>
  </si>
  <si>
    <t>BUS</t>
  </si>
  <si>
    <t>MAINTENANCE</t>
  </si>
  <si>
    <t>PLANNING</t>
  </si>
  <si>
    <t>OPERATING</t>
  </si>
  <si>
    <t>of Total</t>
  </si>
  <si>
    <t xml:space="preserve"> PROGRAM</t>
  </si>
  <si>
    <t>PURCHASE</t>
  </si>
  <si>
    <t>OTHER</t>
  </si>
  <si>
    <t>FACILTY</t>
  </si>
  <si>
    <t>URBANIZED AREA FORMULA</t>
  </si>
  <si>
    <t>ELDERLY AND PERSONS</t>
  </si>
  <si>
    <t>WITH DISABILITIES</t>
  </si>
  <si>
    <t>INTERSTATE SUBSTITUTE</t>
  </si>
  <si>
    <t xml:space="preserve">  TOTAL</t>
  </si>
  <si>
    <t>Percent of Total</t>
  </si>
  <si>
    <t>JOB ACCESS / REVERSE COMMUTE</t>
  </si>
  <si>
    <t>OVER-THE-ROAD BUS</t>
  </si>
  <si>
    <t>METROPOLITAN / STATE</t>
  </si>
  <si>
    <t xml:space="preserve">        CPG PLANNING</t>
  </si>
  <si>
    <t>NON-URBANIZED AREA FORMULA</t>
  </si>
  <si>
    <t>STARTS</t>
  </si>
  <si>
    <t>EMERGENCY SUPPLEMENTAL</t>
  </si>
  <si>
    <t>SAFETY / SECURITY</t>
  </si>
  <si>
    <t>TRAINING / ADMIN</t>
  </si>
  <si>
    <t>MISC. FHWA TRANSFERS</t>
  </si>
  <si>
    <t>FY 2006 SUMMARY OF OBLIGATIONS FOR FTA PROGRAMS</t>
  </si>
  <si>
    <t>ALTERNATIVE ANALYSIS</t>
  </si>
  <si>
    <t>ALTERNATIVE TRANSPORTATION</t>
  </si>
  <si>
    <t>/PARKS AND PUBLIC LANDS</t>
  </si>
  <si>
    <t>CLEAN FUELS</t>
  </si>
  <si>
    <t>NEW FREEDOM</t>
  </si>
  <si>
    <t>RTAP</t>
  </si>
  <si>
    <t>TABLE 4-2006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</si>
</sst>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"/>
  </numFmts>
  <fonts count="8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2"/>
      <name val="Times New Roman"/>
      <family val="0"/>
    </font>
    <font>
      <b/>
      <sz val="12"/>
      <color indexed="9"/>
      <name val="Arial"/>
      <family val="2"/>
    </font>
    <font>
      <u val="single"/>
      <sz val="9.25"/>
      <color indexed="12"/>
      <name val="Arial"/>
      <family val="0"/>
    </font>
    <font>
      <u val="single"/>
      <sz val="9.25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6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64" fontId="4" fillId="0" borderId="0" xfId="0" applyNumberFormat="1" applyFont="1" applyFill="1" applyAlignment="1" applyProtection="1">
      <alignment/>
      <protection/>
    </xf>
    <xf numFmtId="164" fontId="4" fillId="0" borderId="6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6" xfId="0" applyNumberFormat="1" applyFont="1" applyFill="1" applyBorder="1" applyAlignment="1" applyProtection="1">
      <alignment/>
      <protection/>
    </xf>
    <xf numFmtId="37" fontId="4" fillId="0" borderId="8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37" fontId="0" fillId="0" borderId="7" xfId="0" applyNumberFormat="1" applyFill="1" applyBorder="1" applyAlignment="1" applyProtection="1">
      <alignment/>
      <protection/>
    </xf>
    <xf numFmtId="37" fontId="0" fillId="0" borderId="6" xfId="0" applyNumberFormat="1" applyFill="1" applyBorder="1" applyAlignment="1" applyProtection="1">
      <alignment/>
      <protection/>
    </xf>
    <xf numFmtId="164" fontId="4" fillId="0" borderId="7" xfId="0" applyNumberFormat="1" applyFont="1" applyFill="1" applyBorder="1" applyAlignment="1" applyProtection="1">
      <alignment/>
      <protection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6" xfId="0" applyNumberFormat="1" applyBorder="1" applyAlignment="1" applyProtection="1">
      <alignment/>
      <protection/>
    </xf>
    <xf numFmtId="165" fontId="0" fillId="0" borderId="0" xfId="0" applyNumberFormat="1" applyBorder="1" applyAlignment="1">
      <alignment/>
    </xf>
    <xf numFmtId="165" fontId="0" fillId="0" borderId="7" xfId="0" applyNumberFormat="1" applyBorder="1" applyAlignment="1" applyProtection="1">
      <alignment/>
      <protection/>
    </xf>
    <xf numFmtId="165" fontId="0" fillId="0" borderId="6" xfId="0" applyNumberFormat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 applyProtection="1">
      <alignment/>
      <protection/>
    </xf>
    <xf numFmtId="3" fontId="0" fillId="0" borderId="7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165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 applyProtection="1">
      <alignment/>
      <protection/>
    </xf>
    <xf numFmtId="3" fontId="0" fillId="0" borderId="6" xfId="0" applyNumberFormat="1" applyBorder="1" applyAlignment="1">
      <alignment/>
    </xf>
    <xf numFmtId="1" fontId="5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5" xfId="0" applyNumberFormat="1" applyFill="1" applyBorder="1" applyAlignment="1">
      <alignment/>
    </xf>
    <xf numFmtId="1" fontId="0" fillId="0" borderId="5" xfId="0" applyNumberFormat="1" applyFill="1" applyBorder="1" applyAlignment="1">
      <alignment/>
    </xf>
    <xf numFmtId="1" fontId="0" fillId="0" borderId="5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5" xfId="0" applyNumberForma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65" fontId="3" fillId="0" borderId="5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0" fillId="0" borderId="6" xfId="0" applyNumberFormat="1" applyBorder="1" applyAlignment="1">
      <alignment/>
    </xf>
    <xf numFmtId="165" fontId="4" fillId="0" borderId="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3" fontId="0" fillId="0" borderId="8" xfId="0" applyNumberForma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3" fontId="0" fillId="0" borderId="9" xfId="0" applyNumberFormat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3" fontId="0" fillId="0" borderId="7" xfId="0" applyNumberFormat="1" applyFill="1" applyBorder="1" applyAlignment="1" applyProtection="1">
      <alignment/>
      <protection/>
    </xf>
    <xf numFmtId="3" fontId="0" fillId="0" borderId="6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3" fillId="0" borderId="6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/>
      <protection/>
    </xf>
    <xf numFmtId="0" fontId="3" fillId="0" borderId="5" xfId="0" applyFont="1" applyBorder="1" applyAlignment="1">
      <alignment wrapText="1"/>
    </xf>
    <xf numFmtId="1" fontId="0" fillId="0" borderId="0" xfId="0" applyNumberFormat="1" applyBorder="1" applyAlignment="1">
      <alignment/>
    </xf>
    <xf numFmtId="1" fontId="0" fillId="0" borderId="8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3" fillId="0" borderId="5" xfId="0" applyNumberFormat="1" applyFont="1" applyFill="1" applyBorder="1" applyAlignment="1" applyProtection="1">
      <alignment/>
      <protection/>
    </xf>
    <xf numFmtId="1" fontId="0" fillId="0" borderId="5" xfId="0" applyNumberFormat="1" applyFill="1" applyBorder="1" applyAlignment="1" applyProtection="1">
      <alignment/>
      <protection/>
    </xf>
    <xf numFmtId="1" fontId="4" fillId="0" borderId="5" xfId="0" applyNumberFormat="1" applyFont="1" applyFill="1" applyBorder="1" applyAlignment="1" applyProtection="1">
      <alignment/>
      <protection/>
    </xf>
    <xf numFmtId="1" fontId="0" fillId="0" borderId="5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R69"/>
  <sheetViews>
    <sheetView tabSelected="1" defaultGridColor="0" zoomScale="77" zoomScaleNormal="77" colorId="22" workbookViewId="0" topLeftCell="A1">
      <pane xSplit="2" ySplit="15" topLeftCell="E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E16" sqref="E16"/>
    </sheetView>
  </sheetViews>
  <sheetFormatPr defaultColWidth="9.77734375" defaultRowHeight="15"/>
  <cols>
    <col min="1" max="1" width="1.2265625" style="0" customWidth="1"/>
    <col min="2" max="2" width="34.3359375" style="0" customWidth="1"/>
    <col min="3" max="3" width="13.6640625" style="81" customWidth="1"/>
    <col min="4" max="4" width="13.6640625" style="0" customWidth="1"/>
    <col min="5" max="5" width="13.77734375" style="0" customWidth="1"/>
    <col min="6" max="6" width="13.88671875" style="0" customWidth="1"/>
    <col min="7" max="7" width="15.88671875" style="0" customWidth="1"/>
    <col min="8" max="8" width="12.99609375" style="0" customWidth="1"/>
    <col min="9" max="9" width="18.10546875" style="0" customWidth="1"/>
    <col min="10" max="10" width="14.77734375" style="0" customWidth="1"/>
    <col min="11" max="12" width="13.21484375" style="0" customWidth="1"/>
    <col min="13" max="13" width="16.6640625" style="0" customWidth="1"/>
    <col min="14" max="14" width="1.77734375" style="0" customWidth="1"/>
    <col min="15" max="15" width="13.10546875" style="0" customWidth="1"/>
    <col min="16" max="16" width="8.77734375" style="0" customWidth="1"/>
    <col min="17" max="17" width="1.77734375" style="0" customWidth="1"/>
    <col min="18" max="18" width="0.671875" style="0" customWidth="1"/>
    <col min="19" max="19" width="13.77734375" style="0" customWidth="1"/>
    <col min="20" max="16384" width="11.4453125" style="0" customWidth="1"/>
  </cols>
  <sheetData>
    <row r="1" spans="2:17" ht="18" customHeight="1">
      <c r="B1" s="124" t="s">
        <v>43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3:10" ht="18">
      <c r="C2" s="80"/>
      <c r="H2" s="1"/>
      <c r="I2" s="1" t="s">
        <v>0</v>
      </c>
      <c r="J2" s="1" t="s">
        <v>0</v>
      </c>
    </row>
    <row r="3" spans="2:17" ht="18" customHeight="1">
      <c r="B3" s="124" t="s">
        <v>36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5:10" ht="18">
      <c r="E4" s="1"/>
      <c r="F4" s="1"/>
      <c r="I4" s="1"/>
      <c r="J4" s="1"/>
    </row>
    <row r="5" spans="4:9" ht="18">
      <c r="D5" s="1"/>
      <c r="E5" s="1"/>
      <c r="H5" s="1"/>
      <c r="I5" s="1"/>
    </row>
    <row r="6" ht="15.75" thickBot="1"/>
    <row r="7" spans="2:17" ht="15">
      <c r="B7" s="2"/>
      <c r="C7" s="82"/>
      <c r="D7" s="3"/>
      <c r="E7" s="3"/>
      <c r="F7" s="3"/>
      <c r="G7" s="3"/>
      <c r="H7" s="3"/>
      <c r="I7" s="5"/>
      <c r="J7" s="3"/>
      <c r="K7" s="3"/>
      <c r="L7" s="3"/>
      <c r="M7" s="3"/>
      <c r="N7" s="4"/>
      <c r="O7" s="22"/>
      <c r="P7" s="22"/>
      <c r="Q7" s="23"/>
    </row>
    <row r="8" spans="2:17" ht="15.75">
      <c r="B8" s="6"/>
      <c r="C8" s="113"/>
      <c r="E8" s="8" t="s">
        <v>1</v>
      </c>
      <c r="I8" s="9"/>
      <c r="N8" s="7"/>
      <c r="O8" s="24"/>
      <c r="P8" s="24"/>
      <c r="Q8" s="25"/>
    </row>
    <row r="9" spans="2:17" ht="16.5" thickBot="1">
      <c r="B9" s="6"/>
      <c r="C9" s="114"/>
      <c r="E9" s="8"/>
      <c r="I9" s="9"/>
      <c r="K9" s="8"/>
      <c r="L9" s="8"/>
      <c r="M9" s="8"/>
      <c r="N9" s="21"/>
      <c r="O9" s="24"/>
      <c r="P9" s="24"/>
      <c r="Q9" s="25"/>
    </row>
    <row r="10" spans="2:18" ht="15.75">
      <c r="B10" s="6"/>
      <c r="C10" s="83"/>
      <c r="D10" s="71"/>
      <c r="E10" s="71"/>
      <c r="F10" s="72"/>
      <c r="G10" s="10"/>
      <c r="H10" s="10"/>
      <c r="I10" s="17"/>
      <c r="N10" s="7"/>
      <c r="O10" s="26"/>
      <c r="P10" s="27"/>
      <c r="Q10" s="28"/>
      <c r="R10" t="s">
        <v>0</v>
      </c>
    </row>
    <row r="11" spans="2:17" ht="15.75">
      <c r="B11" s="6"/>
      <c r="C11" s="84"/>
      <c r="D11" s="56" t="s">
        <v>2</v>
      </c>
      <c r="E11" s="56"/>
      <c r="F11" s="73"/>
      <c r="G11" s="15" t="s">
        <v>3</v>
      </c>
      <c r="H11" s="15" t="s">
        <v>4</v>
      </c>
      <c r="I11" s="18" t="s">
        <v>5</v>
      </c>
      <c r="N11" s="7"/>
      <c r="O11" s="26"/>
      <c r="P11" s="29"/>
      <c r="Q11" s="30"/>
    </row>
    <row r="12" spans="2:17" ht="15.75">
      <c r="B12" s="6"/>
      <c r="C12" s="85"/>
      <c r="D12" s="57"/>
      <c r="E12" s="57"/>
      <c r="F12" s="74"/>
      <c r="G12" s="15" t="s">
        <v>6</v>
      </c>
      <c r="H12" s="15" t="s">
        <v>31</v>
      </c>
      <c r="I12" s="18" t="s">
        <v>7</v>
      </c>
      <c r="M12" s="53" t="s">
        <v>33</v>
      </c>
      <c r="N12" s="7"/>
      <c r="O12" s="26"/>
      <c r="P12" s="31" t="s">
        <v>8</v>
      </c>
      <c r="Q12" s="30"/>
    </row>
    <row r="13" spans="2:17" ht="15.75">
      <c r="B13" s="54" t="s">
        <v>9</v>
      </c>
      <c r="C13" s="86" t="s">
        <v>10</v>
      </c>
      <c r="D13" s="58" t="s">
        <v>11</v>
      </c>
      <c r="E13" s="58" t="s">
        <v>12</v>
      </c>
      <c r="F13" s="75" t="s">
        <v>5</v>
      </c>
      <c r="G13" s="11"/>
      <c r="H13" s="11"/>
      <c r="I13" s="19"/>
      <c r="J13" s="16" t="s">
        <v>13</v>
      </c>
      <c r="K13" s="16" t="s">
        <v>14</v>
      </c>
      <c r="L13" s="16" t="s">
        <v>42</v>
      </c>
      <c r="M13" s="16" t="s">
        <v>34</v>
      </c>
      <c r="N13" s="21"/>
      <c r="O13" s="32" t="s">
        <v>5</v>
      </c>
      <c r="P13" s="31" t="s">
        <v>15</v>
      </c>
      <c r="Q13" s="30"/>
    </row>
    <row r="14" spans="2:17" ht="15.75">
      <c r="B14" s="54" t="s">
        <v>16</v>
      </c>
      <c r="C14" s="86" t="s">
        <v>17</v>
      </c>
      <c r="D14" s="58" t="s">
        <v>18</v>
      </c>
      <c r="E14" s="58" t="s">
        <v>19</v>
      </c>
      <c r="F14" s="75" t="s">
        <v>11</v>
      </c>
      <c r="G14" s="11"/>
      <c r="H14" s="11"/>
      <c r="I14" s="19"/>
      <c r="N14" s="7"/>
      <c r="O14" s="33"/>
      <c r="P14" s="29"/>
      <c r="Q14" s="30"/>
    </row>
    <row r="15" spans="2:17" ht="9" customHeight="1" thickBot="1">
      <c r="B15" s="14"/>
      <c r="C15" s="87"/>
      <c r="D15" s="12"/>
      <c r="E15" s="12"/>
      <c r="F15" s="13"/>
      <c r="G15" s="12"/>
      <c r="H15" s="12"/>
      <c r="I15" s="20"/>
      <c r="J15" s="12"/>
      <c r="K15" s="12"/>
      <c r="L15" s="12"/>
      <c r="M15" s="12"/>
      <c r="N15" s="13"/>
      <c r="O15" s="34"/>
      <c r="P15" s="35"/>
      <c r="Q15" s="36"/>
    </row>
    <row r="16" spans="2:17" ht="15.75">
      <c r="B16" s="54"/>
      <c r="C16" s="88"/>
      <c r="D16" s="59"/>
      <c r="E16" s="59"/>
      <c r="F16" s="7"/>
      <c r="I16" s="9"/>
      <c r="N16" s="7"/>
      <c r="O16" s="33"/>
      <c r="P16" s="29"/>
      <c r="Q16" s="30"/>
    </row>
    <row r="17" spans="2:17" s="95" customFormat="1" ht="15.75">
      <c r="B17" s="93" t="s">
        <v>37</v>
      </c>
      <c r="C17" s="76">
        <v>0</v>
      </c>
      <c r="D17" s="64">
        <v>0</v>
      </c>
      <c r="E17" s="64">
        <v>0</v>
      </c>
      <c r="F17" s="66">
        <f>SUM(C17:E17)</f>
        <v>0</v>
      </c>
      <c r="G17" s="94">
        <v>0</v>
      </c>
      <c r="H17" s="94">
        <v>0</v>
      </c>
      <c r="I17" s="65">
        <f>SUM(F17:H17)</f>
        <v>0</v>
      </c>
      <c r="J17" s="94">
        <v>5445000</v>
      </c>
      <c r="K17" s="95">
        <v>0</v>
      </c>
      <c r="L17" s="95">
        <v>0</v>
      </c>
      <c r="M17" s="95">
        <v>0</v>
      </c>
      <c r="N17" s="96"/>
      <c r="O17" s="67">
        <f>SUM(I17:N17)</f>
        <v>5445000</v>
      </c>
      <c r="P17" s="37">
        <f>(O17/$O$64)*100</f>
        <v>0.057561679754646204</v>
      </c>
      <c r="Q17" s="97"/>
    </row>
    <row r="18" spans="2:17" ht="15.75">
      <c r="B18" s="54"/>
      <c r="C18" s="88"/>
      <c r="D18" s="59"/>
      <c r="E18" s="59"/>
      <c r="F18" s="7"/>
      <c r="I18" s="9"/>
      <c r="N18" s="7"/>
      <c r="O18" s="33"/>
      <c r="P18" s="29"/>
      <c r="Q18" s="30"/>
    </row>
    <row r="19" spans="2:17" ht="15.75">
      <c r="B19" s="54"/>
      <c r="C19" s="88"/>
      <c r="D19" s="59"/>
      <c r="E19" s="59"/>
      <c r="F19" s="7"/>
      <c r="I19" s="9"/>
      <c r="N19" s="7"/>
      <c r="O19" s="33"/>
      <c r="P19" s="29"/>
      <c r="Q19" s="30"/>
    </row>
    <row r="20" spans="2:17" ht="15.75">
      <c r="B20" s="54" t="s">
        <v>38</v>
      </c>
      <c r="C20" s="77">
        <v>400000</v>
      </c>
      <c r="D20" s="60">
        <v>0</v>
      </c>
      <c r="E20" s="60">
        <v>0</v>
      </c>
      <c r="F20" s="63">
        <f>SUM(C20:E20)</f>
        <v>400000</v>
      </c>
      <c r="G20" s="98">
        <v>0</v>
      </c>
      <c r="H20" s="98">
        <v>0</v>
      </c>
      <c r="I20" s="61">
        <f>SUM(F20:H20)</f>
        <v>400000</v>
      </c>
      <c r="J20" s="98">
        <v>1023639</v>
      </c>
      <c r="K20" s="68">
        <v>0</v>
      </c>
      <c r="L20" s="68">
        <v>0</v>
      </c>
      <c r="M20" s="68">
        <v>0</v>
      </c>
      <c r="N20" s="79"/>
      <c r="O20" s="99">
        <f>SUM(I20:N20)</f>
        <v>1423639</v>
      </c>
      <c r="P20" s="37">
        <f>(O20/$O$64)*100</f>
        <v>0.015049963673870482</v>
      </c>
      <c r="Q20" s="30"/>
    </row>
    <row r="21" spans="2:17" ht="15.75">
      <c r="B21" s="54" t="s">
        <v>39</v>
      </c>
      <c r="C21" s="77"/>
      <c r="D21" s="60"/>
      <c r="E21" s="60"/>
      <c r="F21" s="79"/>
      <c r="G21" s="68"/>
      <c r="H21" s="68"/>
      <c r="I21" s="70"/>
      <c r="J21" s="68"/>
      <c r="K21" s="68"/>
      <c r="L21" s="68"/>
      <c r="M21" s="68"/>
      <c r="N21" s="79"/>
      <c r="O21" s="98"/>
      <c r="P21" s="29"/>
      <c r="Q21" s="30"/>
    </row>
    <row r="22" spans="2:17" ht="15.75">
      <c r="B22" s="54"/>
      <c r="C22" s="77"/>
      <c r="D22" s="60"/>
      <c r="E22" s="60"/>
      <c r="F22" s="79"/>
      <c r="G22" s="68"/>
      <c r="H22" s="68"/>
      <c r="I22" s="70"/>
      <c r="J22" s="68"/>
      <c r="K22" s="68"/>
      <c r="L22" s="68"/>
      <c r="M22" s="68"/>
      <c r="N22" s="79"/>
      <c r="O22" s="98"/>
      <c r="P22" s="29"/>
      <c r="Q22" s="30"/>
    </row>
    <row r="23" spans="2:17" ht="15.75">
      <c r="B23" s="54"/>
      <c r="C23" s="77"/>
      <c r="D23" s="60"/>
      <c r="E23" s="60"/>
      <c r="F23" s="79"/>
      <c r="G23" s="68"/>
      <c r="H23" s="68"/>
      <c r="I23" s="70"/>
      <c r="J23" s="68"/>
      <c r="K23" s="68"/>
      <c r="L23" s="68"/>
      <c r="M23" s="68"/>
      <c r="N23" s="79"/>
      <c r="O23" s="98"/>
      <c r="P23" s="29"/>
      <c r="Q23" s="30"/>
    </row>
    <row r="24" spans="2:17" ht="15.75">
      <c r="B24" s="54" t="s">
        <v>7</v>
      </c>
      <c r="C24" s="77">
        <v>249734671</v>
      </c>
      <c r="D24" s="60">
        <v>384259701</v>
      </c>
      <c r="E24" s="60">
        <v>110049725</v>
      </c>
      <c r="F24" s="63">
        <f>SUM(C24:E24)</f>
        <v>744044097</v>
      </c>
      <c r="G24" s="60">
        <v>1468582922</v>
      </c>
      <c r="H24" s="60">
        <v>1121559185</v>
      </c>
      <c r="I24" s="61">
        <f>SUM(F24:H24)</f>
        <v>3334186204</v>
      </c>
      <c r="J24" s="62">
        <v>14190187</v>
      </c>
      <c r="K24" s="62">
        <v>0</v>
      </c>
      <c r="L24" s="62">
        <v>0</v>
      </c>
      <c r="M24" s="62">
        <v>0</v>
      </c>
      <c r="N24" s="63"/>
      <c r="O24" s="99">
        <f>SUM(I24:N24)</f>
        <v>3348376391</v>
      </c>
      <c r="P24" s="37">
        <f>(O24/$O$64)*100</f>
        <v>35.39727631161801</v>
      </c>
      <c r="Q24" s="38"/>
    </row>
    <row r="25" spans="2:17" ht="15.75">
      <c r="B25" s="54"/>
      <c r="C25" s="78"/>
      <c r="D25" s="69"/>
      <c r="E25" s="69"/>
      <c r="F25" s="63"/>
      <c r="G25" s="62"/>
      <c r="H25" s="62"/>
      <c r="I25" s="61"/>
      <c r="J25" s="62"/>
      <c r="K25" s="62"/>
      <c r="L25" s="62"/>
      <c r="M25" s="62"/>
      <c r="N25" s="63"/>
      <c r="O25" s="99"/>
      <c r="P25" s="37"/>
      <c r="Q25" s="38"/>
    </row>
    <row r="26" spans="2:17" ht="15.75">
      <c r="B26" s="54"/>
      <c r="C26" s="78"/>
      <c r="D26" s="69"/>
      <c r="E26" s="69"/>
      <c r="F26" s="63"/>
      <c r="G26" s="62"/>
      <c r="H26" s="62"/>
      <c r="I26" s="61"/>
      <c r="J26" s="62"/>
      <c r="K26" s="62"/>
      <c r="L26" s="62"/>
      <c r="M26" s="62"/>
      <c r="N26" s="63"/>
      <c r="O26" s="99"/>
      <c r="P26" s="37"/>
      <c r="Q26" s="38"/>
    </row>
    <row r="27" spans="2:17" ht="15.75">
      <c r="B27" s="54" t="s">
        <v>40</v>
      </c>
      <c r="C27" s="78">
        <v>919710</v>
      </c>
      <c r="D27" s="69">
        <v>0</v>
      </c>
      <c r="E27" s="69">
        <v>0</v>
      </c>
      <c r="F27" s="63">
        <f>SUM(C27:E27)</f>
        <v>919710</v>
      </c>
      <c r="G27" s="62">
        <v>0</v>
      </c>
      <c r="H27" s="62">
        <v>0</v>
      </c>
      <c r="I27" s="61">
        <f>SUM(F27:H27)</f>
        <v>919710</v>
      </c>
      <c r="J27" s="62">
        <v>0</v>
      </c>
      <c r="K27" s="62">
        <v>0</v>
      </c>
      <c r="L27" s="62">
        <v>0</v>
      </c>
      <c r="M27" s="62">
        <v>0</v>
      </c>
      <c r="N27" s="63"/>
      <c r="O27" s="99">
        <f>SUM(I27:N27)</f>
        <v>919710</v>
      </c>
      <c r="P27" s="37">
        <f>(O27/$O$64)*100</f>
        <v>0.009722690998557515</v>
      </c>
      <c r="Q27" s="38"/>
    </row>
    <row r="28" spans="2:17" ht="15.75">
      <c r="B28" s="54"/>
      <c r="C28" s="78"/>
      <c r="D28" s="69"/>
      <c r="E28" s="69"/>
      <c r="F28" s="63"/>
      <c r="G28" s="62"/>
      <c r="H28" s="62"/>
      <c r="I28" s="61"/>
      <c r="J28" s="62"/>
      <c r="K28" s="62"/>
      <c r="L28" s="62"/>
      <c r="M28" s="62"/>
      <c r="N28" s="63"/>
      <c r="O28" s="99"/>
      <c r="P28" s="37"/>
      <c r="Q28" s="38"/>
    </row>
    <row r="29" spans="2:17" ht="15.75">
      <c r="B29" s="54"/>
      <c r="C29" s="78"/>
      <c r="D29" s="69"/>
      <c r="E29" s="69"/>
      <c r="F29" s="63"/>
      <c r="G29" s="62"/>
      <c r="H29" s="62"/>
      <c r="I29" s="61"/>
      <c r="J29" s="62"/>
      <c r="K29" s="62"/>
      <c r="L29" s="62"/>
      <c r="M29" s="62"/>
      <c r="N29" s="63"/>
      <c r="O29" s="99"/>
      <c r="P29" s="40"/>
      <c r="Q29" s="41"/>
    </row>
    <row r="30" spans="2:17" ht="15.75">
      <c r="B30" s="54" t="s">
        <v>20</v>
      </c>
      <c r="C30" s="77">
        <v>708977057</v>
      </c>
      <c r="D30" s="60">
        <v>1900783023</v>
      </c>
      <c r="E30" s="60">
        <v>223832153</v>
      </c>
      <c r="F30" s="63">
        <f>SUM(C30:E30)</f>
        <v>2833592233</v>
      </c>
      <c r="G30" s="68">
        <v>1402196140</v>
      </c>
      <c r="H30" s="68">
        <v>110342930</v>
      </c>
      <c r="I30" s="61">
        <f>SUM(F30:H30)</f>
        <v>4346131303</v>
      </c>
      <c r="J30" s="62">
        <v>55056664</v>
      </c>
      <c r="K30" s="68">
        <v>369260634</v>
      </c>
      <c r="L30" s="68">
        <v>0</v>
      </c>
      <c r="M30" s="62">
        <v>336169</v>
      </c>
      <c r="N30" s="63"/>
      <c r="O30" s="99">
        <f>SUM(I30:N30)</f>
        <v>4770784770</v>
      </c>
      <c r="P30" s="37">
        <f>(O30/$O$64)*100</f>
        <v>50.434230506718734</v>
      </c>
      <c r="Q30" s="38"/>
    </row>
    <row r="31" spans="2:17" ht="15.75">
      <c r="B31" s="54"/>
      <c r="C31" s="78"/>
      <c r="D31" s="69"/>
      <c r="E31" s="69"/>
      <c r="F31" s="63"/>
      <c r="G31" s="62"/>
      <c r="H31" s="62"/>
      <c r="I31" s="61"/>
      <c r="J31" s="62"/>
      <c r="K31" s="62"/>
      <c r="L31" s="62"/>
      <c r="M31" s="62"/>
      <c r="N31" s="63"/>
      <c r="O31" s="99"/>
      <c r="P31" s="37"/>
      <c r="Q31" s="38"/>
    </row>
    <row r="32" spans="2:17" ht="15.75">
      <c r="B32" s="54"/>
      <c r="C32" s="78"/>
      <c r="D32" s="69"/>
      <c r="E32" s="69"/>
      <c r="F32" s="63"/>
      <c r="G32" s="62"/>
      <c r="H32" s="62"/>
      <c r="I32" s="61"/>
      <c r="J32" s="62"/>
      <c r="K32" s="62"/>
      <c r="L32" s="62"/>
      <c r="M32" s="62"/>
      <c r="N32" s="63"/>
      <c r="O32" s="99"/>
      <c r="P32" s="40"/>
      <c r="Q32" s="41"/>
    </row>
    <row r="33" spans="2:17" ht="15.75">
      <c r="B33" s="54" t="s">
        <v>28</v>
      </c>
      <c r="C33" s="78">
        <v>0</v>
      </c>
      <c r="D33" s="59">
        <v>0</v>
      </c>
      <c r="E33" s="69">
        <v>0</v>
      </c>
      <c r="F33" s="63">
        <f>SUM(C33:E33)</f>
        <v>0</v>
      </c>
      <c r="G33" s="62">
        <v>0</v>
      </c>
      <c r="H33" s="62">
        <v>0</v>
      </c>
      <c r="I33" s="61">
        <f>SUM(F33:H33)</f>
        <v>0</v>
      </c>
      <c r="J33" s="62">
        <v>134169236</v>
      </c>
      <c r="K33" s="62">
        <v>0</v>
      </c>
      <c r="L33" s="62">
        <v>0</v>
      </c>
      <c r="M33" s="62">
        <v>0</v>
      </c>
      <c r="N33" s="63"/>
      <c r="O33" s="99">
        <f>SUM(I33:N33)</f>
        <v>134169236</v>
      </c>
      <c r="P33" s="37">
        <f>(O33/$O$64)*100</f>
        <v>1.4183666842162626</v>
      </c>
      <c r="Q33" s="38"/>
    </row>
    <row r="34" spans="2:17" ht="15.75">
      <c r="B34" s="54" t="s">
        <v>29</v>
      </c>
      <c r="C34" s="78"/>
      <c r="D34" s="69"/>
      <c r="E34" s="69"/>
      <c r="F34" s="63"/>
      <c r="G34" s="62"/>
      <c r="H34" s="62"/>
      <c r="I34" s="61"/>
      <c r="J34" s="62"/>
      <c r="K34" s="62"/>
      <c r="L34" s="62"/>
      <c r="M34" s="62"/>
      <c r="N34" s="63"/>
      <c r="O34" s="99"/>
      <c r="P34" s="40"/>
      <c r="Q34" s="41"/>
    </row>
    <row r="35" spans="2:17" ht="15.75">
      <c r="B35" s="54"/>
      <c r="C35" s="78"/>
      <c r="D35" s="69"/>
      <c r="E35" s="69"/>
      <c r="F35" s="63"/>
      <c r="G35" s="62"/>
      <c r="H35" s="62"/>
      <c r="I35" s="61"/>
      <c r="J35" s="62"/>
      <c r="K35" s="62"/>
      <c r="L35" s="62"/>
      <c r="M35" s="62"/>
      <c r="N35" s="63"/>
      <c r="O35" s="99"/>
      <c r="P35" s="40"/>
      <c r="Q35" s="41"/>
    </row>
    <row r="36" spans="2:17" ht="15.75">
      <c r="B36" s="54"/>
      <c r="C36" s="77"/>
      <c r="D36" s="60"/>
      <c r="E36" s="60"/>
      <c r="F36" s="79"/>
      <c r="G36" s="68"/>
      <c r="H36" s="68"/>
      <c r="I36" s="70"/>
      <c r="J36" s="68"/>
      <c r="K36" s="68"/>
      <c r="L36" s="68"/>
      <c r="M36" s="68"/>
      <c r="N36" s="79"/>
      <c r="O36" s="98"/>
      <c r="P36" s="29"/>
      <c r="Q36" s="30"/>
    </row>
    <row r="37" spans="2:17" ht="15.75">
      <c r="B37" s="54" t="s">
        <v>21</v>
      </c>
      <c r="C37" s="77">
        <v>88121519</v>
      </c>
      <c r="D37" s="60">
        <v>74108339</v>
      </c>
      <c r="E37" s="60">
        <v>12000</v>
      </c>
      <c r="F37" s="63">
        <f>SUM(C37:E37)</f>
        <v>162241858</v>
      </c>
      <c r="G37" s="62">
        <v>0</v>
      </c>
      <c r="H37" s="62">
        <v>60000</v>
      </c>
      <c r="I37" s="61">
        <f>SUM(F37:H37)</f>
        <v>162301858</v>
      </c>
      <c r="J37" s="62">
        <v>0</v>
      </c>
      <c r="K37" s="62">
        <v>525066</v>
      </c>
      <c r="L37" s="62">
        <v>0</v>
      </c>
      <c r="M37" s="62">
        <v>0</v>
      </c>
      <c r="N37" s="63"/>
      <c r="O37" s="99">
        <f>SUM(I37:N37)</f>
        <v>162826924</v>
      </c>
      <c r="P37" s="37">
        <f>(O37/$O$64)*100</f>
        <v>1.7213207079379462</v>
      </c>
      <c r="Q37" s="38"/>
    </row>
    <row r="38" spans="2:17" ht="15.75">
      <c r="B38" s="54" t="s">
        <v>22</v>
      </c>
      <c r="C38" s="78"/>
      <c r="D38" s="69"/>
      <c r="E38" s="69"/>
      <c r="F38" s="63"/>
      <c r="G38" s="62"/>
      <c r="H38" s="62"/>
      <c r="I38" s="61"/>
      <c r="J38" s="62"/>
      <c r="K38" s="62"/>
      <c r="L38" s="62"/>
      <c r="M38" s="62"/>
      <c r="N38" s="63"/>
      <c r="O38" s="99" t="s">
        <v>0</v>
      </c>
      <c r="P38" s="40"/>
      <c r="Q38" s="41"/>
    </row>
    <row r="39" spans="2:17" ht="15.75">
      <c r="B39" s="54" t="s">
        <v>0</v>
      </c>
      <c r="C39" s="78"/>
      <c r="D39" s="69"/>
      <c r="E39" s="69"/>
      <c r="F39" s="63"/>
      <c r="G39" s="62"/>
      <c r="H39" s="62"/>
      <c r="I39" s="61"/>
      <c r="J39" s="62"/>
      <c r="K39" s="62"/>
      <c r="L39" s="62"/>
      <c r="M39" s="62"/>
      <c r="N39" s="63"/>
      <c r="O39" s="99" t="s">
        <v>0</v>
      </c>
      <c r="P39" s="40"/>
      <c r="Q39" s="41"/>
    </row>
    <row r="40" spans="2:17" ht="15.75">
      <c r="B40" s="54"/>
      <c r="C40" s="78"/>
      <c r="D40" s="69"/>
      <c r="E40" s="69"/>
      <c r="F40" s="63"/>
      <c r="G40" s="62"/>
      <c r="H40" s="62"/>
      <c r="I40" s="61"/>
      <c r="J40" s="62"/>
      <c r="K40" s="62"/>
      <c r="L40" s="62"/>
      <c r="M40" s="62"/>
      <c r="N40" s="63"/>
      <c r="O40" s="99"/>
      <c r="P40" s="40"/>
      <c r="Q40" s="41"/>
    </row>
    <row r="41" spans="2:17" ht="15.75">
      <c r="B41" s="54" t="s">
        <v>30</v>
      </c>
      <c r="C41" s="77">
        <v>56985031</v>
      </c>
      <c r="D41" s="60">
        <v>104637004</v>
      </c>
      <c r="E41" s="60">
        <v>6080211</v>
      </c>
      <c r="F41" s="63">
        <f>SUM(C41:E41)</f>
        <v>167702246</v>
      </c>
      <c r="G41" s="62">
        <v>0</v>
      </c>
      <c r="H41" s="62">
        <v>325000</v>
      </c>
      <c r="I41" s="61">
        <f>SUM(F41:H41)</f>
        <v>168027246</v>
      </c>
      <c r="J41" s="62">
        <v>1046519</v>
      </c>
      <c r="K41" s="68">
        <v>247104681</v>
      </c>
      <c r="L41" s="68">
        <v>6472098</v>
      </c>
      <c r="M41" s="62">
        <v>0</v>
      </c>
      <c r="N41" s="63"/>
      <c r="O41" s="99">
        <f>SUM(I41:N41)</f>
        <v>422650544</v>
      </c>
      <c r="P41" s="37">
        <f>(O41/$O$64)*100</f>
        <v>4.468039533857669</v>
      </c>
      <c r="Q41" s="38"/>
    </row>
    <row r="42" spans="2:17" ht="15.75">
      <c r="B42" s="54"/>
      <c r="C42" s="78"/>
      <c r="D42" s="69"/>
      <c r="E42" s="69"/>
      <c r="F42" s="63"/>
      <c r="G42" s="62"/>
      <c r="H42" s="62"/>
      <c r="I42" s="61"/>
      <c r="J42" s="62"/>
      <c r="K42" s="62"/>
      <c r="L42" s="62"/>
      <c r="M42" s="62"/>
      <c r="N42" s="63"/>
      <c r="O42" s="99"/>
      <c r="P42" s="37"/>
      <c r="Q42" s="38"/>
    </row>
    <row r="43" spans="2:17" ht="15.75">
      <c r="B43" s="54"/>
      <c r="C43" s="78"/>
      <c r="D43" s="69"/>
      <c r="E43" s="69"/>
      <c r="F43" s="63"/>
      <c r="G43" s="62"/>
      <c r="H43" s="62"/>
      <c r="I43" s="61"/>
      <c r="J43" s="62"/>
      <c r="K43" s="62"/>
      <c r="L43" s="62"/>
      <c r="M43" s="62"/>
      <c r="N43" s="63"/>
      <c r="O43" s="99"/>
      <c r="P43" s="37"/>
      <c r="Q43" s="38"/>
    </row>
    <row r="44" spans="2:17" ht="15.75">
      <c r="B44" s="54" t="s">
        <v>41</v>
      </c>
      <c r="C44" s="78">
        <v>48000</v>
      </c>
      <c r="D44" s="69">
        <v>615336</v>
      </c>
      <c r="E44" s="69">
        <v>0</v>
      </c>
      <c r="F44" s="63">
        <f>SUM(C44:E44)</f>
        <v>663336</v>
      </c>
      <c r="G44" s="62">
        <v>0</v>
      </c>
      <c r="H44" s="62">
        <v>0</v>
      </c>
      <c r="I44" s="61">
        <f>SUM(F44:H44)</f>
        <v>663336</v>
      </c>
      <c r="J44" s="62">
        <v>0</v>
      </c>
      <c r="K44" s="62">
        <v>605691</v>
      </c>
      <c r="L44" s="62">
        <v>0</v>
      </c>
      <c r="M44" s="62">
        <v>0</v>
      </c>
      <c r="N44" s="63"/>
      <c r="O44" s="99">
        <f>SUM(I44:N44)</f>
        <v>1269027</v>
      </c>
      <c r="P44" s="37">
        <f>(O44/$O$64)*100</f>
        <v>0.013415486827180793</v>
      </c>
      <c r="Q44" s="38"/>
    </row>
    <row r="45" spans="2:17" ht="15.75">
      <c r="B45" s="54"/>
      <c r="C45" s="78"/>
      <c r="D45" s="69"/>
      <c r="E45" s="69"/>
      <c r="F45" s="63"/>
      <c r="G45" s="62"/>
      <c r="H45" s="62"/>
      <c r="I45" s="61"/>
      <c r="J45" s="62"/>
      <c r="K45" s="62"/>
      <c r="L45" s="62"/>
      <c r="M45" s="62"/>
      <c r="N45" s="63"/>
      <c r="O45" s="99"/>
      <c r="P45" s="37"/>
      <c r="Q45" s="38"/>
    </row>
    <row r="46" spans="2:17" ht="15.75">
      <c r="B46" s="54"/>
      <c r="C46" s="78"/>
      <c r="D46" s="69"/>
      <c r="E46" s="69"/>
      <c r="F46" s="63"/>
      <c r="G46" s="62"/>
      <c r="H46" s="62"/>
      <c r="I46" s="61"/>
      <c r="J46" s="62"/>
      <c r="K46" s="62"/>
      <c r="L46" s="62"/>
      <c r="M46" s="62"/>
      <c r="N46" s="63"/>
      <c r="O46" s="99"/>
      <c r="P46" s="40"/>
      <c r="Q46" s="41"/>
    </row>
    <row r="47" spans="2:17" ht="15.75">
      <c r="B47" s="112" t="s">
        <v>26</v>
      </c>
      <c r="C47" s="77">
        <v>784135</v>
      </c>
      <c r="D47" s="60">
        <v>4441763</v>
      </c>
      <c r="E47" s="69">
        <v>261695</v>
      </c>
      <c r="F47" s="63">
        <f>SUM(C47:E47)</f>
        <v>5487593</v>
      </c>
      <c r="G47" s="68">
        <v>1982362</v>
      </c>
      <c r="H47" s="62">
        <v>0</v>
      </c>
      <c r="I47" s="61">
        <f>SUM(F47:H47)</f>
        <v>7469955</v>
      </c>
      <c r="J47" s="62">
        <v>0</v>
      </c>
      <c r="K47" s="68">
        <v>69813514</v>
      </c>
      <c r="L47" s="68">
        <v>0</v>
      </c>
      <c r="M47" s="62">
        <v>0</v>
      </c>
      <c r="N47" s="63"/>
      <c r="O47" s="99">
        <f>SUM(I47:N47)</f>
        <v>77283469</v>
      </c>
      <c r="P47" s="37">
        <f>(O47/$O$64)*100</f>
        <v>0.8170002374483247</v>
      </c>
      <c r="Q47" s="38"/>
    </row>
    <row r="48" spans="2:17" ht="15.75">
      <c r="B48" s="54"/>
      <c r="C48" s="78"/>
      <c r="D48" s="69"/>
      <c r="E48" s="69"/>
      <c r="F48" s="63"/>
      <c r="G48" s="62"/>
      <c r="H48" s="62"/>
      <c r="I48" s="61"/>
      <c r="J48" s="62"/>
      <c r="K48" s="62"/>
      <c r="L48" s="62"/>
      <c r="M48" s="62"/>
      <c r="N48" s="63"/>
      <c r="O48" s="99"/>
      <c r="P48" s="37"/>
      <c r="Q48" s="38"/>
    </row>
    <row r="49" spans="2:17" ht="15.75">
      <c r="B49" s="54"/>
      <c r="C49" s="78"/>
      <c r="D49" s="69"/>
      <c r="E49" s="69"/>
      <c r="F49" s="63"/>
      <c r="G49" s="62"/>
      <c r="H49" s="62"/>
      <c r="I49" s="61"/>
      <c r="J49" s="62"/>
      <c r="K49" s="62"/>
      <c r="L49" s="62"/>
      <c r="M49" s="62"/>
      <c r="N49" s="63"/>
      <c r="O49" s="99"/>
      <c r="P49" s="37"/>
      <c r="Q49" s="38"/>
    </row>
    <row r="50" spans="2:17" ht="15.75">
      <c r="B50" s="54" t="s">
        <v>27</v>
      </c>
      <c r="C50" s="77">
        <v>56700</v>
      </c>
      <c r="D50" s="60">
        <v>5658462</v>
      </c>
      <c r="E50" s="69">
        <v>0</v>
      </c>
      <c r="F50" s="63">
        <f>SUM(C50:E50)</f>
        <v>5715162</v>
      </c>
      <c r="G50" s="62">
        <v>0</v>
      </c>
      <c r="H50" s="62">
        <v>0</v>
      </c>
      <c r="I50" s="61">
        <f>SUM(F50:H50)</f>
        <v>5715162</v>
      </c>
      <c r="J50" s="62">
        <v>0</v>
      </c>
      <c r="K50" s="62">
        <v>0</v>
      </c>
      <c r="L50" s="62">
        <v>0</v>
      </c>
      <c r="M50" s="62">
        <v>0</v>
      </c>
      <c r="N50" s="63"/>
      <c r="O50" s="99">
        <f>SUM(I50:N50)</f>
        <v>5715162</v>
      </c>
      <c r="P50" s="37">
        <f>(O50/$O$64)*100</f>
        <v>0.06041769050319988</v>
      </c>
      <c r="Q50" s="38"/>
    </row>
    <row r="51" spans="2:17" ht="15.75">
      <c r="B51" s="54"/>
      <c r="C51" s="78"/>
      <c r="D51" s="69"/>
      <c r="E51" s="69"/>
      <c r="F51" s="63"/>
      <c r="G51" s="62"/>
      <c r="H51" s="62"/>
      <c r="I51" s="61"/>
      <c r="J51" s="62"/>
      <c r="K51" s="62"/>
      <c r="L51" s="62"/>
      <c r="M51" s="62"/>
      <c r="N51" s="63"/>
      <c r="O51" s="99"/>
      <c r="P51" s="40"/>
      <c r="Q51" s="41"/>
    </row>
    <row r="52" spans="2:17" ht="15.75">
      <c r="B52" s="54"/>
      <c r="C52" s="78"/>
      <c r="D52" s="69"/>
      <c r="E52" s="69"/>
      <c r="F52" s="63"/>
      <c r="G52" s="62"/>
      <c r="H52" s="62"/>
      <c r="I52" s="61"/>
      <c r="J52" s="62"/>
      <c r="K52" s="62"/>
      <c r="L52" s="62"/>
      <c r="M52" s="62"/>
      <c r="N52" s="63"/>
      <c r="O52" s="99"/>
      <c r="P52" s="40"/>
      <c r="Q52" s="41"/>
    </row>
    <row r="53" spans="2:17" ht="15.75">
      <c r="B53" s="54" t="s">
        <v>23</v>
      </c>
      <c r="C53" s="78">
        <v>0</v>
      </c>
      <c r="D53" s="69">
        <v>272000</v>
      </c>
      <c r="E53" s="69">
        <v>0</v>
      </c>
      <c r="F53" s="63">
        <f>SUM(C53:E53)</f>
        <v>272000</v>
      </c>
      <c r="G53" s="62">
        <v>0</v>
      </c>
      <c r="H53" s="62">
        <v>0</v>
      </c>
      <c r="I53" s="61">
        <f>SUM(F53:H53)</f>
        <v>272000</v>
      </c>
      <c r="J53" s="62">
        <v>2159000</v>
      </c>
      <c r="K53" s="62">
        <v>0</v>
      </c>
      <c r="L53" s="62">
        <v>0</v>
      </c>
      <c r="M53" s="62">
        <v>0</v>
      </c>
      <c r="N53" s="63"/>
      <c r="O53" s="99">
        <f>SUM(I53:N53)</f>
        <v>2431000</v>
      </c>
      <c r="P53" s="37">
        <f>(O53/$O$64)*100</f>
        <v>0.02569925500156932</v>
      </c>
      <c r="Q53" s="38"/>
    </row>
    <row r="54" spans="2:17" ht="15.75">
      <c r="B54" s="54"/>
      <c r="C54" s="78"/>
      <c r="D54" s="69"/>
      <c r="E54" s="69"/>
      <c r="F54" s="63"/>
      <c r="G54" s="62"/>
      <c r="H54" s="62"/>
      <c r="I54" s="61"/>
      <c r="J54" s="62"/>
      <c r="K54" s="62"/>
      <c r="L54" s="62"/>
      <c r="M54" s="62"/>
      <c r="N54" s="63"/>
      <c r="O54" s="99"/>
      <c r="P54" s="37"/>
      <c r="Q54" s="38"/>
    </row>
    <row r="55" spans="2:17" ht="15.75">
      <c r="B55" s="54"/>
      <c r="C55" s="78"/>
      <c r="D55" s="69"/>
      <c r="E55" s="69"/>
      <c r="F55" s="63"/>
      <c r="G55" s="62"/>
      <c r="H55" s="62"/>
      <c r="I55" s="61"/>
      <c r="J55" s="62"/>
      <c r="K55" s="62"/>
      <c r="L55" s="62"/>
      <c r="M55" s="62"/>
      <c r="N55" s="63"/>
      <c r="O55" s="99" t="s">
        <v>0</v>
      </c>
      <c r="P55" s="40"/>
      <c r="Q55" s="41"/>
    </row>
    <row r="56" spans="2:17" ht="15.75">
      <c r="B56" s="54" t="s">
        <v>35</v>
      </c>
      <c r="C56" s="77">
        <v>2890617</v>
      </c>
      <c r="D56" s="60">
        <v>11708187</v>
      </c>
      <c r="E56" s="60">
        <v>500000</v>
      </c>
      <c r="F56" s="63">
        <f>SUM(C56:E56)</f>
        <v>15098804</v>
      </c>
      <c r="G56" s="68">
        <v>7914284</v>
      </c>
      <c r="H56" s="62">
        <v>2459821</v>
      </c>
      <c r="I56" s="61">
        <f>SUM(F56:H56)</f>
        <v>25472909</v>
      </c>
      <c r="J56" s="62">
        <v>8207374</v>
      </c>
      <c r="K56" s="62">
        <v>470250</v>
      </c>
      <c r="L56" s="62">
        <v>0</v>
      </c>
      <c r="M56" s="62">
        <v>0</v>
      </c>
      <c r="N56" s="63"/>
      <c r="O56" s="99">
        <f>SUM(I56:N56)</f>
        <v>34150533</v>
      </c>
      <c r="P56" s="37">
        <f>(O56/$O$64)*100</f>
        <v>0.3610214956834669</v>
      </c>
      <c r="Q56" s="41"/>
    </row>
    <row r="57" spans="2:17" ht="15.75">
      <c r="B57" s="54"/>
      <c r="C57" s="78"/>
      <c r="D57" s="69"/>
      <c r="E57" s="69"/>
      <c r="F57" s="63"/>
      <c r="G57" s="62"/>
      <c r="H57" s="62"/>
      <c r="I57" s="61"/>
      <c r="J57" s="62"/>
      <c r="K57" s="62"/>
      <c r="L57" s="62"/>
      <c r="M57" s="62"/>
      <c r="N57" s="63"/>
      <c r="O57" s="99"/>
      <c r="P57" s="37"/>
      <c r="Q57" s="41"/>
    </row>
    <row r="58" spans="2:17" ht="15.75">
      <c r="B58" s="54"/>
      <c r="C58" s="78"/>
      <c r="D58" s="69"/>
      <c r="E58" s="69"/>
      <c r="F58" s="63"/>
      <c r="G58" s="62"/>
      <c r="H58" s="62"/>
      <c r="I58" s="61"/>
      <c r="J58" s="62"/>
      <c r="K58" s="62"/>
      <c r="L58" s="62"/>
      <c r="M58" s="62"/>
      <c r="N58" s="63"/>
      <c r="O58" s="99"/>
      <c r="P58" s="40"/>
      <c r="Q58" s="41"/>
    </row>
    <row r="59" spans="2:17" ht="15.75">
      <c r="B59" s="54" t="s">
        <v>32</v>
      </c>
      <c r="C59" s="78">
        <v>0</v>
      </c>
      <c r="D59" s="60">
        <v>120151104</v>
      </c>
      <c r="E59" s="69">
        <v>0</v>
      </c>
      <c r="F59" s="63">
        <f>SUM(C59:E59)</f>
        <v>120151104</v>
      </c>
      <c r="G59" s="68">
        <v>366348225</v>
      </c>
      <c r="H59" s="62">
        <v>0</v>
      </c>
      <c r="I59" s="61">
        <f>SUM(F59:H59)</f>
        <v>486499329</v>
      </c>
      <c r="J59" s="62">
        <v>3216000</v>
      </c>
      <c r="K59" s="62">
        <v>0</v>
      </c>
      <c r="L59" s="62">
        <v>0</v>
      </c>
      <c r="M59" s="62">
        <v>2257447</v>
      </c>
      <c r="N59" s="63"/>
      <c r="O59" s="99">
        <f>SUM(I59:N59)</f>
        <v>491972776</v>
      </c>
      <c r="P59" s="37">
        <f>(O59/$O$64)*100</f>
        <v>5.200877755760568</v>
      </c>
      <c r="Q59" s="41"/>
    </row>
    <row r="60" spans="2:17" ht="15.75">
      <c r="B60" s="54"/>
      <c r="C60" s="78"/>
      <c r="D60" s="69"/>
      <c r="E60" s="69"/>
      <c r="F60" s="63"/>
      <c r="G60" s="62"/>
      <c r="H60" s="62"/>
      <c r="I60" s="61"/>
      <c r="J60" s="62"/>
      <c r="K60" s="62"/>
      <c r="L60" s="62"/>
      <c r="M60" s="62"/>
      <c r="N60" s="63"/>
      <c r="O60" s="99"/>
      <c r="P60" s="40"/>
      <c r="Q60" s="41"/>
    </row>
    <row r="61" spans="2:17" ht="16.5" thickBot="1">
      <c r="B61" s="55"/>
      <c r="C61" s="78"/>
      <c r="D61" s="69"/>
      <c r="E61" s="69"/>
      <c r="F61" s="63"/>
      <c r="G61" s="100"/>
      <c r="H61" s="100"/>
      <c r="I61" s="101"/>
      <c r="J61" s="100"/>
      <c r="K61" s="100"/>
      <c r="L61" s="100"/>
      <c r="M61" s="100"/>
      <c r="N61" s="102"/>
      <c r="O61" s="103"/>
      <c r="P61" s="42"/>
      <c r="Q61" s="43"/>
    </row>
    <row r="62" spans="2:17" ht="15.75">
      <c r="B62" s="89"/>
      <c r="C62" s="115"/>
      <c r="D62" s="116"/>
      <c r="E62" s="116"/>
      <c r="F62" s="117"/>
      <c r="G62" s="98"/>
      <c r="H62" s="98"/>
      <c r="I62" s="104" t="s">
        <v>0</v>
      </c>
      <c r="J62" s="98"/>
      <c r="K62" s="98"/>
      <c r="L62" s="98"/>
      <c r="M62" s="98"/>
      <c r="N62" s="105"/>
      <c r="O62" s="99" t="s">
        <v>0</v>
      </c>
      <c r="P62" s="44"/>
      <c r="Q62" s="41"/>
    </row>
    <row r="63" spans="2:17" ht="15.75">
      <c r="B63" s="90"/>
      <c r="C63" s="118"/>
      <c r="D63" s="98"/>
      <c r="E63" s="98"/>
      <c r="F63" s="105"/>
      <c r="G63" s="106"/>
      <c r="H63" s="106"/>
      <c r="I63" s="104"/>
      <c r="J63" s="106"/>
      <c r="K63" s="106"/>
      <c r="L63" s="106"/>
      <c r="M63" s="106"/>
      <c r="N63" s="105"/>
      <c r="O63" s="99"/>
      <c r="P63" s="40"/>
      <c r="Q63" s="41"/>
    </row>
    <row r="64" spans="2:17" ht="15.75">
      <c r="B64" s="90" t="s">
        <v>24</v>
      </c>
      <c r="C64" s="119">
        <f aca="true" t="shared" si="0" ref="C64:K64">SUM(C17:C60)</f>
        <v>1108917440</v>
      </c>
      <c r="D64" s="107">
        <f t="shared" si="0"/>
        <v>2606634919</v>
      </c>
      <c r="E64" s="107">
        <f t="shared" si="0"/>
        <v>340735784</v>
      </c>
      <c r="F64" s="109">
        <f t="shared" si="0"/>
        <v>4056288143</v>
      </c>
      <c r="G64" s="108">
        <f t="shared" si="0"/>
        <v>3247023933</v>
      </c>
      <c r="H64" s="108">
        <f t="shared" si="0"/>
        <v>1234746936</v>
      </c>
      <c r="I64" s="108">
        <f>SUM(I17:I60)</f>
        <v>8538059012</v>
      </c>
      <c r="J64" s="111">
        <f t="shared" si="0"/>
        <v>224513619</v>
      </c>
      <c r="K64" s="108">
        <f t="shared" si="0"/>
        <v>687779836</v>
      </c>
      <c r="L64" s="108">
        <f>SUM(L17:L59)</f>
        <v>6472098</v>
      </c>
      <c r="M64" s="108">
        <f>SUM(M24:M60)</f>
        <v>2593616</v>
      </c>
      <c r="N64" s="109"/>
      <c r="O64" s="108">
        <f>SUM(C64,D64,E64,G64,H64,J64,K64,L64,M64)</f>
        <v>9459418181</v>
      </c>
      <c r="P64" s="110">
        <f>SUM(P17:P60)</f>
        <v>100.00000000000001</v>
      </c>
      <c r="Q64" s="38"/>
    </row>
    <row r="65" spans="2:17" ht="15.75">
      <c r="B65" s="90"/>
      <c r="C65" s="120"/>
      <c r="D65" s="39"/>
      <c r="E65" s="39"/>
      <c r="F65" s="48"/>
      <c r="G65" s="46"/>
      <c r="H65" s="46"/>
      <c r="I65" s="47"/>
      <c r="J65" s="46"/>
      <c r="K65" s="46"/>
      <c r="L65" s="46"/>
      <c r="M65" s="46"/>
      <c r="N65" s="48"/>
      <c r="O65" s="39" t="s">
        <v>0</v>
      </c>
      <c r="P65" s="40"/>
      <c r="Q65" s="41"/>
    </row>
    <row r="66" spans="2:17" ht="15.75">
      <c r="B66" s="91" t="s">
        <v>25</v>
      </c>
      <c r="C66" s="121">
        <f aca="true" t="shared" si="1" ref="C66:M66">(C64/$O$64)*100</f>
        <v>11.722892664026098</v>
      </c>
      <c r="D66" s="45">
        <f t="shared" si="1"/>
        <v>27.555975104638414</v>
      </c>
      <c r="E66" s="45">
        <f t="shared" si="1"/>
        <v>3.6020797207633253</v>
      </c>
      <c r="F66" s="38">
        <f t="shared" si="1"/>
        <v>42.88094748942784</v>
      </c>
      <c r="G66" s="37">
        <f t="shared" si="1"/>
        <v>34.3258313658435</v>
      </c>
      <c r="H66" s="37">
        <f t="shared" si="1"/>
        <v>13.053095997807649</v>
      </c>
      <c r="I66" s="49">
        <f t="shared" si="1"/>
        <v>90.25987485307898</v>
      </c>
      <c r="J66" s="37">
        <f t="shared" si="1"/>
        <v>2.373440043605997</v>
      </c>
      <c r="K66" s="37">
        <f t="shared" si="1"/>
        <v>7.2708471371047</v>
      </c>
      <c r="L66" s="37">
        <f t="shared" si="1"/>
        <v>0.0684196202785466</v>
      </c>
      <c r="M66" s="37">
        <f t="shared" si="1"/>
        <v>0.02741834593177713</v>
      </c>
      <c r="N66" s="38"/>
      <c r="O66" s="45">
        <f>SUM(I66:M66)</f>
        <v>100</v>
      </c>
      <c r="P66" s="29"/>
      <c r="Q66" s="30"/>
    </row>
    <row r="67" spans="2:17" ht="15.75">
      <c r="B67" s="90"/>
      <c r="C67" s="122"/>
      <c r="D67" s="33"/>
      <c r="E67" s="33"/>
      <c r="F67" s="25"/>
      <c r="G67" s="24"/>
      <c r="H67" s="24"/>
      <c r="I67" s="50"/>
      <c r="J67" s="24"/>
      <c r="K67" s="24"/>
      <c r="L67" s="24"/>
      <c r="M67" s="24"/>
      <c r="N67" s="25"/>
      <c r="O67" s="33"/>
      <c r="P67" s="29"/>
      <c r="Q67" s="30"/>
    </row>
    <row r="68" spans="2:17" ht="16.5" thickBot="1">
      <c r="B68" s="92"/>
      <c r="C68" s="123"/>
      <c r="D68" s="34"/>
      <c r="E68" s="34"/>
      <c r="F68" s="51"/>
      <c r="G68" s="34"/>
      <c r="H68" s="34"/>
      <c r="I68" s="52"/>
      <c r="J68" s="34"/>
      <c r="K68" s="34"/>
      <c r="L68" s="34"/>
      <c r="M68" s="34"/>
      <c r="N68" s="51"/>
      <c r="O68" s="34"/>
      <c r="P68" s="35"/>
      <c r="Q68" s="36"/>
    </row>
    <row r="69" ht="15.75">
      <c r="B69" s="8"/>
    </row>
  </sheetData>
  <mergeCells count="2">
    <mergeCell ref="B1:Q1"/>
    <mergeCell ref="B3:Q3"/>
  </mergeCells>
  <printOptions horizontalCentered="1" verticalCentered="1"/>
  <pageMargins left="0" right="0" top="0.25" bottom="0.25" header="0.5" footer="0.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mokeyw</cp:lastModifiedBy>
  <cp:lastPrinted>2007-06-13T19:30:40Z</cp:lastPrinted>
  <dcterms:created xsi:type="dcterms:W3CDTF">1999-02-08T14:17:30Z</dcterms:created>
  <dcterms:modified xsi:type="dcterms:W3CDTF">2007-09-07T09:19:21Z</dcterms:modified>
  <cp:category/>
  <cp:version/>
  <cp:contentType/>
  <cp:contentStatus/>
</cp:coreProperties>
</file>