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12450" windowHeight="5685" activeTab="0"/>
  </bookViews>
  <sheets>
    <sheet name="t-29" sheetId="1" r:id="rId1"/>
  </sheets>
  <definedNames>
    <definedName name="_xlnm.Print_Area" localSheetId="0">'t-29'!$A$1:$M$66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<sst xmlns="http://schemas.openxmlformats.org/spreadsheetml/2006/main" count="77" uniqueCount="76">
  <si>
    <t>Rolling</t>
  </si>
  <si>
    <t>Transit-</t>
  </si>
  <si>
    <t>Station</t>
  </si>
  <si>
    <t>Electrif.,</t>
  </si>
  <si>
    <t>Support</t>
  </si>
  <si>
    <t>Percent</t>
  </si>
  <si>
    <t>Stock</t>
  </si>
  <si>
    <t>way</t>
  </si>
  <si>
    <t>Stops/</t>
  </si>
  <si>
    <t>Power</t>
  </si>
  <si>
    <t>Signals/</t>
  </si>
  <si>
    <t>&amp; Equip.</t>
  </si>
  <si>
    <t>Other</t>
  </si>
  <si>
    <t>Total</t>
  </si>
  <si>
    <t>of</t>
  </si>
  <si>
    <t>Area</t>
  </si>
  <si>
    <t>Lines</t>
  </si>
  <si>
    <t>Terminals</t>
  </si>
  <si>
    <t>Distribution</t>
  </si>
  <si>
    <t>Communic.</t>
  </si>
  <si>
    <t>Facilities</t>
  </si>
  <si>
    <t>Baltimore, MD</t>
  </si>
  <si>
    <t>New Orleans, LA</t>
  </si>
  <si>
    <t>Pittsburgh, PA</t>
  </si>
  <si>
    <t>TOTAL</t>
  </si>
  <si>
    <t>Percent of Total</t>
  </si>
  <si>
    <t xml:space="preserve">                    administrative/maintenance facilities, storage facilities, computers, and other support equip.  Electrif./ Power Dist. includes traction power, AC power lighting, substation distribution,</t>
  </si>
  <si>
    <t xml:space="preserve">                    vehicle locator systems.  Signal/Communic. includes train control / signal systems, communications systems, radios.  Other includes contingencies, real estate, administration, contracts.</t>
  </si>
  <si>
    <t>Rank</t>
  </si>
  <si>
    <t xml:space="preserve">                 </t>
  </si>
  <si>
    <t>Atlanta, GA</t>
  </si>
  <si>
    <t>Chattanooga, TN-GA</t>
  </si>
  <si>
    <t>Chicago, IL-IN</t>
  </si>
  <si>
    <t xml:space="preserve">NOTE:    Transit-way Lines may include HOV and busways, in addition to rail lines.  Station Stops / Terminals includes fare collection equip, PNR, furniture, security equip.  Support &amp; Equip Facilities includes </t>
  </si>
  <si>
    <t>Anchorage, AK</t>
  </si>
  <si>
    <t>Cleveland, OH</t>
  </si>
  <si>
    <t>Seattle, WA</t>
  </si>
  <si>
    <t xml:space="preserve">                    Funds obligated for Preventive Maintenance and for Transit Enhancements are included in the Other category.</t>
  </si>
  <si>
    <t>Miami, FL</t>
  </si>
  <si>
    <t>Concord, CA</t>
  </si>
  <si>
    <t>Philadelphia, PA-NJ-DE-MD</t>
  </si>
  <si>
    <t>Portland, OR-WA</t>
  </si>
  <si>
    <t>Providence, RI-MA</t>
  </si>
  <si>
    <t>Sacramento, CA</t>
  </si>
  <si>
    <t>Trenton, NJ</t>
  </si>
  <si>
    <t>San Diego, CA</t>
  </si>
  <si>
    <t>Albany, NY</t>
  </si>
  <si>
    <t>Antioch, CA</t>
  </si>
  <si>
    <t>Atlantic City, NJ</t>
  </si>
  <si>
    <t>Boston, MA--NH--RI</t>
  </si>
  <si>
    <t>Buffalo, NY</t>
  </si>
  <si>
    <t>Denver--Aurora, CO</t>
  </si>
  <si>
    <t>Fairbanks, AK</t>
  </si>
  <si>
    <t>Harrisburg, PA</t>
  </si>
  <si>
    <t>Huntsville, AL</t>
  </si>
  <si>
    <t>Jacksonville, FL</t>
  </si>
  <si>
    <t>Lancaster--Palmdale, CA</t>
  </si>
  <si>
    <t>Los Angeles--Long Beach--Santa Ana, CA</t>
  </si>
  <si>
    <t>Memphis, TN-MS-AR</t>
  </si>
  <si>
    <t>Mission Viejo, CA</t>
  </si>
  <si>
    <t>Nashville-Davidson, TN</t>
  </si>
  <si>
    <t>New York--Newark, NY-NJ-CT</t>
  </si>
  <si>
    <t>Oxnard, CA</t>
  </si>
  <si>
    <t>Riverside--San Bernardino, CA</t>
  </si>
  <si>
    <t>San Francisco--Oakland, CA</t>
  </si>
  <si>
    <t>TACOMA, WA</t>
  </si>
  <si>
    <t>Tampa--St. Petersburg, FL</t>
  </si>
  <si>
    <t>Tucson, AZ</t>
  </si>
  <si>
    <t>Washington, DC-VA-MD</t>
  </si>
  <si>
    <t>Worcester, MA-CT</t>
  </si>
  <si>
    <t>California</t>
  </si>
  <si>
    <t>Cnnecticut</t>
  </si>
  <si>
    <t>Cconnecticut Rail, CT</t>
  </si>
  <si>
    <t>FT. Lauderdale-Hollywood-Pompano Beach, FL</t>
  </si>
  <si>
    <t>FY 2005 CAPITAL PROGRAM OBLIGATIONS FOR FIXED GUIDEWAY MODERNIZATION</t>
  </si>
  <si>
    <t>Table 29-2005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</si>
</sst>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9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5" fontId="0" fillId="0" borderId="11" xfId="0" applyNumberFormat="1" applyBorder="1" applyAlignment="1" applyProtection="1">
      <alignment/>
      <protection/>
    </xf>
    <xf numFmtId="5" fontId="0" fillId="0" borderId="6" xfId="0" applyNumberFormat="1" applyBorder="1" applyAlignment="1" applyProtection="1">
      <alignment/>
      <protection/>
    </xf>
    <xf numFmtId="164" fontId="4" fillId="0" borderId="6" xfId="0" applyNumberFormat="1" applyFon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4" fillId="0" borderId="6" xfId="0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0" fontId="5" fillId="0" borderId="2" xfId="0" applyFont="1" applyFill="1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164" fontId="4" fillId="0" borderId="17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5" fontId="0" fillId="0" borderId="0" xfId="0" applyNumberFormat="1" applyFont="1" applyAlignment="1" applyProtection="1">
      <alignment/>
      <protection/>
    </xf>
    <xf numFmtId="5" fontId="0" fillId="0" borderId="11" xfId="0" applyNumberFormat="1" applyFont="1" applyBorder="1" applyAlignment="1" applyProtection="1">
      <alignment/>
      <protection/>
    </xf>
    <xf numFmtId="5" fontId="0" fillId="0" borderId="20" xfId="0" applyNumberFormat="1" applyFont="1" applyBorder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7" fillId="0" borderId="6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5" fontId="0" fillId="0" borderId="0" xfId="0" applyNumberFormat="1" applyFont="1" applyFill="1" applyAlignment="1" applyProtection="1">
      <alignment/>
      <protection/>
    </xf>
    <xf numFmtId="5" fontId="0" fillId="0" borderId="11" xfId="0" applyNumberFormat="1" applyFont="1" applyFill="1" applyBorder="1" applyAlignment="1" applyProtection="1">
      <alignment/>
      <protection/>
    </xf>
    <xf numFmtId="5" fontId="0" fillId="0" borderId="20" xfId="0" applyNumberFormat="1" applyFont="1" applyFill="1" applyBorder="1" applyAlignment="1" applyProtection="1">
      <alignment/>
      <protection/>
    </xf>
    <xf numFmtId="5" fontId="7" fillId="0" borderId="0" xfId="0" applyNumberFormat="1" applyFont="1" applyFill="1" applyAlignment="1" applyProtection="1">
      <alignment/>
      <protection/>
    </xf>
    <xf numFmtId="5" fontId="7" fillId="0" borderId="6" xfId="0" applyNumberFormat="1" applyFont="1" applyFill="1" applyBorder="1" applyAlignment="1" applyProtection="1">
      <alignment/>
      <protection/>
    </xf>
    <xf numFmtId="164" fontId="6" fillId="0" borderId="11" xfId="0" applyNumberFormat="1" applyFont="1" applyFill="1" applyBorder="1" applyAlignment="1" applyProtection="1">
      <alignment/>
      <protection/>
    </xf>
    <xf numFmtId="164" fontId="6" fillId="0" borderId="2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5" fontId="0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164" fontId="6" fillId="0" borderId="12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 horizontal="center"/>
      <protection/>
    </xf>
    <xf numFmtId="37" fontId="0" fillId="0" borderId="15" xfId="0" applyNumberFormat="1" applyFont="1" applyBorder="1" applyAlignment="1" applyProtection="1">
      <alignment/>
      <protection/>
    </xf>
    <xf numFmtId="164" fontId="6" fillId="0" borderId="15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3" fontId="6" fillId="0" borderId="15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0" fillId="0" borderId="5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69"/>
  <sheetViews>
    <sheetView tabSelected="1" defaultGridColor="0" zoomScale="75" zoomScaleNormal="75" colorId="22" workbookViewId="0" topLeftCell="A1">
      <pane xSplit="2" ySplit="8" topLeftCell="E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5" sqref="F45"/>
    </sheetView>
  </sheetViews>
  <sheetFormatPr defaultColWidth="9.77734375" defaultRowHeight="15"/>
  <cols>
    <col min="1" max="1" width="1.88671875" style="0" customWidth="1"/>
    <col min="2" max="2" width="25.77734375" style="0" customWidth="1"/>
    <col min="3" max="3" width="13.77734375" style="0" customWidth="1"/>
    <col min="4" max="9" width="12.77734375" style="0" customWidth="1"/>
    <col min="10" max="10" width="14.77734375" style="0" customWidth="1"/>
    <col min="11" max="11" width="7.77734375" style="0" customWidth="1"/>
    <col min="12" max="12" width="4.5546875" style="0" customWidth="1"/>
    <col min="13" max="13" width="1.88671875" style="0" customWidth="1"/>
    <col min="14" max="14" width="10.77734375" style="0" customWidth="1"/>
    <col min="15" max="16384" width="11.4453125" style="0" customWidth="1"/>
  </cols>
  <sheetData>
    <row r="1" spans="2:13" ht="18">
      <c r="B1" s="87" t="s">
        <v>75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8">
      <c r="B2" s="87" t="s">
        <v>74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ht="7.5" customHeight="1" thickBot="1"/>
    <row r="4" spans="2:13" ht="7.5" customHeight="1">
      <c r="B4" s="1"/>
      <c r="C4" s="3"/>
      <c r="D4" s="2"/>
      <c r="E4" s="2"/>
      <c r="F4" s="2"/>
      <c r="G4" s="2"/>
      <c r="H4" s="2"/>
      <c r="I4" s="4"/>
      <c r="J4" s="2"/>
      <c r="K4" s="5"/>
      <c r="L4" s="5"/>
      <c r="M4" s="6"/>
    </row>
    <row r="5" spans="2:13" ht="15.75">
      <c r="B5" s="7"/>
      <c r="C5" s="36" t="s">
        <v>0</v>
      </c>
      <c r="D5" s="35" t="s">
        <v>1</v>
      </c>
      <c r="E5" s="35" t="s">
        <v>2</v>
      </c>
      <c r="F5" s="35" t="s">
        <v>3</v>
      </c>
      <c r="G5" s="8"/>
      <c r="H5" s="35" t="s">
        <v>4</v>
      </c>
      <c r="I5" s="9"/>
      <c r="J5" s="8"/>
      <c r="K5" s="37" t="s">
        <v>5</v>
      </c>
      <c r="L5" s="37"/>
      <c r="M5" s="10"/>
    </row>
    <row r="6" spans="2:13" ht="15.75">
      <c r="B6" s="7"/>
      <c r="C6" s="36" t="s">
        <v>6</v>
      </c>
      <c r="D6" s="35" t="s">
        <v>7</v>
      </c>
      <c r="E6" s="35" t="s">
        <v>8</v>
      </c>
      <c r="F6" s="35" t="s">
        <v>9</v>
      </c>
      <c r="G6" s="35" t="s">
        <v>10</v>
      </c>
      <c r="H6" s="35" t="s">
        <v>11</v>
      </c>
      <c r="I6" s="38" t="s">
        <v>12</v>
      </c>
      <c r="J6" s="35" t="s">
        <v>13</v>
      </c>
      <c r="K6" s="37" t="s">
        <v>14</v>
      </c>
      <c r="L6" s="37" t="s">
        <v>28</v>
      </c>
      <c r="M6" s="10"/>
    </row>
    <row r="7" spans="2:13" ht="15.75">
      <c r="B7" s="7" t="s">
        <v>15</v>
      </c>
      <c r="C7" s="36"/>
      <c r="D7" s="35" t="s">
        <v>16</v>
      </c>
      <c r="E7" s="35" t="s">
        <v>17</v>
      </c>
      <c r="F7" s="35" t="s">
        <v>18</v>
      </c>
      <c r="G7" s="35" t="s">
        <v>19</v>
      </c>
      <c r="H7" s="35" t="s">
        <v>20</v>
      </c>
      <c r="I7" s="9"/>
      <c r="J7" s="8"/>
      <c r="K7" s="37" t="s">
        <v>13</v>
      </c>
      <c r="L7" s="37"/>
      <c r="M7" s="10"/>
    </row>
    <row r="8" spans="2:13" ht="5.25" customHeight="1" thickBot="1">
      <c r="B8" s="11"/>
      <c r="C8" s="13"/>
      <c r="D8" s="12"/>
      <c r="E8" s="12"/>
      <c r="F8" s="12"/>
      <c r="G8" s="12"/>
      <c r="H8" s="12"/>
      <c r="I8" s="14"/>
      <c r="J8" s="12"/>
      <c r="K8" s="15"/>
      <c r="L8" s="15"/>
      <c r="M8" s="16"/>
    </row>
    <row r="9" spans="2:13" ht="9" customHeight="1">
      <c r="B9" s="7"/>
      <c r="C9" s="17"/>
      <c r="I9" s="18"/>
      <c r="J9" s="69"/>
      <c r="K9" s="70"/>
      <c r="L9" s="71"/>
      <c r="M9" s="10"/>
    </row>
    <row r="10" spans="2:13" ht="18.75" customHeight="1">
      <c r="B10" s="52" t="s">
        <v>46</v>
      </c>
      <c r="C10" s="19"/>
      <c r="D10" s="41"/>
      <c r="E10" s="41">
        <v>835068</v>
      </c>
      <c r="F10" s="41"/>
      <c r="G10" s="41"/>
      <c r="H10" s="41"/>
      <c r="I10" s="20">
        <v>45120</v>
      </c>
      <c r="J10" s="72">
        <f>SUM(C10:I10)</f>
        <v>880188</v>
      </c>
      <c r="K10" s="73">
        <f>(J10/$J$56)*100</f>
        <v>0.07836374413933231</v>
      </c>
      <c r="L10" s="74">
        <f>RANK(J10,J$10:J$54,0)</f>
        <v>40</v>
      </c>
      <c r="M10" s="21"/>
    </row>
    <row r="11" spans="2:13" ht="18.75" customHeight="1">
      <c r="B11" s="52" t="s">
        <v>34</v>
      </c>
      <c r="C11" s="23">
        <v>158958</v>
      </c>
      <c r="D11" s="40">
        <v>-317674</v>
      </c>
      <c r="E11" s="40">
        <v>7200803</v>
      </c>
      <c r="F11" s="40"/>
      <c r="G11" s="40"/>
      <c r="H11" s="40">
        <v>10899</v>
      </c>
      <c r="I11" s="24">
        <v>1281808</v>
      </c>
      <c r="J11" s="75">
        <f aca="true" t="shared" si="0" ref="J11:J54">SUM(C11:I11)</f>
        <v>8334794</v>
      </c>
      <c r="K11" s="73">
        <f aca="true" t="shared" si="1" ref="K11:K54">(J11/$J$56)*100</f>
        <v>0.7420524529646418</v>
      </c>
      <c r="L11" s="74">
        <f aca="true" t="shared" si="2" ref="L11:L54">RANK(J11,J$10:J$54,0)</f>
        <v>16</v>
      </c>
      <c r="M11" s="21"/>
    </row>
    <row r="12" spans="2:13" ht="18.75" customHeight="1">
      <c r="B12" s="52" t="s">
        <v>47</v>
      </c>
      <c r="C12" s="23"/>
      <c r="D12" s="40"/>
      <c r="E12" s="40"/>
      <c r="F12" s="40"/>
      <c r="G12" s="40">
        <v>1766173</v>
      </c>
      <c r="H12" s="40"/>
      <c r="I12" s="24">
        <v>0</v>
      </c>
      <c r="J12" s="75">
        <f t="shared" si="0"/>
        <v>1766173</v>
      </c>
      <c r="K12" s="73">
        <f t="shared" si="1"/>
        <v>0.15724359918312564</v>
      </c>
      <c r="L12" s="74">
        <f t="shared" si="2"/>
        <v>37</v>
      </c>
      <c r="M12" s="21"/>
    </row>
    <row r="13" spans="2:13" ht="18.75" customHeight="1">
      <c r="B13" s="52" t="s">
        <v>30</v>
      </c>
      <c r="C13" s="23">
        <v>5679599</v>
      </c>
      <c r="D13" s="40">
        <v>6000000</v>
      </c>
      <c r="E13" s="40">
        <v>1967357</v>
      </c>
      <c r="F13" s="40"/>
      <c r="G13" s="40"/>
      <c r="H13" s="40"/>
      <c r="I13" s="24">
        <v>1000000</v>
      </c>
      <c r="J13" s="75">
        <f t="shared" si="0"/>
        <v>14646956</v>
      </c>
      <c r="K13" s="73">
        <f t="shared" si="1"/>
        <v>1.3040285852613969</v>
      </c>
      <c r="L13" s="74">
        <f t="shared" si="2"/>
        <v>13</v>
      </c>
      <c r="M13" s="21"/>
    </row>
    <row r="14" spans="2:13" ht="18.75" customHeight="1">
      <c r="B14" s="53" t="s">
        <v>48</v>
      </c>
      <c r="C14" s="43"/>
      <c r="D14" s="42"/>
      <c r="E14" s="42"/>
      <c r="F14" s="42"/>
      <c r="G14" s="42"/>
      <c r="H14" s="42"/>
      <c r="I14" s="44">
        <v>2953169</v>
      </c>
      <c r="J14" s="76">
        <f t="shared" si="0"/>
        <v>2953169</v>
      </c>
      <c r="K14" s="77">
        <f t="shared" si="1"/>
        <v>0.2629226709705289</v>
      </c>
      <c r="L14" s="78">
        <f t="shared" si="2"/>
        <v>28</v>
      </c>
      <c r="M14" s="45"/>
    </row>
    <row r="15" spans="2:13" ht="18.75" customHeight="1">
      <c r="B15" s="52" t="s">
        <v>21</v>
      </c>
      <c r="C15" s="23">
        <v>250000</v>
      </c>
      <c r="D15" s="40">
        <v>11644000</v>
      </c>
      <c r="E15" s="40">
        <v>6731000</v>
      </c>
      <c r="F15" s="40"/>
      <c r="G15" s="40">
        <v>189064</v>
      </c>
      <c r="H15" s="40">
        <v>552000</v>
      </c>
      <c r="I15" s="24">
        <v>15237694</v>
      </c>
      <c r="J15" s="75">
        <f t="shared" si="0"/>
        <v>34603758</v>
      </c>
      <c r="K15" s="73">
        <f t="shared" si="1"/>
        <v>3.080796418687114</v>
      </c>
      <c r="L15" s="74">
        <f t="shared" si="2"/>
        <v>8</v>
      </c>
      <c r="M15" s="21"/>
    </row>
    <row r="16" spans="2:13" ht="18.75" customHeight="1">
      <c r="B16" s="52" t="s">
        <v>49</v>
      </c>
      <c r="C16" s="23"/>
      <c r="D16" s="40">
        <v>6000000</v>
      </c>
      <c r="E16" s="40">
        <v>24315262</v>
      </c>
      <c r="F16" s="40">
        <v>-800000</v>
      </c>
      <c r="G16" s="40">
        <v>20022945</v>
      </c>
      <c r="H16" s="40"/>
      <c r="I16" s="24">
        <v>6800000</v>
      </c>
      <c r="J16" s="75">
        <f t="shared" si="0"/>
        <v>56338207</v>
      </c>
      <c r="K16" s="73">
        <f t="shared" si="1"/>
        <v>5.015829389422192</v>
      </c>
      <c r="L16" s="74">
        <f t="shared" si="2"/>
        <v>6</v>
      </c>
      <c r="M16" s="21"/>
    </row>
    <row r="17" spans="2:13" ht="18.75" customHeight="1">
      <c r="B17" s="52" t="s">
        <v>50</v>
      </c>
      <c r="C17" s="23">
        <v>2463142</v>
      </c>
      <c r="D17" s="40"/>
      <c r="E17" s="40"/>
      <c r="F17" s="40"/>
      <c r="G17" s="40"/>
      <c r="H17" s="40"/>
      <c r="I17" s="24">
        <v>0</v>
      </c>
      <c r="J17" s="75">
        <f t="shared" si="0"/>
        <v>2463142</v>
      </c>
      <c r="K17" s="73">
        <f t="shared" si="1"/>
        <v>0.21929522950420058</v>
      </c>
      <c r="L17" s="74">
        <f t="shared" si="2"/>
        <v>33</v>
      </c>
      <c r="M17" s="21"/>
    </row>
    <row r="18" spans="2:13" ht="18.75" customHeight="1">
      <c r="B18" s="52" t="s">
        <v>70</v>
      </c>
      <c r="C18" s="23"/>
      <c r="D18" s="40"/>
      <c r="E18" s="40">
        <v>3861201</v>
      </c>
      <c r="F18" s="40"/>
      <c r="G18" s="40"/>
      <c r="H18" s="40"/>
      <c r="I18" s="24">
        <v>0</v>
      </c>
      <c r="J18" s="75">
        <f t="shared" si="0"/>
        <v>3861201</v>
      </c>
      <c r="K18" s="73">
        <f t="shared" si="1"/>
        <v>0.3437653856159526</v>
      </c>
      <c r="L18" s="74">
        <f t="shared" si="2"/>
        <v>25</v>
      </c>
      <c r="M18" s="21"/>
    </row>
    <row r="19" spans="2:13" ht="18.75" customHeight="1">
      <c r="B19" s="53" t="s">
        <v>31</v>
      </c>
      <c r="C19" s="43">
        <v>4000</v>
      </c>
      <c r="D19" s="42">
        <v>68307</v>
      </c>
      <c r="E19" s="42">
        <v>8000</v>
      </c>
      <c r="F19" s="42"/>
      <c r="G19" s="42"/>
      <c r="H19" s="42"/>
      <c r="I19" s="44">
        <v>0</v>
      </c>
      <c r="J19" s="76">
        <f t="shared" si="0"/>
        <v>80307</v>
      </c>
      <c r="K19" s="77">
        <f t="shared" si="1"/>
        <v>0.0071497875460667035</v>
      </c>
      <c r="L19" s="78">
        <f t="shared" si="2"/>
        <v>44</v>
      </c>
      <c r="M19" s="45"/>
    </row>
    <row r="20" spans="2:13" ht="18.75" customHeight="1">
      <c r="B20" s="52" t="s">
        <v>32</v>
      </c>
      <c r="C20" s="23">
        <v>9951684</v>
      </c>
      <c r="D20" s="40">
        <v>11890000</v>
      </c>
      <c r="E20" s="40">
        <v>3475000</v>
      </c>
      <c r="F20" s="40">
        <v>2746350</v>
      </c>
      <c r="G20" s="40">
        <v>5650000</v>
      </c>
      <c r="H20" s="40">
        <v>4590000</v>
      </c>
      <c r="I20" s="24">
        <v>66569130</v>
      </c>
      <c r="J20" s="75">
        <f t="shared" si="0"/>
        <v>104872164</v>
      </c>
      <c r="K20" s="73">
        <f t="shared" si="1"/>
        <v>9.336841023774577</v>
      </c>
      <c r="L20" s="74">
        <f t="shared" si="2"/>
        <v>4</v>
      </c>
      <c r="M20" s="21"/>
    </row>
    <row r="21" spans="2:13" ht="18.75" customHeight="1">
      <c r="B21" s="52" t="s">
        <v>35</v>
      </c>
      <c r="C21" s="23">
        <v>2158343</v>
      </c>
      <c r="D21" s="40">
        <v>1980000</v>
      </c>
      <c r="E21" s="40">
        <v>9172857</v>
      </c>
      <c r="F21" s="40">
        <v>200000</v>
      </c>
      <c r="G21" s="40">
        <v>471200</v>
      </c>
      <c r="H21" s="40"/>
      <c r="I21" s="24">
        <v>2649186</v>
      </c>
      <c r="J21" s="75">
        <f t="shared" si="0"/>
        <v>16631586</v>
      </c>
      <c r="K21" s="73">
        <f t="shared" si="1"/>
        <v>1.4807215616837555</v>
      </c>
      <c r="L21" s="74">
        <f t="shared" si="2"/>
        <v>11</v>
      </c>
      <c r="M21" s="21"/>
    </row>
    <row r="22" spans="2:13" ht="18.75" customHeight="1">
      <c r="B22" s="52" t="s">
        <v>39</v>
      </c>
      <c r="C22" s="23"/>
      <c r="D22" s="40">
        <v>4095881</v>
      </c>
      <c r="E22" s="40"/>
      <c r="F22" s="40">
        <v>4181593</v>
      </c>
      <c r="G22" s="40">
        <v>1636487</v>
      </c>
      <c r="H22" s="40"/>
      <c r="I22" s="24">
        <v>0</v>
      </c>
      <c r="J22" s="75">
        <f t="shared" si="0"/>
        <v>9913961</v>
      </c>
      <c r="K22" s="73">
        <f t="shared" si="1"/>
        <v>0.8826467791100528</v>
      </c>
      <c r="L22" s="74">
        <f t="shared" si="2"/>
        <v>15</v>
      </c>
      <c r="M22" s="21"/>
    </row>
    <row r="23" spans="2:13" ht="18.75" customHeight="1">
      <c r="B23" s="52" t="s">
        <v>71</v>
      </c>
      <c r="C23" s="23">
        <v>3934330</v>
      </c>
      <c r="D23" s="40"/>
      <c r="E23" s="40"/>
      <c r="F23" s="40"/>
      <c r="G23" s="40"/>
      <c r="H23" s="40"/>
      <c r="I23" s="24">
        <v>0</v>
      </c>
      <c r="J23" s="75">
        <f t="shared" si="0"/>
        <v>3934330</v>
      </c>
      <c r="K23" s="73">
        <f t="shared" si="1"/>
        <v>0.35027611087597116</v>
      </c>
      <c r="L23" s="74">
        <f t="shared" si="2"/>
        <v>24</v>
      </c>
      <c r="M23" s="21"/>
    </row>
    <row r="24" spans="2:13" ht="18.75" customHeight="1">
      <c r="B24" s="52" t="s">
        <v>72</v>
      </c>
      <c r="C24" s="23">
        <v>3200000</v>
      </c>
      <c r="D24" s="40">
        <v>8653600</v>
      </c>
      <c r="E24" s="40"/>
      <c r="F24" s="40"/>
      <c r="G24" s="40"/>
      <c r="H24" s="40"/>
      <c r="I24" s="24">
        <v>0</v>
      </c>
      <c r="J24" s="75">
        <f t="shared" si="0"/>
        <v>11853600</v>
      </c>
      <c r="K24" s="73">
        <f t="shared" si="1"/>
        <v>1.0553341758010668</v>
      </c>
      <c r="L24" s="78">
        <f t="shared" si="2"/>
        <v>14</v>
      </c>
      <c r="M24" s="21"/>
    </row>
    <row r="25" spans="2:13" ht="18.75" customHeight="1">
      <c r="B25" s="54" t="s">
        <v>51</v>
      </c>
      <c r="C25" s="48">
        <v>1750828</v>
      </c>
      <c r="D25" s="47">
        <v>6085</v>
      </c>
      <c r="E25" s="47">
        <v>66176</v>
      </c>
      <c r="F25" s="47">
        <v>659458</v>
      </c>
      <c r="G25" s="47">
        <v>-19403</v>
      </c>
      <c r="H25" s="47"/>
      <c r="I25" s="49">
        <v>27142</v>
      </c>
      <c r="J25" s="79">
        <f t="shared" si="0"/>
        <v>2490286</v>
      </c>
      <c r="K25" s="80">
        <f t="shared" si="1"/>
        <v>0.22171187852795235</v>
      </c>
      <c r="L25" s="74">
        <f t="shared" si="2"/>
        <v>31</v>
      </c>
      <c r="M25" s="50"/>
    </row>
    <row r="26" spans="2:13" ht="18.75" customHeight="1">
      <c r="B26" s="52" t="s">
        <v>52</v>
      </c>
      <c r="C26" s="23"/>
      <c r="D26" s="40"/>
      <c r="E26" s="40">
        <v>2041917</v>
      </c>
      <c r="F26" s="40"/>
      <c r="G26" s="40"/>
      <c r="H26" s="40"/>
      <c r="I26" s="24">
        <v>-74560</v>
      </c>
      <c r="J26" s="75">
        <f t="shared" si="0"/>
        <v>1967357</v>
      </c>
      <c r="K26" s="73">
        <f t="shared" si="1"/>
        <v>0.17515514933028445</v>
      </c>
      <c r="L26" s="74">
        <f t="shared" si="2"/>
        <v>35</v>
      </c>
      <c r="M26" s="21"/>
    </row>
    <row r="27" spans="2:13" ht="34.5" customHeight="1">
      <c r="B27" s="86" t="s">
        <v>73</v>
      </c>
      <c r="C27" s="23"/>
      <c r="D27" s="40">
        <v>4514198</v>
      </c>
      <c r="E27" s="40"/>
      <c r="F27" s="40"/>
      <c r="G27" s="40"/>
      <c r="H27" s="40"/>
      <c r="I27" s="24">
        <v>0</v>
      </c>
      <c r="J27" s="75">
        <f t="shared" si="0"/>
        <v>4514198</v>
      </c>
      <c r="K27" s="73">
        <f t="shared" si="1"/>
        <v>0.4019021584778316</v>
      </c>
      <c r="L27" s="74">
        <f t="shared" si="2"/>
        <v>21</v>
      </c>
      <c r="M27" s="21"/>
    </row>
    <row r="28" spans="2:13" ht="18.75" customHeight="1">
      <c r="B28" s="52" t="s">
        <v>53</v>
      </c>
      <c r="C28" s="23"/>
      <c r="D28" s="40">
        <v>1254125</v>
      </c>
      <c r="E28" s="40"/>
      <c r="F28" s="40"/>
      <c r="G28" s="40"/>
      <c r="H28" s="40"/>
      <c r="I28" s="24">
        <v>0</v>
      </c>
      <c r="J28" s="75">
        <f t="shared" si="0"/>
        <v>1254125</v>
      </c>
      <c r="K28" s="73">
        <f t="shared" si="1"/>
        <v>0.11165561291308237</v>
      </c>
      <c r="L28" s="74">
        <f t="shared" si="2"/>
        <v>38</v>
      </c>
      <c r="M28" s="21"/>
    </row>
    <row r="29" spans="2:13" ht="18.75" customHeight="1">
      <c r="B29" s="52" t="s">
        <v>54</v>
      </c>
      <c r="C29" s="23"/>
      <c r="D29" s="40"/>
      <c r="E29" s="40"/>
      <c r="F29" s="40"/>
      <c r="G29" s="40"/>
      <c r="H29" s="40">
        <v>6349094</v>
      </c>
      <c r="I29" s="24">
        <v>0</v>
      </c>
      <c r="J29" s="75">
        <f t="shared" si="0"/>
        <v>6349094</v>
      </c>
      <c r="K29" s="73">
        <f t="shared" si="1"/>
        <v>0.5652642137049926</v>
      </c>
      <c r="L29" s="78">
        <f t="shared" si="2"/>
        <v>17</v>
      </c>
      <c r="M29" s="21"/>
    </row>
    <row r="30" spans="2:13" ht="18.75" customHeight="1">
      <c r="B30" s="54" t="s">
        <v>55</v>
      </c>
      <c r="C30" s="48"/>
      <c r="D30" s="47"/>
      <c r="E30" s="47">
        <v>106587</v>
      </c>
      <c r="F30" s="47"/>
      <c r="G30" s="47"/>
      <c r="H30" s="47"/>
      <c r="I30" s="49">
        <v>0</v>
      </c>
      <c r="J30" s="79">
        <f t="shared" si="0"/>
        <v>106587</v>
      </c>
      <c r="K30" s="80">
        <f t="shared" si="1"/>
        <v>0.009489514054473605</v>
      </c>
      <c r="L30" s="74">
        <f t="shared" si="2"/>
        <v>43</v>
      </c>
      <c r="M30" s="50"/>
    </row>
    <row r="31" spans="2:13" ht="18.75" customHeight="1">
      <c r="B31" s="52" t="s">
        <v>56</v>
      </c>
      <c r="C31" s="23"/>
      <c r="D31" s="40"/>
      <c r="E31" s="40"/>
      <c r="F31" s="40"/>
      <c r="G31" s="40"/>
      <c r="H31" s="40"/>
      <c r="I31" s="24">
        <v>3012369</v>
      </c>
      <c r="J31" s="75">
        <f t="shared" si="0"/>
        <v>3012369</v>
      </c>
      <c r="K31" s="73">
        <f t="shared" si="1"/>
        <v>0.26819328776267837</v>
      </c>
      <c r="L31" s="74">
        <f t="shared" si="2"/>
        <v>27</v>
      </c>
      <c r="M31" s="21"/>
    </row>
    <row r="32" spans="2:13" ht="32.25" customHeight="1">
      <c r="B32" s="86" t="s">
        <v>57</v>
      </c>
      <c r="C32" s="23">
        <v>11837444</v>
      </c>
      <c r="D32" s="40">
        <v>2143187</v>
      </c>
      <c r="E32" s="40"/>
      <c r="F32" s="40"/>
      <c r="G32" s="40">
        <v>219895</v>
      </c>
      <c r="H32" s="40">
        <v>710000</v>
      </c>
      <c r="I32" s="24">
        <v>34254320</v>
      </c>
      <c r="J32" s="75">
        <f t="shared" si="0"/>
        <v>49164846</v>
      </c>
      <c r="K32" s="73">
        <f t="shared" si="1"/>
        <v>4.3771801167406</v>
      </c>
      <c r="L32" s="74">
        <f t="shared" si="2"/>
        <v>7</v>
      </c>
      <c r="M32" s="21"/>
    </row>
    <row r="33" spans="2:13" ht="18.75" customHeight="1">
      <c r="B33" s="52" t="s">
        <v>58</v>
      </c>
      <c r="C33" s="23">
        <v>44000</v>
      </c>
      <c r="D33" s="40">
        <v>44000</v>
      </c>
      <c r="E33" s="40"/>
      <c r="F33" s="40">
        <v>34800</v>
      </c>
      <c r="G33" s="40"/>
      <c r="H33" s="40">
        <v>8000</v>
      </c>
      <c r="I33" s="24">
        <v>0</v>
      </c>
      <c r="J33" s="75">
        <f t="shared" si="0"/>
        <v>130800</v>
      </c>
      <c r="K33" s="73">
        <f t="shared" si="1"/>
        <v>0.011645214128600558</v>
      </c>
      <c r="L33" s="74">
        <f t="shared" si="2"/>
        <v>42</v>
      </c>
      <c r="M33" s="21"/>
    </row>
    <row r="34" spans="2:13" ht="18.75" customHeight="1">
      <c r="B34" s="52" t="s">
        <v>38</v>
      </c>
      <c r="C34" s="23">
        <v>787923</v>
      </c>
      <c r="D34" s="40">
        <v>6997824</v>
      </c>
      <c r="E34" s="40">
        <v>1043815</v>
      </c>
      <c r="F34" s="40"/>
      <c r="G34" s="40"/>
      <c r="H34" s="40">
        <v>2312598</v>
      </c>
      <c r="I34" s="24">
        <v>5302097</v>
      </c>
      <c r="J34" s="75">
        <f t="shared" si="0"/>
        <v>16444257</v>
      </c>
      <c r="K34" s="73">
        <f t="shared" si="1"/>
        <v>1.4640435317334757</v>
      </c>
      <c r="L34" s="78">
        <f t="shared" si="2"/>
        <v>12</v>
      </c>
      <c r="M34" s="21"/>
    </row>
    <row r="35" spans="2:13" ht="18.75" customHeight="1">
      <c r="B35" s="54" t="s">
        <v>59</v>
      </c>
      <c r="C35" s="48"/>
      <c r="D35" s="47">
        <v>716856</v>
      </c>
      <c r="E35" s="47">
        <v>126496</v>
      </c>
      <c r="F35" s="47"/>
      <c r="G35" s="47">
        <v>1238523</v>
      </c>
      <c r="H35" s="47">
        <v>383018</v>
      </c>
      <c r="I35" s="49">
        <v>0</v>
      </c>
      <c r="J35" s="79">
        <f t="shared" si="0"/>
        <v>2464893</v>
      </c>
      <c r="K35" s="80">
        <f t="shared" si="1"/>
        <v>0.21945112224073865</v>
      </c>
      <c r="L35" s="74">
        <f t="shared" si="2"/>
        <v>32</v>
      </c>
      <c r="M35" s="50"/>
    </row>
    <row r="36" spans="2:13" ht="18.75" customHeight="1">
      <c r="B36" s="52" t="s">
        <v>60</v>
      </c>
      <c r="C36" s="23"/>
      <c r="D36" s="40"/>
      <c r="E36" s="40"/>
      <c r="F36" s="40"/>
      <c r="G36" s="40"/>
      <c r="H36" s="40"/>
      <c r="I36" s="24">
        <v>1984000</v>
      </c>
      <c r="J36" s="75">
        <f t="shared" si="0"/>
        <v>1984000</v>
      </c>
      <c r="K36" s="73">
        <f t="shared" si="1"/>
        <v>0.1766368870882531</v>
      </c>
      <c r="L36" s="74">
        <f t="shared" si="2"/>
        <v>34</v>
      </c>
      <c r="M36" s="21"/>
    </row>
    <row r="37" spans="2:13" ht="18.75" customHeight="1">
      <c r="B37" s="52" t="s">
        <v>22</v>
      </c>
      <c r="C37" s="23"/>
      <c r="D37" s="40"/>
      <c r="E37" s="40"/>
      <c r="F37" s="40">
        <v>675880</v>
      </c>
      <c r="G37" s="40"/>
      <c r="H37" s="40"/>
      <c r="I37" s="24">
        <v>4155603</v>
      </c>
      <c r="J37" s="75">
        <f t="shared" si="0"/>
        <v>4831483</v>
      </c>
      <c r="K37" s="73">
        <f t="shared" si="1"/>
        <v>0.43015026065514833</v>
      </c>
      <c r="L37" s="74">
        <f t="shared" si="2"/>
        <v>20</v>
      </c>
      <c r="M37" s="21"/>
    </row>
    <row r="38" spans="2:13" ht="18.75" customHeight="1">
      <c r="B38" s="52" t="s">
        <v>61</v>
      </c>
      <c r="C38" s="23"/>
      <c r="D38" s="40">
        <v>185920446</v>
      </c>
      <c r="E38" s="40">
        <v>11832458</v>
      </c>
      <c r="F38" s="40">
        <v>11747107</v>
      </c>
      <c r="G38" s="40">
        <v>22441023</v>
      </c>
      <c r="H38" s="40"/>
      <c r="I38" s="24">
        <v>102227684</v>
      </c>
      <c r="J38" s="75">
        <f t="shared" si="0"/>
        <v>334168718</v>
      </c>
      <c r="K38" s="73">
        <f t="shared" si="1"/>
        <v>29.751271224693692</v>
      </c>
      <c r="L38" s="74">
        <f t="shared" si="2"/>
        <v>1</v>
      </c>
      <c r="M38" s="21"/>
    </row>
    <row r="39" spans="2:13" ht="18.75" customHeight="1">
      <c r="B39" s="52" t="s">
        <v>62</v>
      </c>
      <c r="C39" s="23">
        <v>100000</v>
      </c>
      <c r="D39" s="40">
        <v>3077046</v>
      </c>
      <c r="E39" s="40">
        <v>130000</v>
      </c>
      <c r="F39" s="40"/>
      <c r="G39" s="40">
        <v>100000</v>
      </c>
      <c r="H39" s="40"/>
      <c r="I39" s="24">
        <v>0</v>
      </c>
      <c r="J39" s="75">
        <f t="shared" si="0"/>
        <v>3407046</v>
      </c>
      <c r="K39" s="73">
        <f t="shared" si="1"/>
        <v>0.3033316530274619</v>
      </c>
      <c r="L39" s="74">
        <f t="shared" si="2"/>
        <v>26</v>
      </c>
      <c r="M39" s="21"/>
    </row>
    <row r="40" spans="2:13" ht="18.75" customHeight="1">
      <c r="B40" s="52" t="s">
        <v>40</v>
      </c>
      <c r="C40" s="23">
        <v>47991262</v>
      </c>
      <c r="D40" s="40">
        <v>31698749</v>
      </c>
      <c r="E40" s="40">
        <v>6971245</v>
      </c>
      <c r="F40" s="40">
        <v>816051</v>
      </c>
      <c r="G40" s="40">
        <v>10179457</v>
      </c>
      <c r="H40" s="40">
        <v>1100000</v>
      </c>
      <c r="I40" s="24">
        <v>6808168</v>
      </c>
      <c r="J40" s="75">
        <f t="shared" si="0"/>
        <v>105564932</v>
      </c>
      <c r="K40" s="73">
        <f t="shared" si="1"/>
        <v>9.398518636170925</v>
      </c>
      <c r="L40" s="74">
        <f t="shared" si="2"/>
        <v>3</v>
      </c>
      <c r="M40" s="21"/>
    </row>
    <row r="41" spans="2:13" ht="18.75" customHeight="1">
      <c r="B41" s="52" t="s">
        <v>23</v>
      </c>
      <c r="C41" s="23">
        <v>12681414</v>
      </c>
      <c r="D41" s="40">
        <v>6089510</v>
      </c>
      <c r="E41" s="40"/>
      <c r="F41" s="40">
        <v>187200</v>
      </c>
      <c r="G41" s="40">
        <v>542400</v>
      </c>
      <c r="H41" s="40"/>
      <c r="I41" s="24">
        <v>1980890</v>
      </c>
      <c r="J41" s="75">
        <f t="shared" si="0"/>
        <v>21481414</v>
      </c>
      <c r="K41" s="73">
        <f t="shared" si="1"/>
        <v>1.9125050903296466</v>
      </c>
      <c r="L41" s="74">
        <f t="shared" si="2"/>
        <v>10</v>
      </c>
      <c r="M41" s="21"/>
    </row>
    <row r="42" spans="2:13" ht="18.75" customHeight="1">
      <c r="B42" s="52" t="s">
        <v>41</v>
      </c>
      <c r="C42" s="23"/>
      <c r="D42" s="40"/>
      <c r="E42" s="40"/>
      <c r="F42" s="40"/>
      <c r="G42" s="40"/>
      <c r="H42" s="40"/>
      <c r="I42" s="24">
        <v>3953092</v>
      </c>
      <c r="J42" s="75">
        <f t="shared" si="0"/>
        <v>3953092</v>
      </c>
      <c r="K42" s="73">
        <f t="shared" si="1"/>
        <v>0.35194650466405075</v>
      </c>
      <c r="L42" s="74">
        <f t="shared" si="2"/>
        <v>23</v>
      </c>
      <c r="M42" s="21"/>
    </row>
    <row r="43" spans="2:13" ht="18.75" customHeight="1">
      <c r="B43" s="52" t="s">
        <v>42</v>
      </c>
      <c r="C43" s="23">
        <v>4500000</v>
      </c>
      <c r="D43" s="40"/>
      <c r="E43" s="40">
        <v>1100000</v>
      </c>
      <c r="F43" s="40"/>
      <c r="G43" s="40"/>
      <c r="H43" s="40"/>
      <c r="I43" s="24">
        <v>0</v>
      </c>
      <c r="J43" s="75">
        <f t="shared" si="0"/>
        <v>5600000</v>
      </c>
      <c r="K43" s="73">
        <f t="shared" si="1"/>
        <v>0.4985718587168434</v>
      </c>
      <c r="L43" s="74">
        <f t="shared" si="2"/>
        <v>18</v>
      </c>
      <c r="M43" s="21"/>
    </row>
    <row r="44" spans="2:13" ht="18.75" customHeight="1">
      <c r="B44" s="52" t="s">
        <v>63</v>
      </c>
      <c r="C44" s="23"/>
      <c r="D44" s="40">
        <v>1062812</v>
      </c>
      <c r="E44" s="40">
        <v>92009</v>
      </c>
      <c r="F44" s="40"/>
      <c r="G44" s="40">
        <v>306669</v>
      </c>
      <c r="H44" s="40">
        <v>394510</v>
      </c>
      <c r="I44" s="24">
        <v>0</v>
      </c>
      <c r="J44" s="75">
        <f t="shared" si="0"/>
        <v>1856000</v>
      </c>
      <c r="K44" s="73">
        <f t="shared" si="1"/>
        <v>0.16524095888901094</v>
      </c>
      <c r="L44" s="74">
        <f t="shared" si="2"/>
        <v>36</v>
      </c>
      <c r="M44" s="21"/>
    </row>
    <row r="45" spans="2:13" ht="18.75" customHeight="1">
      <c r="B45" s="54" t="s">
        <v>43</v>
      </c>
      <c r="C45" s="48">
        <v>327437</v>
      </c>
      <c r="D45" s="47"/>
      <c r="E45" s="47"/>
      <c r="F45" s="47"/>
      <c r="G45" s="47"/>
      <c r="H45" s="47"/>
      <c r="I45" s="49">
        <v>2389719</v>
      </c>
      <c r="J45" s="79">
        <f t="shared" si="0"/>
        <v>2717156</v>
      </c>
      <c r="K45" s="80">
        <f t="shared" si="1"/>
        <v>0.24191027095421846</v>
      </c>
      <c r="L45" s="82">
        <f t="shared" si="2"/>
        <v>30</v>
      </c>
      <c r="M45" s="50"/>
    </row>
    <row r="46" spans="2:13" ht="18.75" customHeight="1">
      <c r="B46" s="52" t="s">
        <v>45</v>
      </c>
      <c r="C46" s="23">
        <v>2785080</v>
      </c>
      <c r="D46" s="40">
        <v>6616535</v>
      </c>
      <c r="E46" s="40">
        <v>3639200</v>
      </c>
      <c r="F46" s="40">
        <v>3391200</v>
      </c>
      <c r="G46" s="40"/>
      <c r="H46" s="40">
        <v>1838700</v>
      </c>
      <c r="I46" s="24">
        <v>6308939</v>
      </c>
      <c r="J46" s="75">
        <f t="shared" si="0"/>
        <v>24579654</v>
      </c>
      <c r="K46" s="73">
        <f t="shared" si="1"/>
        <v>2.188343532392303</v>
      </c>
      <c r="L46" s="74">
        <f t="shared" si="2"/>
        <v>9</v>
      </c>
      <c r="M46" s="21"/>
    </row>
    <row r="47" spans="2:13" ht="18.75" customHeight="1">
      <c r="B47" s="52" t="s">
        <v>64</v>
      </c>
      <c r="C47" s="23">
        <v>7118449</v>
      </c>
      <c r="D47" s="40">
        <v>11947430</v>
      </c>
      <c r="E47" s="40">
        <v>112202512</v>
      </c>
      <c r="F47" s="40"/>
      <c r="G47" s="40">
        <v>8945726</v>
      </c>
      <c r="H47" s="40">
        <v>36440687</v>
      </c>
      <c r="I47" s="24">
        <v>0</v>
      </c>
      <c r="J47" s="75">
        <f t="shared" si="0"/>
        <v>176654804</v>
      </c>
      <c r="K47" s="73">
        <f t="shared" si="1"/>
        <v>15.727698925274941</v>
      </c>
      <c r="L47" s="74">
        <f t="shared" si="2"/>
        <v>2</v>
      </c>
      <c r="M47" s="21"/>
    </row>
    <row r="48" spans="2:13" ht="18.75" customHeight="1">
      <c r="B48" s="52" t="s">
        <v>36</v>
      </c>
      <c r="C48" s="23"/>
      <c r="D48" s="40">
        <v>4267789</v>
      </c>
      <c r="E48" s="40">
        <v>1239795</v>
      </c>
      <c r="F48" s="40"/>
      <c r="G48" s="40"/>
      <c r="H48" s="40"/>
      <c r="I48" s="24">
        <v>0</v>
      </c>
      <c r="J48" s="75">
        <f t="shared" si="0"/>
        <v>5507584</v>
      </c>
      <c r="K48" s="73">
        <f t="shared" si="1"/>
        <v>0.4903439985569906</v>
      </c>
      <c r="L48" s="74">
        <f t="shared" si="2"/>
        <v>19</v>
      </c>
      <c r="M48" s="21"/>
    </row>
    <row r="49" spans="2:13" ht="18.75" customHeight="1">
      <c r="B49" s="52" t="s">
        <v>65</v>
      </c>
      <c r="C49" s="23"/>
      <c r="D49" s="40">
        <v>350035</v>
      </c>
      <c r="E49" s="40">
        <v>190023</v>
      </c>
      <c r="F49" s="40"/>
      <c r="G49" s="40"/>
      <c r="H49" s="40"/>
      <c r="I49" s="24">
        <v>0</v>
      </c>
      <c r="J49" s="75">
        <f t="shared" si="0"/>
        <v>540058</v>
      </c>
      <c r="K49" s="73">
        <f t="shared" si="1"/>
        <v>0.04808173587051804</v>
      </c>
      <c r="L49" s="74">
        <f t="shared" si="2"/>
        <v>41</v>
      </c>
      <c r="M49" s="45"/>
    </row>
    <row r="50" spans="2:13" ht="18.75" customHeight="1">
      <c r="B50" s="54" t="s">
        <v>66</v>
      </c>
      <c r="C50" s="48"/>
      <c r="D50" s="47"/>
      <c r="E50" s="47">
        <v>-399839</v>
      </c>
      <c r="F50" s="47"/>
      <c r="G50" s="47"/>
      <c r="H50" s="47">
        <v>471839</v>
      </c>
      <c r="I50" s="49">
        <v>0</v>
      </c>
      <c r="J50" s="79">
        <f t="shared" si="0"/>
        <v>72000</v>
      </c>
      <c r="K50" s="80">
        <f t="shared" si="1"/>
        <v>0.006410209612073701</v>
      </c>
      <c r="L50" s="82">
        <f t="shared" si="2"/>
        <v>45</v>
      </c>
      <c r="M50" s="50"/>
    </row>
    <row r="51" spans="2:13" ht="18.75" customHeight="1">
      <c r="B51" s="52" t="s">
        <v>44</v>
      </c>
      <c r="C51" s="23"/>
      <c r="D51" s="40"/>
      <c r="E51" s="40">
        <v>2671713</v>
      </c>
      <c r="F51" s="40"/>
      <c r="G51" s="40"/>
      <c r="H51" s="40"/>
      <c r="I51" s="24">
        <v>1340805</v>
      </c>
      <c r="J51" s="75">
        <f t="shared" si="0"/>
        <v>4012518</v>
      </c>
      <c r="K51" s="73">
        <f t="shared" si="1"/>
        <v>0.357237242391927</v>
      </c>
      <c r="L51" s="74">
        <f t="shared" si="2"/>
        <v>22</v>
      </c>
      <c r="M51" s="21"/>
    </row>
    <row r="52" spans="2:13" ht="18.75" customHeight="1">
      <c r="B52" s="52" t="s">
        <v>67</v>
      </c>
      <c r="C52" s="23"/>
      <c r="D52" s="40"/>
      <c r="E52" s="40">
        <v>2912620</v>
      </c>
      <c r="F52" s="40"/>
      <c r="G52" s="40"/>
      <c r="H52" s="40"/>
      <c r="I52" s="24">
        <v>0</v>
      </c>
      <c r="J52" s="75">
        <f t="shared" si="0"/>
        <v>2912620</v>
      </c>
      <c r="K52" s="73">
        <f t="shared" si="1"/>
        <v>0.2593125655599736</v>
      </c>
      <c r="L52" s="74">
        <f t="shared" si="2"/>
        <v>29</v>
      </c>
      <c r="M52" s="21"/>
    </row>
    <row r="53" spans="2:13" ht="18.75" customHeight="1">
      <c r="B53" s="52" t="s">
        <v>68</v>
      </c>
      <c r="C53" s="23">
        <v>25104150</v>
      </c>
      <c r="D53" s="40">
        <v>5144000</v>
      </c>
      <c r="E53" s="40">
        <v>10952537</v>
      </c>
      <c r="F53" s="40">
        <v>15635178</v>
      </c>
      <c r="G53" s="40"/>
      <c r="H53" s="40">
        <v>3015853</v>
      </c>
      <c r="I53" s="24">
        <v>1520000</v>
      </c>
      <c r="J53" s="75">
        <f t="shared" si="0"/>
        <v>61371718</v>
      </c>
      <c r="K53" s="73">
        <f t="shared" si="1"/>
        <v>5.463966342126064</v>
      </c>
      <c r="L53" s="74">
        <f t="shared" si="2"/>
        <v>5</v>
      </c>
      <c r="M53" s="21"/>
    </row>
    <row r="54" spans="2:13" ht="19.5" customHeight="1" thickBot="1">
      <c r="B54" s="52" t="s">
        <v>69</v>
      </c>
      <c r="C54" s="23"/>
      <c r="D54" s="22"/>
      <c r="E54" s="22"/>
      <c r="F54" s="22"/>
      <c r="G54" s="22">
        <v>961055</v>
      </c>
      <c r="H54" s="22"/>
      <c r="I54" s="24">
        <v>0</v>
      </c>
      <c r="J54" s="83">
        <f t="shared" si="0"/>
        <v>961055</v>
      </c>
      <c r="K54" s="84">
        <f t="shared" si="1"/>
        <v>0.0855633888712707</v>
      </c>
      <c r="L54" s="85">
        <f t="shared" si="2"/>
        <v>39</v>
      </c>
      <c r="M54" s="25"/>
    </row>
    <row r="55" spans="2:13" ht="27.75" customHeight="1">
      <c r="B55" s="1"/>
      <c r="C55" s="27"/>
      <c r="D55" s="26"/>
      <c r="E55" s="26"/>
      <c r="F55" s="26"/>
      <c r="G55" s="26"/>
      <c r="H55" s="26"/>
      <c r="I55" s="28"/>
      <c r="J55" s="26"/>
      <c r="K55" s="46"/>
      <c r="L55" s="46"/>
      <c r="M55" s="6"/>
    </row>
    <row r="56" spans="2:14" ht="15.75">
      <c r="B56" s="7" t="s">
        <v>24</v>
      </c>
      <c r="C56" s="56">
        <f aca="true" t="shared" si="3" ref="C56:K56">SUM(C10:C55)</f>
        <v>142828043</v>
      </c>
      <c r="D56" s="55">
        <f t="shared" si="3"/>
        <v>321864741</v>
      </c>
      <c r="E56" s="55">
        <f t="shared" si="3"/>
        <v>214485812</v>
      </c>
      <c r="F56" s="55">
        <f t="shared" si="3"/>
        <v>39474817</v>
      </c>
      <c r="G56" s="55">
        <f t="shared" si="3"/>
        <v>74651214</v>
      </c>
      <c r="H56" s="55">
        <f t="shared" si="3"/>
        <v>58177198</v>
      </c>
      <c r="I56" s="55">
        <f t="shared" si="3"/>
        <v>271726375</v>
      </c>
      <c r="J56" s="57">
        <f t="shared" si="3"/>
        <v>1123208200</v>
      </c>
      <c r="K56" s="58">
        <f t="shared" si="3"/>
        <v>100</v>
      </c>
      <c r="L56" s="58"/>
      <c r="M56" s="59"/>
      <c r="N56" s="60"/>
    </row>
    <row r="57" spans="2:14" ht="8.25" customHeight="1">
      <c r="B57" s="29"/>
      <c r="C57" s="62"/>
      <c r="D57" s="61"/>
      <c r="E57" s="61"/>
      <c r="F57" s="61"/>
      <c r="G57" s="61"/>
      <c r="H57" s="61"/>
      <c r="I57" s="61"/>
      <c r="J57" s="63"/>
      <c r="K57" s="64"/>
      <c r="L57" s="64"/>
      <c r="M57" s="65"/>
      <c r="N57" s="60"/>
    </row>
    <row r="58" spans="2:14" ht="15.75">
      <c r="B58" s="30" t="s">
        <v>25</v>
      </c>
      <c r="C58" s="66">
        <f aca="true" t="shared" si="4" ref="C58:I58">(C56/$J$56)*100</f>
        <v>12.716079084892721</v>
      </c>
      <c r="D58" s="58">
        <f t="shared" si="4"/>
        <v>28.655839674247392</v>
      </c>
      <c r="E58" s="58">
        <f t="shared" si="4"/>
        <v>19.0958196352199</v>
      </c>
      <c r="F58" s="58">
        <f t="shared" si="4"/>
        <v>3.514470157892366</v>
      </c>
      <c r="G58" s="58">
        <f t="shared" si="4"/>
        <v>6.64624902133015</v>
      </c>
      <c r="H58" s="58">
        <f t="shared" si="4"/>
        <v>5.17955602532104</v>
      </c>
      <c r="I58" s="58">
        <f t="shared" si="4"/>
        <v>24.19198640109643</v>
      </c>
      <c r="J58" s="67">
        <f>SUM(C58:I58)</f>
        <v>100</v>
      </c>
      <c r="K58" s="68"/>
      <c r="L58" s="68"/>
      <c r="M58" s="59"/>
      <c r="N58" s="60"/>
    </row>
    <row r="59" spans="2:13" ht="6.75" customHeight="1" thickBot="1">
      <c r="B59" s="31"/>
      <c r="C59" s="33"/>
      <c r="D59" s="32"/>
      <c r="E59" s="32"/>
      <c r="F59" s="32"/>
      <c r="G59" s="32"/>
      <c r="H59" s="32"/>
      <c r="I59" s="34"/>
      <c r="J59" s="32"/>
      <c r="K59" s="32"/>
      <c r="L59" s="32"/>
      <c r="M59" s="34"/>
    </row>
    <row r="60" ht="12" customHeight="1"/>
    <row r="61" ht="12" customHeight="1"/>
    <row r="62" ht="13.5" customHeight="1">
      <c r="B62" s="81" t="s">
        <v>33</v>
      </c>
    </row>
    <row r="63" ht="13.5" customHeight="1">
      <c r="B63" s="81" t="s">
        <v>26</v>
      </c>
    </row>
    <row r="64" ht="13.5" customHeight="1">
      <c r="B64" s="81" t="s">
        <v>27</v>
      </c>
    </row>
    <row r="65" ht="13.5" customHeight="1">
      <c r="B65" s="81" t="s">
        <v>37</v>
      </c>
    </row>
    <row r="66" ht="13.5" customHeight="1"/>
    <row r="67" ht="13.5" customHeight="1">
      <c r="B67" s="51" t="s">
        <v>29</v>
      </c>
    </row>
    <row r="68" ht="5.25" customHeight="1">
      <c r="B68" s="39"/>
    </row>
    <row r="69" ht="15.75">
      <c r="B69" s="39"/>
    </row>
  </sheetData>
  <mergeCells count="2">
    <mergeCell ref="B1:M1"/>
    <mergeCell ref="B2:M2"/>
  </mergeCells>
  <printOptions horizontalCentered="1" verticalCentered="1"/>
  <pageMargins left="0.5" right="0.5" top="0.5" bottom="0.5" header="0.5" footer="0.5"/>
  <pageSetup horizontalDpi="300" verticalDpi="3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chris.nutakor</cp:lastModifiedBy>
  <cp:lastPrinted>2007-06-07T17:37:25Z</cp:lastPrinted>
  <dcterms:created xsi:type="dcterms:W3CDTF">1999-02-04T13:16:05Z</dcterms:created>
  <dcterms:modified xsi:type="dcterms:W3CDTF">2007-07-10T14:01:32Z</dcterms:modified>
  <cp:category/>
  <cp:version/>
  <cp:contentType/>
  <cp:contentStatus/>
</cp:coreProperties>
</file>