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65521" windowWidth="15480" windowHeight="11640" tabRatio="595" activeTab="0"/>
  </bookViews>
  <sheets>
    <sheet name="2007 UMOPN  Report" sheetId="1" r:id="rId1"/>
    <sheet name="Contents" sheetId="2" r:id="rId2"/>
    <sheet name="Intro" sheetId="3" r:id="rId3"/>
    <sheet name="Coop." sheetId="4" r:id="rId4"/>
    <sheet name="Cultivar Releases" sheetId="5" r:id="rId5"/>
    <sheet name="Growing Cond." sheetId="6" r:id="rId6"/>
    <sheet name="Plot data" sheetId="7" r:id="rId7"/>
    <sheet name="Table 1 Entries" sheetId="8" r:id="rId8"/>
    <sheet name="Table 2 Ave." sheetId="9" r:id="rId9"/>
    <sheet name="Table 3 Ave. US &amp; Metric" sheetId="10" r:id="rId10"/>
    <sheet name="Table 4 Rank" sheetId="11" r:id="rId11"/>
    <sheet name="Table 5 Yield" sheetId="12" r:id="rId12"/>
    <sheet name="Table 6 Sum. of years" sheetId="13" r:id="rId13"/>
    <sheet name="Table 7 Twt" sheetId="14" r:id="rId14"/>
    <sheet name="Table 8 Heading" sheetId="15" r:id="rId15"/>
    <sheet name="Table 9 Height" sheetId="16" r:id="rId16"/>
    <sheet name="Table 10 Lodging" sheetId="17" r:id="rId17"/>
    <sheet name="Table 11 Groat %" sheetId="18" r:id="rId18"/>
    <sheet name="Table 11A 1000 seed wt," sheetId="19" r:id="rId19"/>
    <sheet name="Table 12 Groat prot." sheetId="20" r:id="rId20"/>
    <sheet name="Table 13 Sum. years % prot." sheetId="21" r:id="rId21"/>
    <sheet name="Table 14 Groat prot. yield" sheetId="22" r:id="rId22"/>
    <sheet name="Table 15 Groat oil" sheetId="23" r:id="rId23"/>
    <sheet name="Table 16 Sum. % oil" sheetId="24" r:id="rId24"/>
    <sheet name="Table 17 Beta-glucan" sheetId="25" r:id="rId25"/>
    <sheet name="Table 18 Crown rust" sheetId="26" r:id="rId26"/>
    <sheet name="Table 19 CR Seedling Winnipeg" sheetId="27" r:id="rId27"/>
    <sheet name="Table 20 Stem rust" sheetId="28" r:id="rId28"/>
    <sheet name="Table 21 BYDV &amp; Smut" sheetId="29" r:id="rId29"/>
    <sheet name="Table 22 Aberdeen" sheetId="30" r:id="rId30"/>
    <sheet name="Table 23.  Misc." sheetId="31" r:id="rId31"/>
    <sheet name="Appendix A" sheetId="32" r:id="rId32"/>
    <sheet name="Appendix B" sheetId="33" r:id="rId33"/>
  </sheets>
  <definedNames>
    <definedName name="_xlnm.Print_Area" localSheetId="0">'2007 UMOPN  Report'!$B$1:$B$46</definedName>
    <definedName name="_xlnm.Print_Area" localSheetId="31">'Appendix A'!$A$1:$N$41</definedName>
    <definedName name="_xlnm.Print_Area" localSheetId="32">'Appendix B'!$A$1:$N$41</definedName>
    <definedName name="_xlnm.Print_Area" localSheetId="1">'Contents'!$A$1:$E$101</definedName>
    <definedName name="_xlnm.Print_Area" localSheetId="3">'Coop.'!$A$3:$E$123</definedName>
    <definedName name="_xlnm.Print_Area" localSheetId="4">'Cultivar Releases'!$A$1:$F$58</definedName>
    <definedName name="_xlnm.Print_Area" localSheetId="5">'Growing Cond.'!$A$1:$M$124</definedName>
    <definedName name="_xlnm.Print_Area" localSheetId="2">'Intro'!$A$1:$I$53</definedName>
    <definedName name="_xlnm.Print_Area" localSheetId="6">'Plot data'!$B$1:$I$25</definedName>
    <definedName name="_xlnm.Print_Area" localSheetId="7">'Table 1 Entries'!$A$1:$I$42</definedName>
    <definedName name="_xlnm.Print_Area" localSheetId="16">'Table 10 Lodging'!$A$1:$Q$46</definedName>
    <definedName name="_xlnm.Print_Area" localSheetId="17">'Table 11 Groat %'!$A$1:$O$45</definedName>
    <definedName name="_xlnm.Print_Area" localSheetId="18">'Table 11A 1000 seed wt,'!$A$1:$O$43</definedName>
    <definedName name="_xlnm.Print_Area" localSheetId="19">'Table 12 Groat prot.'!$A$1:$M$44</definedName>
    <definedName name="_xlnm.Print_Area" localSheetId="21">'Table 14 Groat prot. yield'!$A$1:$L$47</definedName>
    <definedName name="_xlnm.Print_Area" localSheetId="22">'Table 15 Groat oil'!$A$1:$N$46</definedName>
    <definedName name="_xlnm.Print_Area" localSheetId="24">'Table 17 Beta-glucan'!$B$1:$M$45</definedName>
    <definedName name="_xlnm.Print_Area" localSheetId="25">'Table 18 Crown rust'!$A$1:$P$47</definedName>
    <definedName name="_xlnm.Print_Area" localSheetId="8">'Table 2 Ave.'!$A$1:$N$47</definedName>
    <definedName name="_xlnm.Print_Area" localSheetId="27">'Table 20 Stem rust'!$A$1:$H$45</definedName>
    <definedName name="_xlnm.Print_Area" localSheetId="28">'Table 21 BYDV &amp; Smut'!$A$1:$J$49</definedName>
    <definedName name="_xlnm.Print_Area" localSheetId="29">'Table 22 Aberdeen'!$A$1:$I$53</definedName>
    <definedName name="_xlnm.Print_Area" localSheetId="30">'Table 23.  Misc.'!$A$1:$J$49</definedName>
    <definedName name="_xlnm.Print_Area" localSheetId="9">'Table 3 Ave. US &amp; Metric'!$A$1:$N$45</definedName>
    <definedName name="_xlnm.Print_Area" localSheetId="10">'Table 4 Rank'!$A$1:$N$43</definedName>
    <definedName name="_xlnm.Print_Area" localSheetId="11">'Table 5 Yield'!$A$1:$U$50</definedName>
    <definedName name="_xlnm.Print_Area" localSheetId="12">'Table 6 Sum. of years'!$A$1:$L$29</definedName>
    <definedName name="_xlnm.Print_Area" localSheetId="13">'Table 7 Twt'!$A$1:$T$46</definedName>
    <definedName name="_xlnm.Print_Area" localSheetId="14">'Table 8 Heading'!$A$1:$T$45</definedName>
    <definedName name="_xlnm.Print_Area" localSheetId="15">'Table 9 Height'!$A$1:$U$42</definedName>
    <definedName name="Z_47C851CE_F71A_46D0_8EB2_C1EEB9A4C9B4_.wvu.PrintArea" localSheetId="1" hidden="1">'Contents'!$A$1:$E$80</definedName>
    <definedName name="Z_47C851CE_F71A_46D0_8EB2_C1EEB9A4C9B4_.wvu.PrintArea" localSheetId="3" hidden="1">'Coop.'!$A$3:$G$103</definedName>
    <definedName name="Z_47C851CE_F71A_46D0_8EB2_C1EEB9A4C9B4_.wvu.PrintArea" localSheetId="4" hidden="1">'Cultivar Releases'!$A$1:$J$54</definedName>
    <definedName name="Z_47C851CE_F71A_46D0_8EB2_C1EEB9A4C9B4_.wvu.PrintArea" localSheetId="6" hidden="1">'Plot data'!$A$1:$K$26</definedName>
    <definedName name="Z_47C851CE_F71A_46D0_8EB2_C1EEB9A4C9B4_.wvu.PrintArea" localSheetId="7" hidden="1">'Table 1 Entries'!$A$1:$G$42</definedName>
    <definedName name="Z_47C851CE_F71A_46D0_8EB2_C1EEB9A4C9B4_.wvu.PrintArea" localSheetId="16" hidden="1">'Table 10 Lodging'!$A$1:$P$44</definedName>
    <definedName name="Z_47C851CE_F71A_46D0_8EB2_C1EEB9A4C9B4_.wvu.PrintArea" localSheetId="17" hidden="1">'Table 11 Groat %'!$A$1:$O$45</definedName>
    <definedName name="Z_47C851CE_F71A_46D0_8EB2_C1EEB9A4C9B4_.wvu.PrintArea" localSheetId="19" hidden="1">'Table 12 Groat prot.'!$A$1:$L$44</definedName>
    <definedName name="Z_47C851CE_F71A_46D0_8EB2_C1EEB9A4C9B4_.wvu.PrintArea" localSheetId="21" hidden="1">'Table 14 Groat prot. yield'!$C$1:$J$47</definedName>
    <definedName name="Z_47C851CE_F71A_46D0_8EB2_C1EEB9A4C9B4_.wvu.PrintArea" localSheetId="24" hidden="1">'Table 17 Beta-glucan'!$B$1:$M$45</definedName>
    <definedName name="Z_47C851CE_F71A_46D0_8EB2_C1EEB9A4C9B4_.wvu.PrintArea" localSheetId="25" hidden="1">'Table 18 Crown rust'!$A$1:$P$44</definedName>
    <definedName name="Z_47C851CE_F71A_46D0_8EB2_C1EEB9A4C9B4_.wvu.PrintArea" localSheetId="26" hidden="1">'Table 19 CR Seedling Winnipeg'!#REF!</definedName>
    <definedName name="Z_47C851CE_F71A_46D0_8EB2_C1EEB9A4C9B4_.wvu.PrintArea" localSheetId="8" hidden="1">'Table 2 Ave.'!$A$1:$N$46</definedName>
    <definedName name="Z_47C851CE_F71A_46D0_8EB2_C1EEB9A4C9B4_.wvu.PrintArea" localSheetId="27" hidden="1">'Table 20 Stem rust'!$A$1:$G$44</definedName>
    <definedName name="Z_47C851CE_F71A_46D0_8EB2_C1EEB9A4C9B4_.wvu.PrintArea" localSheetId="28" hidden="1">'Table 21 BYDV &amp; Smut'!$A$1:$J$49</definedName>
    <definedName name="Z_47C851CE_F71A_46D0_8EB2_C1EEB9A4C9B4_.wvu.PrintArea" localSheetId="29" hidden="1">'Table 22 Aberdeen'!$A$1:$K$54</definedName>
    <definedName name="Z_47C851CE_F71A_46D0_8EB2_C1EEB9A4C9B4_.wvu.PrintArea" localSheetId="10" hidden="1">'Table 4 Rank'!$A$1:$N$43</definedName>
    <definedName name="Z_47C851CE_F71A_46D0_8EB2_C1EEB9A4C9B4_.wvu.PrintArea" localSheetId="11" hidden="1">'Table 5 Yield'!$A$1:$U$50</definedName>
    <definedName name="Z_47C851CE_F71A_46D0_8EB2_C1EEB9A4C9B4_.wvu.PrintArea" localSheetId="13" hidden="1">'Table 7 Twt'!$A$1:$T$43</definedName>
    <definedName name="Z_47C851CE_F71A_46D0_8EB2_C1EEB9A4C9B4_.wvu.PrintArea" localSheetId="14" hidden="1">'Table 8 Heading'!$A$1:$S$43</definedName>
    <definedName name="Z_47C851CE_F71A_46D0_8EB2_C1EEB9A4C9B4_.wvu.PrintArea" localSheetId="15" hidden="1">'Table 9 Height'!$A$1:$U$42</definedName>
  </definedNames>
  <calcPr fullCalcOnLoad="1"/>
</workbook>
</file>

<file path=xl/sharedStrings.xml><?xml version="1.0" encoding="utf-8"?>
<sst xmlns="http://schemas.openxmlformats.org/spreadsheetml/2006/main" count="2722" uniqueCount="939">
  <si>
    <t>;/4</t>
  </si>
  <si>
    <t>32/;</t>
  </si>
  <si>
    <t>;1-</t>
  </si>
  <si>
    <t>;1f</t>
  </si>
  <si>
    <t>0/3</t>
  </si>
  <si>
    <t>Indiana</t>
  </si>
  <si>
    <t>Robust</t>
  </si>
  <si>
    <t>P973A38-9-3-27</t>
  </si>
  <si>
    <t>2003-2004 UMOPN</t>
  </si>
  <si>
    <t>Coefficient of Variation (CV) and Least Significant Difference (LSD) values for yield are provided</t>
  </si>
  <si>
    <t xml:space="preserve">123.1 bu/A, respectively.  Both entries were near average in test weight and groat percent as </t>
  </si>
  <si>
    <t xml:space="preserve">                                     data may be granted for certain purposes upon written request to</t>
  </si>
  <si>
    <t xml:space="preserve">                                     the agency or agencies involved.</t>
  </si>
  <si>
    <t xml:space="preserve">                     Agricultural Research Service</t>
  </si>
  <si>
    <t xml:space="preserve">                     U.S. Department of Agriculture</t>
  </si>
  <si>
    <t xml:space="preserve">                     Midwest Area</t>
  </si>
  <si>
    <t xml:space="preserve"> Average groat  yield (lbs/A =32 lbs/bu x bu/A x groat percent), rank and groat yield at selected stations (2007 UMOPN).</t>
  </si>
  <si>
    <t>COMMENTS ON GROWING CONDITIONS</t>
  </si>
  <si>
    <t xml:space="preserve">Hot dry conditions also reduced grain fill.  BYDV significantly reduced yields.  Fertilizer: 80 lbs N/A, P and K ok by   </t>
  </si>
  <si>
    <t>LSD</t>
  </si>
  <si>
    <r>
      <t>HEADING</t>
    </r>
    <r>
      <rPr>
        <vertAlign val="superscript"/>
        <sz val="10"/>
        <color indexed="8"/>
        <rFont val="Arial"/>
        <family val="2"/>
      </rPr>
      <t>1</t>
    </r>
  </si>
  <si>
    <t xml:space="preserve">                                      modified with additional experimentation.  Confirmed results</t>
  </si>
  <si>
    <t xml:space="preserve">                                      will be published through established channels.  The report is</t>
  </si>
  <si>
    <t xml:space="preserve">                                      primarily a tool for use of cooperators and their official staffs</t>
  </si>
  <si>
    <t xml:space="preserve">                                      and to those persons having direct and special interest in</t>
  </si>
  <si>
    <t xml:space="preserve">are out of the range of adaptation of oat entries in this nursery.  Data from Urbana, Illinois </t>
  </si>
  <si>
    <t>are presented but not included in yield and yield parameter averages because of severe barley</t>
  </si>
  <si>
    <t xml:space="preserve">yellow dwarf virus effects.  </t>
  </si>
  <si>
    <t xml:space="preserve">Table 17.  Average beta-glucan percent, rank, and beta-glucan percent at selected </t>
  </si>
  <si>
    <t>(lbs/bu)</t>
  </si>
  <si>
    <t>(days)</t>
  </si>
  <si>
    <t>%</t>
  </si>
  <si>
    <t>OGLE</t>
  </si>
  <si>
    <t>CLINTLAND 64</t>
  </si>
  <si>
    <t>GOPHER</t>
  </si>
  <si>
    <t>AC Assiniboia</t>
  </si>
  <si>
    <t>Monico</t>
  </si>
  <si>
    <r>
      <t>FARGO, ND</t>
    </r>
    <r>
      <rPr>
        <vertAlign val="superscript"/>
        <sz val="10"/>
        <rFont val="Arial"/>
        <family val="2"/>
      </rPr>
      <t>4</t>
    </r>
  </si>
  <si>
    <r>
      <t>3</t>
    </r>
    <r>
      <rPr>
        <sz val="10"/>
        <rFont val="Arial"/>
        <family val="0"/>
      </rPr>
      <t>Buckthorn.</t>
    </r>
  </si>
  <si>
    <r>
      <t>4</t>
    </r>
    <r>
      <rPr>
        <sz val="10"/>
        <rFont val="Arial"/>
        <family val="0"/>
      </rPr>
      <t>Seedling crown rust inoculum was a composite of isolates collected from the field in North Dakota.</t>
    </r>
  </si>
  <si>
    <t>Table 10.  Average lodging percent, rank, and lodging at stations reporting the 2007 UMOPN.</t>
  </si>
  <si>
    <t xml:space="preserve">                                     This report includes data furnished by the State Agricultural</t>
  </si>
  <si>
    <t xml:space="preserve">                                     Experiment Stations as well as by Agricultural Research Service</t>
  </si>
  <si>
    <t xml:space="preserve">                                     and was compiled by Agricultural Research Service, United </t>
  </si>
  <si>
    <t xml:space="preserve">                                     States Department of Agriculture.  The report is not intended</t>
  </si>
  <si>
    <t xml:space="preserve">                                     for publication and should not be referred to in literature </t>
  </si>
  <si>
    <t xml:space="preserve">                                     citations nor quoted in publicity or advertising.  Use of the </t>
  </si>
  <si>
    <t xml:space="preserve">diminish, especially in the Morris area and south to the Iowa border. ByJune 24 heading had progressed more than normal </t>
  </si>
  <si>
    <t>Table 13.  Summary over years for groat protein percent................................................................................................................</t>
  </si>
  <si>
    <t xml:space="preserve">                     Plant Science Research Unit</t>
  </si>
  <si>
    <t xml:space="preserve">                     St. Paul, Minnesota  </t>
  </si>
  <si>
    <t>Final Report of the</t>
  </si>
  <si>
    <t xml:space="preserve">                                      This is a joint progress report of cooperative investigations</t>
  </si>
  <si>
    <t xml:space="preserve">                                      underway in the State Agricultural Experiment Stations and</t>
  </si>
  <si>
    <t xml:space="preserve">                                      Agricultural Research Service, U.S. Department of Agriculture,</t>
  </si>
  <si>
    <t xml:space="preserve">                                      containing preliminary data which have not been sufficiently </t>
  </si>
  <si>
    <t xml:space="preserve">                                      confirmed to justify general release; interpretations may be</t>
  </si>
  <si>
    <t xml:space="preserve">                     samples for groat percent and groat protein analysis.........................................................................................</t>
  </si>
  <si>
    <t>Appendix B.  Average groat yield (lb/A), rank and groat yield at stations</t>
  </si>
  <si>
    <t>Table 6.  Summary over years for yield (bu/A).  2004-2007  UMOPN.</t>
  </si>
  <si>
    <t>07</t>
  </si>
  <si>
    <t>06</t>
  </si>
  <si>
    <t>05</t>
  </si>
  <si>
    <t>04</t>
  </si>
  <si>
    <t>06-'07</t>
  </si>
  <si>
    <t>05-0'7</t>
  </si>
  <si>
    <t>04-07</t>
  </si>
  <si>
    <t>GOPHER  (ck)</t>
  </si>
  <si>
    <t>CLINTLAND 64  (ck)</t>
  </si>
  <si>
    <t xml:space="preserve">Appendix B. </t>
  </si>
  <si>
    <t xml:space="preserve">YIELD </t>
  </si>
  <si>
    <t xml:space="preserve">                                      the development of agricultural research programs.</t>
  </si>
  <si>
    <t>Table 14.  Average groat protein yield (lbs/A = 32 lbs/bu X bu/A X groat percent X groat protein percent)</t>
  </si>
  <si>
    <r>
      <t>1</t>
    </r>
    <r>
      <rPr>
        <sz val="10"/>
        <rFont val="Arial"/>
        <family val="0"/>
      </rPr>
      <t>Field test was inoculated with a composite of the following races Na 8, Na 16, Na 25, Na 27, Na 28,Na 55, Na 67.</t>
    </r>
  </si>
  <si>
    <r>
      <t>2</t>
    </r>
    <r>
      <rPr>
        <sz val="10"/>
        <rFont val="Arial"/>
        <family val="0"/>
      </rPr>
      <t>Seedling stem rust innoculum was a mixture of NA27 and NA67.</t>
    </r>
  </si>
  <si>
    <r>
      <t>1</t>
    </r>
    <r>
      <rPr>
        <sz val="10"/>
        <rFont val="Arial"/>
        <family val="0"/>
      </rPr>
      <t xml:space="preserve"> 0=none, 9= dead. Inoculated nursery.</t>
    </r>
  </si>
  <si>
    <r>
      <t xml:space="preserve">3 </t>
    </r>
    <r>
      <rPr>
        <sz val="10"/>
        <rFont val="Arial"/>
        <family val="0"/>
      </rPr>
      <t>0=none, 4=severe.</t>
    </r>
  </si>
  <si>
    <t>(rank)</t>
  </si>
  <si>
    <t>TEST WT</t>
  </si>
  <si>
    <t>Appendix A.   Average yield (bu/A), rank and yield at stations submitting seed samples for groat percent  (2007 UMOPN) for comparison to Appendix B.</t>
  </si>
  <si>
    <t>LACOMBE, ALBERTA</t>
  </si>
  <si>
    <t>WINNIPEG, MANITOBA</t>
  </si>
  <si>
    <t>ABERDEEN, ID</t>
  </si>
  <si>
    <t>Table 11.  Average groat percent, rank and groat percent at selected stations .............................................................................................</t>
  </si>
  <si>
    <t>Maverick</t>
  </si>
  <si>
    <t>Monida</t>
  </si>
  <si>
    <t>F Ratio</t>
  </si>
  <si>
    <t>2006 UMOPN</t>
  </si>
  <si>
    <t>Brave/2/Tyler/Egdolon 23</t>
  </si>
  <si>
    <t>P978A29-13-2-2/Woodburn</t>
  </si>
  <si>
    <t>Ajay</t>
  </si>
  <si>
    <t>Reeves</t>
  </si>
  <si>
    <t>P8669C2-6-4-16-7-6/P94163A2-4-2-2-5//P9413RB1-2-32-1</t>
  </si>
  <si>
    <t>URBANA, IL</t>
  </si>
  <si>
    <t>WEST LAFAYETTE, IN</t>
  </si>
  <si>
    <t>EAST LANSING, MI</t>
  </si>
  <si>
    <t xml:space="preserve">               United States and International units.....................................................................................................................................</t>
  </si>
  <si>
    <t>Table 8.  Average heading date (days after Jan. 1), rank, and heading date at stations reporting the 2007 UMOPN.</t>
  </si>
  <si>
    <t>---</t>
  </si>
  <si>
    <t>CV</t>
  </si>
  <si>
    <t>Table 23.  Miscellaneous  agronomic data……………………………………………………………………………………..</t>
  </si>
  <si>
    <t>Table 23.      2007 UMOPN Miscellaneous Data.</t>
  </si>
  <si>
    <t>MORTON (ck)</t>
  </si>
  <si>
    <t>Table 10.  Average lodging percent, rank and lodging at reporting stations.............................................................................................................................</t>
  </si>
  <si>
    <t>GLUCAN</t>
  </si>
  <si>
    <t>Table 16.  Summary over years for percent oil.  2004-2007  UMOPN.</t>
  </si>
  <si>
    <t>OIL</t>
  </si>
  <si>
    <t>Table 20.  Reaction to stem rust for each entry in the 2007 UMOPN.</t>
  </si>
  <si>
    <r>
      <t>1</t>
    </r>
    <r>
      <rPr>
        <sz val="10"/>
        <rFont val="Arial"/>
        <family val="0"/>
      </rPr>
      <t xml:space="preserve"> Days after January 1, 2007.</t>
    </r>
  </si>
  <si>
    <r>
      <t>1</t>
    </r>
    <r>
      <rPr>
        <sz val="10"/>
        <rFont val="Arial"/>
        <family val="0"/>
      </rPr>
      <t>Data not included in nursery means due to severe BYDV effects.</t>
    </r>
  </si>
  <si>
    <t>Table 21.  Reaction to BYDV and smut for each entry in the 2007 UMOPN.</t>
  </si>
  <si>
    <t>W. LAF.</t>
  </si>
  <si>
    <t>Rep 1</t>
  </si>
  <si>
    <t>Rep 2</t>
  </si>
  <si>
    <t>10 MS-S</t>
  </si>
  <si>
    <t>50 MS-S</t>
  </si>
  <si>
    <t>T MR</t>
  </si>
  <si>
    <t>DEAD</t>
  </si>
  <si>
    <t>5 MR-MS</t>
  </si>
  <si>
    <t>20 MS-S</t>
  </si>
  <si>
    <t>5 R-MR</t>
  </si>
  <si>
    <t>5 MS-S</t>
  </si>
  <si>
    <t>Table 15.  Average groat oil percent, rank, and groat oil percent at selected stations reporting the 2007 UMOPN.</t>
  </si>
  <si>
    <t xml:space="preserve">*Vial broke on second extraction. Value reported may be  lower than actual value. </t>
  </si>
  <si>
    <t>*6.02</t>
  </si>
  <si>
    <t>*4.31</t>
  </si>
  <si>
    <t>*2.36</t>
  </si>
  <si>
    <r>
      <t>BETA</t>
    </r>
    <r>
      <rPr>
        <vertAlign val="superscript"/>
        <sz val="10"/>
        <rFont val="Arial"/>
        <family val="2"/>
      </rPr>
      <t>2</t>
    </r>
  </si>
  <si>
    <t>ND961161</t>
  </si>
  <si>
    <t>2000-2002 UMOPN</t>
  </si>
  <si>
    <t>South Dakota</t>
  </si>
  <si>
    <t xml:space="preserve">average and maturity continued ahead of average for the rest of the season. Half of the crop was harvested before the end </t>
  </si>
  <si>
    <t xml:space="preserve">Appendix A.  Average yield (bu/A), rank and yield at stations submitting </t>
  </si>
  <si>
    <t>10(;1--) 1(4)</t>
  </si>
  <si>
    <t>Table 9.  Average plant height (inches), rank and plant height at reporting stations…………………………………………………………………………</t>
  </si>
  <si>
    <t>6(4) 4(12+)</t>
  </si>
  <si>
    <t>;1--</t>
  </si>
  <si>
    <t>emerged on April 1. At the two-leaf growth stage we had temperatures in the low 20sF causing freezing of the</t>
  </si>
  <si>
    <t xml:space="preserve">     Table 1.  Information on entries in the 2007 Uniform Midseason Oat Performance Nursery.</t>
  </si>
  <si>
    <t>OT2009 (W98531)</t>
  </si>
  <si>
    <t>Planting was delayed somewhat because of excess moisture early. Planting progress caught up in early May but not emergence.</t>
  </si>
  <si>
    <t>Table 11A.  Average 1000-seed weight ………………………………………………………………………………………….</t>
  </si>
  <si>
    <t>SEED WT (g)</t>
  </si>
  <si>
    <t>The nurseries were planted in mid April.  Cold weather after planting delayed germination.  Warmer weather in May and</t>
  </si>
  <si>
    <t>June hastening plant growth.  This, along with dry weather in June reduced yields.  Test weights were near normal.</t>
  </si>
  <si>
    <t>Disease was not a problem this year.</t>
  </si>
  <si>
    <t>By mid-May emergence had caught up and jointing was slightly ahead of average because of elevated temperatures.</t>
  </si>
  <si>
    <t>Table 16.  Summary over years for groat oil percent............................................................................................................</t>
  </si>
  <si>
    <t>Table 7.  Average test weight (lbs/bu), rank, and test weight at stations reporting the 2007 UMOPN.</t>
  </si>
  <si>
    <t>OGLE  (ck)</t>
  </si>
  <si>
    <t xml:space="preserve">Plots planted somewhat later than optimal.  Hot dry conditions early, therefore oats did not tiller much and were short. </t>
  </si>
  <si>
    <t>AC ASSINIBOIA (ck)</t>
  </si>
  <si>
    <t>By early June jointing was significantly ahead, but no heading occurred until June 9. Moisture was just beginning to</t>
  </si>
  <si>
    <t xml:space="preserve">                                                         INTRODUCTION</t>
  </si>
  <si>
    <t>Plot data..............................................................................................................................................................................</t>
  </si>
  <si>
    <r>
      <t xml:space="preserve">2 </t>
    </r>
    <r>
      <rPr>
        <sz val="10"/>
        <rFont val="Arial"/>
        <family val="0"/>
      </rPr>
      <t xml:space="preserve"> 0=no yellow dwarf symptoms to 9=severe leaf discoloration and plant stunting. Means of 4 hill plots inoculated </t>
    </r>
  </si>
  <si>
    <r>
      <t>W.LAF</t>
    </r>
    <r>
      <rPr>
        <vertAlign val="superscript"/>
        <sz val="10"/>
        <rFont val="Arial"/>
        <family val="2"/>
      </rPr>
      <t>2</t>
    </r>
  </si>
  <si>
    <t>Comments on growing conditions.....................................................................................................................................</t>
  </si>
  <si>
    <t>Table 18. Reaction to crown rust (CR) for each entry in the 2007 UMOPN.</t>
  </si>
  <si>
    <t>W99336/ND9508252</t>
  </si>
  <si>
    <t>LAO-1038-024</t>
  </si>
  <si>
    <t>SA99404/Medallion 94</t>
  </si>
  <si>
    <t>Seedling CR</t>
  </si>
  <si>
    <t xml:space="preserve"> Field</t>
  </si>
  <si>
    <t>Comment</t>
  </si>
  <si>
    <t xml:space="preserve"> Crown Rust</t>
  </si>
  <si>
    <t>LAO-1012-040</t>
  </si>
  <si>
    <t>MORRIS &amp; ROSEMOUNT, MN</t>
  </si>
  <si>
    <t>ITHACA, NY</t>
  </si>
  <si>
    <t>BROOKINGS, SD</t>
  </si>
  <si>
    <t>WATERTOWN, SD</t>
  </si>
  <si>
    <t>MADISON, WI</t>
  </si>
  <si>
    <t>Table 9.  Average height (inches), rank, and height at stations reporting the 2007 UMOPN.</t>
  </si>
  <si>
    <t>Table 1.  Information on entries............................................................................................................................................</t>
  </si>
  <si>
    <t>Table 20.  Reaction to stem rust............................................................................................................................................</t>
  </si>
  <si>
    <t>Table 2.  Averages over stations for varieties and selections................................................................................................</t>
  </si>
  <si>
    <t>Table 3.  Yield, test weight, groat protein yield and height in both</t>
  </si>
  <si>
    <t>Table 21.  Reaction to BYDV and smut....................................................................................................................................</t>
  </si>
  <si>
    <t>Table 6.  Summary over years for yield................................................................................................................................</t>
  </si>
  <si>
    <t xml:space="preserve">               date at reporting stations...................................................................................................................................................</t>
  </si>
  <si>
    <t>Table 22.  Agronomic data for the UMOPN grown under irrigation at Aberdeen, ID………...................................................................</t>
  </si>
  <si>
    <r>
      <t>GROAT</t>
    </r>
    <r>
      <rPr>
        <vertAlign val="superscript"/>
        <sz val="10"/>
        <rFont val="Arial"/>
        <family val="2"/>
      </rPr>
      <t xml:space="preserve"> </t>
    </r>
  </si>
  <si>
    <t>Kernel</t>
  </si>
  <si>
    <t xml:space="preserve">At the Watertown location, soil moisture conditions were very wet at planting and were adequate </t>
  </si>
  <si>
    <t>Kernels</t>
  </si>
  <si>
    <t>&lt;5/64"</t>
  </si>
  <si>
    <t>WIX8177-1</t>
  </si>
  <si>
    <t>2001-2003 UEOPN</t>
  </si>
  <si>
    <t>R.D. Freed</t>
  </si>
  <si>
    <t>MINNESOTA</t>
  </si>
  <si>
    <t>St. Paul</t>
  </si>
  <si>
    <t>University of Minnesota</t>
  </si>
  <si>
    <t>D.D. Stuthman</t>
  </si>
  <si>
    <t>H.W. Rines</t>
  </si>
  <si>
    <t>Rosemount</t>
  </si>
  <si>
    <t>SOUTH DAKOTA</t>
  </si>
  <si>
    <t>SD97525</t>
  </si>
  <si>
    <t>2000-2001 UEOPN</t>
  </si>
  <si>
    <t>Stallion</t>
  </si>
  <si>
    <t>SD000366-36</t>
  </si>
  <si>
    <t>soil test.  Herbicide: Buctril 1pt/A.</t>
  </si>
  <si>
    <t>Table 12.  Average groat protein percent, rank and groat protein percent</t>
  </si>
  <si>
    <t>MN841855/MN00206</t>
  </si>
  <si>
    <t>MN04244</t>
  </si>
  <si>
    <r>
      <t>OT286/OT358F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//OT369</t>
    </r>
  </si>
  <si>
    <t>MN05119</t>
  </si>
  <si>
    <t>OT293/CDC Dancer</t>
  </si>
  <si>
    <t>ND030349</t>
  </si>
  <si>
    <t>ND960736</t>
  </si>
  <si>
    <t>1998-2001 CNOT</t>
  </si>
  <si>
    <t>ND900677/Paul</t>
  </si>
  <si>
    <t>Maida</t>
  </si>
  <si>
    <t>ND010264</t>
  </si>
  <si>
    <t>2004-2005 UMOPN</t>
  </si>
  <si>
    <t>ND873126/AC Assiniboia</t>
  </si>
  <si>
    <t>Souris</t>
  </si>
  <si>
    <t>7(;2) 2(3+)</t>
  </si>
  <si>
    <t xml:space="preserve">                 at selected stations..................................................................................................................................................</t>
  </si>
  <si>
    <t>Table 15.  Average groat oil percent, rank and groat oil percent</t>
  </si>
  <si>
    <t xml:space="preserve">                at selected stations...................................................................................................................................................................</t>
  </si>
  <si>
    <t>and moisture was getting to be generally in short supply. Temperatures were usually above normal and continued warmer</t>
  </si>
  <si>
    <t>of July and most of it was completed by mid-August. Crown rust was difficult to find and lodging was minimal.</t>
  </si>
  <si>
    <t xml:space="preserve">by adequate to excessive rain accompanied by warmer than normal temperatures that resulted in more rapid than </t>
  </si>
  <si>
    <t xml:space="preserve">normal plant development.  Late June, July and August were extremely dry and warmer than normal.  Because </t>
  </si>
  <si>
    <t>RPB120-73/RL3038//Noble/3/Otter/Diana//RL3038/Dal/4/Riel/5/IA B605X</t>
  </si>
  <si>
    <t>20 MR-MS</t>
  </si>
  <si>
    <t>OT294/Pc94   (OT294=OT268/AC Medallion)</t>
  </si>
  <si>
    <t>new</t>
  </si>
  <si>
    <t>?</t>
  </si>
  <si>
    <t>10 S</t>
  </si>
  <si>
    <t>10 MR-S</t>
  </si>
  <si>
    <t>10 MR-MS</t>
  </si>
  <si>
    <t>20 MR-S</t>
  </si>
  <si>
    <t>5 S</t>
  </si>
  <si>
    <t>Table 18.  Reaction to crown rust...................................................................................................................................................</t>
  </si>
  <si>
    <t xml:space="preserve">                     submitting samples for groat percent and groat protein analysis............................................................................................</t>
  </si>
  <si>
    <t xml:space="preserve"> </t>
  </si>
  <si>
    <t>Table 4.  Ranking table for varieties and selections...........................................................................................................</t>
  </si>
  <si>
    <t>N.J. Smith</t>
  </si>
  <si>
    <t>INDIANA</t>
  </si>
  <si>
    <t>GLUCAN %</t>
  </si>
  <si>
    <t>OTT</t>
  </si>
  <si>
    <t>AMES</t>
  </si>
  <si>
    <t xml:space="preserve">Our weather turned warm rather early this year. Mild disease pressure with a little BYD. </t>
  </si>
  <si>
    <t>4</t>
  </si>
  <si>
    <t>WINN, MAN</t>
  </si>
  <si>
    <t>3</t>
  </si>
  <si>
    <t>W. Lafayette, IN</t>
  </si>
  <si>
    <t>W.LAF, IN</t>
  </si>
  <si>
    <t>CARRINGTON, ND</t>
  </si>
  <si>
    <t>AMES, IA</t>
  </si>
  <si>
    <t>2</t>
  </si>
  <si>
    <t>MINOT, ND</t>
  </si>
  <si>
    <t>of dry conditions, crown rust development was minimal.</t>
  </si>
  <si>
    <t>Table 19.  Seedling reaction to crown rust at Winnipeg, Manitoba...................................................................................................................................................</t>
  </si>
  <si>
    <t>Table 5.  Average yield (bu/A), rank and yield at reporting stations...............................................................................................................</t>
  </si>
  <si>
    <t xml:space="preserve">Table 8.  Average heading date (days after Jan. 1), rank and heading </t>
  </si>
  <si>
    <t>throughout the growing season.  Cool early temperatures affected the stands of some of the hulless lines.</t>
  </si>
  <si>
    <t>0/4</t>
  </si>
  <si>
    <t>4/0</t>
  </si>
  <si>
    <t>0/1</t>
  </si>
  <si>
    <t>2/0</t>
  </si>
  <si>
    <t>0/1-</t>
  </si>
  <si>
    <t>0/21</t>
  </si>
  <si>
    <t>0;</t>
  </si>
  <si>
    <t>0/4f</t>
  </si>
  <si>
    <t>Telia</t>
  </si>
  <si>
    <t>2 S</t>
  </si>
  <si>
    <t>tr S</t>
  </si>
  <si>
    <t>20 S</t>
  </si>
  <si>
    <t>1 S</t>
  </si>
  <si>
    <t>Telia/BYD</t>
  </si>
  <si>
    <t>30 S</t>
  </si>
  <si>
    <t>BYD</t>
  </si>
  <si>
    <t>tr /20 S</t>
  </si>
  <si>
    <t>10(1-1) 2(4)</t>
  </si>
  <si>
    <t>Lafayette</t>
  </si>
  <si>
    <t>Purdue University</t>
  </si>
  <si>
    <t>H.W. Ohm</t>
  </si>
  <si>
    <t>G.E. Shaner</t>
  </si>
  <si>
    <t>IOWA</t>
  </si>
  <si>
    <t>Ames</t>
  </si>
  <si>
    <t>Iowa State University</t>
  </si>
  <si>
    <t>J. Jannink</t>
  </si>
  <si>
    <t>MICHIGAN</t>
  </si>
  <si>
    <t>East Lansing</t>
  </si>
  <si>
    <t>Michigan State University</t>
  </si>
  <si>
    <t>Reps</t>
  </si>
  <si>
    <t>MANITOBA</t>
  </si>
  <si>
    <t>Winnipeg</t>
  </si>
  <si>
    <t>J. Chong</t>
  </si>
  <si>
    <t>OT2021 (W00371)</t>
  </si>
  <si>
    <t>OT294/Pc94</t>
  </si>
  <si>
    <t>W93069/AC Assiniboia</t>
  </si>
  <si>
    <t>Table 14.  Average groat protein yield, rank and groat protein yield</t>
  </si>
  <si>
    <t>Thousand</t>
  </si>
  <si>
    <t>Table 17.  Average beta-glucan percent, rank and beta-glucan percent at selected stations.......................................................................</t>
  </si>
  <si>
    <t>Brookings</t>
  </si>
  <si>
    <t>South Dakota State University</t>
  </si>
  <si>
    <t>L. Hall</t>
  </si>
  <si>
    <r>
      <t>4</t>
    </r>
    <r>
      <rPr>
        <sz val="10"/>
        <rFont val="Arial"/>
        <family val="0"/>
      </rPr>
      <t xml:space="preserve"> Percent Infection, artificially inoculated with a composite collection.</t>
    </r>
  </si>
  <si>
    <t>OTT, ONT</t>
  </si>
  <si>
    <t>Introduction..........................................................................................................................................................................</t>
  </si>
  <si>
    <t/>
  </si>
  <si>
    <r>
      <t>ST PAUL, MN</t>
    </r>
    <r>
      <rPr>
        <vertAlign val="superscript"/>
        <sz val="10"/>
        <rFont val="Arial"/>
        <family val="2"/>
      </rPr>
      <t>2</t>
    </r>
  </si>
  <si>
    <t>The nursery was planted April 26 into relatively dry soil, but enough soil moisture was present for uniform emergence.</t>
  </si>
  <si>
    <t>PLOT DATA - 2007 UMOPN</t>
  </si>
  <si>
    <t>No. of rows</t>
  </si>
  <si>
    <t xml:space="preserve">No. of </t>
  </si>
  <si>
    <t>Cooperating</t>
  </si>
  <si>
    <t>Abbreviation</t>
  </si>
  <si>
    <t>Date</t>
  </si>
  <si>
    <t>and length</t>
  </si>
  <si>
    <t>Row</t>
  </si>
  <si>
    <t>HiFi/ND990232</t>
  </si>
  <si>
    <t>ND030365</t>
  </si>
  <si>
    <t>2 (3)*</t>
  </si>
  <si>
    <t>WIX8787-2</t>
  </si>
  <si>
    <t>replicates</t>
  </si>
  <si>
    <t>Station</t>
  </si>
  <si>
    <t>B. Bauman</t>
  </si>
  <si>
    <t>M. Halvorson</t>
  </si>
  <si>
    <t>Table 3.  Yield, test weight, groat protein yield, and height in both United States and</t>
  </si>
  <si>
    <t xml:space="preserve">                International units.  Values are averages over stations reporting the 2007 UMOPN.</t>
  </si>
  <si>
    <t>in data tables</t>
  </si>
  <si>
    <t>seeded</t>
  </si>
  <si>
    <t>spacing</t>
  </si>
  <si>
    <t>harvested</t>
  </si>
  <si>
    <t>Lacombe, ALB</t>
  </si>
  <si>
    <t>LACOM,  ALB</t>
  </si>
  <si>
    <t>4 x 5m</t>
  </si>
  <si>
    <t>23cm</t>
  </si>
  <si>
    <t>4 x 3m</t>
  </si>
  <si>
    <t>Ottawa, ONT</t>
  </si>
  <si>
    <t>OTT, CAN</t>
  </si>
  <si>
    <t>17.8cm</t>
  </si>
  <si>
    <t>2 x 2.5m</t>
  </si>
  <si>
    <t>Winnipeg, MAN</t>
  </si>
  <si>
    <t>7 x  m</t>
  </si>
  <si>
    <t>Locations, Cooperating Agencies, and Personnel................................................................................................................................</t>
  </si>
  <si>
    <t>List of recent cultivar releases…………………………………………………………………………………………………………………………………………………....</t>
  </si>
  <si>
    <r>
      <t>2</t>
    </r>
    <r>
      <rPr>
        <sz val="10"/>
        <rFont val="Arial"/>
        <family val="0"/>
      </rPr>
      <t>Nursery planted in buckthorn nursery at a later date in hills.</t>
    </r>
  </si>
  <si>
    <r>
      <t>BROOK, SD</t>
    </r>
    <r>
      <rPr>
        <vertAlign val="superscript"/>
        <sz val="10"/>
        <rFont val="Arial"/>
        <family val="2"/>
      </rPr>
      <t>3</t>
    </r>
  </si>
  <si>
    <t>heading</t>
  </si>
  <si>
    <t>CR% at</t>
  </si>
  <si>
    <t>CR</t>
  </si>
  <si>
    <t>Ave  %</t>
  </si>
  <si>
    <t>WIX8787-3</t>
  </si>
  <si>
    <t>Fargo, ND</t>
  </si>
  <si>
    <t>Minot, ND</t>
  </si>
  <si>
    <t>Ithaca, NY</t>
  </si>
  <si>
    <t>ITHA, NY</t>
  </si>
  <si>
    <r>
      <t xml:space="preserve">   at 2 to 3 leaf stage with BYDV and CYDV viruliferous </t>
    </r>
    <r>
      <rPr>
        <sz val="10"/>
        <rFont val="Arial"/>
        <family val="0"/>
      </rPr>
      <t>R. padi</t>
    </r>
    <r>
      <rPr>
        <sz val="10"/>
        <rFont val="Arial"/>
        <family val="0"/>
      </rPr>
      <t>. Symptoms recorded at 2 weeks after heading.</t>
    </r>
  </si>
  <si>
    <t>WIN</t>
  </si>
  <si>
    <t>MANN</t>
  </si>
  <si>
    <t>MN98148/SA96488</t>
  </si>
  <si>
    <t>Selection from Sixty-day.</t>
  </si>
  <si>
    <t>CDC Pacer/ND961161</t>
  </si>
  <si>
    <t>ND960620/HiFi</t>
  </si>
  <si>
    <t>ND960851/HiFi</t>
  </si>
  <si>
    <t>UNITED STATES DEPARTMENT OF AGRICULTURE</t>
  </si>
  <si>
    <t>AGRICULTURAL RESEARCH SERVICE</t>
  </si>
  <si>
    <t>in cooperation with</t>
  </si>
  <si>
    <t>40 MS-S</t>
  </si>
  <si>
    <t>60 MS-S</t>
  </si>
  <si>
    <t>60 S</t>
  </si>
  <si>
    <t>30 MS-S</t>
  </si>
  <si>
    <t>40 MR-MS</t>
  </si>
  <si>
    <t>60 MR-MS</t>
  </si>
  <si>
    <t>40 MR</t>
  </si>
  <si>
    <t>50 MR</t>
  </si>
  <si>
    <t>30 MR-MS</t>
  </si>
  <si>
    <t>2001-2004 UEOPN</t>
  </si>
  <si>
    <t>Ogle/Amagalon/4/Starter//Obee/Midsouth/3/Starter</t>
  </si>
  <si>
    <t>North Dakota</t>
  </si>
  <si>
    <t>ND941119</t>
  </si>
  <si>
    <t>1998 UMOPN</t>
  </si>
  <si>
    <t>ND830775/Riel//IA B605X</t>
  </si>
  <si>
    <t>HiFi</t>
  </si>
  <si>
    <t>Stark (hulless)</t>
  </si>
  <si>
    <t>LOCATIONS, COOPERATING AGENCIES, AND PERSONNEL</t>
  </si>
  <si>
    <t>Aberdeen</t>
  </si>
  <si>
    <t>Idaho Agricultural Exp. Station</t>
  </si>
  <si>
    <t>*</t>
  </si>
  <si>
    <t>ILLINOIS</t>
  </si>
  <si>
    <t>Urbana</t>
  </si>
  <si>
    <t>University of Illinois</t>
  </si>
  <si>
    <t>MORIS, MN</t>
  </si>
  <si>
    <t>Table 7.  Average test weight (lbs/bu), rank and test weight at reporting stations.............................................................................................................</t>
  </si>
  <si>
    <t xml:space="preserve">April was a very dry month at Minot, but we obtained uniform stands in the UOPN.  May was extremely wet.  </t>
  </si>
  <si>
    <t>Table 13.  Summary over years for percent protein.  2004-2007 UMOPN.</t>
  </si>
  <si>
    <r>
      <t>GROAT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</si>
  <si>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0"/>
      </rPr>
      <t>Data from only 3 locations.</t>
    </r>
  </si>
  <si>
    <t>in April was 44.8 F with 20 days that had measurable rainfall. Total rainfall for April was 4.9 inches. Once planting</t>
  </si>
  <si>
    <t>TJS+</t>
  </si>
  <si>
    <t>3+</t>
  </si>
  <si>
    <t>3+-</t>
  </si>
  <si>
    <t>spring oat vegetative growth and below average grain yield.  No significant disease problems</t>
  </si>
  <si>
    <t>WISCONSIN</t>
  </si>
  <si>
    <t>Madison</t>
  </si>
  <si>
    <t>University of Wisconsin</t>
  </si>
  <si>
    <t>National Oat Quality Lab</t>
  </si>
  <si>
    <t>D.M. Peterson</t>
  </si>
  <si>
    <t>K.D. Gilchrist</t>
  </si>
  <si>
    <r>
      <t>URBAN</t>
    </r>
    <r>
      <rPr>
        <vertAlign val="superscript"/>
        <sz val="10"/>
        <rFont val="Arial"/>
        <family val="2"/>
      </rPr>
      <t>1</t>
    </r>
  </si>
  <si>
    <t xml:space="preserve">At the Brookings location, soil moisture was excessive at planting; however, as the growing season progressed soil  </t>
  </si>
  <si>
    <t>Brookings, SD</t>
  </si>
  <si>
    <t>BROOK, SD</t>
  </si>
  <si>
    <t>7 x 13ft</t>
  </si>
  <si>
    <t>5 x 6ft</t>
  </si>
  <si>
    <t>Watertown, SD</t>
  </si>
  <si>
    <t>WATER, SD</t>
  </si>
  <si>
    <t>Madison, WI</t>
  </si>
  <si>
    <t>MAD, WI</t>
  </si>
  <si>
    <t>Aberdeen, ID</t>
  </si>
  <si>
    <t>7 x 14ft</t>
  </si>
  <si>
    <t>Canopy</t>
  </si>
  <si>
    <t>CAR, ND</t>
  </si>
  <si>
    <t>Grain</t>
  </si>
  <si>
    <t>Protein</t>
  </si>
  <si>
    <t>12+</t>
  </si>
  <si>
    <t>33+</t>
  </si>
  <si>
    <t>10(3+-) 1(12)</t>
  </si>
  <si>
    <t>OT296 (W96714)</t>
  </si>
  <si>
    <t>W89329(dwarf)/AC Medallion</t>
  </si>
  <si>
    <t xml:space="preserve">AC Gwen </t>
  </si>
  <si>
    <t>OT297 (W96676)</t>
  </si>
  <si>
    <t>2005 UMOPN</t>
  </si>
  <si>
    <t>SD89507/Settler//SD93068</t>
  </si>
  <si>
    <t>Buff (hulless)</t>
  </si>
  <si>
    <t>SD97839</t>
  </si>
  <si>
    <t>2000-2002 CNOT</t>
  </si>
  <si>
    <t>WIX6166-2//IL85-6255/Lotta</t>
  </si>
  <si>
    <t>Wisconsin</t>
  </si>
  <si>
    <t>Moraine</t>
  </si>
  <si>
    <t>WIX7066-5</t>
  </si>
  <si>
    <t>1998-2000 UEOPN</t>
  </si>
  <si>
    <t>Ogle/WIX5234-1</t>
  </si>
  <si>
    <t>Drumlin</t>
  </si>
  <si>
    <t>WIX7822-3</t>
  </si>
  <si>
    <t>MN89252/Gem</t>
  </si>
  <si>
    <t>Esker</t>
  </si>
  <si>
    <t>WIX8179-2</t>
  </si>
  <si>
    <t>2001-2003 UMOPN</t>
  </si>
  <si>
    <t>Jim/Gem</t>
  </si>
  <si>
    <t>Kame</t>
  </si>
  <si>
    <t>FOR 2007</t>
  </si>
  <si>
    <t>2007 UMOPN</t>
  </si>
  <si>
    <t>L. Gibson</t>
  </si>
  <si>
    <t>Beresford</t>
  </si>
  <si>
    <t>Morris</t>
  </si>
  <si>
    <t>G. Nelson</t>
  </si>
  <si>
    <t>Agriculture and Agri-Foods Canada</t>
  </si>
  <si>
    <t>The nursery was planted into moist soil and emergence was uniform.  April, May, and early June were characterized</t>
  </si>
  <si>
    <t>SD87672/3IL75-3402//Trucker/ND810106/5/IA N111-5/3/Spear/Kelsey//</t>
  </si>
  <si>
    <t>MI</t>
  </si>
  <si>
    <t>MN</t>
  </si>
  <si>
    <t>NY</t>
  </si>
  <si>
    <t>SD</t>
  </si>
  <si>
    <t>Navan (hulless)</t>
  </si>
  <si>
    <t>NO66-4</t>
  </si>
  <si>
    <t>05292/OT244</t>
  </si>
  <si>
    <t>Alcyon</t>
  </si>
  <si>
    <t>LaFayette (2004), OA1017-1</t>
  </si>
  <si>
    <t>OA906-16*3/Pc68</t>
  </si>
  <si>
    <t>Prescott</t>
  </si>
  <si>
    <t>OA 1021-1</t>
  </si>
  <si>
    <t>OA973-1/AC Aylmer</t>
  </si>
  <si>
    <t>Sherwood</t>
  </si>
  <si>
    <t>in much of the state for most of the remainder of June, July and most of August. By July the crop was turning ripe ahead of 5-yr</t>
  </si>
  <si>
    <t>Excel</t>
  </si>
  <si>
    <t>Jay/4/P8669/3/WIX6141-2//P909A23//ND881374/ND880107</t>
  </si>
  <si>
    <t>P9741A41-4-6-7</t>
  </si>
  <si>
    <t>2004-2006 UMOPN</t>
  </si>
  <si>
    <t xml:space="preserve">  YIELD</t>
  </si>
  <si>
    <t xml:space="preserve">  (bu/A)</t>
  </si>
  <si>
    <t>(Q/HA)</t>
  </si>
  <si>
    <t>(KG/HL)</t>
  </si>
  <si>
    <t>(KG/HA)</t>
  </si>
  <si>
    <t>(cm)</t>
  </si>
  <si>
    <t>WIX7535-9/WIX7395-4</t>
  </si>
  <si>
    <t>IA01231-4-1</t>
  </si>
  <si>
    <t>SD030888</t>
  </si>
  <si>
    <t>MN04242</t>
  </si>
  <si>
    <t>MN04232</t>
  </si>
  <si>
    <t>MN02231</t>
  </si>
  <si>
    <t>ND021612</t>
  </si>
  <si>
    <t>ND020965</t>
  </si>
  <si>
    <t>ND021052</t>
  </si>
  <si>
    <t>ND020971</t>
  </si>
  <si>
    <t>WIX8718-1</t>
  </si>
  <si>
    <t>OGLE    (ck)</t>
  </si>
  <si>
    <t>CLINTLAND 64    (ck)</t>
  </si>
  <si>
    <t>GOPHER    (ck)</t>
  </si>
  <si>
    <t>MORTON   (ck)</t>
  </si>
  <si>
    <t>AC ASSINIBOIA   (ck)</t>
  </si>
  <si>
    <t>LEGGETT</t>
  </si>
  <si>
    <t>CAR</t>
  </si>
  <si>
    <t>MAN</t>
  </si>
  <si>
    <t>WINN</t>
  </si>
  <si>
    <t>Na27</t>
  </si>
  <si>
    <t>of rain greater than an inch. Total rainfall for May and June combined was 4.6 inches. Harvest came early with the</t>
  </si>
  <si>
    <t>15.24cm</t>
  </si>
  <si>
    <t>5 x 4.27m</t>
  </si>
  <si>
    <t>Ames, IA</t>
  </si>
  <si>
    <t>4 x 12ft</t>
  </si>
  <si>
    <t>12in</t>
  </si>
  <si>
    <t>4 x 8ft</t>
  </si>
  <si>
    <t>Urbana, IL</t>
  </si>
  <si>
    <t>URBAN, IL</t>
  </si>
  <si>
    <t>6 x 14ft</t>
  </si>
  <si>
    <t>7in</t>
  </si>
  <si>
    <t>6 x 8ft</t>
  </si>
  <si>
    <t>In Nurs.</t>
  </si>
  <si>
    <t>or Selection</t>
  </si>
  <si>
    <t>Pedigree</t>
  </si>
  <si>
    <t>GROAT</t>
  </si>
  <si>
    <t>PROTEIN</t>
  </si>
  <si>
    <t>ENTRY</t>
  </si>
  <si>
    <t>VARIETY OR</t>
  </si>
  <si>
    <t>YIELD</t>
  </si>
  <si>
    <t>TEST</t>
  </si>
  <si>
    <t xml:space="preserve">June provided moderate rainfall and July and August were extremely dry with little rain.  Temperatures were uusually </t>
  </si>
  <si>
    <t>RSMT, MN</t>
  </si>
  <si>
    <t>4 x 10ft</t>
  </si>
  <si>
    <t>2 x 8ft</t>
  </si>
  <si>
    <t>Carrington, ND</t>
  </si>
  <si>
    <t>CARR, ND</t>
  </si>
  <si>
    <t>CDC Dancer/Vista</t>
  </si>
  <si>
    <t>STATE AGRICULTURAL EXPERIMENT STATIONS</t>
  </si>
  <si>
    <t>COOPERATIVE UNIFORM MIDSEASON OAT PERFORMANCE NURSERY</t>
  </si>
  <si>
    <t>Compiled by</t>
  </si>
  <si>
    <t>H.W. Rines, Research Geneticist</t>
  </si>
  <si>
    <t>H.L. Porter, Agricultural Research Technician</t>
  </si>
  <si>
    <t>OT275/WIX6165-6</t>
  </si>
  <si>
    <t>PC 68/7*Robert</t>
  </si>
  <si>
    <t>warm during July and August.  Because of the dry conditions during July and August, Minot should be considered</t>
  </si>
  <si>
    <t>a non-rust site.</t>
  </si>
  <si>
    <t>1999-2001 UEOPN</t>
  </si>
  <si>
    <t>Leonard</t>
  </si>
  <si>
    <t>MN97239</t>
  </si>
  <si>
    <t>Winona</t>
  </si>
  <si>
    <t>MN98236</t>
  </si>
  <si>
    <t>OT7001 LAO-533-017</t>
  </si>
  <si>
    <t xml:space="preserve"> TEST</t>
  </si>
  <si>
    <t xml:space="preserve">BETA </t>
  </si>
  <si>
    <t xml:space="preserve"> DATE</t>
  </si>
  <si>
    <t>PROTEIN %</t>
  </si>
  <si>
    <t>IL95-1241</t>
  </si>
  <si>
    <t>2001-2002 UMOPN</t>
  </si>
  <si>
    <t>Jay/Rodeo</t>
  </si>
  <si>
    <t>AC Kaufman (2000), OT797</t>
  </si>
  <si>
    <t xml:space="preserve"> Table 5. Average yield (bu/A), rank and yield at locations reporting the 2007 UMOPN.</t>
  </si>
  <si>
    <t>IL00-1030</t>
  </si>
  <si>
    <t>Rodeo/IL95-8217 (Blaze/Brawn)</t>
  </si>
  <si>
    <t>IL02-8011</t>
  </si>
  <si>
    <t>5 x 12ft</t>
  </si>
  <si>
    <t>5 x 10ft</t>
  </si>
  <si>
    <t>Rosemount, MN</t>
  </si>
  <si>
    <t>RANK</t>
  </si>
  <si>
    <t>ONT</t>
  </si>
  <si>
    <t>IA</t>
  </si>
  <si>
    <t>IL</t>
  </si>
  <si>
    <t>IN</t>
  </si>
  <si>
    <t>ND</t>
  </si>
  <si>
    <t>Manotick</t>
  </si>
  <si>
    <t>OA981-9</t>
  </si>
  <si>
    <t>AC Stewart*4/Pc68</t>
  </si>
  <si>
    <r>
      <t>YIELD</t>
    </r>
    <r>
      <rPr>
        <vertAlign val="superscript"/>
        <sz val="10"/>
        <rFont val="Arial"/>
        <family val="2"/>
      </rPr>
      <t xml:space="preserve"> </t>
    </r>
  </si>
  <si>
    <t>1999 UMOPN</t>
  </si>
  <si>
    <t>Boudrias (hulless)</t>
  </si>
  <si>
    <t xml:space="preserve">However, May precipitation was less than one third of the normal rainfall and June was also below normal resulting in poor </t>
  </si>
  <si>
    <t>H. Kaeppler</t>
  </si>
  <si>
    <t>J. Mitchell-Fetch</t>
  </si>
  <si>
    <r>
      <t>ST.PAUL, MN</t>
    </r>
    <r>
      <rPr>
        <vertAlign val="superscript"/>
        <sz val="10"/>
        <rFont val="Arial"/>
        <family val="2"/>
      </rPr>
      <t>1</t>
    </r>
  </si>
  <si>
    <t>OT2027 (01332)</t>
  </si>
  <si>
    <t>Average daily temperature was about 1 degree below normal and total precipitation was about 1 inch below normal.  .</t>
  </si>
  <si>
    <t>HEADING</t>
  </si>
  <si>
    <t xml:space="preserve"> RANK</t>
  </si>
  <si>
    <t>FARGO, ND</t>
  </si>
  <si>
    <t xml:space="preserve">  RANK</t>
  </si>
  <si>
    <t>C.V.</t>
  </si>
  <si>
    <t>7 x 12ft</t>
  </si>
  <si>
    <t>7 x 10ft</t>
  </si>
  <si>
    <t>E. Lansing, MI</t>
  </si>
  <si>
    <t>E.LAN, MI</t>
  </si>
  <si>
    <t>Morris, MN</t>
  </si>
  <si>
    <t>1000- SEED</t>
  </si>
  <si>
    <t>WEIGHT (g)</t>
  </si>
  <si>
    <t>URBAN</t>
  </si>
  <si>
    <t>W.LAF</t>
  </si>
  <si>
    <t>FARGO</t>
  </si>
  <si>
    <t>MINOT</t>
  </si>
  <si>
    <t>E.LAN</t>
  </si>
  <si>
    <t>RSMT</t>
  </si>
  <si>
    <t>MORIS</t>
  </si>
  <si>
    <t>ITHA</t>
  </si>
  <si>
    <t>BROOK</t>
  </si>
  <si>
    <t>WATER</t>
  </si>
  <si>
    <t>AVG</t>
  </si>
  <si>
    <t>ALB</t>
  </si>
  <si>
    <t>D. Obert</t>
  </si>
  <si>
    <t>MADISON</t>
  </si>
  <si>
    <t>L. Herrin</t>
  </si>
  <si>
    <t>B. Schatz</t>
  </si>
  <si>
    <t>1997-1998 UMOPN</t>
  </si>
  <si>
    <t>OA 952-3*2/Pc48</t>
  </si>
  <si>
    <t>North Central Substation</t>
  </si>
  <si>
    <t>Cornell University</t>
  </si>
  <si>
    <t>M.E. Sorrells</t>
  </si>
  <si>
    <t>was finished these conditions favored good germination. May and June were hot and dry with only one day</t>
  </si>
  <si>
    <t>F.L. Kolb</t>
  </si>
  <si>
    <t>CR13</t>
  </si>
  <si>
    <t>CR200</t>
  </si>
  <si>
    <t>CR223</t>
  </si>
  <si>
    <t>Gary Bergstrom</t>
  </si>
  <si>
    <t>the average temperatures were above normal. Disease and lodging were non-existent except in the buckthorn nursery.</t>
  </si>
  <si>
    <t>AC Belmont/AC Assiniboia</t>
  </si>
  <si>
    <t>IA B605-X//Dane/Newdak</t>
  </si>
  <si>
    <t>Ronald</t>
  </si>
  <si>
    <t xml:space="preserve">                at selected stations...................................................................................................................................................</t>
  </si>
  <si>
    <t xml:space="preserve">Early spring weather conditions were excellent for oats: soil was dry enough for timely seeding on March 18. Oats </t>
  </si>
  <si>
    <r>
      <t>OTT</t>
    </r>
    <r>
      <rPr>
        <vertAlign val="superscript"/>
        <sz val="10"/>
        <rFont val="Arial"/>
        <family val="2"/>
      </rPr>
      <t>3</t>
    </r>
  </si>
  <si>
    <t>(0-9)</t>
  </si>
  <si>
    <t>(0-4)</t>
  </si>
  <si>
    <r>
      <t>ST.P</t>
    </r>
    <r>
      <rPr>
        <vertAlign val="superscript"/>
        <sz val="10"/>
        <rFont val="Arial"/>
        <family val="2"/>
      </rPr>
      <t>4</t>
    </r>
  </si>
  <si>
    <t>and temperatures were unusually warm.  Little disease development occurred.</t>
  </si>
  <si>
    <t xml:space="preserve">states and 3 Canadian provinces.  The ‘Comments on Growing Conditions’ provide some </t>
  </si>
  <si>
    <t>E.A. Brucker</t>
  </si>
  <si>
    <r>
      <t>HEADING</t>
    </r>
    <r>
      <rPr>
        <vertAlign val="superscript"/>
        <sz val="10"/>
        <rFont val="Arial"/>
        <family val="2"/>
      </rPr>
      <t>1</t>
    </r>
  </si>
  <si>
    <t xml:space="preserve">insight on the growing conditions of the reporting locations.  Data from Aberdeen, Idaho and </t>
  </si>
  <si>
    <t>Lacombe, Alberta are presented but not included in nursery means because their locations</t>
  </si>
  <si>
    <t>OA 1019-1</t>
  </si>
  <si>
    <r>
      <t>2</t>
    </r>
    <r>
      <rPr>
        <sz val="10"/>
        <rFont val="Arial"/>
        <family val="0"/>
      </rPr>
      <t>Not included in nursery means because location is out of the range of adaptation.</t>
    </r>
  </si>
  <si>
    <r>
      <t>ALB</t>
    </r>
    <r>
      <rPr>
        <vertAlign val="superscript"/>
        <sz val="10"/>
        <rFont val="Arial"/>
        <family val="2"/>
      </rPr>
      <t>2</t>
    </r>
  </si>
  <si>
    <t>Sesqui</t>
  </si>
  <si>
    <t>MN97201</t>
  </si>
  <si>
    <t>Spurs</t>
  </si>
  <si>
    <t xml:space="preserve">maturing lines. </t>
  </si>
  <si>
    <t>2-g sample was hand dehulled.</t>
  </si>
  <si>
    <t>Baker</t>
  </si>
  <si>
    <t>IA97105-3</t>
  </si>
  <si>
    <t>Blaze/Vista</t>
  </si>
  <si>
    <t>40 MR-S</t>
  </si>
  <si>
    <t>0-60 R-S SEG.</t>
  </si>
  <si>
    <t>milk</t>
  </si>
  <si>
    <t>dough</t>
  </si>
  <si>
    <t>4S</t>
  </si>
  <si>
    <t>22S</t>
  </si>
  <si>
    <t>80S</t>
  </si>
  <si>
    <t>5S</t>
  </si>
  <si>
    <t>17S</t>
  </si>
  <si>
    <t>7S</t>
  </si>
  <si>
    <t>20S</t>
  </si>
  <si>
    <t>3S</t>
  </si>
  <si>
    <t>55S</t>
  </si>
  <si>
    <t>4MS/S</t>
  </si>
  <si>
    <t>10S</t>
  </si>
  <si>
    <t>70S</t>
  </si>
  <si>
    <t>P021A1-66</t>
  </si>
  <si>
    <t>P0216A1-1</t>
  </si>
  <si>
    <t>Minnesota</t>
  </si>
  <si>
    <t>P8674B1/4/Classic/3/P9337A2/P8674B1//WIX6141-2/P909A23</t>
  </si>
  <si>
    <t>Iowa</t>
  </si>
  <si>
    <t>Exptl. Line No.</t>
  </si>
  <si>
    <t xml:space="preserve">        Pedigree</t>
  </si>
  <si>
    <t>Illinois</t>
  </si>
  <si>
    <t>2002-3 UMOPN; 2004 UEOPN</t>
  </si>
  <si>
    <r>
      <t>1</t>
    </r>
    <r>
      <rPr>
        <sz val="10"/>
        <rFont val="Arial"/>
        <family val="0"/>
      </rPr>
      <t>Lacombe not included in nursery means because location is out of the range of adaptation.</t>
    </r>
  </si>
  <si>
    <t>Year of</t>
  </si>
  <si>
    <t>Release</t>
  </si>
  <si>
    <t>Leggett</t>
  </si>
  <si>
    <t>and stem rust were low to moderate and BYDV  levels were moderate to high. The season tended to favor later</t>
  </si>
  <si>
    <t>UEOPN on July 17 and the UMOPN on July 26. All nurseries were 100% standing at harvest. Levels of crown rust</t>
  </si>
  <si>
    <t xml:space="preserve">HEADING </t>
  </si>
  <si>
    <t>HEIGHT</t>
  </si>
  <si>
    <t>LODGING</t>
  </si>
  <si>
    <t xml:space="preserve">GROAT </t>
  </si>
  <si>
    <t>BETA</t>
  </si>
  <si>
    <t>NO.</t>
  </si>
  <si>
    <t>STATE SELECTION</t>
  </si>
  <si>
    <t>(bu/A)</t>
  </si>
  <si>
    <t>WEIGHT</t>
  </si>
  <si>
    <t>mss</t>
  </si>
  <si>
    <t>i</t>
  </si>
  <si>
    <t>s</t>
  </si>
  <si>
    <t>6 x 4m</t>
  </si>
  <si>
    <t>18cm</t>
  </si>
  <si>
    <t>6 x 3m</t>
  </si>
  <si>
    <t>IL94-784//Chaps/Newdak/3/Premier//Sesqui</t>
  </si>
  <si>
    <t>Clintland*5/LMJHA/3/Clintland/2/Clinton/Grey Algerian</t>
  </si>
  <si>
    <t>SD97039//SD96280/OT275</t>
  </si>
  <si>
    <t>Sesqui/OA982-6</t>
  </si>
  <si>
    <r>
      <t>W95166/AC Antoine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//CDC Dancer (SA 02115)</t>
    </r>
  </si>
  <si>
    <t>40S</t>
  </si>
  <si>
    <t>15S</t>
  </si>
  <si>
    <t>50S</t>
  </si>
  <si>
    <t>1R/S</t>
  </si>
  <si>
    <t>35S</t>
  </si>
  <si>
    <t>45S</t>
  </si>
  <si>
    <t>2MR/S</t>
  </si>
  <si>
    <t>TraceS</t>
  </si>
  <si>
    <t>TraceMS/S</t>
  </si>
  <si>
    <t>60S</t>
  </si>
  <si>
    <t>1MS/S</t>
  </si>
  <si>
    <t>30S</t>
  </si>
  <si>
    <t>3MS</t>
  </si>
  <si>
    <t>65S</t>
  </si>
  <si>
    <t>FAR</t>
  </si>
  <si>
    <t>IT</t>
  </si>
  <si>
    <t>;t3</t>
  </si>
  <si>
    <t>;/2-3</t>
  </si>
  <si>
    <t>2+</t>
  </si>
  <si>
    <t>;t2</t>
  </si>
  <si>
    <t>;</t>
  </si>
  <si>
    <t>;t4</t>
  </si>
  <si>
    <t>;4</t>
  </si>
  <si>
    <t>;/2</t>
  </si>
  <si>
    <t>;/1-4</t>
  </si>
  <si>
    <t>1</t>
  </si>
  <si>
    <t>Seedling</t>
  </si>
  <si>
    <t>LSD (0.05)</t>
  </si>
  <si>
    <t>F Value</t>
  </si>
  <si>
    <t>SMUT (%)</t>
  </si>
  <si>
    <t>CR257</t>
  </si>
  <si>
    <t>CR258</t>
  </si>
  <si>
    <t>DATE</t>
  </si>
  <si>
    <t>(inches)</t>
  </si>
  <si>
    <t>PERCENT</t>
  </si>
  <si>
    <t>PROTEIN%</t>
  </si>
  <si>
    <t>(lbs/A)</t>
  </si>
  <si>
    <t>OIL%</t>
  </si>
  <si>
    <t>OT275/AC Medallion</t>
  </si>
  <si>
    <t>AC Boudris,OT799</t>
  </si>
  <si>
    <t>AC Belmont/OT275</t>
  </si>
  <si>
    <t>Lu</t>
  </si>
  <si>
    <t xml:space="preserve">The 2007 Uniform Midseason Oat Performance Nursery was grown at 18 locations in 10 </t>
  </si>
  <si>
    <t xml:space="preserve">The 2007 nursery mean yield of 110.5 bu/A was lower than the 2006 mean yield of 116.6 bu/A.   </t>
  </si>
  <si>
    <t>A list of recently released cultivars including state or program of origin, assigned name,</t>
  </si>
  <si>
    <t>experimental line number in testing, nurseries tested in, and pedigree can be found on</t>
  </si>
  <si>
    <t>Temperature and soil moisture were good for oat growth until early June, just after flowering. During June and early July</t>
  </si>
  <si>
    <t>* Indicates USDA employee.</t>
  </si>
  <si>
    <t xml:space="preserve">ONT  </t>
  </si>
  <si>
    <t xml:space="preserve">IN  </t>
  </si>
  <si>
    <t>MN02234</t>
  </si>
  <si>
    <t>Jordan</t>
  </si>
  <si>
    <t xml:space="preserve">above-ground tissues, but the oats recovered.  Temperatures remained cool throughout April. Thus, plants were short,  </t>
  </si>
  <si>
    <t>OT377/Ronald</t>
  </si>
  <si>
    <t>LaCombe</t>
  </si>
  <si>
    <t>AC Morgan</t>
  </si>
  <si>
    <t>OT792</t>
  </si>
  <si>
    <t>OT526/OT764</t>
  </si>
  <si>
    <t>Kaufman</t>
  </si>
  <si>
    <t xml:space="preserve">Planting was done on 4-21-07, which was somewhat late due to much rain and cold temperatures. Mean temperature </t>
  </si>
  <si>
    <t>NORTH DAKOTA</t>
  </si>
  <si>
    <t>Carrington</t>
  </si>
  <si>
    <t>Fargo</t>
  </si>
  <si>
    <t>Minot</t>
  </si>
  <si>
    <r>
      <t>HEADING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</si>
  <si>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Carrington Substation</t>
  </si>
  <si>
    <t>North Dakota State University</t>
  </si>
  <si>
    <t>D. Burrup</t>
  </si>
  <si>
    <t>R. Caspers</t>
  </si>
  <si>
    <t>M.S. McMullen</t>
  </si>
  <si>
    <t>CR225</t>
  </si>
  <si>
    <t>CR241</t>
  </si>
  <si>
    <t>CR249</t>
  </si>
  <si>
    <t>CR254</t>
  </si>
  <si>
    <t>CROWN RUST ISOLATES</t>
  </si>
  <si>
    <t xml:space="preserve">            BYDV</t>
  </si>
  <si>
    <t>WI</t>
  </si>
  <si>
    <t>MAD</t>
  </si>
  <si>
    <t>LACOM</t>
  </si>
  <si>
    <t>Furlong</t>
  </si>
  <si>
    <t>T. Fetch</t>
  </si>
  <si>
    <t>ONTARIO</t>
  </si>
  <si>
    <t>Ottawa</t>
  </si>
  <si>
    <t>B. De Haan</t>
  </si>
  <si>
    <t>Watertown</t>
  </si>
  <si>
    <t>R.K. Skrdla</t>
  </si>
  <si>
    <t xml:space="preserve">moisture conditions deteriorated to dry. Temperatures were cool early; however, as the growing season progressed,  </t>
  </si>
  <si>
    <t>ALBERTA</t>
  </si>
  <si>
    <t>Lacombe</t>
  </si>
  <si>
    <t xml:space="preserve">Wes Dyck </t>
  </si>
  <si>
    <t>M. Carson</t>
  </si>
  <si>
    <t>J. Mochon</t>
  </si>
  <si>
    <t>IDAHO</t>
  </si>
  <si>
    <t>NEW YORK</t>
  </si>
  <si>
    <t>Ithaca</t>
  </si>
  <si>
    <t>MINNESOTA   (continued)</t>
  </si>
  <si>
    <t>Tack (IL97-9853) / IL94-3961 (IL88-14751/IL86-4189)</t>
  </si>
  <si>
    <t>IA02130-2-3</t>
  </si>
  <si>
    <t>Moraine/IAR56-5//Wabasha/Blaze/3/WIX6984-3/Chaps//IAACE2-11/Classic</t>
  </si>
  <si>
    <t>IA02023-2-1</t>
  </si>
  <si>
    <t>Winona/5/H61-3-3/Frigg//H688-4/Premier/3/Lena/Z519-4//H688-4/Newman</t>
  </si>
  <si>
    <t xml:space="preserve">       /4/H688-4/Z615-4//H61-3-3/B605X/3/H688-4/Newman//H61-3-3/Z595-7</t>
  </si>
  <si>
    <t>SD041451</t>
  </si>
  <si>
    <t>SD010281//SD98182/97575-5-29</t>
  </si>
  <si>
    <t>SD041445</t>
  </si>
  <si>
    <t>SD041016</t>
  </si>
  <si>
    <t>SD000366/SD000731</t>
  </si>
  <si>
    <t>MN05205</t>
  </si>
  <si>
    <r>
      <t>W99116/AC Antoine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//CDC Dancer</t>
    </r>
  </si>
  <si>
    <t>MN05106</t>
  </si>
  <si>
    <t>for each location in Table 5 ‘Average yield (bu/A), yield, and rank at stations reporting the</t>
  </si>
  <si>
    <t>2007 UMOPN’.  These values were either supplied by the cooperator or calculated using the</t>
  </si>
  <si>
    <t>individual plot data submitted by the cooperator.  This information plus the listing of ‘Plot Data’</t>
  </si>
  <si>
    <t>and ‘Comments on Growing Conditions’ at individual locations should help in interpreting the results.</t>
  </si>
  <si>
    <t>This was necessary because safety upgrades of our crop research processing facility limited access to</t>
  </si>
  <si>
    <t>The trial was planted during good conditions.  However, wet conditions occurred shortly after emergence, water stressing</t>
  </si>
  <si>
    <t>the trial.  July was very hot with normal moisture, while August was cool and wet.</t>
  </si>
  <si>
    <t>Jay/4/Classic/3/WIX6141-2/P909A23//ND881374/ND880107</t>
  </si>
  <si>
    <t>Woodburn</t>
  </si>
  <si>
    <t>P971A9-7-4-1</t>
  </si>
  <si>
    <t>rmr</t>
  </si>
  <si>
    <t>mr</t>
  </si>
  <si>
    <t>Stem Rust</t>
  </si>
  <si>
    <r>
      <t>FARGO, MN</t>
    </r>
    <r>
      <rPr>
        <vertAlign val="superscript"/>
        <sz val="10"/>
        <rFont val="Arial"/>
        <family val="2"/>
      </rPr>
      <t>2</t>
    </r>
  </si>
  <si>
    <t xml:space="preserve">Entry </t>
  </si>
  <si>
    <t>No. Years</t>
  </si>
  <si>
    <t>Variety</t>
  </si>
  <si>
    <t xml:space="preserve"> No.</t>
  </si>
  <si>
    <t xml:space="preserve"> Infection Type</t>
  </si>
  <si>
    <t xml:space="preserve"> Severity</t>
  </si>
  <si>
    <r>
      <t xml:space="preserve"> Field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</si>
  <si>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ms</t>
  </si>
  <si>
    <t>Greenhouse</t>
  </si>
  <si>
    <t>*Morton was tested as ND941119 in 1998.</t>
  </si>
  <si>
    <t>Morton</t>
  </si>
  <si>
    <t>T S</t>
  </si>
  <si>
    <t>3 MS-S</t>
  </si>
  <si>
    <t>T MS</t>
  </si>
  <si>
    <t>2 MS-S</t>
  </si>
  <si>
    <t>T R-MR</t>
  </si>
  <si>
    <t>0-10 MS-S SEG.</t>
  </si>
  <si>
    <t>0-20 MS-S SEG.</t>
  </si>
  <si>
    <t>50 MR-S</t>
  </si>
  <si>
    <t>1 MS-S</t>
  </si>
  <si>
    <t>5 MR-S</t>
  </si>
  <si>
    <t>30 MR-S</t>
  </si>
  <si>
    <t xml:space="preserve"> YIELD</t>
  </si>
  <si>
    <t>1999-2001 UMOPN</t>
  </si>
  <si>
    <t>P8640A1-31-1/MI84-0-6</t>
  </si>
  <si>
    <t>Wabasha</t>
  </si>
  <si>
    <t>MN97166</t>
  </si>
  <si>
    <t>ND9508252</t>
  </si>
  <si>
    <t>ND90141/ND900118</t>
  </si>
  <si>
    <t>Beach</t>
  </si>
  <si>
    <t>ND951394</t>
  </si>
  <si>
    <t>1999-2000 UMOPN</t>
  </si>
  <si>
    <t>ND891126/ND914832</t>
  </si>
  <si>
    <t>3MS/S</t>
  </si>
  <si>
    <t>12S</t>
  </si>
  <si>
    <t>25S</t>
  </si>
  <si>
    <t>1S</t>
  </si>
  <si>
    <t>2S</t>
  </si>
  <si>
    <t>27S</t>
  </si>
  <si>
    <t>The highest yielding entries were ND030365 and ND030349 with a mean yield of 125.4 and</t>
  </si>
  <si>
    <t>The lowest yielding entries were the long-term checks, Gopher and Clintland 64, with mean</t>
  </si>
  <si>
    <t>yields of 85.0 and 91.7bu/A, respectively.</t>
  </si>
  <si>
    <t>GLUCAN%</t>
  </si>
  <si>
    <t>MEAN</t>
  </si>
  <si>
    <t xml:space="preserve"> GROAT</t>
  </si>
  <si>
    <t>in an updated fashion on a GrainGenes website (link at http://wheat.pw.usda.gov/GG2/oat.shtml).</t>
  </si>
  <si>
    <t>This report and past years' reports are available at http://wheat.pw.usda.gov/GG2/Avena/UE-MOPN.html</t>
  </si>
  <si>
    <t>We wish to thank Laurie Herrin, USDA Cereal Crops Research Unit, Madison, WI, for  analyses</t>
  </si>
  <si>
    <t>of groat protein, beta-glucan, and oil percentages.</t>
  </si>
  <si>
    <t xml:space="preserve">determined in these tests.  This was the first year these entries were tested in the UMOPN.  </t>
  </si>
  <si>
    <r>
      <t xml:space="preserve">In contrast to previous years,  groat percentages were determined by hand dehulling a </t>
    </r>
    <r>
      <rPr>
        <sz val="10"/>
        <rFont val="Arial"/>
        <family val="0"/>
      </rPr>
      <t>2-gram</t>
    </r>
    <r>
      <rPr>
        <sz val="10"/>
        <rFont val="Arial"/>
        <family val="0"/>
      </rPr>
      <t xml:space="preserve"> sample.</t>
    </r>
  </si>
  <si>
    <t xml:space="preserve">lowest yielding location was Urbana, IL with a mean of 61.0 bu/A.  </t>
  </si>
  <si>
    <t>Table 22.  Agronomic data for each entry in the 2007 UMOPN plus local check grown under irrigation at Aberdeen, ID.</t>
  </si>
  <si>
    <r>
      <t>Proportion</t>
    </r>
    <r>
      <rPr>
        <vertAlign val="superscript"/>
        <sz val="12"/>
        <rFont val="Arial"/>
        <family val="2"/>
      </rPr>
      <t>1</t>
    </r>
  </si>
  <si>
    <r>
      <t>(1-9)</t>
    </r>
    <r>
      <rPr>
        <vertAlign val="superscript"/>
        <sz val="12"/>
        <rFont val="Arial"/>
        <family val="2"/>
      </rPr>
      <t>2</t>
    </r>
  </si>
  <si>
    <r>
      <t>Percent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</si>
  <si>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Arial"/>
        <family val="2"/>
      </rPr>
      <t>Proportion of kernels passing through 5/64" oblong hole sieve.</t>
    </r>
  </si>
  <si>
    <r>
      <t>2</t>
    </r>
    <r>
      <rPr>
        <sz val="12"/>
        <rFont val="Arial"/>
        <family val="2"/>
      </rPr>
      <t>Plant canopy closure, 1=minimal coverage between rows, 9=fully closed.</t>
    </r>
  </si>
  <si>
    <r>
      <t>3</t>
    </r>
    <r>
      <rPr>
        <sz val="12"/>
        <rFont val="Arial"/>
        <family val="2"/>
      </rPr>
      <t>Grain protein is from whole oat NIR determinations at the Carrington Research &amp; Extension Center.</t>
    </r>
  </si>
  <si>
    <t xml:space="preserve">        </t>
  </si>
  <si>
    <r>
      <t>1</t>
    </r>
    <r>
      <rPr>
        <sz val="10"/>
        <rFont val="Arial"/>
        <family val="0"/>
      </rPr>
      <t xml:space="preserve"> Days after January 1, 2007.</t>
    </r>
  </si>
  <si>
    <t>page 4.  This list, in addition to being included in the annual nursery reports, is to be maintained</t>
  </si>
  <si>
    <t>Table 2. Averages over stations for varieties and selections grown in the 2007 UMOPN.</t>
  </si>
  <si>
    <t>Table 4. Ranking table for varieties and selections in the 2007 UMOPN.</t>
  </si>
  <si>
    <t>about 2/3 of normal plant height, and panicles were smaller than normal.</t>
  </si>
  <si>
    <t>Weight (g)</t>
  </si>
  <si>
    <t xml:space="preserve">      TABLE OF CONTENTS</t>
  </si>
  <si>
    <t>Page</t>
  </si>
  <si>
    <t>2003 UMOPN</t>
  </si>
  <si>
    <t>OA971-7/OA984-2</t>
  </si>
  <si>
    <t>Lois</t>
  </si>
  <si>
    <t>OA 1036-9</t>
  </si>
  <si>
    <t>OA907-7/Goslin</t>
  </si>
  <si>
    <t>Name</t>
  </si>
  <si>
    <t>Nursery Tests</t>
  </si>
  <si>
    <t xml:space="preserve">State or Province      </t>
  </si>
  <si>
    <t>W. Yan</t>
  </si>
  <si>
    <t>C.M. Bonin</t>
  </si>
  <si>
    <t>OAT CULTIVAR RELEASES (2001-2006)</t>
  </si>
  <si>
    <t>Na67</t>
  </si>
  <si>
    <t>The nursery received adequate rain during the first week in May and June.  Very little precipitation fell during July</t>
  </si>
  <si>
    <t>OT7008 LAO-596-066</t>
  </si>
  <si>
    <t>AC Belmont/AC Medallion</t>
  </si>
  <si>
    <t>Goslin</t>
  </si>
  <si>
    <t>AC Goslin (2000), OA974-1</t>
  </si>
  <si>
    <t>locations for the 2007 UMOPN.</t>
  </si>
  <si>
    <t>rank, and groat protein yield at selected stations reporting the 2007 UMOPN.</t>
  </si>
  <si>
    <t xml:space="preserve"> stations reporting the 2007 UMOPN.</t>
  </si>
  <si>
    <r>
      <t>1</t>
    </r>
    <r>
      <rPr>
        <sz val="10"/>
        <rFont val="Arial"/>
        <family val="0"/>
      </rPr>
      <t xml:space="preserve">Nursery planted in rows adjacent to buckthorn hedges in rows.  </t>
    </r>
  </si>
  <si>
    <t>Table 19.  Seedling reaction to crown rust at Winnipeg, Manitoba (greenhouse).</t>
  </si>
  <si>
    <t xml:space="preserve">Fargo, ND was the highest yielding location in 2007 with a location mean of 159.2 bu/A.  The </t>
  </si>
  <si>
    <t>assay instead of flow injection.  A  standard regression curve was generated with 10-100 mg/L</t>
  </si>
  <si>
    <t>of beta-glucan per well.  Fluorescence was determined in a Molecular Devices SpectraMax Gemini</t>
  </si>
  <si>
    <t xml:space="preserve">monochromator microplate fluorometer.  </t>
  </si>
  <si>
    <t xml:space="preserve">during grain fill, temperatures were warm and soil moisture became limiting, limiting yield and test weight somewhat. </t>
  </si>
  <si>
    <t>In general, a below-average season for oat production.</t>
  </si>
  <si>
    <t>SNAPBACK</t>
  </si>
  <si>
    <r>
      <t>STRAW</t>
    </r>
    <r>
      <rPr>
        <vertAlign val="superscript"/>
        <sz val="10"/>
        <rFont val="Arial"/>
        <family val="2"/>
      </rPr>
      <t>1</t>
    </r>
  </si>
  <si>
    <r>
      <t>RATE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</si>
  <si>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>Snapback rate 1-5 where  1=strong.</t>
    </r>
  </si>
  <si>
    <t xml:space="preserve">                                                                                  Dumont/4/NO 820-3</t>
  </si>
  <si>
    <t>AC Aylmer/Goslin</t>
  </si>
  <si>
    <t>Lachute</t>
  </si>
  <si>
    <t>OA 1046-3</t>
  </si>
  <si>
    <t>Jasper/OT773</t>
  </si>
  <si>
    <t>Lee Williams (hulless)</t>
  </si>
  <si>
    <r>
      <t>LACOM</t>
    </r>
    <r>
      <rPr>
        <vertAlign val="superscript"/>
        <sz val="10"/>
        <rFont val="Arial"/>
        <family val="2"/>
      </rPr>
      <t>2</t>
    </r>
  </si>
  <si>
    <r>
      <t>LACOM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</si>
  <si>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Straw scale 0-9. </t>
    </r>
  </si>
  <si>
    <t>Table 11.  Average groat percent, rank, and groat percent at selected locations for the 2007 UMOPN.</t>
  </si>
  <si>
    <t>Table 11A.  Average 1000-seed weight (g), rank, and 1000-seed weight at selected locations for the 2007 UMOPN.</t>
  </si>
  <si>
    <t xml:space="preserve">Table 12.  Average groat protein percent, rank, and groat protein percent at selected </t>
  </si>
  <si>
    <t xml:space="preserve">the mechanical dehulling equipment.   Because of the small sample sizes, protein values were  </t>
  </si>
  <si>
    <t>determined by combustion in a nitrogen analyzer (Leco model 428).  A nitrogen to protein conversion</t>
  </si>
  <si>
    <t xml:space="preserve">factor of 6.25 was used.  Oil content was determined by weight of oven-dried 2x petroleum ether </t>
  </si>
  <si>
    <t>extracts.  Beta-glucan was determined by  using an adapted calcafluor fluorescent microplate</t>
  </si>
  <si>
    <t>The trial was planted during good conditions.  However, conditions turned wet shortly after emergence, water stressing the</t>
  </si>
  <si>
    <t xml:space="preserve"> trial.    July and August were very hot and dry.</t>
  </si>
  <si>
    <t>;1</t>
  </si>
  <si>
    <t>;-</t>
  </si>
  <si>
    <t>0;-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</si>
</sst>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"/>
    <numFmt numFmtId="172" formatCode="m/d"/>
    <numFmt numFmtId="173" formatCode="#,##0.0"/>
    <numFmt numFmtId="174" formatCode="0.00000"/>
    <numFmt numFmtId="175" formatCode="[$€-2]\ #,##0.00_);[Red]\([$€-2]\ #,##0.00\)"/>
    <numFmt numFmtId="176" formatCode="dd\-mmm\-yy"/>
    <numFmt numFmtId="177" formatCode="mm/dd/yy"/>
  </numFmts>
  <fonts count="3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vertAlign val="superscript"/>
      <sz val="10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sz val="9"/>
      <name val="Helv"/>
      <family val="0"/>
    </font>
    <font>
      <sz val="10"/>
      <color indexed="10"/>
      <name val="Arial"/>
      <family val="0"/>
    </font>
    <font>
      <sz val="11"/>
      <name val="Arial"/>
      <family val="2"/>
    </font>
    <font>
      <vertAlign val="subscript"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0"/>
      <name val="@Arial Unicode MS"/>
      <family val="2"/>
    </font>
    <font>
      <sz val="10"/>
      <color indexed="8"/>
      <name val="@Arial Unicode MS"/>
      <family val="2"/>
    </font>
    <font>
      <sz val="11.5"/>
      <name val="Times New Roman"/>
      <family val="1"/>
    </font>
    <font>
      <sz val="12"/>
      <name val="Times New Roman"/>
      <family val="0"/>
    </font>
    <font>
      <b/>
      <sz val="14"/>
      <color indexed="8"/>
      <name val="Arial"/>
      <family val="2"/>
    </font>
    <font>
      <sz val="10"/>
      <name val="Helv"/>
      <family val="0"/>
    </font>
    <font>
      <vertAlign val="superscript"/>
      <sz val="10"/>
      <color indexed="8"/>
      <name val="Arial"/>
      <family val="2"/>
    </font>
    <font>
      <sz val="8"/>
      <name val="Verdana"/>
      <family val="0"/>
    </font>
    <font>
      <sz val="10"/>
      <name val="Verdana"/>
      <family val="0"/>
    </font>
    <font>
      <vertAlign val="superscript"/>
      <sz val="12"/>
      <name val="Arial"/>
      <family val="2"/>
    </font>
    <font>
      <vertAlign val="superscript"/>
      <sz val="12"/>
      <name val="Times New Roman"/>
      <family val="1"/>
    </font>
    <font>
      <sz val="14"/>
      <name val="Arial"/>
      <family val="0"/>
    </font>
    <font>
      <sz val="12"/>
      <color indexed="50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0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indent="7"/>
    </xf>
    <xf numFmtId="0" fontId="7" fillId="0" borderId="0" xfId="0" applyFont="1" applyAlignment="1">
      <alignment horizontal="left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/>
    </xf>
    <xf numFmtId="164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6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1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2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quotePrefix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16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>
      <alignment/>
    </xf>
    <xf numFmtId="0" fontId="17" fillId="0" borderId="4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/>
    </xf>
    <xf numFmtId="0" fontId="0" fillId="2" borderId="0" xfId="0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4"/>
    </xf>
    <xf numFmtId="0" fontId="1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4" fontId="22" fillId="0" borderId="0" xfId="21" applyNumberFormat="1" applyFont="1" applyAlignment="1">
      <alignment horizontal="center"/>
      <protection/>
    </xf>
    <xf numFmtId="1" fontId="20" fillId="0" borderId="0" xfId="0" applyNumberFormat="1" applyFont="1" applyBorder="1" applyAlignment="1" quotePrefix="1">
      <alignment horizontal="center"/>
    </xf>
    <xf numFmtId="1" fontId="20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4" fillId="0" borderId="0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" fontId="0" fillId="0" borderId="2" xfId="0" applyNumberFormat="1" applyBorder="1" applyAlignment="1">
      <alignment horizontal="center"/>
    </xf>
    <xf numFmtId="16" fontId="0" fillId="0" borderId="18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Continuous"/>
    </xf>
    <xf numFmtId="1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/>
    </xf>
    <xf numFmtId="0" fontId="25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 quotePrefix="1">
      <alignment horizontal="center"/>
    </xf>
    <xf numFmtId="164" fontId="0" fillId="0" borderId="2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0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2" xfId="0" applyNumberFormat="1" applyBorder="1" applyAlignment="1" quotePrefix="1">
      <alignment horizontal="center"/>
    </xf>
    <xf numFmtId="164" fontId="0" fillId="0" borderId="0" xfId="0" applyNumberFormat="1" applyFill="1" applyBorder="1" applyAlignment="1" quotePrefix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1" xfId="0" applyNumberFormat="1" applyFont="1" applyBorder="1" applyAlignment="1" applyProtection="1" quotePrefix="1">
      <alignment horizontal="center"/>
      <protection/>
    </xf>
    <xf numFmtId="2" fontId="0" fillId="0" borderId="1" xfId="0" applyNumberFormat="1" applyFont="1" applyFill="1" applyBorder="1" applyAlignment="1" applyProtection="1" quotePrefix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 quotePrefix="1">
      <alignment horizontal="left"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Alignment="1" quotePrefix="1">
      <alignment horizontal="left"/>
    </xf>
    <xf numFmtId="171" fontId="0" fillId="0" borderId="0" xfId="0" applyNumberFormat="1" applyAlignment="1">
      <alignment horizontal="center"/>
    </xf>
    <xf numFmtId="171" fontId="28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2" fontId="0" fillId="0" borderId="1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 quotePrefix="1">
      <alignment horizontal="center"/>
      <protection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170" fontId="1" fillId="0" borderId="9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0" fontId="23" fillId="0" borderId="7" xfId="21" applyFont="1" applyBorder="1" applyAlignment="1">
      <alignment horizontal="center"/>
      <protection/>
    </xf>
    <xf numFmtId="164" fontId="23" fillId="0" borderId="12" xfId="21" applyNumberFormat="1" applyFont="1" applyBorder="1" applyAlignment="1">
      <alignment horizontal="center"/>
      <protection/>
    </xf>
    <xf numFmtId="170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9" fontId="23" fillId="0" borderId="16" xfId="21" applyNumberFormat="1" applyFont="1" applyBorder="1" applyAlignment="1">
      <alignment horizontal="center"/>
      <protection/>
    </xf>
    <xf numFmtId="170" fontId="1" fillId="0" borderId="0" xfId="0" applyNumberFormat="1" applyFont="1" applyBorder="1" applyAlignment="1">
      <alignment horizontal="center"/>
    </xf>
    <xf numFmtId="164" fontId="1" fillId="0" borderId="0" xfId="21" applyNumberFormat="1" applyFont="1" applyBorder="1" applyAlignment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center"/>
    </xf>
    <xf numFmtId="164" fontId="1" fillId="0" borderId="1" xfId="21" applyNumberFormat="1" applyFont="1" applyBorder="1" applyAlignment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64" fontId="1" fillId="0" borderId="2" xfId="21" applyNumberFormat="1" applyFont="1" applyBorder="1" applyAlignment="1">
      <alignment horizontal="center"/>
      <protection/>
    </xf>
    <xf numFmtId="17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14" fontId="1" fillId="0" borderId="1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 quotePrefix="1">
      <alignment horizontal="center"/>
    </xf>
    <xf numFmtId="15" fontId="1" fillId="0" borderId="0" xfId="0" applyNumberFormat="1" applyFont="1" applyFill="1" applyBorder="1" applyAlignment="1" quotePrefix="1">
      <alignment horizontal="center"/>
    </xf>
    <xf numFmtId="15" fontId="1" fillId="0" borderId="1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1" fillId="0" borderId="2" xfId="0" applyNumberFormat="1" applyFont="1" applyFill="1" applyBorder="1" applyAlignment="1" quotePrefix="1">
      <alignment horizontal="center"/>
    </xf>
    <xf numFmtId="15" fontId="1" fillId="0" borderId="2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 quotePrefix="1">
      <alignment horizontal="center"/>
    </xf>
    <xf numFmtId="0" fontId="32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ringt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0" customWidth="1"/>
    <col min="2" max="2" width="84.00390625" style="0" bestFit="1" customWidth="1"/>
    <col min="3" max="16384" width="8.8515625" style="0" customWidth="1"/>
  </cols>
  <sheetData>
    <row r="1" spans="2:3" ht="15">
      <c r="B1" s="56" t="s">
        <v>360</v>
      </c>
      <c r="C1" s="1"/>
    </row>
    <row r="2" spans="2:3" ht="15">
      <c r="B2" s="56" t="s">
        <v>361</v>
      </c>
      <c r="C2" s="1"/>
    </row>
    <row r="3" spans="2:3" ht="15">
      <c r="B3" s="56"/>
      <c r="C3" s="1"/>
    </row>
    <row r="4" spans="2:3" ht="15">
      <c r="B4" s="56" t="s">
        <v>362</v>
      </c>
      <c r="C4" s="1"/>
    </row>
    <row r="5" spans="2:3" ht="15">
      <c r="B5" s="56"/>
      <c r="C5" s="1"/>
    </row>
    <row r="6" spans="2:3" ht="15">
      <c r="B6" s="56" t="s">
        <v>529</v>
      </c>
      <c r="C6" s="1"/>
    </row>
    <row r="7" spans="2:3" ht="15">
      <c r="B7" s="56"/>
      <c r="C7" s="1"/>
    </row>
    <row r="8" spans="2:3" ht="15">
      <c r="B8" s="56"/>
      <c r="C8" s="1"/>
    </row>
    <row r="9" spans="2:3" ht="15.75">
      <c r="B9" s="397" t="s">
        <v>51</v>
      </c>
      <c r="C9" s="192"/>
    </row>
    <row r="10" spans="2:3" ht="15.75">
      <c r="B10" s="397"/>
      <c r="C10" s="192"/>
    </row>
    <row r="11" spans="2:3" ht="15.75">
      <c r="B11" s="397" t="s">
        <v>530</v>
      </c>
      <c r="C11" s="192"/>
    </row>
    <row r="12" spans="2:3" ht="15">
      <c r="B12" s="56"/>
      <c r="C12" s="1"/>
    </row>
    <row r="13" spans="2:3" ht="15">
      <c r="B13" s="56" t="s">
        <v>446</v>
      </c>
      <c r="C13" s="1"/>
    </row>
    <row r="14" spans="2:3" ht="12.75">
      <c r="B14" s="1"/>
      <c r="C14" s="1"/>
    </row>
    <row r="15" spans="2:3" ht="12.75">
      <c r="B15" s="1" t="s">
        <v>531</v>
      </c>
      <c r="C15" s="1"/>
    </row>
    <row r="16" spans="2:3" ht="12.75">
      <c r="B16" s="1"/>
      <c r="C16" s="1"/>
    </row>
    <row r="17" spans="2:3" ht="12.75">
      <c r="B17" s="1" t="s">
        <v>532</v>
      </c>
      <c r="C17" s="1"/>
    </row>
    <row r="18" spans="2:3" ht="12.75">
      <c r="B18" s="1" t="s">
        <v>533</v>
      </c>
      <c r="C18" s="1"/>
    </row>
    <row r="21" spans="2:3" ht="12.75">
      <c r="B21" s="2" t="s">
        <v>52</v>
      </c>
      <c r="C21" s="2"/>
    </row>
    <row r="22" spans="2:3" ht="12.75">
      <c r="B22" s="2" t="s">
        <v>53</v>
      </c>
      <c r="C22" s="2"/>
    </row>
    <row r="23" spans="2:3" ht="12.75">
      <c r="B23" s="2" t="s">
        <v>54</v>
      </c>
      <c r="C23" s="2"/>
    </row>
    <row r="24" spans="2:3" ht="12.75">
      <c r="B24" s="2" t="s">
        <v>55</v>
      </c>
      <c r="C24" s="2"/>
    </row>
    <row r="25" spans="2:3" ht="12.75">
      <c r="B25" s="2" t="s">
        <v>56</v>
      </c>
      <c r="C25" s="2"/>
    </row>
    <row r="26" spans="2:3" ht="12.75">
      <c r="B26" s="2" t="s">
        <v>21</v>
      </c>
      <c r="C26" s="2"/>
    </row>
    <row r="27" spans="2:3" ht="12.75">
      <c r="B27" s="2" t="s">
        <v>22</v>
      </c>
      <c r="C27" s="2"/>
    </row>
    <row r="28" spans="2:3" ht="12.75">
      <c r="B28" s="2" t="s">
        <v>23</v>
      </c>
      <c r="C28" s="2"/>
    </row>
    <row r="29" spans="2:3" ht="12.75">
      <c r="B29" s="2" t="s">
        <v>24</v>
      </c>
      <c r="C29" s="2"/>
    </row>
    <row r="30" spans="2:3" ht="12.75">
      <c r="B30" s="2" t="s">
        <v>71</v>
      </c>
      <c r="C30" s="2"/>
    </row>
    <row r="31" spans="2:3" ht="12.75">
      <c r="B31" s="2"/>
      <c r="C31" s="2"/>
    </row>
    <row r="32" spans="2:3" ht="12.75">
      <c r="B32" s="2" t="s">
        <v>41</v>
      </c>
      <c r="C32" s="2"/>
    </row>
    <row r="33" spans="2:3" ht="12.75">
      <c r="B33" s="2" t="s">
        <v>42</v>
      </c>
      <c r="C33" s="2"/>
    </row>
    <row r="34" spans="2:3" ht="12.75">
      <c r="B34" s="2" t="s">
        <v>43</v>
      </c>
      <c r="C34" s="2"/>
    </row>
    <row r="35" spans="2:3" ht="12.75">
      <c r="B35" s="2" t="s">
        <v>44</v>
      </c>
      <c r="C35" s="2"/>
    </row>
    <row r="36" spans="2:3" ht="12.75">
      <c r="B36" s="2" t="s">
        <v>45</v>
      </c>
      <c r="C36" s="2"/>
    </row>
    <row r="37" spans="2:3" ht="12.75">
      <c r="B37" s="2" t="s">
        <v>46</v>
      </c>
      <c r="C37" s="2"/>
    </row>
    <row r="38" spans="2:3" ht="12.75">
      <c r="B38" s="2" t="s">
        <v>11</v>
      </c>
      <c r="C38" s="2"/>
    </row>
    <row r="39" spans="2:3" ht="12.75">
      <c r="B39" s="2" t="s">
        <v>12</v>
      </c>
      <c r="C39" s="2"/>
    </row>
    <row r="42" spans="2:3" ht="12.75">
      <c r="B42" s="193" t="s">
        <v>13</v>
      </c>
      <c r="C42" s="193"/>
    </row>
    <row r="43" spans="2:3" ht="12.75">
      <c r="B43" s="193" t="s">
        <v>14</v>
      </c>
      <c r="C43" s="193"/>
    </row>
    <row r="44" spans="2:3" ht="12.75">
      <c r="B44" s="193" t="s">
        <v>15</v>
      </c>
      <c r="C44" s="193"/>
    </row>
    <row r="45" spans="2:3" ht="12.75">
      <c r="B45" s="193" t="s">
        <v>49</v>
      </c>
      <c r="C45" s="193"/>
    </row>
    <row r="46" spans="2:3" ht="12.75">
      <c r="B46" s="193" t="s">
        <v>50</v>
      </c>
      <c r="C46" s="193"/>
    </row>
  </sheetData>
  <printOptions horizontalCentered="1" verticalCentered="1"/>
  <pageMargins left="0.5" right="0.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8515625" style="0" customWidth="1"/>
    <col min="3" max="3" width="19.8515625" style="0" customWidth="1"/>
    <col min="4" max="4" width="1.421875" style="0" customWidth="1"/>
    <col min="5" max="5" width="9.421875" style="1" customWidth="1"/>
    <col min="6" max="6" width="2.140625" style="1" customWidth="1"/>
    <col min="7" max="7" width="9.140625" style="5" customWidth="1"/>
    <col min="8" max="8" width="9.140625" style="1" customWidth="1"/>
    <col min="9" max="9" width="9.140625" style="5" customWidth="1"/>
    <col min="10" max="10" width="9.140625" style="1" customWidth="1"/>
    <col min="11" max="11" width="9.140625" style="5" customWidth="1"/>
    <col min="12" max="12" width="9.140625" style="1" customWidth="1"/>
    <col min="13" max="13" width="9.140625" style="5" customWidth="1"/>
    <col min="14" max="16384" width="8.8515625" style="0" customWidth="1"/>
  </cols>
  <sheetData>
    <row r="1" spans="1:2" ht="15">
      <c r="A1" s="313"/>
      <c r="B1" s="24" t="s">
        <v>322</v>
      </c>
    </row>
    <row r="2" ht="15">
      <c r="B2" s="57" t="s">
        <v>323</v>
      </c>
    </row>
    <row r="4" spans="10:11" ht="12.75">
      <c r="J4" s="107" t="s">
        <v>516</v>
      </c>
      <c r="K4" s="116" t="s">
        <v>516</v>
      </c>
    </row>
    <row r="5" spans="8:11" ht="12.75">
      <c r="H5" s="1" t="s">
        <v>521</v>
      </c>
      <c r="I5" s="5" t="s">
        <v>521</v>
      </c>
      <c r="J5" s="1" t="s">
        <v>517</v>
      </c>
      <c r="K5" s="5" t="s">
        <v>517</v>
      </c>
    </row>
    <row r="6" spans="1:13" ht="12.75">
      <c r="A6" s="1" t="s">
        <v>518</v>
      </c>
      <c r="C6" t="s">
        <v>519</v>
      </c>
      <c r="E6" s="490" t="s">
        <v>474</v>
      </c>
      <c r="F6" s="490"/>
      <c r="G6" s="116" t="s">
        <v>520</v>
      </c>
      <c r="H6" s="107" t="s">
        <v>682</v>
      </c>
      <c r="I6" s="116" t="s">
        <v>682</v>
      </c>
      <c r="J6" s="1" t="s">
        <v>520</v>
      </c>
      <c r="K6" s="5" t="s">
        <v>520</v>
      </c>
      <c r="L6" s="1" t="s">
        <v>675</v>
      </c>
      <c r="M6" s="5" t="s">
        <v>675</v>
      </c>
    </row>
    <row r="7" spans="1:13" ht="13.5" thickBot="1">
      <c r="A7" s="41" t="s">
        <v>679</v>
      </c>
      <c r="B7" s="40"/>
      <c r="C7" s="40" t="s">
        <v>680</v>
      </c>
      <c r="D7" s="40"/>
      <c r="E7" s="491" t="s">
        <v>475</v>
      </c>
      <c r="F7" s="491"/>
      <c r="G7" s="46" t="s">
        <v>476</v>
      </c>
      <c r="H7" s="41" t="s">
        <v>29</v>
      </c>
      <c r="I7" s="46" t="s">
        <v>477</v>
      </c>
      <c r="J7" s="41" t="s">
        <v>730</v>
      </c>
      <c r="K7" s="46" t="s">
        <v>478</v>
      </c>
      <c r="L7" s="41" t="s">
        <v>727</v>
      </c>
      <c r="M7" s="46" t="s">
        <v>479</v>
      </c>
    </row>
    <row r="8" spans="1:13" ht="13.5" thickTop="1">
      <c r="A8" s="303">
        <v>1</v>
      </c>
      <c r="B8" s="304"/>
      <c r="C8" s="288" t="s">
        <v>553</v>
      </c>
      <c r="D8" s="1"/>
      <c r="E8" s="22">
        <v>114.09203809803036</v>
      </c>
      <c r="F8" s="5"/>
      <c r="G8" s="5">
        <f>E8/2.79</f>
        <v>40.89320361936572</v>
      </c>
      <c r="H8" s="5">
        <v>36.94550271950272</v>
      </c>
      <c r="I8" s="5">
        <f>H8*1.287</f>
        <v>47.548862</v>
      </c>
      <c r="J8" s="5">
        <v>517.3086717974658</v>
      </c>
      <c r="K8" s="5">
        <f>J8*1.1231818</f>
        <v>581.0316851450868</v>
      </c>
      <c r="L8" s="22">
        <v>31.691479911164947</v>
      </c>
      <c r="M8" s="5">
        <f>L8*2.54</f>
        <v>80.49635897435897</v>
      </c>
    </row>
    <row r="9" spans="1:13" ht="12.75">
      <c r="A9" s="303">
        <v>2</v>
      </c>
      <c r="B9" s="304"/>
      <c r="C9" s="288" t="s">
        <v>555</v>
      </c>
      <c r="D9" s="1"/>
      <c r="E9" s="22">
        <v>108.04357794977976</v>
      </c>
      <c r="F9" s="5"/>
      <c r="G9" s="5">
        <f aca="true" t="shared" si="0" ref="G9:G43">E9/2.79</f>
        <v>38.72529675619346</v>
      </c>
      <c r="H9" s="5">
        <v>40.166952969869634</v>
      </c>
      <c r="I9" s="5">
        <f aca="true" t="shared" si="1" ref="I9:I43">H9*1.287</f>
        <v>51.69486847222222</v>
      </c>
      <c r="J9" s="5">
        <v>512.3448757340439</v>
      </c>
      <c r="K9" s="5">
        <f aca="true" t="shared" si="2" ref="K9:K43">J9*1.1231818</f>
        <v>575.4564397477398</v>
      </c>
      <c r="L9" s="22">
        <v>31.273652331920047</v>
      </c>
      <c r="M9" s="5">
        <f aca="true" t="shared" si="3" ref="M9:M43">L9*2.54</f>
        <v>79.43507692307692</v>
      </c>
    </row>
    <row r="10" spans="1:13" ht="12.75">
      <c r="A10" s="303">
        <v>3</v>
      </c>
      <c r="C10" s="314" t="s">
        <v>491</v>
      </c>
      <c r="D10" s="1"/>
      <c r="E10" s="22">
        <v>106.90592270935475</v>
      </c>
      <c r="F10" s="5"/>
      <c r="G10" s="5">
        <f t="shared" si="0"/>
        <v>38.317535021274104</v>
      </c>
      <c r="H10" s="5">
        <v>35.036202559785885</v>
      </c>
      <c r="I10" s="5">
        <f t="shared" si="1"/>
        <v>45.09159269444443</v>
      </c>
      <c r="J10" s="5">
        <v>519.0295172508668</v>
      </c>
      <c r="K10" s="5">
        <f t="shared" si="2"/>
        <v>582.9645074389596</v>
      </c>
      <c r="L10" s="22">
        <v>33.76198263678579</v>
      </c>
      <c r="M10" s="5">
        <f t="shared" si="3"/>
        <v>85.7554358974359</v>
      </c>
    </row>
    <row r="11" spans="1:13" ht="12.75">
      <c r="A11" s="315">
        <v>4</v>
      </c>
      <c r="B11" s="316"/>
      <c r="C11" s="317" t="s">
        <v>659</v>
      </c>
      <c r="D11" s="13"/>
      <c r="E11" s="121">
        <v>111.41167418873034</v>
      </c>
      <c r="F11" s="42"/>
      <c r="G11" s="42">
        <f t="shared" si="0"/>
        <v>39.93249970922235</v>
      </c>
      <c r="H11" s="42">
        <v>37.34997776914444</v>
      </c>
      <c r="I11" s="42">
        <f t="shared" si="1"/>
        <v>48.06942138888889</v>
      </c>
      <c r="J11" s="42">
        <v>523.8340714919431</v>
      </c>
      <c r="K11" s="42">
        <f t="shared" si="2"/>
        <v>588.3608953196493</v>
      </c>
      <c r="L11" s="121">
        <v>34.50916616192207</v>
      </c>
      <c r="M11" s="42">
        <f t="shared" si="3"/>
        <v>87.65328205128205</v>
      </c>
    </row>
    <row r="12" spans="1:13" ht="12.75">
      <c r="A12" s="303">
        <v>5</v>
      </c>
      <c r="B12" s="304"/>
      <c r="C12" s="319" t="s">
        <v>660</v>
      </c>
      <c r="D12" s="1"/>
      <c r="E12" s="22">
        <v>114.51692544618929</v>
      </c>
      <c r="F12" s="5"/>
      <c r="G12" s="5">
        <f t="shared" si="0"/>
        <v>41.04549299146569</v>
      </c>
      <c r="H12" s="5">
        <v>36.37716096866097</v>
      </c>
      <c r="I12" s="5">
        <f t="shared" si="1"/>
        <v>46.817406166666665</v>
      </c>
      <c r="J12" s="5">
        <v>523.6447367434558</v>
      </c>
      <c r="K12" s="5">
        <f t="shared" si="2"/>
        <v>588.1482379760408</v>
      </c>
      <c r="L12" s="22">
        <v>34.128730062588325</v>
      </c>
      <c r="M12" s="5">
        <f t="shared" si="3"/>
        <v>86.68697435897434</v>
      </c>
    </row>
    <row r="13" spans="1:13" ht="12.75">
      <c r="A13" s="303">
        <v>6</v>
      </c>
      <c r="B13" s="304"/>
      <c r="C13" s="319" t="s">
        <v>481</v>
      </c>
      <c r="D13" s="1"/>
      <c r="E13" s="22">
        <v>112.27008425761309</v>
      </c>
      <c r="F13" s="5"/>
      <c r="G13" s="5">
        <f t="shared" si="0"/>
        <v>40.24017356903695</v>
      </c>
      <c r="H13" s="5">
        <v>37.41534431926099</v>
      </c>
      <c r="I13" s="5">
        <f t="shared" si="1"/>
        <v>48.15354813888889</v>
      </c>
      <c r="J13" s="5">
        <v>523.5768248295809</v>
      </c>
      <c r="K13" s="5">
        <f t="shared" si="2"/>
        <v>588.0719605503734</v>
      </c>
      <c r="L13" s="22">
        <v>34.46095295780334</v>
      </c>
      <c r="M13" s="5">
        <f t="shared" si="3"/>
        <v>87.5308205128205</v>
      </c>
    </row>
    <row r="14" spans="1:13" ht="12.75">
      <c r="A14" s="303">
        <v>7</v>
      </c>
      <c r="B14" s="304"/>
      <c r="C14" s="293" t="s">
        <v>791</v>
      </c>
      <c r="D14" s="1"/>
      <c r="E14" s="22">
        <v>117.61058238781014</v>
      </c>
      <c r="F14" s="5"/>
      <c r="G14" s="5">
        <f t="shared" si="0"/>
        <v>42.15433060494987</v>
      </c>
      <c r="H14" s="5">
        <v>39.65674462574463</v>
      </c>
      <c r="I14" s="5">
        <f t="shared" si="1"/>
        <v>51.03823033333334</v>
      </c>
      <c r="J14" s="5">
        <v>540.0824231052446</v>
      </c>
      <c r="K14" s="5">
        <f t="shared" si="2"/>
        <v>606.6107481317102</v>
      </c>
      <c r="L14" s="22">
        <v>33.54829396325459</v>
      </c>
      <c r="M14" s="5">
        <f t="shared" si="3"/>
        <v>85.21266666666665</v>
      </c>
    </row>
    <row r="15" spans="1:13" ht="12.75">
      <c r="A15" s="315">
        <v>8</v>
      </c>
      <c r="B15" s="316"/>
      <c r="C15" s="320" t="s">
        <v>793</v>
      </c>
      <c r="D15" s="13"/>
      <c r="E15" s="121">
        <v>106.6781703629143</v>
      </c>
      <c r="F15" s="42"/>
      <c r="G15" s="42">
        <f t="shared" si="0"/>
        <v>38.23590335588326</v>
      </c>
      <c r="H15" s="42">
        <v>37.55734447034447</v>
      </c>
      <c r="I15" s="42">
        <f t="shared" si="1"/>
        <v>48.33630233333333</v>
      </c>
      <c r="J15" s="42">
        <v>497.1341021529817</v>
      </c>
      <c r="K15" s="42">
        <f t="shared" si="2"/>
        <v>558.3719756975698</v>
      </c>
      <c r="L15" s="121">
        <v>34.24336765596608</v>
      </c>
      <c r="M15" s="42">
        <f t="shared" si="3"/>
        <v>86.97815384615384</v>
      </c>
    </row>
    <row r="16" spans="1:13" ht="12.75">
      <c r="A16" s="303">
        <v>9</v>
      </c>
      <c r="B16" s="304"/>
      <c r="C16" s="314" t="s">
        <v>492</v>
      </c>
      <c r="D16" s="1"/>
      <c r="E16" s="22">
        <v>91.67447262773632</v>
      </c>
      <c r="F16" s="5"/>
      <c r="G16" s="5">
        <f t="shared" si="0"/>
        <v>32.85823391675137</v>
      </c>
      <c r="H16" s="5">
        <v>36.11401115859449</v>
      </c>
      <c r="I16" s="5">
        <f t="shared" si="1"/>
        <v>46.4787323611111</v>
      </c>
      <c r="J16" s="5">
        <v>454.71411627983235</v>
      </c>
      <c r="K16" s="5">
        <f t="shared" si="2"/>
        <v>510.7266196085914</v>
      </c>
      <c r="L16" s="22">
        <v>35.40900464365031</v>
      </c>
      <c r="M16" s="5">
        <f t="shared" si="3"/>
        <v>89.9388717948718</v>
      </c>
    </row>
    <row r="17" spans="1:13" ht="12.75">
      <c r="A17" s="303">
        <v>10</v>
      </c>
      <c r="B17" s="304"/>
      <c r="C17" s="319" t="s">
        <v>482</v>
      </c>
      <c r="D17" s="1"/>
      <c r="E17" s="22">
        <v>115.70460432414464</v>
      </c>
      <c r="F17" s="5"/>
      <c r="G17" s="5">
        <f t="shared" si="0"/>
        <v>41.47118434557156</v>
      </c>
      <c r="H17" s="5">
        <v>38.78306943365276</v>
      </c>
      <c r="I17" s="5">
        <f t="shared" si="1"/>
        <v>49.9138103611111</v>
      </c>
      <c r="J17" s="5">
        <v>527.158831965448</v>
      </c>
      <c r="K17" s="5">
        <f t="shared" si="2"/>
        <v>592.0952057728495</v>
      </c>
      <c r="L17" s="22">
        <v>31.187542903290932</v>
      </c>
      <c r="M17" s="5">
        <f t="shared" si="3"/>
        <v>79.21635897435897</v>
      </c>
    </row>
    <row r="18" spans="1:13" ht="12.75">
      <c r="A18" s="303">
        <v>11</v>
      </c>
      <c r="B18" s="304"/>
      <c r="C18" s="293" t="s">
        <v>796</v>
      </c>
      <c r="D18" s="1"/>
      <c r="E18" s="22">
        <v>114.60563943554585</v>
      </c>
      <c r="F18" s="5"/>
      <c r="G18" s="5">
        <f t="shared" si="0"/>
        <v>41.07729012026733</v>
      </c>
      <c r="H18" s="5">
        <v>39.672452861952856</v>
      </c>
      <c r="I18" s="5">
        <f t="shared" si="1"/>
        <v>51.05844683333332</v>
      </c>
      <c r="J18" s="5">
        <v>533.9131354521855</v>
      </c>
      <c r="K18" s="5">
        <f t="shared" si="2"/>
        <v>599.6815165208296</v>
      </c>
      <c r="L18" s="22">
        <v>37.651160912578234</v>
      </c>
      <c r="M18" s="5">
        <f t="shared" si="3"/>
        <v>95.63394871794871</v>
      </c>
    </row>
    <row r="19" spans="1:13" ht="12.75">
      <c r="A19" s="315">
        <v>12</v>
      </c>
      <c r="B19" s="316"/>
      <c r="C19" s="320" t="s">
        <v>798</v>
      </c>
      <c r="D19" s="13"/>
      <c r="E19" s="121">
        <v>116.96373557432501</v>
      </c>
      <c r="F19" s="42"/>
      <c r="G19" s="42">
        <f t="shared" si="0"/>
        <v>41.9224858689337</v>
      </c>
      <c r="H19" s="42">
        <v>39.29690283173617</v>
      </c>
      <c r="I19" s="42">
        <f t="shared" si="1"/>
        <v>50.575113944444446</v>
      </c>
      <c r="J19" s="42">
        <v>558.0656019863103</v>
      </c>
      <c r="K19" s="42">
        <f t="shared" si="2"/>
        <v>626.8091273570676</v>
      </c>
      <c r="L19" s="121">
        <v>38.0607914395316</v>
      </c>
      <c r="M19" s="42">
        <f t="shared" si="3"/>
        <v>96.67441025641027</v>
      </c>
    </row>
    <row r="20" spans="1:13" ht="12.75">
      <c r="A20" s="303">
        <v>13</v>
      </c>
      <c r="B20" s="304"/>
      <c r="C20" s="293" t="s">
        <v>799</v>
      </c>
      <c r="D20" s="1"/>
      <c r="E20" s="22">
        <v>120.52966904803633</v>
      </c>
      <c r="F20" s="5"/>
      <c r="G20" s="5">
        <f t="shared" si="0"/>
        <v>43.200598225102624</v>
      </c>
      <c r="H20" s="5">
        <v>36.771819304152636</v>
      </c>
      <c r="I20" s="5">
        <f t="shared" si="1"/>
        <v>47.32533144444444</v>
      </c>
      <c r="J20" s="5">
        <v>501.8486608165527</v>
      </c>
      <c r="K20" s="5">
        <f t="shared" si="2"/>
        <v>563.6672821835251</v>
      </c>
      <c r="L20" s="22">
        <v>35.688612961841315</v>
      </c>
      <c r="M20" s="5">
        <f t="shared" si="3"/>
        <v>90.64907692307695</v>
      </c>
    </row>
    <row r="21" spans="1:13" ht="12.75">
      <c r="A21" s="303">
        <v>14</v>
      </c>
      <c r="B21" s="304"/>
      <c r="C21" s="314" t="s">
        <v>744</v>
      </c>
      <c r="D21" s="1"/>
      <c r="E21" s="22">
        <v>112.03892147571669</v>
      </c>
      <c r="F21" s="5"/>
      <c r="G21" s="5">
        <f t="shared" si="0"/>
        <v>40.15731952534648</v>
      </c>
      <c r="H21" s="5">
        <v>37.66379435379435</v>
      </c>
      <c r="I21" s="5">
        <f t="shared" si="1"/>
        <v>48.47330333333333</v>
      </c>
      <c r="J21" s="5">
        <v>538.7041175780618</v>
      </c>
      <c r="K21" s="5">
        <f t="shared" si="2"/>
        <v>605.062660448739</v>
      </c>
      <c r="L21" s="22">
        <v>37.73678578639208</v>
      </c>
      <c r="M21" s="5">
        <f t="shared" si="3"/>
        <v>95.85143589743589</v>
      </c>
    </row>
    <row r="22" spans="1:13" ht="12.75">
      <c r="A22" s="303">
        <v>15</v>
      </c>
      <c r="B22" s="304"/>
      <c r="C22" s="321" t="s">
        <v>485</v>
      </c>
      <c r="D22" s="1"/>
      <c r="E22" s="22">
        <v>109.74553354784226</v>
      </c>
      <c r="F22" s="5"/>
      <c r="G22" s="5">
        <f t="shared" si="0"/>
        <v>39.335316683814426</v>
      </c>
      <c r="H22" s="5">
        <v>35.88088582405249</v>
      </c>
      <c r="I22" s="5">
        <f t="shared" si="1"/>
        <v>46.17870005555555</v>
      </c>
      <c r="J22" s="5">
        <v>474.6802002035385</v>
      </c>
      <c r="K22" s="5">
        <f t="shared" si="2"/>
        <v>533.1521616889708</v>
      </c>
      <c r="L22" s="22">
        <v>36.00159499293357</v>
      </c>
      <c r="M22" s="5">
        <f t="shared" si="3"/>
        <v>91.44405128205126</v>
      </c>
    </row>
    <row r="23" spans="1:13" ht="12.75">
      <c r="A23" s="315">
        <v>16</v>
      </c>
      <c r="B23" s="316"/>
      <c r="C23" s="322" t="s">
        <v>483</v>
      </c>
      <c r="D23" s="13"/>
      <c r="E23" s="121">
        <v>119.47675709554467</v>
      </c>
      <c r="F23" s="42"/>
      <c r="G23" s="42">
        <f t="shared" si="0"/>
        <v>42.823210428510635</v>
      </c>
      <c r="H23" s="42">
        <v>36.34988582405249</v>
      </c>
      <c r="I23" s="42">
        <f t="shared" si="1"/>
        <v>46.78230305555555</v>
      </c>
      <c r="J23" s="42">
        <v>490.6823697118232</v>
      </c>
      <c r="K23" s="42">
        <f t="shared" si="2"/>
        <v>551.125507241191</v>
      </c>
      <c r="L23" s="121">
        <v>37.447001817080555</v>
      </c>
      <c r="M23" s="42">
        <f t="shared" si="3"/>
        <v>95.11538461538461</v>
      </c>
    </row>
    <row r="24" spans="1:13" ht="12.75">
      <c r="A24" s="303">
        <v>17</v>
      </c>
      <c r="B24" s="304"/>
      <c r="C24" s="321" t="s">
        <v>484</v>
      </c>
      <c r="D24" s="1"/>
      <c r="E24" s="22">
        <v>109.62225467730357</v>
      </c>
      <c r="F24" s="5"/>
      <c r="G24" s="5">
        <f t="shared" si="0"/>
        <v>39.29113070871096</v>
      </c>
      <c r="H24" s="5">
        <v>37.99076940343607</v>
      </c>
      <c r="I24" s="5">
        <f t="shared" si="1"/>
        <v>48.89412022222222</v>
      </c>
      <c r="J24" s="5">
        <v>438.55160836453393</v>
      </c>
      <c r="K24" s="5">
        <f t="shared" si="2"/>
        <v>492.57318487577226</v>
      </c>
      <c r="L24" s="22">
        <v>36.249000605693524</v>
      </c>
      <c r="M24" s="5">
        <f t="shared" si="3"/>
        <v>92.07246153846155</v>
      </c>
    </row>
    <row r="25" spans="1:13" ht="12.75">
      <c r="A25" s="303">
        <v>18</v>
      </c>
      <c r="B25" s="304"/>
      <c r="C25" s="321" t="s">
        <v>801</v>
      </c>
      <c r="D25" s="1"/>
      <c r="E25" s="22">
        <v>102.24354282095477</v>
      </c>
      <c r="F25" s="5"/>
      <c r="G25" s="5">
        <f t="shared" si="0"/>
        <v>36.646431118621784</v>
      </c>
      <c r="H25" s="5">
        <v>36.764869248035914</v>
      </c>
      <c r="I25" s="5">
        <f t="shared" si="1"/>
        <v>47.31638672222222</v>
      </c>
      <c r="J25" s="5">
        <v>435.721793227483</v>
      </c>
      <c r="K25" s="5">
        <f t="shared" si="2"/>
        <v>489.39478801647215</v>
      </c>
      <c r="L25" s="22">
        <v>38.40294770845952</v>
      </c>
      <c r="M25" s="5">
        <f t="shared" si="3"/>
        <v>97.54348717948719</v>
      </c>
    </row>
    <row r="26" spans="1:13" ht="12.75">
      <c r="A26" s="303">
        <v>19</v>
      </c>
      <c r="B26" s="304"/>
      <c r="C26" s="319" t="s">
        <v>803</v>
      </c>
      <c r="D26" s="1"/>
      <c r="E26" s="22">
        <v>107.4341645070643</v>
      </c>
      <c r="F26" s="5"/>
      <c r="G26" s="5">
        <f t="shared" si="0"/>
        <v>38.50686899894777</v>
      </c>
      <c r="H26" s="5">
        <v>36.96694429336096</v>
      </c>
      <c r="I26" s="5">
        <f t="shared" si="1"/>
        <v>47.57645730555555</v>
      </c>
      <c r="J26" s="5">
        <v>545.2545051101032</v>
      </c>
      <c r="K26" s="5">
        <f t="shared" si="2"/>
        <v>612.419936507675</v>
      </c>
      <c r="L26" s="22">
        <v>36.216252776095295</v>
      </c>
      <c r="M26" s="5">
        <f t="shared" si="3"/>
        <v>91.98928205128205</v>
      </c>
    </row>
    <row r="27" spans="1:13" ht="12.75">
      <c r="A27" s="315">
        <v>20</v>
      </c>
      <c r="B27" s="316"/>
      <c r="C27" s="317" t="s">
        <v>203</v>
      </c>
      <c r="D27" s="13"/>
      <c r="E27" s="121">
        <v>107.31883372641785</v>
      </c>
      <c r="F27" s="42"/>
      <c r="G27" s="42">
        <f t="shared" si="0"/>
        <v>38.46553180158346</v>
      </c>
      <c r="H27" s="42">
        <v>36.40710260726927</v>
      </c>
      <c r="I27" s="42">
        <f t="shared" si="1"/>
        <v>46.855941055555554</v>
      </c>
      <c r="J27" s="42">
        <v>451.5735897829193</v>
      </c>
      <c r="K27" s="42">
        <f t="shared" si="2"/>
        <v>507.19923740484097</v>
      </c>
      <c r="L27" s="121">
        <v>36.26143751261861</v>
      </c>
      <c r="M27" s="42">
        <f t="shared" si="3"/>
        <v>92.10405128205127</v>
      </c>
    </row>
    <row r="28" spans="1:13" ht="12.75">
      <c r="A28" s="303">
        <v>21</v>
      </c>
      <c r="B28" s="304"/>
      <c r="C28" s="319" t="s">
        <v>205</v>
      </c>
      <c r="D28" s="1"/>
      <c r="E28" s="22">
        <v>115.07958164903928</v>
      </c>
      <c r="F28" s="5"/>
      <c r="G28" s="5">
        <f t="shared" si="0"/>
        <v>41.24716188137609</v>
      </c>
      <c r="H28" s="5">
        <v>37.39561096002763</v>
      </c>
      <c r="I28" s="5">
        <f t="shared" si="1"/>
        <v>48.12815130555556</v>
      </c>
      <c r="J28" s="5">
        <v>465.6709183023933</v>
      </c>
      <c r="K28" s="5">
        <f t="shared" si="2"/>
        <v>523.0331002265351</v>
      </c>
      <c r="L28" s="22">
        <v>35.77072481324449</v>
      </c>
      <c r="M28" s="5">
        <f t="shared" si="3"/>
        <v>90.85764102564102</v>
      </c>
    </row>
    <row r="29" spans="1:13" ht="12.75">
      <c r="A29" s="303">
        <v>22</v>
      </c>
      <c r="C29" s="314" t="s">
        <v>493</v>
      </c>
      <c r="D29" s="1"/>
      <c r="E29" s="22">
        <v>84.99278862870715</v>
      </c>
      <c r="F29" s="5"/>
      <c r="G29" s="5">
        <f t="shared" si="0"/>
        <v>30.463365099895032</v>
      </c>
      <c r="H29" s="5">
        <v>35.289877579210916</v>
      </c>
      <c r="I29" s="5">
        <f t="shared" si="1"/>
        <v>45.41807244444445</v>
      </c>
      <c r="J29" s="5">
        <v>376.2519088216682</v>
      </c>
      <c r="K29" s="5">
        <f t="shared" si="2"/>
        <v>422.5992962037572</v>
      </c>
      <c r="L29" s="22">
        <v>36.99141934181304</v>
      </c>
      <c r="M29" s="5">
        <f t="shared" si="3"/>
        <v>93.95820512820512</v>
      </c>
    </row>
    <row r="30" spans="1:13" ht="12.75">
      <c r="A30" s="303">
        <v>23</v>
      </c>
      <c r="C30" s="321" t="s">
        <v>486</v>
      </c>
      <c r="D30" s="1"/>
      <c r="E30" s="22">
        <v>111.86886408185116</v>
      </c>
      <c r="F30" s="5"/>
      <c r="G30" s="5">
        <f t="shared" si="0"/>
        <v>40.096367054426935</v>
      </c>
      <c r="H30" s="5">
        <v>37.70781110247777</v>
      </c>
      <c r="I30" s="5">
        <f t="shared" si="1"/>
        <v>48.529952888888886</v>
      </c>
      <c r="J30" s="5">
        <v>487.87400546940825</v>
      </c>
      <c r="K30" s="5">
        <f t="shared" si="2"/>
        <v>547.9712036363399</v>
      </c>
      <c r="L30" s="22">
        <v>35.338542297597414</v>
      </c>
      <c r="M30" s="5">
        <f t="shared" si="3"/>
        <v>89.75989743589743</v>
      </c>
    </row>
    <row r="31" spans="1:13" ht="12.75">
      <c r="A31" s="315">
        <v>24</v>
      </c>
      <c r="B31" s="316"/>
      <c r="C31" s="322" t="s">
        <v>487</v>
      </c>
      <c r="D31" s="13"/>
      <c r="E31" s="121">
        <v>116.49196601440417</v>
      </c>
      <c r="F31" s="42"/>
      <c r="G31" s="42">
        <f t="shared" si="0"/>
        <v>41.753392836704</v>
      </c>
      <c r="H31" s="42">
        <v>38.521235970819305</v>
      </c>
      <c r="I31" s="42">
        <f t="shared" si="1"/>
        <v>49.57683069444444</v>
      </c>
      <c r="J31" s="42">
        <v>510.25416282891365</v>
      </c>
      <c r="K31" s="42">
        <f t="shared" si="2"/>
        <v>573.1081890636723</v>
      </c>
      <c r="L31" s="121">
        <v>35.76535433070866</v>
      </c>
      <c r="M31" s="42">
        <f t="shared" si="3"/>
        <v>90.844</v>
      </c>
    </row>
    <row r="32" spans="1:13" ht="12.75">
      <c r="A32" s="303">
        <v>25</v>
      </c>
      <c r="B32" s="304"/>
      <c r="C32" s="321" t="s">
        <v>488</v>
      </c>
      <c r="D32" s="1"/>
      <c r="E32" s="22">
        <v>114.77275353573096</v>
      </c>
      <c r="F32" s="5"/>
      <c r="G32" s="5">
        <f t="shared" si="0"/>
        <v>41.1371876472154</v>
      </c>
      <c r="H32" s="5">
        <v>39.395644414227746</v>
      </c>
      <c r="I32" s="5">
        <f t="shared" si="1"/>
        <v>50.702194361111104</v>
      </c>
      <c r="J32" s="5">
        <v>528.7340075343187</v>
      </c>
      <c r="K32" s="5">
        <f t="shared" si="2"/>
        <v>593.8644143036097</v>
      </c>
      <c r="L32" s="22">
        <v>34.9745406824147</v>
      </c>
      <c r="M32" s="5">
        <f t="shared" si="3"/>
        <v>88.83533333333334</v>
      </c>
    </row>
    <row r="33" spans="1:13" ht="12.75">
      <c r="A33" s="303">
        <v>26</v>
      </c>
      <c r="B33" s="304"/>
      <c r="C33" s="321" t="s">
        <v>489</v>
      </c>
      <c r="D33" s="1"/>
      <c r="E33" s="22">
        <v>111.1562313651518</v>
      </c>
      <c r="F33" s="5"/>
      <c r="G33" s="5">
        <f t="shared" si="0"/>
        <v>39.84094314163147</v>
      </c>
      <c r="H33" s="5">
        <v>38.352602650435976</v>
      </c>
      <c r="I33" s="5">
        <f t="shared" si="1"/>
        <v>49.3597996111111</v>
      </c>
      <c r="J33" s="5">
        <v>481.38460097488314</v>
      </c>
      <c r="K33" s="5">
        <f t="shared" si="2"/>
        <v>540.682422615251</v>
      </c>
      <c r="L33" s="22">
        <v>37.18913789622451</v>
      </c>
      <c r="M33" s="5">
        <f t="shared" si="3"/>
        <v>94.46041025641026</v>
      </c>
    </row>
    <row r="34" spans="1:13" ht="12.75">
      <c r="A34" s="303">
        <v>27</v>
      </c>
      <c r="B34" s="304"/>
      <c r="C34" s="293" t="s">
        <v>207</v>
      </c>
      <c r="D34" s="1"/>
      <c r="E34" s="22">
        <v>123.09173182588393</v>
      </c>
      <c r="F34" s="5"/>
      <c r="G34" s="5">
        <f t="shared" si="0"/>
        <v>44.118900296015745</v>
      </c>
      <c r="H34" s="5">
        <v>38.37218598376932</v>
      </c>
      <c r="I34" s="5">
        <f t="shared" si="1"/>
        <v>49.38500336111111</v>
      </c>
      <c r="J34" s="5">
        <v>544.7149932796414</v>
      </c>
      <c r="K34" s="5">
        <f t="shared" si="2"/>
        <v>611.8139666388155</v>
      </c>
      <c r="L34" s="22">
        <v>40.03012315768221</v>
      </c>
      <c r="M34" s="5">
        <f t="shared" si="3"/>
        <v>101.67651282051283</v>
      </c>
    </row>
    <row r="35" spans="1:13" ht="12.75">
      <c r="A35" s="315">
        <v>28</v>
      </c>
      <c r="B35" s="316"/>
      <c r="C35" s="320" t="s">
        <v>315</v>
      </c>
      <c r="D35" s="13"/>
      <c r="E35" s="121">
        <v>125.39350967515536</v>
      </c>
      <c r="F35" s="42"/>
      <c r="G35" s="42">
        <f t="shared" si="0"/>
        <v>44.94391027783346</v>
      </c>
      <c r="H35" s="42">
        <v>37.40949421566088</v>
      </c>
      <c r="I35" s="42">
        <f t="shared" si="1"/>
        <v>48.14601905555555</v>
      </c>
      <c r="J35" s="42">
        <v>539.8170522311867</v>
      </c>
      <c r="K35" s="42">
        <f t="shared" si="2"/>
        <v>606.3126883957183</v>
      </c>
      <c r="L35" s="121">
        <v>40.04476075105996</v>
      </c>
      <c r="M35" s="42">
        <f t="shared" si="3"/>
        <v>101.7136923076923</v>
      </c>
    </row>
    <row r="36" spans="1:13" ht="12.75">
      <c r="A36" s="303">
        <v>29</v>
      </c>
      <c r="B36" s="304"/>
      <c r="C36" s="314" t="s">
        <v>494</v>
      </c>
      <c r="D36" s="1"/>
      <c r="E36" s="22">
        <v>106.0667069975607</v>
      </c>
      <c r="F36" s="5"/>
      <c r="G36" s="5">
        <f t="shared" si="0"/>
        <v>38.01674085934075</v>
      </c>
      <c r="H36" s="5">
        <v>36.92674425882759</v>
      </c>
      <c r="I36" s="5">
        <f t="shared" si="1"/>
        <v>47.5247198611111</v>
      </c>
      <c r="J36" s="5">
        <v>475.7254773692755</v>
      </c>
      <c r="K36" s="5">
        <f t="shared" si="2"/>
        <v>534.3261979774821</v>
      </c>
      <c r="L36" s="22">
        <v>39.48461538461538</v>
      </c>
      <c r="M36" s="5">
        <f t="shared" si="3"/>
        <v>100.29092307692306</v>
      </c>
    </row>
    <row r="37" spans="1:13" ht="12.75">
      <c r="A37" s="303">
        <v>30</v>
      </c>
      <c r="B37" s="304"/>
      <c r="C37" s="321" t="s">
        <v>490</v>
      </c>
      <c r="D37" s="1"/>
      <c r="E37" s="22">
        <v>114.16093748367261</v>
      </c>
      <c r="F37" s="5"/>
      <c r="G37" s="5">
        <f t="shared" si="0"/>
        <v>40.9178987396676</v>
      </c>
      <c r="H37" s="5">
        <v>36.93087768712768</v>
      </c>
      <c r="I37" s="5">
        <f t="shared" si="1"/>
        <v>47.53003958333333</v>
      </c>
      <c r="J37" s="5">
        <v>470.41331130137195</v>
      </c>
      <c r="K37" s="5">
        <f t="shared" si="2"/>
        <v>528.3596697314352</v>
      </c>
      <c r="L37" s="22">
        <v>34.28929941449626</v>
      </c>
      <c r="M37" s="5">
        <f t="shared" si="3"/>
        <v>87.0948205128205</v>
      </c>
    </row>
    <row r="38" spans="1:13" ht="12.75">
      <c r="A38" s="303">
        <v>31</v>
      </c>
      <c r="B38" s="304"/>
      <c r="C38" s="293" t="s">
        <v>317</v>
      </c>
      <c r="D38" s="1"/>
      <c r="E38" s="22">
        <v>106.32719164614466</v>
      </c>
      <c r="F38" s="5"/>
      <c r="G38" s="5">
        <f t="shared" si="0"/>
        <v>38.11010453266834</v>
      </c>
      <c r="H38" s="5">
        <v>36.24282767849434</v>
      </c>
      <c r="I38" s="5">
        <f t="shared" si="1"/>
        <v>46.644519222222215</v>
      </c>
      <c r="J38" s="5">
        <v>505.61284379595503</v>
      </c>
      <c r="K38" s="5">
        <f t="shared" si="2"/>
        <v>567.8951439978596</v>
      </c>
      <c r="L38" s="22">
        <v>34.8773066828185</v>
      </c>
      <c r="M38" s="5">
        <f t="shared" si="3"/>
        <v>88.588358974359</v>
      </c>
    </row>
    <row r="39" spans="1:13" ht="12.75">
      <c r="A39" s="315">
        <v>32</v>
      </c>
      <c r="B39" s="48"/>
      <c r="C39" s="320" t="s">
        <v>347</v>
      </c>
      <c r="D39" s="13"/>
      <c r="E39" s="121">
        <v>108.62517757973217</v>
      </c>
      <c r="F39" s="42"/>
      <c r="G39" s="42">
        <f t="shared" si="0"/>
        <v>38.933755404921925</v>
      </c>
      <c r="H39" s="42">
        <v>35.67529426746094</v>
      </c>
      <c r="I39" s="42">
        <f t="shared" si="1"/>
        <v>45.91410372222223</v>
      </c>
      <c r="J39" s="42">
        <v>482.6813044303105</v>
      </c>
      <c r="K39" s="42">
        <f t="shared" si="2"/>
        <v>542.1388563363842</v>
      </c>
      <c r="L39" s="121">
        <v>34.75958005249344</v>
      </c>
      <c r="M39" s="42">
        <f t="shared" si="3"/>
        <v>88.28933333333335</v>
      </c>
    </row>
    <row r="40" spans="1:13" ht="12.75">
      <c r="A40" s="1">
        <v>33</v>
      </c>
      <c r="B40" s="59"/>
      <c r="C40" s="288" t="s">
        <v>166</v>
      </c>
      <c r="D40" s="1"/>
      <c r="E40" s="22">
        <v>106.38673978588393</v>
      </c>
      <c r="G40" s="5">
        <f t="shared" si="0"/>
        <v>38.13144795192972</v>
      </c>
      <c r="H40" s="5">
        <v>38.05101927393594</v>
      </c>
      <c r="I40" s="5">
        <f t="shared" si="1"/>
        <v>48.971661805555556</v>
      </c>
      <c r="J40" s="5">
        <v>503.5813907946627</v>
      </c>
      <c r="K40" s="5">
        <f t="shared" si="2"/>
        <v>565.6134529592526</v>
      </c>
      <c r="L40" s="135">
        <v>33.853926912982025</v>
      </c>
      <c r="M40" s="5">
        <f t="shared" si="3"/>
        <v>85.98897435897435</v>
      </c>
    </row>
    <row r="41" spans="1:13" ht="12.75">
      <c r="A41" s="1">
        <v>34</v>
      </c>
      <c r="C41" s="293" t="s">
        <v>160</v>
      </c>
      <c r="D41" s="1"/>
      <c r="E41" s="22">
        <v>111.4802984613607</v>
      </c>
      <c r="F41" s="22"/>
      <c r="G41" s="5">
        <f t="shared" si="0"/>
        <v>39.95709622270993</v>
      </c>
      <c r="H41" s="5">
        <v>37.4979859276526</v>
      </c>
      <c r="I41" s="5">
        <f t="shared" si="1"/>
        <v>48.25990788888889</v>
      </c>
      <c r="J41" s="5">
        <v>485.4516566922029</v>
      </c>
      <c r="K41" s="5">
        <f t="shared" si="2"/>
        <v>545.2504655765305</v>
      </c>
      <c r="L41" s="5">
        <v>34.4363819907127</v>
      </c>
      <c r="M41" s="5">
        <f t="shared" si="3"/>
        <v>87.46841025641025</v>
      </c>
    </row>
    <row r="42" spans="1:13" ht="12.75">
      <c r="A42" s="1">
        <v>35</v>
      </c>
      <c r="C42" s="293" t="s">
        <v>496</v>
      </c>
      <c r="D42" s="1"/>
      <c r="E42" s="22">
        <v>98.0122991384887</v>
      </c>
      <c r="F42" s="22"/>
      <c r="G42" s="5">
        <f t="shared" si="0"/>
        <v>35.12985632203896</v>
      </c>
      <c r="H42" s="5">
        <v>36.84036942070275</v>
      </c>
      <c r="I42" s="5">
        <f t="shared" si="1"/>
        <v>47.413555444444434</v>
      </c>
      <c r="J42" s="5">
        <v>460.0314737331498</v>
      </c>
      <c r="K42" s="5">
        <f t="shared" si="2"/>
        <v>516.6989787242519</v>
      </c>
      <c r="L42" s="5">
        <v>34.14837472239047</v>
      </c>
      <c r="M42" s="5">
        <f t="shared" si="3"/>
        <v>86.7368717948718</v>
      </c>
    </row>
    <row r="43" spans="1:13" ht="13.5" thickBot="1">
      <c r="A43" s="41">
        <v>36</v>
      </c>
      <c r="B43" s="119"/>
      <c r="C43" s="290" t="s">
        <v>495</v>
      </c>
      <c r="D43" s="41"/>
      <c r="E43" s="307">
        <v>104.34269217716191</v>
      </c>
      <c r="F43" s="41"/>
      <c r="G43" s="46">
        <f t="shared" si="0"/>
        <v>37.398814400416455</v>
      </c>
      <c r="H43" s="46">
        <v>35.849894198394196</v>
      </c>
      <c r="I43" s="46">
        <f t="shared" si="1"/>
        <v>46.13881383333333</v>
      </c>
      <c r="J43" s="46">
        <v>469.19610760979117</v>
      </c>
      <c r="K43" s="46">
        <f t="shared" si="2"/>
        <v>526.9925286981589</v>
      </c>
      <c r="L43" s="46">
        <v>36.58354532606501</v>
      </c>
      <c r="M43" s="46">
        <f t="shared" si="3"/>
        <v>92.92220512820512</v>
      </c>
    </row>
    <row r="44" spans="2:12" ht="13.5" thickTop="1">
      <c r="B44" s="59"/>
      <c r="C44" s="59"/>
      <c r="D44" s="1"/>
      <c r="E44" s="288"/>
      <c r="H44" s="22"/>
      <c r="J44"/>
      <c r="L44" s="4"/>
    </row>
    <row r="45" spans="2:13" ht="12.75">
      <c r="B45" s="59"/>
      <c r="C45" s="2" t="s">
        <v>861</v>
      </c>
      <c r="D45" s="1"/>
      <c r="E45" s="22">
        <f>AVERAGE(E8:E43)</f>
        <v>110.47601595297176</v>
      </c>
      <c r="G45" s="5">
        <f>AVERAGE(G8:G43)</f>
        <v>39.597138334398466</v>
      </c>
      <c r="H45" s="22">
        <v>38.10369467114637</v>
      </c>
      <c r="I45" s="5">
        <f>AVERAGE(I8:I43)</f>
        <v>48.10617286959877</v>
      </c>
      <c r="J45" s="5">
        <f>AVERAGE(J8:J43)</f>
        <v>497.0894157987085</v>
      </c>
      <c r="K45" s="5">
        <f>AVERAGE(K8:K43)</f>
        <v>558.3217847977419</v>
      </c>
      <c r="L45" s="5">
        <f>AVERAGE(L8:L43)</f>
        <v>35.62409426385804</v>
      </c>
      <c r="M45" s="5">
        <f>AVERAGE(M8:M43)</f>
        <v>90.48519943019943</v>
      </c>
    </row>
    <row r="46" spans="3:8" ht="12.75">
      <c r="C46" s="2"/>
      <c r="D46" s="1"/>
      <c r="H46" s="294"/>
    </row>
    <row r="47" spans="3:4" ht="14.25">
      <c r="C47" s="263"/>
      <c r="D47" s="1"/>
    </row>
    <row r="48" spans="3:4" ht="12.75">
      <c r="C48" s="2"/>
      <c r="D48" s="1"/>
    </row>
    <row r="49" spans="3:4" ht="12.75">
      <c r="C49" s="2"/>
      <c r="D49" s="1"/>
    </row>
    <row r="50" spans="3:4" ht="12.75">
      <c r="C50" s="2"/>
      <c r="D50" s="1"/>
    </row>
    <row r="51" spans="3:4" ht="12.75">
      <c r="C51" s="2"/>
      <c r="D51" s="1"/>
    </row>
    <row r="52" spans="3:4" ht="12.75">
      <c r="C52" s="2"/>
      <c r="D52" s="1"/>
    </row>
    <row r="53" spans="3:4" ht="12.75">
      <c r="C53" s="2"/>
      <c r="D53" s="1"/>
    </row>
    <row r="54" spans="3:4" ht="12.75">
      <c r="C54" s="2"/>
      <c r="D54" s="1"/>
    </row>
    <row r="55" spans="3:4" ht="12.75">
      <c r="C55" s="2"/>
      <c r="D55" s="1"/>
    </row>
    <row r="56" spans="3:4" ht="12.75">
      <c r="C56" s="2"/>
      <c r="D56" s="1"/>
    </row>
    <row r="57" spans="3:4" ht="12.75">
      <c r="C57" s="2"/>
      <c r="D57" s="1"/>
    </row>
    <row r="58" spans="3:4" ht="12.75">
      <c r="C58" s="2"/>
      <c r="D58" s="1"/>
    </row>
    <row r="59" spans="3:4" ht="12.75">
      <c r="C59" s="2"/>
      <c r="D59" s="1"/>
    </row>
    <row r="60" spans="3:4" ht="12.75">
      <c r="C60" s="2"/>
      <c r="D60" s="1"/>
    </row>
    <row r="61" spans="3:4" ht="12.75">
      <c r="C61" s="2"/>
      <c r="D61" s="1"/>
    </row>
    <row r="62" spans="3:4" ht="12.75">
      <c r="C62" s="2"/>
      <c r="D62" s="1"/>
    </row>
    <row r="63" spans="3:4" ht="12.75">
      <c r="C63" s="2"/>
      <c r="D63" s="1"/>
    </row>
    <row r="64" spans="3:4" ht="12.75">
      <c r="C64" s="2"/>
      <c r="D64" s="1"/>
    </row>
    <row r="65" spans="3:4" ht="12.75">
      <c r="C65" s="2"/>
      <c r="D65" s="1"/>
    </row>
    <row r="66" spans="3:4" ht="12.75">
      <c r="C66" s="2"/>
      <c r="D66" s="1"/>
    </row>
    <row r="67" spans="3:4" ht="12.75">
      <c r="C67" s="2"/>
      <c r="D67" s="1"/>
    </row>
    <row r="68" spans="3:4" ht="12.75">
      <c r="C68" s="2"/>
      <c r="D68" s="1"/>
    </row>
    <row r="69" spans="3:4" ht="12.75">
      <c r="C69" s="2"/>
      <c r="D69" s="1"/>
    </row>
    <row r="70" spans="3:4" ht="12.75">
      <c r="C70" s="2"/>
      <c r="D70" s="1"/>
    </row>
    <row r="71" spans="3:4" ht="12.75">
      <c r="C71" s="2"/>
      <c r="D71" s="1"/>
    </row>
    <row r="72" spans="3:4" ht="12.75">
      <c r="C72" s="2"/>
      <c r="D72" s="1"/>
    </row>
    <row r="73" spans="3:4" ht="12.75">
      <c r="C73" s="2"/>
      <c r="D73" s="1"/>
    </row>
    <row r="74" spans="3:4" ht="12.75">
      <c r="C74" s="2"/>
      <c r="D74" s="1"/>
    </row>
    <row r="75" spans="3:4" ht="12.75">
      <c r="C75" s="2"/>
      <c r="D75" s="1"/>
    </row>
  </sheetData>
  <mergeCells count="2">
    <mergeCell ref="E6:F6"/>
    <mergeCell ref="E7:F7"/>
  </mergeCells>
  <printOptions horizontalCentered="1" verticalCentered="1"/>
  <pageMargins left="0.5" right="0.75" top="1" bottom="1" header="0.5" footer="0.5"/>
  <pageSetup fitToHeight="1" fitToWidth="1" horizontalDpi="600" verticalDpi="600" orientation="landscape" scale="84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46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0.85546875" style="0" customWidth="1"/>
    <col min="3" max="3" width="20.140625" style="0" customWidth="1"/>
    <col min="4" max="5" width="9.140625" style="1" customWidth="1"/>
    <col min="6" max="6" width="10.421875" style="10" customWidth="1"/>
    <col min="7" max="7" width="9.140625" style="1" customWidth="1"/>
    <col min="8" max="8" width="12.00390625" style="1" customWidth="1"/>
    <col min="9" max="10" width="11.140625" style="1" customWidth="1"/>
    <col min="11" max="11" width="10.421875" style="1" customWidth="1"/>
    <col min="12" max="12" width="9.7109375" style="1" customWidth="1"/>
    <col min="13" max="13" width="7.8515625" style="1" customWidth="1"/>
    <col min="14" max="14" width="11.00390625" style="1" customWidth="1"/>
    <col min="15" max="16384" width="8.8515625" style="0" customWidth="1"/>
  </cols>
  <sheetData>
    <row r="1" ht="12.75">
      <c r="A1" s="133"/>
    </row>
    <row r="2" ht="15">
      <c r="B2" s="24" t="s">
        <v>881</v>
      </c>
    </row>
    <row r="4" ht="12.75">
      <c r="L4" s="107" t="s">
        <v>862</v>
      </c>
    </row>
    <row r="5" spans="1:14" ht="12.75">
      <c r="A5" s="1" t="s">
        <v>518</v>
      </c>
      <c r="C5" t="s">
        <v>519</v>
      </c>
      <c r="E5" s="1" t="s">
        <v>544</v>
      </c>
      <c r="F5" s="10" t="s">
        <v>674</v>
      </c>
      <c r="H5" s="1" t="s">
        <v>676</v>
      </c>
      <c r="I5" s="107" t="s">
        <v>862</v>
      </c>
      <c r="J5" s="107">
        <v>1000</v>
      </c>
      <c r="K5" s="1" t="s">
        <v>862</v>
      </c>
      <c r="L5" s="1" t="s">
        <v>517</v>
      </c>
      <c r="M5" s="1" t="s">
        <v>677</v>
      </c>
      <c r="N5" s="1" t="s">
        <v>545</v>
      </c>
    </row>
    <row r="6" spans="1:14" ht="13.5" thickBot="1">
      <c r="A6" s="41" t="s">
        <v>679</v>
      </c>
      <c r="B6" s="40"/>
      <c r="C6" s="40" t="s">
        <v>680</v>
      </c>
      <c r="D6" s="41" t="s">
        <v>520</v>
      </c>
      <c r="E6" s="41" t="s">
        <v>682</v>
      </c>
      <c r="F6" s="38" t="s">
        <v>546</v>
      </c>
      <c r="G6" s="41" t="s">
        <v>675</v>
      </c>
      <c r="H6" s="41" t="s">
        <v>728</v>
      </c>
      <c r="I6" s="41" t="s">
        <v>728</v>
      </c>
      <c r="J6" s="41" t="s">
        <v>142</v>
      </c>
      <c r="K6" s="41" t="s">
        <v>547</v>
      </c>
      <c r="L6" s="41" t="s">
        <v>840</v>
      </c>
      <c r="M6" s="41" t="s">
        <v>731</v>
      </c>
      <c r="N6" s="41" t="s">
        <v>240</v>
      </c>
    </row>
    <row r="7" spans="1:16" ht="13.5" thickTop="1">
      <c r="A7" s="7">
        <v>1</v>
      </c>
      <c r="B7" s="6"/>
      <c r="C7" s="8" t="s">
        <v>553</v>
      </c>
      <c r="D7" s="1">
        <v>14</v>
      </c>
      <c r="E7" s="1">
        <v>21</v>
      </c>
      <c r="F7" s="1">
        <v>17</v>
      </c>
      <c r="G7" s="10">
        <v>3</v>
      </c>
      <c r="H7" s="10">
        <v>10</v>
      </c>
      <c r="I7" s="1">
        <v>16</v>
      </c>
      <c r="J7" s="1">
        <v>18</v>
      </c>
      <c r="K7" s="1">
        <v>9</v>
      </c>
      <c r="L7" s="294">
        <v>14</v>
      </c>
      <c r="M7" s="1">
        <v>30</v>
      </c>
      <c r="N7" s="1">
        <v>28</v>
      </c>
      <c r="P7" s="12"/>
    </row>
    <row r="8" spans="1:16" ht="12.75">
      <c r="A8" s="7">
        <v>2</v>
      </c>
      <c r="B8" s="6"/>
      <c r="C8" s="8" t="s">
        <v>555</v>
      </c>
      <c r="D8" s="1">
        <v>24</v>
      </c>
      <c r="E8" s="1">
        <v>1</v>
      </c>
      <c r="F8" s="1">
        <v>1</v>
      </c>
      <c r="G8" s="10">
        <v>2</v>
      </c>
      <c r="H8" s="10">
        <v>8</v>
      </c>
      <c r="I8" s="1">
        <v>27</v>
      </c>
      <c r="J8" s="1">
        <v>28</v>
      </c>
      <c r="K8" s="1">
        <v>8</v>
      </c>
      <c r="L8" s="294">
        <v>15</v>
      </c>
      <c r="M8" s="1">
        <v>6</v>
      </c>
      <c r="N8" s="1">
        <v>30</v>
      </c>
      <c r="P8" s="12"/>
    </row>
    <row r="9" spans="1:16" ht="12.75">
      <c r="A9" s="7">
        <v>3</v>
      </c>
      <c r="C9" s="75" t="s">
        <v>491</v>
      </c>
      <c r="D9" s="1">
        <v>27</v>
      </c>
      <c r="E9" s="1">
        <v>36</v>
      </c>
      <c r="F9" s="1">
        <v>9</v>
      </c>
      <c r="G9" s="10">
        <v>5</v>
      </c>
      <c r="H9" s="10">
        <v>12</v>
      </c>
      <c r="I9" s="1">
        <v>22</v>
      </c>
      <c r="J9" s="1">
        <v>31</v>
      </c>
      <c r="K9" s="1">
        <v>13</v>
      </c>
      <c r="L9" s="294">
        <v>13</v>
      </c>
      <c r="M9" s="1">
        <v>12</v>
      </c>
      <c r="N9" s="1">
        <v>25</v>
      </c>
      <c r="P9" s="12"/>
    </row>
    <row r="10" spans="1:16" ht="12.75">
      <c r="A10" s="64">
        <v>4</v>
      </c>
      <c r="B10" s="47"/>
      <c r="C10" s="101" t="s">
        <v>659</v>
      </c>
      <c r="D10" s="13">
        <v>19</v>
      </c>
      <c r="E10" s="13">
        <v>19</v>
      </c>
      <c r="F10" s="13">
        <v>6</v>
      </c>
      <c r="G10" s="35">
        <v>13</v>
      </c>
      <c r="H10" s="35">
        <v>17</v>
      </c>
      <c r="I10" s="13">
        <v>35</v>
      </c>
      <c r="J10" s="13">
        <v>29</v>
      </c>
      <c r="K10" s="13">
        <v>4</v>
      </c>
      <c r="L10" s="13">
        <v>10</v>
      </c>
      <c r="M10" s="13">
        <v>10</v>
      </c>
      <c r="N10" s="13">
        <v>22</v>
      </c>
      <c r="P10" s="12"/>
    </row>
    <row r="11" spans="1:16" ht="12.75">
      <c r="A11" s="7">
        <v>5</v>
      </c>
      <c r="B11" s="6"/>
      <c r="C11" s="76" t="s">
        <v>660</v>
      </c>
      <c r="D11" s="1">
        <v>12</v>
      </c>
      <c r="E11" s="1">
        <v>28</v>
      </c>
      <c r="F11" s="1">
        <v>15</v>
      </c>
      <c r="G11" s="10">
        <v>7</v>
      </c>
      <c r="H11" s="10">
        <v>2</v>
      </c>
      <c r="I11" s="1">
        <v>34</v>
      </c>
      <c r="J11" s="1">
        <v>22</v>
      </c>
      <c r="K11" s="1">
        <v>3</v>
      </c>
      <c r="L11" s="294">
        <v>11</v>
      </c>
      <c r="M11" s="1">
        <v>11</v>
      </c>
      <c r="N11" s="1">
        <v>24</v>
      </c>
      <c r="P11" s="12"/>
    </row>
    <row r="12" spans="1:16" ht="12.75">
      <c r="A12" s="7">
        <v>6</v>
      </c>
      <c r="B12" s="6"/>
      <c r="C12" s="76" t="s">
        <v>481</v>
      </c>
      <c r="D12" s="1">
        <v>15</v>
      </c>
      <c r="E12" s="1">
        <v>16</v>
      </c>
      <c r="F12" s="1">
        <v>4</v>
      </c>
      <c r="G12" s="10">
        <v>12</v>
      </c>
      <c r="H12" s="10">
        <v>28</v>
      </c>
      <c r="I12" s="1">
        <v>19</v>
      </c>
      <c r="J12" s="1">
        <v>27</v>
      </c>
      <c r="K12" s="1">
        <v>15</v>
      </c>
      <c r="L12" s="294">
        <v>12</v>
      </c>
      <c r="M12" s="1">
        <v>3</v>
      </c>
      <c r="N12" s="1">
        <v>18</v>
      </c>
      <c r="P12" s="12"/>
    </row>
    <row r="13" spans="1:16" ht="12.75">
      <c r="A13" s="7">
        <v>7</v>
      </c>
      <c r="B13" s="6"/>
      <c r="C13" s="31" t="s">
        <v>791</v>
      </c>
      <c r="D13" s="1">
        <v>5</v>
      </c>
      <c r="E13" s="1">
        <v>3</v>
      </c>
      <c r="F13" s="1">
        <v>3</v>
      </c>
      <c r="G13" s="10">
        <v>4</v>
      </c>
      <c r="H13" s="10">
        <v>31</v>
      </c>
      <c r="I13" s="1">
        <v>9</v>
      </c>
      <c r="J13" s="1">
        <v>16</v>
      </c>
      <c r="K13" s="1">
        <v>16</v>
      </c>
      <c r="L13" s="294">
        <v>4</v>
      </c>
      <c r="M13" s="1">
        <v>7</v>
      </c>
      <c r="N13" s="1">
        <v>2</v>
      </c>
      <c r="P13" s="12"/>
    </row>
    <row r="14" spans="1:16" ht="12.75">
      <c r="A14" s="64">
        <v>8</v>
      </c>
      <c r="B14" s="47"/>
      <c r="C14" s="70" t="s">
        <v>793</v>
      </c>
      <c r="D14" s="13">
        <v>28</v>
      </c>
      <c r="E14" s="13">
        <v>14</v>
      </c>
      <c r="F14" s="13">
        <v>2</v>
      </c>
      <c r="G14" s="35">
        <v>9</v>
      </c>
      <c r="H14" s="35">
        <v>14</v>
      </c>
      <c r="I14" s="13">
        <v>7</v>
      </c>
      <c r="J14" s="13">
        <v>25</v>
      </c>
      <c r="K14" s="13">
        <v>17</v>
      </c>
      <c r="L14" s="299">
        <v>20</v>
      </c>
      <c r="M14" s="13">
        <v>18</v>
      </c>
      <c r="N14" s="13">
        <v>3</v>
      </c>
      <c r="P14" s="12"/>
    </row>
    <row r="15" spans="1:16" ht="12.75">
      <c r="A15" s="7">
        <v>9</v>
      </c>
      <c r="B15" s="6"/>
      <c r="C15" s="75" t="s">
        <v>492</v>
      </c>
      <c r="D15" s="1">
        <v>35</v>
      </c>
      <c r="E15" s="1">
        <v>31</v>
      </c>
      <c r="F15" s="1">
        <v>5</v>
      </c>
      <c r="G15" s="10">
        <v>18</v>
      </c>
      <c r="H15" s="10">
        <v>29</v>
      </c>
      <c r="I15" s="1">
        <v>23</v>
      </c>
      <c r="J15" s="1">
        <v>30</v>
      </c>
      <c r="K15" s="1">
        <v>1</v>
      </c>
      <c r="L15" s="294">
        <v>32</v>
      </c>
      <c r="M15" s="1">
        <v>33</v>
      </c>
      <c r="N15" s="1">
        <v>16</v>
      </c>
      <c r="P15" s="12"/>
    </row>
    <row r="16" spans="1:16" ht="12.75">
      <c r="A16" s="7">
        <v>10</v>
      </c>
      <c r="B16" s="6"/>
      <c r="C16" s="76" t="s">
        <v>482</v>
      </c>
      <c r="D16" s="1">
        <v>8</v>
      </c>
      <c r="E16" s="1">
        <v>6</v>
      </c>
      <c r="F16" s="1">
        <v>12</v>
      </c>
      <c r="G16" s="10">
        <v>1</v>
      </c>
      <c r="H16" s="10">
        <v>1</v>
      </c>
      <c r="I16" s="1">
        <v>33</v>
      </c>
      <c r="J16" s="1">
        <v>33</v>
      </c>
      <c r="K16" s="1">
        <v>10</v>
      </c>
      <c r="L16" s="294">
        <v>9</v>
      </c>
      <c r="M16" s="1">
        <v>34</v>
      </c>
      <c r="N16" s="1">
        <v>11</v>
      </c>
      <c r="P16" s="12"/>
    </row>
    <row r="17" spans="1:16" ht="12.75">
      <c r="A17" s="7">
        <v>11</v>
      </c>
      <c r="B17" s="6"/>
      <c r="C17" s="31" t="s">
        <v>796</v>
      </c>
      <c r="D17" s="1">
        <v>11</v>
      </c>
      <c r="E17" s="1">
        <v>2</v>
      </c>
      <c r="F17" s="1">
        <v>14</v>
      </c>
      <c r="G17" s="10">
        <v>30</v>
      </c>
      <c r="H17" s="10">
        <v>25</v>
      </c>
      <c r="I17" s="1">
        <v>6</v>
      </c>
      <c r="J17" s="1">
        <v>5</v>
      </c>
      <c r="K17" s="1">
        <v>18</v>
      </c>
      <c r="L17" s="294">
        <v>7</v>
      </c>
      <c r="M17" s="1">
        <v>4</v>
      </c>
      <c r="N17" s="1">
        <v>33</v>
      </c>
      <c r="P17" s="12"/>
    </row>
    <row r="18" spans="1:16" ht="12.75">
      <c r="A18" s="64">
        <v>12</v>
      </c>
      <c r="B18" s="47"/>
      <c r="C18" s="70" t="s">
        <v>798</v>
      </c>
      <c r="D18" s="13">
        <v>6</v>
      </c>
      <c r="E18" s="13">
        <v>5</v>
      </c>
      <c r="F18" s="13">
        <v>25</v>
      </c>
      <c r="G18" s="35">
        <v>32</v>
      </c>
      <c r="H18" s="35">
        <v>35</v>
      </c>
      <c r="I18" s="13">
        <v>20</v>
      </c>
      <c r="J18" s="13">
        <v>7</v>
      </c>
      <c r="K18" s="13">
        <v>12</v>
      </c>
      <c r="L18" s="299">
        <v>1</v>
      </c>
      <c r="M18" s="13">
        <v>1</v>
      </c>
      <c r="N18" s="13">
        <v>23</v>
      </c>
      <c r="P18" s="12"/>
    </row>
    <row r="19" spans="1:16" ht="12.75">
      <c r="A19" s="7">
        <v>13</v>
      </c>
      <c r="B19" s="6"/>
      <c r="C19" s="31" t="s">
        <v>799</v>
      </c>
      <c r="D19" s="1">
        <v>3</v>
      </c>
      <c r="E19" s="1">
        <v>25</v>
      </c>
      <c r="F19" s="1">
        <v>7</v>
      </c>
      <c r="G19" s="10">
        <v>19</v>
      </c>
      <c r="H19" s="10">
        <v>30</v>
      </c>
      <c r="I19" s="1">
        <v>32</v>
      </c>
      <c r="J19" s="1">
        <v>20</v>
      </c>
      <c r="K19" s="1">
        <v>25</v>
      </c>
      <c r="L19" s="294">
        <v>19</v>
      </c>
      <c r="M19" s="1">
        <v>9</v>
      </c>
      <c r="N19" s="1">
        <v>36</v>
      </c>
      <c r="P19" s="12"/>
    </row>
    <row r="20" spans="1:16" ht="12.75">
      <c r="A20" s="7">
        <v>14</v>
      </c>
      <c r="B20" s="6"/>
      <c r="C20" s="75" t="s">
        <v>744</v>
      </c>
      <c r="D20" s="1">
        <v>16</v>
      </c>
      <c r="E20" s="1">
        <v>13</v>
      </c>
      <c r="F20" s="1">
        <v>24</v>
      </c>
      <c r="G20" s="10">
        <v>31</v>
      </c>
      <c r="H20" s="10">
        <v>7</v>
      </c>
      <c r="I20" s="1">
        <v>17</v>
      </c>
      <c r="J20" s="1">
        <v>2</v>
      </c>
      <c r="K20" s="1">
        <v>7</v>
      </c>
      <c r="L20" s="294">
        <v>6</v>
      </c>
      <c r="M20" s="1">
        <v>20</v>
      </c>
      <c r="N20" s="1">
        <v>9</v>
      </c>
      <c r="P20" s="12"/>
    </row>
    <row r="21" spans="1:16" ht="12.75">
      <c r="A21" s="7">
        <v>15</v>
      </c>
      <c r="B21" s="6"/>
      <c r="C21" s="86" t="s">
        <v>485</v>
      </c>
      <c r="D21" s="1">
        <v>21</v>
      </c>
      <c r="E21" s="1">
        <v>32</v>
      </c>
      <c r="F21" s="1">
        <v>26</v>
      </c>
      <c r="G21" s="10">
        <v>22</v>
      </c>
      <c r="H21" s="10">
        <v>18</v>
      </c>
      <c r="I21" s="1">
        <v>2</v>
      </c>
      <c r="J21" s="1">
        <v>35</v>
      </c>
      <c r="K21" s="1">
        <v>29</v>
      </c>
      <c r="L21" s="294">
        <v>27</v>
      </c>
      <c r="M21" s="1">
        <v>32</v>
      </c>
      <c r="N21" s="1">
        <v>19</v>
      </c>
      <c r="P21" s="12"/>
    </row>
    <row r="22" spans="1:16" ht="12.75">
      <c r="A22" s="64">
        <v>16</v>
      </c>
      <c r="B22" s="47"/>
      <c r="C22" s="165" t="s">
        <v>483</v>
      </c>
      <c r="D22" s="13">
        <v>4</v>
      </c>
      <c r="E22" s="13">
        <v>29</v>
      </c>
      <c r="F22" s="13">
        <v>34</v>
      </c>
      <c r="G22" s="35">
        <v>29</v>
      </c>
      <c r="H22" s="35">
        <v>3</v>
      </c>
      <c r="I22" s="13">
        <v>5</v>
      </c>
      <c r="J22" s="13">
        <v>4</v>
      </c>
      <c r="K22" s="13">
        <v>24</v>
      </c>
      <c r="L22" s="299">
        <v>21</v>
      </c>
      <c r="M22" s="13">
        <v>27</v>
      </c>
      <c r="N22" s="13">
        <v>32</v>
      </c>
      <c r="P22" s="12"/>
    </row>
    <row r="23" spans="1:16" ht="12.75">
      <c r="A23" s="7">
        <v>17</v>
      </c>
      <c r="B23" s="6"/>
      <c r="C23" s="86" t="s">
        <v>484</v>
      </c>
      <c r="D23" s="1">
        <v>22</v>
      </c>
      <c r="E23" s="1">
        <v>11</v>
      </c>
      <c r="F23" s="1">
        <v>19</v>
      </c>
      <c r="G23" s="10">
        <v>24</v>
      </c>
      <c r="H23" s="10">
        <v>11</v>
      </c>
      <c r="I23" s="1">
        <v>3</v>
      </c>
      <c r="J23" s="1">
        <v>23</v>
      </c>
      <c r="K23" s="1">
        <v>36</v>
      </c>
      <c r="L23" s="294">
        <v>34</v>
      </c>
      <c r="M23" s="1">
        <v>21</v>
      </c>
      <c r="N23" s="1">
        <v>12</v>
      </c>
      <c r="P23" s="12"/>
    </row>
    <row r="24" spans="1:16" ht="12.75">
      <c r="A24" s="7">
        <v>18</v>
      </c>
      <c r="B24" s="6"/>
      <c r="C24" s="86" t="s">
        <v>801</v>
      </c>
      <c r="D24" s="1">
        <v>33</v>
      </c>
      <c r="E24" s="1">
        <v>26</v>
      </c>
      <c r="F24" s="1">
        <v>36</v>
      </c>
      <c r="G24" s="1">
        <v>33</v>
      </c>
      <c r="H24" s="10">
        <v>16</v>
      </c>
      <c r="I24" s="1">
        <v>1</v>
      </c>
      <c r="J24" s="1">
        <v>13</v>
      </c>
      <c r="K24" s="1">
        <v>20</v>
      </c>
      <c r="L24" s="294">
        <v>35</v>
      </c>
      <c r="M24" s="1">
        <v>25</v>
      </c>
      <c r="N24" s="1">
        <v>14</v>
      </c>
      <c r="P24" s="12"/>
    </row>
    <row r="25" spans="1:16" ht="12.75">
      <c r="A25" s="7">
        <v>19</v>
      </c>
      <c r="B25" s="6"/>
      <c r="C25" s="76" t="s">
        <v>803</v>
      </c>
      <c r="D25" s="1">
        <v>25</v>
      </c>
      <c r="E25" s="1">
        <v>20</v>
      </c>
      <c r="F25" s="1">
        <v>20</v>
      </c>
      <c r="G25" s="10">
        <v>23</v>
      </c>
      <c r="H25" s="10">
        <v>32</v>
      </c>
      <c r="I25" s="1">
        <v>10</v>
      </c>
      <c r="J25" s="1">
        <v>34</v>
      </c>
      <c r="K25" s="1">
        <v>6</v>
      </c>
      <c r="L25" s="294">
        <v>2</v>
      </c>
      <c r="M25" s="1">
        <v>8</v>
      </c>
      <c r="N25" s="1">
        <v>31</v>
      </c>
      <c r="P25" s="12"/>
    </row>
    <row r="26" spans="1:16" ht="12.75">
      <c r="A26" s="64">
        <v>20</v>
      </c>
      <c r="B26" s="47"/>
      <c r="C26" s="101" t="s">
        <v>203</v>
      </c>
      <c r="D26" s="13">
        <v>26</v>
      </c>
      <c r="E26" s="13">
        <v>27</v>
      </c>
      <c r="F26" s="13">
        <v>30</v>
      </c>
      <c r="G26" s="35">
        <v>25</v>
      </c>
      <c r="H26" s="35">
        <v>24</v>
      </c>
      <c r="I26" s="13">
        <v>11</v>
      </c>
      <c r="J26" s="13">
        <v>1</v>
      </c>
      <c r="K26" s="13">
        <v>21</v>
      </c>
      <c r="L26" s="299">
        <v>33</v>
      </c>
      <c r="M26" s="13">
        <v>13</v>
      </c>
      <c r="N26" s="13">
        <v>27</v>
      </c>
      <c r="P26" s="12"/>
    </row>
    <row r="27" spans="1:16" ht="12.75">
      <c r="A27" s="7">
        <v>21</v>
      </c>
      <c r="B27" s="6"/>
      <c r="C27" s="76" t="s">
        <v>205</v>
      </c>
      <c r="D27" s="1">
        <v>9</v>
      </c>
      <c r="E27" s="1">
        <v>18</v>
      </c>
      <c r="F27" s="1">
        <v>29</v>
      </c>
      <c r="G27" s="10">
        <v>21</v>
      </c>
      <c r="H27" s="10">
        <v>4</v>
      </c>
      <c r="I27" s="1">
        <v>8</v>
      </c>
      <c r="J27" s="1">
        <v>21</v>
      </c>
      <c r="K27" s="1">
        <v>34</v>
      </c>
      <c r="L27" s="294">
        <v>30</v>
      </c>
      <c r="M27" s="1">
        <v>31</v>
      </c>
      <c r="N27" s="1">
        <v>35</v>
      </c>
      <c r="P27" s="12"/>
    </row>
    <row r="28" spans="1:16" ht="12.75">
      <c r="A28" s="7">
        <v>22</v>
      </c>
      <c r="C28" s="75" t="s">
        <v>493</v>
      </c>
      <c r="D28" s="1">
        <v>36</v>
      </c>
      <c r="E28" s="12">
        <v>35</v>
      </c>
      <c r="F28" s="1">
        <v>16</v>
      </c>
      <c r="G28" s="10">
        <v>27</v>
      </c>
      <c r="H28" s="10">
        <v>36</v>
      </c>
      <c r="I28" s="1">
        <v>30</v>
      </c>
      <c r="J28" s="1">
        <v>36</v>
      </c>
      <c r="K28" s="1">
        <v>2</v>
      </c>
      <c r="L28" s="294">
        <v>36</v>
      </c>
      <c r="M28" s="1">
        <v>15</v>
      </c>
      <c r="N28" s="1">
        <v>21</v>
      </c>
      <c r="P28" s="12"/>
    </row>
    <row r="29" spans="1:16" ht="12.75">
      <c r="A29" s="7">
        <v>23</v>
      </c>
      <c r="C29" s="86" t="s">
        <v>486</v>
      </c>
      <c r="D29" s="1">
        <v>17</v>
      </c>
      <c r="E29" s="1">
        <v>12</v>
      </c>
      <c r="F29" s="1">
        <v>28</v>
      </c>
      <c r="G29" s="10">
        <v>17</v>
      </c>
      <c r="H29" s="10">
        <v>22</v>
      </c>
      <c r="I29" s="1">
        <v>29</v>
      </c>
      <c r="J29" s="1">
        <v>15</v>
      </c>
      <c r="K29" s="1">
        <v>30</v>
      </c>
      <c r="L29" s="294">
        <v>22</v>
      </c>
      <c r="M29" s="1">
        <v>36</v>
      </c>
      <c r="N29" s="1">
        <v>15</v>
      </c>
      <c r="P29" s="12"/>
    </row>
    <row r="30" spans="1:16" ht="12.75">
      <c r="A30" s="64">
        <v>24</v>
      </c>
      <c r="B30" s="47"/>
      <c r="C30" s="165" t="s">
        <v>487</v>
      </c>
      <c r="D30" s="13">
        <v>7</v>
      </c>
      <c r="E30" s="13">
        <v>7</v>
      </c>
      <c r="F30" s="13">
        <v>33</v>
      </c>
      <c r="G30" s="35">
        <v>20</v>
      </c>
      <c r="H30" s="35">
        <v>9</v>
      </c>
      <c r="I30" s="13">
        <v>25</v>
      </c>
      <c r="J30" s="13">
        <v>11</v>
      </c>
      <c r="K30" s="13">
        <v>31</v>
      </c>
      <c r="L30" s="13">
        <v>16</v>
      </c>
      <c r="M30" s="13">
        <v>24</v>
      </c>
      <c r="N30" s="13">
        <v>17</v>
      </c>
      <c r="P30" s="12"/>
    </row>
    <row r="31" spans="1:16" ht="12.75">
      <c r="A31" s="7">
        <v>25</v>
      </c>
      <c r="B31" s="6"/>
      <c r="C31" s="86" t="s">
        <v>488</v>
      </c>
      <c r="D31" s="1">
        <v>10</v>
      </c>
      <c r="E31" s="1">
        <v>4</v>
      </c>
      <c r="F31" s="1">
        <v>18</v>
      </c>
      <c r="G31" s="10">
        <v>16</v>
      </c>
      <c r="H31" s="10">
        <v>27</v>
      </c>
      <c r="I31" s="1">
        <v>15</v>
      </c>
      <c r="J31" s="1">
        <v>32</v>
      </c>
      <c r="K31" s="1">
        <v>26</v>
      </c>
      <c r="L31" s="294">
        <v>8</v>
      </c>
      <c r="M31" s="1">
        <v>5</v>
      </c>
      <c r="N31" s="1">
        <v>34</v>
      </c>
      <c r="P31" s="12"/>
    </row>
    <row r="32" spans="1:16" ht="12.75">
      <c r="A32" s="7">
        <v>26</v>
      </c>
      <c r="B32" s="6"/>
      <c r="C32" s="86" t="s">
        <v>489</v>
      </c>
      <c r="D32" s="1">
        <v>20</v>
      </c>
      <c r="E32" s="1">
        <v>9</v>
      </c>
      <c r="F32" s="1">
        <v>35</v>
      </c>
      <c r="G32" s="10">
        <v>28</v>
      </c>
      <c r="H32" s="10">
        <v>13</v>
      </c>
      <c r="I32" s="1">
        <v>26</v>
      </c>
      <c r="J32" s="1">
        <v>6</v>
      </c>
      <c r="K32" s="1">
        <v>33</v>
      </c>
      <c r="L32" s="294">
        <v>25</v>
      </c>
      <c r="M32" s="1">
        <v>22</v>
      </c>
      <c r="N32" s="1">
        <v>26</v>
      </c>
      <c r="P32" s="12"/>
    </row>
    <row r="33" spans="1:16" ht="12.75">
      <c r="A33" s="7">
        <v>27</v>
      </c>
      <c r="B33" s="6"/>
      <c r="C33" s="31" t="s">
        <v>207</v>
      </c>
      <c r="D33" s="1">
        <v>2</v>
      </c>
      <c r="E33" s="1">
        <v>8</v>
      </c>
      <c r="F33" s="1">
        <v>21</v>
      </c>
      <c r="G33" s="12">
        <v>35</v>
      </c>
      <c r="H33" s="10">
        <v>34</v>
      </c>
      <c r="I33" s="1">
        <v>13</v>
      </c>
      <c r="J33" s="1">
        <v>12</v>
      </c>
      <c r="K33" s="1">
        <v>23</v>
      </c>
      <c r="L33" s="294">
        <v>3</v>
      </c>
      <c r="M33" s="1">
        <v>19</v>
      </c>
      <c r="N33" s="1">
        <v>5</v>
      </c>
      <c r="P33" s="12"/>
    </row>
    <row r="34" spans="1:16" ht="12.75">
      <c r="A34" s="64">
        <v>28</v>
      </c>
      <c r="B34" s="47"/>
      <c r="C34" s="70" t="s">
        <v>315</v>
      </c>
      <c r="D34" s="13">
        <v>1</v>
      </c>
      <c r="E34" s="13">
        <v>17</v>
      </c>
      <c r="F34" s="13">
        <v>22</v>
      </c>
      <c r="G34" s="58">
        <v>36</v>
      </c>
      <c r="H34" s="13">
        <v>33</v>
      </c>
      <c r="I34" s="13">
        <v>18</v>
      </c>
      <c r="J34" s="13">
        <v>19</v>
      </c>
      <c r="K34" s="13">
        <v>32</v>
      </c>
      <c r="L34" s="299">
        <v>5</v>
      </c>
      <c r="M34" s="13">
        <v>14</v>
      </c>
      <c r="N34" s="13">
        <v>10</v>
      </c>
      <c r="P34" s="12"/>
    </row>
    <row r="35" spans="1:16" ht="12.75">
      <c r="A35" s="7">
        <v>29</v>
      </c>
      <c r="B35" s="6"/>
      <c r="C35" s="75" t="s">
        <v>494</v>
      </c>
      <c r="D35" s="1">
        <v>31</v>
      </c>
      <c r="E35" s="1">
        <v>23</v>
      </c>
      <c r="F35" s="1">
        <v>27</v>
      </c>
      <c r="G35" s="1">
        <v>34</v>
      </c>
      <c r="H35" s="10">
        <v>6</v>
      </c>
      <c r="I35" s="1">
        <v>36</v>
      </c>
      <c r="J35" s="1">
        <v>24</v>
      </c>
      <c r="K35" s="1">
        <v>5</v>
      </c>
      <c r="L35" s="294">
        <v>26</v>
      </c>
      <c r="M35" s="1">
        <v>29</v>
      </c>
      <c r="N35" s="1">
        <v>1</v>
      </c>
      <c r="P35" s="12"/>
    </row>
    <row r="36" spans="1:16" ht="12.75">
      <c r="A36" s="7">
        <v>30</v>
      </c>
      <c r="B36" s="6"/>
      <c r="C36" s="86" t="s">
        <v>490</v>
      </c>
      <c r="D36" s="1">
        <v>13</v>
      </c>
      <c r="E36" s="1">
        <v>22</v>
      </c>
      <c r="F36" s="1">
        <v>13</v>
      </c>
      <c r="G36" s="10">
        <v>10</v>
      </c>
      <c r="H36" s="10">
        <v>19</v>
      </c>
      <c r="I36" s="1">
        <v>31</v>
      </c>
      <c r="J36" s="1">
        <v>17</v>
      </c>
      <c r="K36" s="1">
        <v>35</v>
      </c>
      <c r="L36" s="294">
        <v>28</v>
      </c>
      <c r="M36" s="1">
        <v>2</v>
      </c>
      <c r="N36" s="1">
        <v>29</v>
      </c>
      <c r="P36" s="12"/>
    </row>
    <row r="37" spans="1:16" ht="12.75">
      <c r="A37" s="7">
        <v>31</v>
      </c>
      <c r="B37" s="6"/>
      <c r="C37" s="31" t="s">
        <v>317</v>
      </c>
      <c r="D37" s="1">
        <v>30</v>
      </c>
      <c r="E37" s="1">
        <v>30</v>
      </c>
      <c r="F37" s="1">
        <v>10</v>
      </c>
      <c r="G37" s="10">
        <v>15</v>
      </c>
      <c r="H37" s="10">
        <v>21</v>
      </c>
      <c r="I37" s="1">
        <v>21</v>
      </c>
      <c r="J37" s="1">
        <v>8</v>
      </c>
      <c r="K37" s="1">
        <v>27</v>
      </c>
      <c r="L37" s="1">
        <v>17</v>
      </c>
      <c r="M37" s="1">
        <v>16</v>
      </c>
      <c r="N37" s="1">
        <v>4</v>
      </c>
      <c r="P37" s="12"/>
    </row>
    <row r="38" spans="1:16" ht="12.75">
      <c r="A38" s="64">
        <v>32</v>
      </c>
      <c r="B38" s="48"/>
      <c r="C38" s="70" t="s">
        <v>347</v>
      </c>
      <c r="D38" s="13">
        <v>23</v>
      </c>
      <c r="E38" s="13">
        <v>34</v>
      </c>
      <c r="F38" s="13">
        <v>8</v>
      </c>
      <c r="G38" s="35">
        <v>14</v>
      </c>
      <c r="H38" s="35">
        <v>23</v>
      </c>
      <c r="I38" s="13">
        <v>28</v>
      </c>
      <c r="J38" s="13">
        <v>3</v>
      </c>
      <c r="K38" s="13">
        <v>28</v>
      </c>
      <c r="L38" s="299">
        <v>24</v>
      </c>
      <c r="M38" s="13">
        <v>28</v>
      </c>
      <c r="N38" s="13">
        <v>6</v>
      </c>
      <c r="P38" s="12"/>
    </row>
    <row r="39" spans="1:16" ht="12.75">
      <c r="A39" s="1">
        <v>33</v>
      </c>
      <c r="B39" s="59"/>
      <c r="C39" s="8" t="s">
        <v>166</v>
      </c>
      <c r="D39" s="1">
        <v>29</v>
      </c>
      <c r="E39" s="1">
        <v>10</v>
      </c>
      <c r="F39" s="1">
        <v>11</v>
      </c>
      <c r="G39" s="10">
        <v>6</v>
      </c>
      <c r="H39" s="10">
        <v>5</v>
      </c>
      <c r="I39" s="1">
        <v>4</v>
      </c>
      <c r="J39" s="1">
        <v>26</v>
      </c>
      <c r="K39" s="1">
        <v>14</v>
      </c>
      <c r="L39" s="294">
        <v>18</v>
      </c>
      <c r="M39" s="1">
        <v>17</v>
      </c>
      <c r="N39" s="1">
        <v>8</v>
      </c>
      <c r="P39" s="12"/>
    </row>
    <row r="40" spans="1:16" ht="12.75">
      <c r="A40" s="1">
        <v>34</v>
      </c>
      <c r="C40" s="31" t="s">
        <v>160</v>
      </c>
      <c r="D40" s="1">
        <v>18</v>
      </c>
      <c r="E40" s="1">
        <v>15</v>
      </c>
      <c r="F40" s="1">
        <v>23</v>
      </c>
      <c r="G40" s="10">
        <v>11</v>
      </c>
      <c r="H40" s="10">
        <v>20</v>
      </c>
      <c r="I40" s="1">
        <v>12</v>
      </c>
      <c r="J40" s="1">
        <v>10</v>
      </c>
      <c r="K40" s="1">
        <v>22</v>
      </c>
      <c r="L40" s="294">
        <v>23</v>
      </c>
      <c r="M40" s="1">
        <v>35</v>
      </c>
      <c r="N40" s="1">
        <v>20</v>
      </c>
      <c r="P40" s="12"/>
    </row>
    <row r="41" spans="1:16" ht="12.75">
      <c r="A41" s="1">
        <v>35</v>
      </c>
      <c r="C41" s="31" t="s">
        <v>496</v>
      </c>
      <c r="D41" s="1">
        <v>34</v>
      </c>
      <c r="E41" s="1">
        <v>24</v>
      </c>
      <c r="F41" s="1">
        <v>31</v>
      </c>
      <c r="G41" s="10">
        <v>8</v>
      </c>
      <c r="H41" s="10">
        <v>26</v>
      </c>
      <c r="I41" s="1">
        <v>24</v>
      </c>
      <c r="J41" s="1">
        <v>14</v>
      </c>
      <c r="K41" s="1">
        <v>11</v>
      </c>
      <c r="L41" s="294">
        <v>31</v>
      </c>
      <c r="M41" s="1">
        <v>26</v>
      </c>
      <c r="N41" s="1">
        <v>7</v>
      </c>
      <c r="P41" s="12"/>
    </row>
    <row r="42" spans="1:16" ht="13.5" thickBot="1">
      <c r="A42" s="41">
        <v>36</v>
      </c>
      <c r="B42" s="119"/>
      <c r="C42" s="39" t="s">
        <v>495</v>
      </c>
      <c r="D42" s="41">
        <v>32</v>
      </c>
      <c r="E42" s="41">
        <v>33</v>
      </c>
      <c r="F42" s="41">
        <v>32</v>
      </c>
      <c r="G42" s="38">
        <v>26</v>
      </c>
      <c r="H42" s="38">
        <v>15</v>
      </c>
      <c r="I42" s="41">
        <v>14</v>
      </c>
      <c r="J42" s="41">
        <v>9</v>
      </c>
      <c r="K42" s="41">
        <v>19</v>
      </c>
      <c r="L42" s="289">
        <v>29</v>
      </c>
      <c r="M42" s="41">
        <v>23</v>
      </c>
      <c r="N42" s="41">
        <v>13</v>
      </c>
      <c r="P42" s="12"/>
    </row>
    <row r="43" spans="3:16" ht="13.5" thickTop="1">
      <c r="C43" s="2"/>
      <c r="E43" s="26"/>
      <c r="G43" s="4"/>
      <c r="H43" s="10"/>
      <c r="P43" s="30"/>
    </row>
    <row r="44" spans="3:16" ht="12.75">
      <c r="C44" s="2"/>
      <c r="D44" s="5"/>
      <c r="E44" s="26"/>
      <c r="F44" s="15"/>
      <c r="G44" s="5"/>
      <c r="H44" s="10"/>
      <c r="P44" s="30"/>
    </row>
    <row r="45" spans="3:8" ht="12.75">
      <c r="C45" s="2"/>
      <c r="H45" s="10"/>
    </row>
    <row r="46" ht="12.75">
      <c r="C46" s="2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5"/>
  <headerFooter alignWithMargins="0"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Z85"/>
  <sheetViews>
    <sheetView workbookViewId="0" topLeftCell="A1">
      <selection activeCell="B1" sqref="B1"/>
    </sheetView>
  </sheetViews>
  <sheetFormatPr defaultColWidth="9.140625" defaultRowHeight="12.75"/>
  <cols>
    <col min="1" max="1" width="7.421875" style="10" customWidth="1"/>
    <col min="2" max="2" width="1.1484375" style="8" customWidth="1"/>
    <col min="3" max="3" width="21.7109375" style="8" customWidth="1"/>
    <col min="4" max="4" width="8.00390625" style="60" customWidth="1"/>
    <col min="5" max="5" width="7.140625" style="15" customWidth="1"/>
    <col min="6" max="8" width="8.421875" style="15" customWidth="1"/>
    <col min="9" max="11" width="8.421875" style="16" customWidth="1"/>
    <col min="12" max="16" width="8.421875" style="15" customWidth="1"/>
    <col min="17" max="17" width="8.140625" style="8" customWidth="1"/>
    <col min="18" max="16384" width="9.140625" style="8" customWidth="1"/>
  </cols>
  <sheetData>
    <row r="1" spans="1:2" ht="15" customHeight="1">
      <c r="A1" s="133"/>
      <c r="B1" s="24" t="s">
        <v>552</v>
      </c>
    </row>
    <row r="2" ht="15" customHeight="1"/>
    <row r="3" spans="4:21" ht="15" customHeight="1">
      <c r="D3" s="131"/>
      <c r="E3" s="94"/>
      <c r="U3" s="31"/>
    </row>
    <row r="4" spans="1:22" ht="15" customHeight="1">
      <c r="A4" s="10" t="s">
        <v>518</v>
      </c>
      <c r="C4" s="8" t="s">
        <v>519</v>
      </c>
      <c r="D4" s="15" t="s">
        <v>568</v>
      </c>
      <c r="E4" s="94" t="s">
        <v>520</v>
      </c>
      <c r="F4" s="65" t="s">
        <v>241</v>
      </c>
      <c r="G4" s="65" t="s">
        <v>353</v>
      </c>
      <c r="H4" s="94" t="s">
        <v>242</v>
      </c>
      <c r="I4" s="65" t="s">
        <v>404</v>
      </c>
      <c r="J4" s="65" t="s">
        <v>590</v>
      </c>
      <c r="K4" s="65" t="s">
        <v>593</v>
      </c>
      <c r="L4" s="94" t="s">
        <v>595</v>
      </c>
      <c r="M4" s="94" t="s">
        <v>594</v>
      </c>
      <c r="N4" s="94" t="s">
        <v>497</v>
      </c>
      <c r="O4" s="65" t="s">
        <v>591</v>
      </c>
      <c r="P4" s="94" t="s">
        <v>592</v>
      </c>
      <c r="Q4" s="94" t="s">
        <v>596</v>
      </c>
      <c r="R4" s="94" t="s">
        <v>597</v>
      </c>
      <c r="S4" s="94" t="s">
        <v>598</v>
      </c>
      <c r="T4" s="94" t="s">
        <v>602</v>
      </c>
      <c r="U4" s="65" t="s">
        <v>772</v>
      </c>
      <c r="V4" s="15"/>
    </row>
    <row r="5" spans="1:25" s="31" customFormat="1" ht="15" customHeight="1">
      <c r="A5" s="35" t="s">
        <v>679</v>
      </c>
      <c r="B5" s="70"/>
      <c r="C5" s="70" t="s">
        <v>680</v>
      </c>
      <c r="D5" s="36" t="s">
        <v>599</v>
      </c>
      <c r="E5" s="36" t="s">
        <v>559</v>
      </c>
      <c r="F5" s="36" t="s">
        <v>742</v>
      </c>
      <c r="G5" s="36" t="s">
        <v>354</v>
      </c>
      <c r="H5" s="36" t="s">
        <v>561</v>
      </c>
      <c r="I5" s="36" t="s">
        <v>562</v>
      </c>
      <c r="J5" s="36" t="s">
        <v>743</v>
      </c>
      <c r="K5" s="35" t="s">
        <v>455</v>
      </c>
      <c r="L5" s="36" t="s">
        <v>456</v>
      </c>
      <c r="M5" s="36" t="s">
        <v>456</v>
      </c>
      <c r="N5" s="69" t="s">
        <v>564</v>
      </c>
      <c r="O5" s="36" t="s">
        <v>564</v>
      </c>
      <c r="P5" s="36" t="s">
        <v>564</v>
      </c>
      <c r="Q5" s="36" t="s">
        <v>457</v>
      </c>
      <c r="R5" s="36" t="s">
        <v>458</v>
      </c>
      <c r="S5" s="36" t="s">
        <v>458</v>
      </c>
      <c r="T5" s="69" t="s">
        <v>770</v>
      </c>
      <c r="U5" s="69" t="s">
        <v>634</v>
      </c>
      <c r="V5" s="65"/>
      <c r="W5" s="65"/>
      <c r="X5" s="65"/>
      <c r="Y5" s="65"/>
    </row>
    <row r="6" spans="1:26" s="31" customFormat="1" ht="15" customHeight="1">
      <c r="A6" s="1">
        <v>1</v>
      </c>
      <c r="B6"/>
      <c r="C6" s="8" t="s">
        <v>553</v>
      </c>
      <c r="D6" s="22">
        <f aca="true" t="shared" si="0" ref="D6:D41">AVERAGE(F6:H6,J6:T6)</f>
        <v>114.09203809803036</v>
      </c>
      <c r="E6" s="1">
        <v>14</v>
      </c>
      <c r="F6" s="15">
        <v>149.6094708375</v>
      </c>
      <c r="G6" s="15">
        <v>84.16180080000001</v>
      </c>
      <c r="H6" s="15">
        <v>93.8</v>
      </c>
      <c r="I6" s="15">
        <v>70.6</v>
      </c>
      <c r="J6" s="15">
        <v>106.375</v>
      </c>
      <c r="K6" s="15">
        <v>90.2</v>
      </c>
      <c r="L6" s="15">
        <v>151.875</v>
      </c>
      <c r="M6" s="15">
        <v>97.90736400000002</v>
      </c>
      <c r="N6" s="15">
        <v>120.8</v>
      </c>
      <c r="O6" s="15">
        <v>151.8</v>
      </c>
      <c r="P6" s="15">
        <v>104.1283</v>
      </c>
      <c r="Q6" s="15">
        <v>74.63159773492498</v>
      </c>
      <c r="R6" s="15">
        <v>98.6</v>
      </c>
      <c r="S6" s="15">
        <v>147.4</v>
      </c>
      <c r="T6" s="15">
        <v>126</v>
      </c>
      <c r="U6" s="15">
        <v>197.861499</v>
      </c>
      <c r="V6" s="225"/>
      <c r="Z6" s="150"/>
    </row>
    <row r="7" spans="1:25" ht="15" customHeight="1">
      <c r="A7" s="1">
        <v>2</v>
      </c>
      <c r="B7"/>
      <c r="C7" s="8" t="s">
        <v>555</v>
      </c>
      <c r="D7" s="15">
        <f t="shared" si="0"/>
        <v>108.04357794977976</v>
      </c>
      <c r="E7" s="1">
        <v>24</v>
      </c>
      <c r="F7" s="15">
        <v>127.11211193250003</v>
      </c>
      <c r="G7" s="15">
        <v>90.48926039999999</v>
      </c>
      <c r="H7" s="15">
        <v>103</v>
      </c>
      <c r="I7" s="15">
        <v>93.1</v>
      </c>
      <c r="J7" s="15">
        <v>117.75</v>
      </c>
      <c r="K7" s="15">
        <v>99.6</v>
      </c>
      <c r="L7" s="15">
        <v>102.9</v>
      </c>
      <c r="M7" s="15">
        <v>94.59376866666666</v>
      </c>
      <c r="N7" s="15">
        <v>103.2</v>
      </c>
      <c r="O7" s="15">
        <v>153.7</v>
      </c>
      <c r="P7" s="15">
        <v>90.7552</v>
      </c>
      <c r="Q7" s="15">
        <v>72.30975029774997</v>
      </c>
      <c r="R7" s="15">
        <v>94.1</v>
      </c>
      <c r="S7" s="15">
        <v>137.8</v>
      </c>
      <c r="T7" s="15">
        <v>125.3</v>
      </c>
      <c r="U7" s="15">
        <v>179.7160365</v>
      </c>
      <c r="V7" s="141"/>
      <c r="W7" s="31"/>
      <c r="X7" s="31"/>
      <c r="Y7" s="31"/>
    </row>
    <row r="8" spans="1:25" ht="15" customHeight="1">
      <c r="A8" s="1">
        <v>3</v>
      </c>
      <c r="B8"/>
      <c r="C8" s="75" t="s">
        <v>491</v>
      </c>
      <c r="D8" s="15">
        <f t="shared" si="0"/>
        <v>106.90592270935475</v>
      </c>
      <c r="E8" s="1">
        <v>27</v>
      </c>
      <c r="F8" s="15">
        <v>139.92706320750003</v>
      </c>
      <c r="G8" s="15">
        <v>103.45926360000001</v>
      </c>
      <c r="H8" s="15">
        <v>111.2</v>
      </c>
      <c r="I8" s="15">
        <v>67.2</v>
      </c>
      <c r="J8" s="15">
        <v>69.9</v>
      </c>
      <c r="K8" s="15">
        <v>79.7</v>
      </c>
      <c r="L8" s="15">
        <v>130.725</v>
      </c>
      <c r="M8" s="15">
        <v>91.59277666666668</v>
      </c>
      <c r="N8" s="15">
        <v>93.4</v>
      </c>
      <c r="O8" s="15">
        <v>165.8</v>
      </c>
      <c r="P8" s="15">
        <v>91.4647</v>
      </c>
      <c r="Q8" s="15">
        <v>67.71411445679999</v>
      </c>
      <c r="R8" s="15">
        <v>99.3</v>
      </c>
      <c r="S8" s="15">
        <v>125.7</v>
      </c>
      <c r="T8" s="15">
        <v>126.8</v>
      </c>
      <c r="U8" s="15">
        <v>200.5993539</v>
      </c>
      <c r="V8" s="141"/>
      <c r="W8" s="31"/>
      <c r="X8" s="31"/>
      <c r="Y8" s="31"/>
    </row>
    <row r="9" spans="1:25" ht="15" customHeight="1">
      <c r="A9" s="13">
        <v>4</v>
      </c>
      <c r="B9" s="37"/>
      <c r="C9" s="101" t="s">
        <v>659</v>
      </c>
      <c r="D9" s="36">
        <f t="shared" si="0"/>
        <v>111.41167418873034</v>
      </c>
      <c r="E9" s="13">
        <v>19</v>
      </c>
      <c r="F9" s="36">
        <v>131.52615070500002</v>
      </c>
      <c r="G9" s="36">
        <v>84.485478</v>
      </c>
      <c r="H9" s="36">
        <v>109.2</v>
      </c>
      <c r="I9" s="36">
        <v>74.2</v>
      </c>
      <c r="J9" s="36">
        <v>117.525</v>
      </c>
      <c r="K9" s="36">
        <v>93.9</v>
      </c>
      <c r="L9" s="36">
        <v>108.475</v>
      </c>
      <c r="M9" s="36">
        <v>96.96955400000002</v>
      </c>
      <c r="N9" s="36">
        <v>114.9</v>
      </c>
      <c r="O9" s="36">
        <v>174.5</v>
      </c>
      <c r="P9" s="36">
        <v>109.0598</v>
      </c>
      <c r="Q9" s="36">
        <v>74.62245593722498</v>
      </c>
      <c r="R9" s="36">
        <v>93.3</v>
      </c>
      <c r="S9" s="36">
        <v>137.7</v>
      </c>
      <c r="T9" s="36">
        <v>113.6</v>
      </c>
      <c r="U9" s="36">
        <v>161.43891389999996</v>
      </c>
      <c r="V9" s="141"/>
      <c r="W9" s="31"/>
      <c r="X9" s="31"/>
      <c r="Y9" s="31"/>
    </row>
    <row r="10" spans="1:25" ht="15" customHeight="1">
      <c r="A10" s="1">
        <v>5</v>
      </c>
      <c r="B10"/>
      <c r="C10" s="76" t="s">
        <v>660</v>
      </c>
      <c r="D10" s="15">
        <f t="shared" si="0"/>
        <v>114.51692544618929</v>
      </c>
      <c r="E10" s="1">
        <v>12</v>
      </c>
      <c r="F10" s="15">
        <v>146.27351526750002</v>
      </c>
      <c r="G10" s="15">
        <v>92.5945944</v>
      </c>
      <c r="H10" s="15">
        <v>118.7</v>
      </c>
      <c r="I10" s="15">
        <v>78.4</v>
      </c>
      <c r="J10" s="15">
        <v>116.925</v>
      </c>
      <c r="K10" s="15">
        <v>105</v>
      </c>
      <c r="L10" s="15">
        <v>144.8</v>
      </c>
      <c r="M10" s="15">
        <v>94.343686</v>
      </c>
      <c r="N10" s="15">
        <v>91.8</v>
      </c>
      <c r="O10" s="15">
        <v>168.4</v>
      </c>
      <c r="P10" s="15">
        <v>100.2433</v>
      </c>
      <c r="Q10" s="15">
        <v>63.25686057914997</v>
      </c>
      <c r="R10" s="15">
        <v>90.2</v>
      </c>
      <c r="S10" s="15">
        <v>145.9</v>
      </c>
      <c r="T10" s="15">
        <v>124.8</v>
      </c>
      <c r="U10" s="15">
        <v>161.0000469</v>
      </c>
      <c r="V10" s="141"/>
      <c r="W10" s="31"/>
      <c r="X10" s="31"/>
      <c r="Y10" s="31"/>
    </row>
    <row r="11" spans="1:25" ht="15" customHeight="1">
      <c r="A11" s="1">
        <v>6</v>
      </c>
      <c r="B11"/>
      <c r="C11" s="76" t="s">
        <v>481</v>
      </c>
      <c r="D11" s="15">
        <f t="shared" si="0"/>
        <v>112.27008425761309</v>
      </c>
      <c r="E11" s="1">
        <v>15</v>
      </c>
      <c r="F11" s="15">
        <v>131.8312685925</v>
      </c>
      <c r="G11" s="15">
        <v>95.6050788</v>
      </c>
      <c r="H11" s="15">
        <v>113.9</v>
      </c>
      <c r="I11" s="15">
        <v>79.3</v>
      </c>
      <c r="J11" s="15">
        <v>103.325</v>
      </c>
      <c r="K11" s="15">
        <v>89.8</v>
      </c>
      <c r="L11" s="15">
        <v>110</v>
      </c>
      <c r="M11" s="15">
        <v>97.65728133333334</v>
      </c>
      <c r="N11" s="15">
        <v>115.3</v>
      </c>
      <c r="O11" s="15">
        <v>170.6</v>
      </c>
      <c r="P11" s="15">
        <v>99.6094</v>
      </c>
      <c r="Q11" s="15">
        <v>75.05315088074998</v>
      </c>
      <c r="R11" s="15">
        <v>95.9</v>
      </c>
      <c r="S11" s="15">
        <v>143.1</v>
      </c>
      <c r="T11" s="15">
        <v>130.1</v>
      </c>
      <c r="U11" s="15">
        <v>212.08078980000005</v>
      </c>
      <c r="V11" s="141"/>
      <c r="W11" s="31"/>
      <c r="X11" s="31"/>
      <c r="Y11" s="31"/>
    </row>
    <row r="12" spans="1:25" ht="15" customHeight="1">
      <c r="A12" s="1">
        <v>7</v>
      </c>
      <c r="B12"/>
      <c r="C12" s="31" t="s">
        <v>791</v>
      </c>
      <c r="D12" s="15">
        <f t="shared" si="0"/>
        <v>117.61058238781014</v>
      </c>
      <c r="E12" s="1">
        <v>5</v>
      </c>
      <c r="F12" s="15">
        <v>150.38243615250002</v>
      </c>
      <c r="G12" s="15">
        <v>92.3597136</v>
      </c>
      <c r="H12" s="15">
        <v>118.7</v>
      </c>
      <c r="I12" s="15">
        <v>81.1</v>
      </c>
      <c r="J12" s="15">
        <v>115.875</v>
      </c>
      <c r="K12" s="15">
        <v>95.4</v>
      </c>
      <c r="L12" s="15">
        <v>123.325</v>
      </c>
      <c r="M12" s="15">
        <v>105.84748866666666</v>
      </c>
      <c r="N12" s="15">
        <v>110.7</v>
      </c>
      <c r="O12" s="15">
        <v>165.4</v>
      </c>
      <c r="P12" s="15">
        <v>107.8893</v>
      </c>
      <c r="Q12" s="15">
        <v>78.26921501017499</v>
      </c>
      <c r="R12" s="15">
        <v>108.4</v>
      </c>
      <c r="S12" s="15">
        <v>141.9</v>
      </c>
      <c r="T12" s="15">
        <v>132.1</v>
      </c>
      <c r="U12" s="15">
        <v>170.6584968</v>
      </c>
      <c r="V12" s="141"/>
      <c r="W12" s="31"/>
      <c r="X12" s="31"/>
      <c r="Y12" s="31"/>
    </row>
    <row r="13" spans="1:25" ht="15" customHeight="1">
      <c r="A13" s="13">
        <v>8</v>
      </c>
      <c r="B13" s="37"/>
      <c r="C13" s="70" t="s">
        <v>793</v>
      </c>
      <c r="D13" s="36">
        <f t="shared" si="0"/>
        <v>106.6781703629143</v>
      </c>
      <c r="E13" s="13">
        <v>28</v>
      </c>
      <c r="F13" s="36">
        <v>145.45986756750003</v>
      </c>
      <c r="G13" s="36">
        <v>70.74495120000002</v>
      </c>
      <c r="H13" s="36">
        <v>112.8</v>
      </c>
      <c r="I13" s="36">
        <v>60.7</v>
      </c>
      <c r="J13" s="36">
        <v>89.7</v>
      </c>
      <c r="K13" s="36">
        <v>81.8</v>
      </c>
      <c r="L13" s="36">
        <v>145.725</v>
      </c>
      <c r="M13" s="36">
        <v>105.409844</v>
      </c>
      <c r="N13" s="36">
        <v>96.2</v>
      </c>
      <c r="O13" s="36">
        <v>159.6</v>
      </c>
      <c r="P13" s="36">
        <v>84.0789</v>
      </c>
      <c r="Q13" s="36">
        <v>60.5758223133</v>
      </c>
      <c r="R13" s="36">
        <v>95.8</v>
      </c>
      <c r="S13" s="36">
        <v>125.8</v>
      </c>
      <c r="T13" s="36">
        <v>119.8</v>
      </c>
      <c r="U13" s="36">
        <v>144.06315659999999</v>
      </c>
      <c r="V13" s="149"/>
      <c r="W13" s="31"/>
      <c r="X13" s="31"/>
      <c r="Y13" s="31"/>
    </row>
    <row r="14" spans="1:25" ht="15" customHeight="1">
      <c r="A14" s="1">
        <v>9</v>
      </c>
      <c r="B14"/>
      <c r="C14" s="75" t="s">
        <v>492</v>
      </c>
      <c r="D14" s="15">
        <f t="shared" si="0"/>
        <v>91.67447262773632</v>
      </c>
      <c r="E14" s="1">
        <v>35</v>
      </c>
      <c r="F14" s="15">
        <v>127.213817895</v>
      </c>
      <c r="G14" s="15">
        <v>98.3463096</v>
      </c>
      <c r="H14" s="15">
        <v>101.1</v>
      </c>
      <c r="I14" s="15">
        <v>10.4</v>
      </c>
      <c r="J14" s="15">
        <v>76.525</v>
      </c>
      <c r="K14" s="15">
        <v>72</v>
      </c>
      <c r="L14" s="15">
        <v>79.2</v>
      </c>
      <c r="M14" s="15">
        <v>65.77174133333334</v>
      </c>
      <c r="N14" s="15">
        <v>98.2</v>
      </c>
      <c r="O14" s="15">
        <v>118.9</v>
      </c>
      <c r="P14" s="15">
        <v>62.4306</v>
      </c>
      <c r="Q14" s="15">
        <v>85.25514795997499</v>
      </c>
      <c r="R14" s="15">
        <v>81.2</v>
      </c>
      <c r="S14" s="15">
        <v>109.3</v>
      </c>
      <c r="T14" s="15">
        <v>108</v>
      </c>
      <c r="U14" s="15">
        <v>141.7878</v>
      </c>
      <c r="V14" s="141"/>
      <c r="W14" s="31"/>
      <c r="X14" s="31"/>
      <c r="Y14" s="31"/>
    </row>
    <row r="15" spans="1:25" ht="15" customHeight="1">
      <c r="A15" s="1">
        <v>10</v>
      </c>
      <c r="B15"/>
      <c r="C15" s="76" t="s">
        <v>482</v>
      </c>
      <c r="D15" s="15">
        <f t="shared" si="0"/>
        <v>115.70460432414464</v>
      </c>
      <c r="E15" s="1">
        <v>8</v>
      </c>
      <c r="F15" s="15">
        <v>152.27416705500002</v>
      </c>
      <c r="G15" s="15">
        <v>86.39316840000001</v>
      </c>
      <c r="H15" s="15">
        <v>116</v>
      </c>
      <c r="I15" s="15">
        <v>65.1</v>
      </c>
      <c r="J15" s="15">
        <v>89.75</v>
      </c>
      <c r="K15" s="15">
        <v>90.2</v>
      </c>
      <c r="L15" s="15">
        <v>111.875</v>
      </c>
      <c r="M15" s="15">
        <v>97.90736400000002</v>
      </c>
      <c r="N15" s="15">
        <v>126.2</v>
      </c>
      <c r="O15" s="15">
        <v>162.7</v>
      </c>
      <c r="P15" s="15">
        <v>120.9106</v>
      </c>
      <c r="Q15" s="15">
        <v>78.45416108302499</v>
      </c>
      <c r="R15" s="15">
        <v>105</v>
      </c>
      <c r="S15" s="15">
        <v>152.4</v>
      </c>
      <c r="T15" s="15">
        <v>129.8</v>
      </c>
      <c r="U15" s="15">
        <v>163.5015888</v>
      </c>
      <c r="V15" s="141"/>
      <c r="W15" s="31"/>
      <c r="X15" s="31"/>
      <c r="Y15" s="31"/>
    </row>
    <row r="16" spans="1:25" ht="15" customHeight="1">
      <c r="A16" s="1">
        <v>11</v>
      </c>
      <c r="B16"/>
      <c r="C16" s="31" t="s">
        <v>796</v>
      </c>
      <c r="D16" s="15">
        <f t="shared" si="0"/>
        <v>114.60563943554585</v>
      </c>
      <c r="E16" s="1">
        <v>11</v>
      </c>
      <c r="F16" s="15">
        <v>152.1521199</v>
      </c>
      <c r="G16" s="15">
        <v>77.03803800000001</v>
      </c>
      <c r="H16" s="15">
        <v>110.8</v>
      </c>
      <c r="I16" s="15">
        <v>70.1</v>
      </c>
      <c r="J16" s="15">
        <v>103.925</v>
      </c>
      <c r="K16" s="15">
        <v>92.6</v>
      </c>
      <c r="L16" s="15">
        <v>130.9</v>
      </c>
      <c r="M16" s="15">
        <v>110.16141466666666</v>
      </c>
      <c r="N16" s="15">
        <v>107.5</v>
      </c>
      <c r="O16" s="15">
        <v>167.7</v>
      </c>
      <c r="P16" s="15">
        <v>102.1069</v>
      </c>
      <c r="Q16" s="15">
        <v>74.79547953097499</v>
      </c>
      <c r="R16" s="15">
        <v>102.7</v>
      </c>
      <c r="S16" s="15">
        <v>144.4</v>
      </c>
      <c r="T16" s="15">
        <v>127.7</v>
      </c>
      <c r="U16" s="15">
        <v>171.4720887</v>
      </c>
      <c r="V16" s="141"/>
      <c r="W16" s="31"/>
      <c r="X16" s="31"/>
      <c r="Y16" s="31"/>
    </row>
    <row r="17" spans="1:25" ht="15" customHeight="1">
      <c r="A17" s="13">
        <v>12</v>
      </c>
      <c r="B17" s="37"/>
      <c r="C17" s="70" t="s">
        <v>798</v>
      </c>
      <c r="D17" s="36">
        <f t="shared" si="0"/>
        <v>116.96373557432501</v>
      </c>
      <c r="E17" s="13">
        <v>6</v>
      </c>
      <c r="F17" s="36">
        <v>142.73414777250002</v>
      </c>
      <c r="G17" s="36">
        <v>90.30021</v>
      </c>
      <c r="H17" s="36">
        <v>120.8</v>
      </c>
      <c r="I17" s="36">
        <v>70.3</v>
      </c>
      <c r="J17" s="36">
        <v>120.45</v>
      </c>
      <c r="K17" s="36">
        <v>86.6</v>
      </c>
      <c r="L17" s="36">
        <v>143.4</v>
      </c>
      <c r="M17" s="36">
        <v>108.410836</v>
      </c>
      <c r="N17" s="36">
        <v>93.2</v>
      </c>
      <c r="O17" s="36">
        <v>160.7</v>
      </c>
      <c r="P17" s="36">
        <v>115.8638</v>
      </c>
      <c r="Q17" s="36">
        <v>75.83330426804997</v>
      </c>
      <c r="R17" s="36">
        <v>105.3</v>
      </c>
      <c r="S17" s="36">
        <v>130.9</v>
      </c>
      <c r="T17" s="36">
        <v>143</v>
      </c>
      <c r="U17" s="36">
        <v>196.5550257</v>
      </c>
      <c r="V17" s="141"/>
      <c r="W17" s="31"/>
      <c r="X17" s="31"/>
      <c r="Y17" s="31"/>
    </row>
    <row r="18" spans="1:25" ht="15" customHeight="1">
      <c r="A18" s="1">
        <v>13</v>
      </c>
      <c r="B18"/>
      <c r="C18" s="31" t="s">
        <v>799</v>
      </c>
      <c r="D18" s="15">
        <f t="shared" si="0"/>
        <v>120.52966904803633</v>
      </c>
      <c r="E18" s="1">
        <v>3</v>
      </c>
      <c r="F18" s="15">
        <v>143.36472474</v>
      </c>
      <c r="G18" s="15">
        <v>94.49369159999999</v>
      </c>
      <c r="H18" s="15">
        <v>120.4</v>
      </c>
      <c r="I18" s="15">
        <v>64.7</v>
      </c>
      <c r="J18" s="15">
        <v>115.525</v>
      </c>
      <c r="K18" s="15">
        <v>90</v>
      </c>
      <c r="L18" s="15">
        <v>144.325</v>
      </c>
      <c r="M18" s="15">
        <v>104.03438933333332</v>
      </c>
      <c r="N18" s="15">
        <v>126.7</v>
      </c>
      <c r="O18" s="15">
        <v>178.2</v>
      </c>
      <c r="P18" s="15">
        <v>124.4505</v>
      </c>
      <c r="Q18" s="15">
        <v>76.92206099917499</v>
      </c>
      <c r="R18" s="15">
        <v>101.3</v>
      </c>
      <c r="S18" s="15">
        <v>141.7</v>
      </c>
      <c r="T18" s="15">
        <v>126</v>
      </c>
      <c r="U18" s="15">
        <v>202.09487760000002</v>
      </c>
      <c r="V18" s="141"/>
      <c r="W18" s="31"/>
      <c r="X18" s="31"/>
      <c r="Y18" s="31"/>
    </row>
    <row r="19" spans="1:25" ht="15" customHeight="1">
      <c r="A19" s="1">
        <v>14</v>
      </c>
      <c r="B19"/>
      <c r="C19" s="75" t="s">
        <v>744</v>
      </c>
      <c r="D19" s="15">
        <f t="shared" si="0"/>
        <v>112.03892147571669</v>
      </c>
      <c r="E19" s="1">
        <v>16</v>
      </c>
      <c r="F19" s="15">
        <v>156.911958945</v>
      </c>
      <c r="G19" s="15">
        <v>89.31772080000002</v>
      </c>
      <c r="H19" s="15">
        <v>111</v>
      </c>
      <c r="I19" s="15">
        <v>68.9</v>
      </c>
      <c r="J19" s="15">
        <v>84.35</v>
      </c>
      <c r="K19" s="15">
        <v>84</v>
      </c>
      <c r="L19" s="15">
        <v>146.3</v>
      </c>
      <c r="M19" s="15">
        <v>98.03240533333333</v>
      </c>
      <c r="N19" s="15">
        <v>93.2</v>
      </c>
      <c r="O19" s="15">
        <v>162.4</v>
      </c>
      <c r="P19" s="15">
        <v>100.5322</v>
      </c>
      <c r="Q19" s="15">
        <v>82.20061558169998</v>
      </c>
      <c r="R19" s="15">
        <v>90.9</v>
      </c>
      <c r="S19" s="15">
        <v>140.3</v>
      </c>
      <c r="T19" s="15">
        <v>129.1</v>
      </c>
      <c r="U19" s="15">
        <v>203.7828276</v>
      </c>
      <c r="V19" s="141"/>
      <c r="W19" s="31"/>
      <c r="X19" s="31"/>
      <c r="Y19" s="31"/>
    </row>
    <row r="20" spans="1:25" ht="15" customHeight="1">
      <c r="A20" s="1">
        <v>15</v>
      </c>
      <c r="B20"/>
      <c r="C20" s="86" t="s">
        <v>485</v>
      </c>
      <c r="D20" s="15">
        <f t="shared" si="0"/>
        <v>109.74553354784226</v>
      </c>
      <c r="E20" s="1">
        <v>21</v>
      </c>
      <c r="F20" s="15">
        <v>140.51695779000002</v>
      </c>
      <c r="G20" s="15">
        <v>98.9621556</v>
      </c>
      <c r="H20" s="15">
        <v>110.8</v>
      </c>
      <c r="I20" s="15">
        <v>68.7</v>
      </c>
      <c r="J20" s="15">
        <v>96.225</v>
      </c>
      <c r="K20" s="15">
        <v>79.5</v>
      </c>
      <c r="L20" s="15">
        <v>133.1</v>
      </c>
      <c r="M20" s="15">
        <v>95.15645466666668</v>
      </c>
      <c r="N20" s="15">
        <v>108.9</v>
      </c>
      <c r="O20" s="15">
        <v>144</v>
      </c>
      <c r="P20" s="15">
        <v>111.6321</v>
      </c>
      <c r="Q20" s="15">
        <v>71.24480161312498</v>
      </c>
      <c r="R20" s="15">
        <v>90.8</v>
      </c>
      <c r="S20" s="15">
        <v>125.3</v>
      </c>
      <c r="T20" s="15">
        <v>130.3</v>
      </c>
      <c r="U20" s="15">
        <v>185.1377319</v>
      </c>
      <c r="V20" s="141"/>
      <c r="W20" s="31"/>
      <c r="X20" s="31"/>
      <c r="Y20" s="31"/>
    </row>
    <row r="21" spans="1:25" ht="15" customHeight="1">
      <c r="A21" s="13">
        <v>16</v>
      </c>
      <c r="B21" s="37"/>
      <c r="C21" s="165" t="s">
        <v>483</v>
      </c>
      <c r="D21" s="36">
        <f t="shared" si="0"/>
        <v>119.47675709554467</v>
      </c>
      <c r="E21" s="13">
        <v>4</v>
      </c>
      <c r="F21" s="36">
        <v>168.01825005000003</v>
      </c>
      <c r="G21" s="36">
        <v>108.91594560000003</v>
      </c>
      <c r="H21" s="36">
        <v>110.8</v>
      </c>
      <c r="I21" s="36">
        <v>56.7</v>
      </c>
      <c r="J21" s="36">
        <v>95.925</v>
      </c>
      <c r="K21" s="36">
        <v>97.8</v>
      </c>
      <c r="L21" s="36">
        <v>163.6</v>
      </c>
      <c r="M21" s="36">
        <v>102.22129</v>
      </c>
      <c r="N21" s="36">
        <v>109.1</v>
      </c>
      <c r="O21" s="36">
        <v>147.9</v>
      </c>
      <c r="P21" s="36">
        <v>102.275</v>
      </c>
      <c r="Q21" s="36">
        <v>77.91911368762499</v>
      </c>
      <c r="R21" s="36">
        <v>86.4</v>
      </c>
      <c r="S21" s="36">
        <v>157.5</v>
      </c>
      <c r="T21" s="36">
        <v>144.3</v>
      </c>
      <c r="U21" s="36">
        <v>231.8703156</v>
      </c>
      <c r="V21" s="141"/>
      <c r="W21" s="31"/>
      <c r="X21" s="31"/>
      <c r="Y21" s="31"/>
    </row>
    <row r="22" spans="1:25" ht="15" customHeight="1">
      <c r="A22" s="1">
        <v>17</v>
      </c>
      <c r="B22"/>
      <c r="C22" s="86" t="s">
        <v>484</v>
      </c>
      <c r="D22" s="15">
        <f t="shared" si="0"/>
        <v>109.62225467730357</v>
      </c>
      <c r="E22" s="1">
        <v>22</v>
      </c>
      <c r="F22" s="15">
        <v>154.6947689625</v>
      </c>
      <c r="G22" s="94">
        <v>107.8389312</v>
      </c>
      <c r="H22" s="15">
        <v>108</v>
      </c>
      <c r="I22" s="15">
        <v>62</v>
      </c>
      <c r="J22" s="15">
        <v>85.45</v>
      </c>
      <c r="K22" s="15">
        <v>79.4</v>
      </c>
      <c r="L22" s="15">
        <v>111.6</v>
      </c>
      <c r="M22" s="15">
        <v>102.40885200000001</v>
      </c>
      <c r="N22" s="15">
        <v>106.3</v>
      </c>
      <c r="O22" s="15">
        <v>141.4</v>
      </c>
      <c r="P22" s="15">
        <v>97.4821</v>
      </c>
      <c r="Q22" s="15">
        <v>68.23691331974999</v>
      </c>
      <c r="R22" s="15">
        <v>108.7</v>
      </c>
      <c r="S22" s="15">
        <v>141.3</v>
      </c>
      <c r="T22" s="15">
        <v>121.9</v>
      </c>
      <c r="U22" s="15">
        <v>199.9309257</v>
      </c>
      <c r="V22" s="141"/>
      <c r="W22" s="31"/>
      <c r="X22" s="31"/>
      <c r="Y22" s="31"/>
    </row>
    <row r="23" spans="1:25" ht="15" customHeight="1">
      <c r="A23" s="1">
        <v>18</v>
      </c>
      <c r="B23"/>
      <c r="C23" s="86" t="s">
        <v>801</v>
      </c>
      <c r="D23" s="15">
        <f t="shared" si="0"/>
        <v>102.24354282095477</v>
      </c>
      <c r="E23" s="1">
        <v>33</v>
      </c>
      <c r="F23" s="15">
        <v>148.4296816725</v>
      </c>
      <c r="G23" s="94">
        <v>101.0331168</v>
      </c>
      <c r="H23" s="15">
        <v>89.1</v>
      </c>
      <c r="I23" s="15">
        <v>40.4</v>
      </c>
      <c r="J23" s="15">
        <v>97.65</v>
      </c>
      <c r="K23" s="15">
        <v>53.3</v>
      </c>
      <c r="L23" s="15">
        <v>106.1</v>
      </c>
      <c r="M23" s="15">
        <v>99.65794266666667</v>
      </c>
      <c r="N23" s="15">
        <v>104.1</v>
      </c>
      <c r="O23" s="15">
        <v>131.6</v>
      </c>
      <c r="P23" s="15">
        <v>101.7423</v>
      </c>
      <c r="Q23" s="15">
        <v>76.39655835419998</v>
      </c>
      <c r="R23" s="15">
        <v>87.4</v>
      </c>
      <c r="S23" s="15">
        <v>127</v>
      </c>
      <c r="T23" s="15">
        <v>107.9</v>
      </c>
      <c r="U23" s="15">
        <v>220.6927107</v>
      </c>
      <c r="V23" s="141"/>
      <c r="W23" s="31"/>
      <c r="X23" s="31"/>
      <c r="Y23" s="31"/>
    </row>
    <row r="24" spans="1:25" ht="15" customHeight="1">
      <c r="A24" s="1">
        <v>19</v>
      </c>
      <c r="B24"/>
      <c r="C24" s="76" t="s">
        <v>803</v>
      </c>
      <c r="D24" s="15">
        <f t="shared" si="0"/>
        <v>107.4341645070643</v>
      </c>
      <c r="E24" s="1">
        <v>25</v>
      </c>
      <c r="F24" s="15">
        <v>142.591759425</v>
      </c>
      <c r="G24" s="94">
        <v>83.60897159999999</v>
      </c>
      <c r="H24" s="15">
        <v>104.7</v>
      </c>
      <c r="I24" s="15">
        <v>44.9</v>
      </c>
      <c r="J24" s="15">
        <v>89.7</v>
      </c>
      <c r="K24" s="15">
        <v>84.6</v>
      </c>
      <c r="L24" s="15">
        <v>117</v>
      </c>
      <c r="M24" s="15">
        <v>98.094926</v>
      </c>
      <c r="N24" s="15">
        <v>104.5</v>
      </c>
      <c r="O24" s="15">
        <v>162</v>
      </c>
      <c r="P24" s="15">
        <v>107.136</v>
      </c>
      <c r="Q24" s="15">
        <v>67.54664607389998</v>
      </c>
      <c r="R24" s="15">
        <v>96.7</v>
      </c>
      <c r="S24" s="15">
        <v>123.8</v>
      </c>
      <c r="T24" s="15">
        <v>122.1</v>
      </c>
      <c r="U24" s="15">
        <v>179.4797235</v>
      </c>
      <c r="V24" s="141"/>
      <c r="W24" s="31"/>
      <c r="X24" s="31"/>
      <c r="Y24" s="31"/>
    </row>
    <row r="25" spans="1:25" ht="15" customHeight="1">
      <c r="A25" s="13">
        <v>20</v>
      </c>
      <c r="B25" s="37"/>
      <c r="C25" s="101" t="s">
        <v>203</v>
      </c>
      <c r="D25" s="36">
        <f t="shared" si="0"/>
        <v>107.31883372641785</v>
      </c>
      <c r="E25" s="13">
        <v>26</v>
      </c>
      <c r="F25" s="36">
        <v>150.64687165500004</v>
      </c>
      <c r="G25" s="69">
        <v>101.92394519999999</v>
      </c>
      <c r="H25" s="36">
        <v>99.1</v>
      </c>
      <c r="I25" s="36">
        <v>48.8</v>
      </c>
      <c r="J25" s="36">
        <v>72.25</v>
      </c>
      <c r="K25" s="36">
        <v>70.3</v>
      </c>
      <c r="L25" s="36">
        <v>112.775</v>
      </c>
      <c r="M25" s="36">
        <v>97.53224</v>
      </c>
      <c r="N25" s="36">
        <v>107.7</v>
      </c>
      <c r="O25" s="36">
        <v>137.5</v>
      </c>
      <c r="P25" s="36">
        <v>108.846</v>
      </c>
      <c r="Q25" s="36">
        <v>83.28961531484997</v>
      </c>
      <c r="R25" s="36">
        <v>80.4</v>
      </c>
      <c r="S25" s="36">
        <v>149.6</v>
      </c>
      <c r="T25" s="36">
        <v>130.6</v>
      </c>
      <c r="U25" s="36">
        <v>210.13289550000002</v>
      </c>
      <c r="V25" s="141"/>
      <c r="W25" s="31"/>
      <c r="X25" s="31"/>
      <c r="Y25" s="31"/>
    </row>
    <row r="26" spans="1:25" ht="15" customHeight="1">
      <c r="A26" s="1">
        <v>21</v>
      </c>
      <c r="B26"/>
      <c r="C26" s="76" t="s">
        <v>205</v>
      </c>
      <c r="D26" s="15">
        <f t="shared" si="0"/>
        <v>115.07958164903928</v>
      </c>
      <c r="E26" s="1">
        <v>9</v>
      </c>
      <c r="F26" s="15">
        <v>172.1068297425</v>
      </c>
      <c r="G26" s="94">
        <v>115.48401480000001</v>
      </c>
      <c r="H26" s="15">
        <v>97.5</v>
      </c>
      <c r="I26" s="15">
        <v>51</v>
      </c>
      <c r="J26" s="15">
        <v>87.375</v>
      </c>
      <c r="K26" s="15">
        <v>75.7</v>
      </c>
      <c r="L26" s="15">
        <v>123.35</v>
      </c>
      <c r="M26" s="15">
        <v>99.032736</v>
      </c>
      <c r="N26" s="15">
        <v>125.3</v>
      </c>
      <c r="O26" s="15">
        <v>154.3</v>
      </c>
      <c r="P26" s="15">
        <v>109.6087</v>
      </c>
      <c r="Q26" s="15">
        <v>82.85686254404999</v>
      </c>
      <c r="R26" s="15">
        <v>97.8</v>
      </c>
      <c r="S26" s="15">
        <v>146.9</v>
      </c>
      <c r="T26" s="15">
        <v>123.8</v>
      </c>
      <c r="U26" s="15">
        <v>201.068604</v>
      </c>
      <c r="V26" s="141"/>
      <c r="W26" s="31"/>
      <c r="X26" s="31"/>
      <c r="Y26" s="31"/>
    </row>
    <row r="27" spans="1:25" ht="15" customHeight="1">
      <c r="A27" s="1">
        <v>22</v>
      </c>
      <c r="B27"/>
      <c r="C27" s="75" t="s">
        <v>493</v>
      </c>
      <c r="D27" s="15">
        <f t="shared" si="0"/>
        <v>84.99278862870715</v>
      </c>
      <c r="E27" s="1">
        <v>36</v>
      </c>
      <c r="F27" s="15">
        <v>114.37852542750002</v>
      </c>
      <c r="G27" s="94">
        <v>77.424732</v>
      </c>
      <c r="H27" s="15">
        <v>77</v>
      </c>
      <c r="I27" s="15">
        <v>57.7</v>
      </c>
      <c r="J27" s="15">
        <v>89.4</v>
      </c>
      <c r="K27" s="15">
        <v>92.3</v>
      </c>
      <c r="L27" s="15">
        <v>83.05</v>
      </c>
      <c r="M27" s="15">
        <v>63.958642</v>
      </c>
      <c r="N27" s="15">
        <v>90.9</v>
      </c>
      <c r="O27" s="15">
        <v>129</v>
      </c>
      <c r="P27" s="15">
        <v>92.5791</v>
      </c>
      <c r="Q27" s="15">
        <v>69.80804137439999</v>
      </c>
      <c r="R27" s="15">
        <v>57.2</v>
      </c>
      <c r="S27" s="15">
        <v>71.9</v>
      </c>
      <c r="T27" s="15">
        <v>81</v>
      </c>
      <c r="U27" s="15">
        <v>159.9535179</v>
      </c>
      <c r="V27" s="141"/>
      <c r="W27" s="31"/>
      <c r="X27" s="31"/>
      <c r="Y27" s="31"/>
    </row>
    <row r="28" spans="1:25" ht="15" customHeight="1">
      <c r="A28" s="1">
        <v>23</v>
      </c>
      <c r="B28"/>
      <c r="C28" s="86" t="s">
        <v>486</v>
      </c>
      <c r="D28" s="15">
        <f t="shared" si="0"/>
        <v>111.86886408185116</v>
      </c>
      <c r="E28" s="1">
        <v>17</v>
      </c>
      <c r="F28" s="15">
        <v>153.67770933750003</v>
      </c>
      <c r="G28" s="94">
        <v>96.4787208</v>
      </c>
      <c r="H28" s="15">
        <v>106.3</v>
      </c>
      <c r="I28" s="15">
        <v>56.5</v>
      </c>
      <c r="J28" s="15">
        <v>88.825</v>
      </c>
      <c r="K28" s="15">
        <v>87.3</v>
      </c>
      <c r="L28" s="15">
        <v>110.675</v>
      </c>
      <c r="M28" s="15">
        <v>107.16042266666666</v>
      </c>
      <c r="N28" s="15">
        <v>106.3</v>
      </c>
      <c r="O28" s="15">
        <v>175.6</v>
      </c>
      <c r="P28" s="15">
        <v>95.7028</v>
      </c>
      <c r="Q28" s="15">
        <v>77.94444434174997</v>
      </c>
      <c r="R28" s="15">
        <v>78.3</v>
      </c>
      <c r="S28" s="15">
        <v>140.3</v>
      </c>
      <c r="T28" s="15">
        <v>141.6</v>
      </c>
      <c r="U28" s="15">
        <v>214.03205999999997</v>
      </c>
      <c r="V28" s="141"/>
      <c r="W28" s="31"/>
      <c r="X28" s="31"/>
      <c r="Y28" s="31"/>
    </row>
    <row r="29" spans="1:25" ht="15" customHeight="1">
      <c r="A29" s="13">
        <v>24</v>
      </c>
      <c r="B29" s="37"/>
      <c r="C29" s="165" t="s">
        <v>487</v>
      </c>
      <c r="D29" s="36">
        <f t="shared" si="0"/>
        <v>116.49196601440417</v>
      </c>
      <c r="E29" s="13">
        <v>7</v>
      </c>
      <c r="F29" s="36">
        <v>152.925085215</v>
      </c>
      <c r="G29" s="69">
        <v>106.08018960000001</v>
      </c>
      <c r="H29" s="36">
        <v>118.9</v>
      </c>
      <c r="I29" s="36">
        <v>49.2</v>
      </c>
      <c r="J29" s="36">
        <v>103.55</v>
      </c>
      <c r="K29" s="36">
        <v>94.6</v>
      </c>
      <c r="L29" s="36">
        <v>118.4</v>
      </c>
      <c r="M29" s="36">
        <v>96.15678533333333</v>
      </c>
      <c r="N29" s="36">
        <v>102.6</v>
      </c>
      <c r="O29" s="36">
        <v>179.1</v>
      </c>
      <c r="P29" s="36">
        <v>117.909</v>
      </c>
      <c r="Q29" s="36">
        <v>68.56646405332498</v>
      </c>
      <c r="R29" s="36">
        <v>88.6</v>
      </c>
      <c r="S29" s="36">
        <v>139.9</v>
      </c>
      <c r="T29" s="36">
        <v>143.6</v>
      </c>
      <c r="U29" s="36">
        <v>237.58233840000003</v>
      </c>
      <c r="V29" s="141"/>
      <c r="W29" s="31"/>
      <c r="X29" s="31"/>
      <c r="Y29" s="31"/>
    </row>
    <row r="30" spans="1:25" ht="15" customHeight="1">
      <c r="A30" s="1">
        <v>25</v>
      </c>
      <c r="B30"/>
      <c r="C30" s="86" t="s">
        <v>488</v>
      </c>
      <c r="D30" s="15">
        <f t="shared" si="0"/>
        <v>114.77275353573096</v>
      </c>
      <c r="E30" s="1">
        <v>10</v>
      </c>
      <c r="F30" s="15">
        <v>134.3942588475</v>
      </c>
      <c r="G30" s="94">
        <v>101.45704800000001</v>
      </c>
      <c r="H30" s="15">
        <v>122.1</v>
      </c>
      <c r="I30" s="15">
        <v>68.6</v>
      </c>
      <c r="J30" s="15">
        <v>104.325</v>
      </c>
      <c r="K30" s="15">
        <v>86.9</v>
      </c>
      <c r="L30" s="15">
        <v>121.1</v>
      </c>
      <c r="M30" s="15">
        <v>95.03141333333333</v>
      </c>
      <c r="N30" s="15">
        <v>108.4</v>
      </c>
      <c r="O30" s="15">
        <v>168.6</v>
      </c>
      <c r="P30" s="15">
        <v>101.0317</v>
      </c>
      <c r="Q30" s="15">
        <v>65.77912931939997</v>
      </c>
      <c r="R30" s="15">
        <v>103.9</v>
      </c>
      <c r="S30" s="15">
        <v>155</v>
      </c>
      <c r="T30" s="15">
        <v>138.8</v>
      </c>
      <c r="U30" s="15">
        <v>185.5293363</v>
      </c>
      <c r="V30" s="141"/>
      <c r="W30" s="31"/>
      <c r="X30" s="31"/>
      <c r="Y30" s="31"/>
    </row>
    <row r="31" spans="1:25" ht="15" customHeight="1">
      <c r="A31" s="1">
        <v>26</v>
      </c>
      <c r="B31"/>
      <c r="C31" s="86" t="s">
        <v>489</v>
      </c>
      <c r="D31" s="15">
        <f t="shared" si="0"/>
        <v>111.1562313651518</v>
      </c>
      <c r="E31" s="1">
        <v>20</v>
      </c>
      <c r="F31" s="15">
        <v>146.00907976500002</v>
      </c>
      <c r="G31" s="94">
        <v>114.48720360000002</v>
      </c>
      <c r="H31" s="15">
        <v>106</v>
      </c>
      <c r="I31" s="15">
        <v>60.3</v>
      </c>
      <c r="J31" s="15">
        <v>108.25</v>
      </c>
      <c r="K31" s="15">
        <v>90.1</v>
      </c>
      <c r="L31" s="15">
        <v>125.125</v>
      </c>
      <c r="M31" s="15">
        <v>93.218314</v>
      </c>
      <c r="N31" s="15">
        <v>96</v>
      </c>
      <c r="O31" s="15">
        <v>175</v>
      </c>
      <c r="P31" s="15">
        <v>101.9545</v>
      </c>
      <c r="Q31" s="15">
        <v>69.04314174712499</v>
      </c>
      <c r="R31" s="15">
        <v>97.1</v>
      </c>
      <c r="S31" s="15">
        <v>108.4</v>
      </c>
      <c r="T31" s="15">
        <v>125.5</v>
      </c>
      <c r="U31" s="15">
        <v>239.68552409999998</v>
      </c>
      <c r="V31" s="141"/>
      <c r="W31" s="31"/>
      <c r="X31" s="31"/>
      <c r="Y31" s="31"/>
    </row>
    <row r="32" spans="1:25" ht="15" customHeight="1">
      <c r="A32" s="1">
        <v>27</v>
      </c>
      <c r="B32"/>
      <c r="C32" s="31" t="s">
        <v>207</v>
      </c>
      <c r="D32" s="15">
        <f t="shared" si="0"/>
        <v>123.09173182588393</v>
      </c>
      <c r="E32" s="1">
        <v>2</v>
      </c>
      <c r="F32" s="15">
        <v>136.16394259499998</v>
      </c>
      <c r="G32" s="94">
        <v>119.11034520000001</v>
      </c>
      <c r="H32" s="15">
        <v>121.1</v>
      </c>
      <c r="I32" s="15">
        <v>65.2</v>
      </c>
      <c r="J32" s="15">
        <v>101.175</v>
      </c>
      <c r="K32" s="15">
        <v>93.7</v>
      </c>
      <c r="L32" s="15">
        <v>150.6</v>
      </c>
      <c r="M32" s="15">
        <v>101.65860400000001</v>
      </c>
      <c r="N32" s="15">
        <v>118.8</v>
      </c>
      <c r="O32" s="15">
        <v>174.5</v>
      </c>
      <c r="P32" s="15">
        <v>107.8514</v>
      </c>
      <c r="Q32" s="15">
        <v>86.02495376737498</v>
      </c>
      <c r="R32" s="15">
        <v>106.8</v>
      </c>
      <c r="S32" s="15">
        <v>164.9</v>
      </c>
      <c r="T32" s="15">
        <v>140.9</v>
      </c>
      <c r="U32" s="15">
        <v>236.9172861</v>
      </c>
      <c r="V32" s="141"/>
      <c r="W32" s="31"/>
      <c r="X32" s="31"/>
      <c r="Y32" s="31"/>
    </row>
    <row r="33" spans="1:25" ht="15" customHeight="1">
      <c r="A33" s="13">
        <v>28</v>
      </c>
      <c r="B33" s="37"/>
      <c r="C33" s="70" t="s">
        <v>315</v>
      </c>
      <c r="D33" s="36">
        <f t="shared" si="0"/>
        <v>125.39350967515536</v>
      </c>
      <c r="E33" s="13">
        <v>1</v>
      </c>
      <c r="F33" s="36">
        <v>145.58191472250002</v>
      </c>
      <c r="G33" s="69">
        <v>117.3917052</v>
      </c>
      <c r="H33" s="36">
        <v>117.8</v>
      </c>
      <c r="I33" s="36">
        <v>58.7</v>
      </c>
      <c r="J33" s="36">
        <v>104.75</v>
      </c>
      <c r="K33" s="36">
        <v>97.4</v>
      </c>
      <c r="L33" s="36">
        <v>127.675</v>
      </c>
      <c r="M33" s="36">
        <v>116.28844</v>
      </c>
      <c r="N33" s="36">
        <v>124.6</v>
      </c>
      <c r="O33" s="36">
        <v>193.1</v>
      </c>
      <c r="P33" s="36">
        <v>114.5082</v>
      </c>
      <c r="Q33" s="36">
        <v>83.313875529675</v>
      </c>
      <c r="R33" s="36">
        <v>98.9</v>
      </c>
      <c r="S33" s="36">
        <v>164.9</v>
      </c>
      <c r="T33" s="36">
        <v>149.3</v>
      </c>
      <c r="U33" s="36">
        <v>242.9736507</v>
      </c>
      <c r="V33" s="141"/>
      <c r="W33" s="31"/>
      <c r="X33" s="31"/>
      <c r="Y33" s="31"/>
    </row>
    <row r="34" spans="1:25" ht="15" customHeight="1">
      <c r="A34" s="1">
        <v>29</v>
      </c>
      <c r="B34"/>
      <c r="C34" s="75" t="s">
        <v>494</v>
      </c>
      <c r="D34" s="15">
        <f t="shared" si="0"/>
        <v>106.0667069975607</v>
      </c>
      <c r="E34" s="1">
        <v>31</v>
      </c>
      <c r="F34" s="15">
        <v>140.23218109500004</v>
      </c>
      <c r="G34" s="94">
        <v>101.657556</v>
      </c>
      <c r="H34" s="15">
        <v>111.4</v>
      </c>
      <c r="I34" s="15">
        <v>51.7</v>
      </c>
      <c r="J34" s="15">
        <v>87.5</v>
      </c>
      <c r="K34" s="15">
        <v>78.2</v>
      </c>
      <c r="L34" s="15">
        <v>144.325</v>
      </c>
      <c r="M34" s="15">
        <v>87.028768</v>
      </c>
      <c r="N34" s="15">
        <v>90.7</v>
      </c>
      <c r="O34" s="15">
        <v>146.7</v>
      </c>
      <c r="P34" s="15">
        <v>89.598</v>
      </c>
      <c r="Q34" s="15">
        <v>65.89239287084997</v>
      </c>
      <c r="R34" s="15">
        <v>87.1</v>
      </c>
      <c r="S34" s="15">
        <v>138.3</v>
      </c>
      <c r="T34" s="15">
        <v>116.3</v>
      </c>
      <c r="U34" s="15">
        <v>197.17619130000003</v>
      </c>
      <c r="V34" s="141"/>
      <c r="W34" s="31"/>
      <c r="X34" s="31"/>
      <c r="Y34" s="31"/>
    </row>
    <row r="35" spans="1:25" ht="15" customHeight="1">
      <c r="A35" s="1">
        <v>30</v>
      </c>
      <c r="B35"/>
      <c r="C35" s="86" t="s">
        <v>490</v>
      </c>
      <c r="D35" s="15">
        <f t="shared" si="0"/>
        <v>114.16093748367261</v>
      </c>
      <c r="E35" s="1">
        <v>13</v>
      </c>
      <c r="F35" s="15">
        <v>153.7794153</v>
      </c>
      <c r="G35" s="94">
        <v>87.49023360000001</v>
      </c>
      <c r="H35" s="15">
        <v>128.1</v>
      </c>
      <c r="I35" s="15">
        <v>70.5</v>
      </c>
      <c r="J35" s="15">
        <v>97.025</v>
      </c>
      <c r="K35" s="15">
        <v>86.6</v>
      </c>
      <c r="L35" s="15">
        <v>143.875</v>
      </c>
      <c r="M35" s="15">
        <v>104.15943066666667</v>
      </c>
      <c r="N35" s="15">
        <v>101.3</v>
      </c>
      <c r="O35" s="15">
        <v>173</v>
      </c>
      <c r="P35" s="15">
        <v>92.333</v>
      </c>
      <c r="Q35" s="15">
        <v>78.29104520474999</v>
      </c>
      <c r="R35" s="15">
        <v>97.8</v>
      </c>
      <c r="S35" s="15">
        <v>127</v>
      </c>
      <c r="T35" s="15">
        <v>127.5</v>
      </c>
      <c r="U35" s="15">
        <v>195.88322159999998</v>
      </c>
      <c r="V35" s="141"/>
      <c r="W35" s="31"/>
      <c r="X35" s="31"/>
      <c r="Y35" s="31"/>
    </row>
    <row r="36" spans="1:25" ht="15" customHeight="1">
      <c r="A36" s="1">
        <v>31</v>
      </c>
      <c r="B36"/>
      <c r="C36" s="31" t="s">
        <v>317</v>
      </c>
      <c r="D36" s="15">
        <f t="shared" si="0"/>
        <v>106.32719164614466</v>
      </c>
      <c r="E36" s="1">
        <v>30</v>
      </c>
      <c r="F36" s="15">
        <v>148.00251663</v>
      </c>
      <c r="G36" s="94">
        <v>91.58919</v>
      </c>
      <c r="H36" s="15">
        <v>120.1</v>
      </c>
      <c r="I36" s="15">
        <v>59</v>
      </c>
      <c r="J36" s="15">
        <v>72.85</v>
      </c>
      <c r="K36" s="15">
        <v>78</v>
      </c>
      <c r="L36" s="15">
        <v>111.45</v>
      </c>
      <c r="M36" s="15">
        <v>94.15612399999999</v>
      </c>
      <c r="N36" s="15">
        <v>114.9</v>
      </c>
      <c r="O36" s="15">
        <v>162</v>
      </c>
      <c r="P36" s="15">
        <v>62.1442</v>
      </c>
      <c r="Q36" s="15">
        <v>60.18865241602498</v>
      </c>
      <c r="R36" s="15">
        <v>110.6</v>
      </c>
      <c r="S36" s="15">
        <v>139.2</v>
      </c>
      <c r="T36" s="15">
        <v>123.4</v>
      </c>
      <c r="U36" s="15">
        <v>213.0935598</v>
      </c>
      <c r="V36" s="141"/>
      <c r="W36" s="31"/>
      <c r="X36" s="31"/>
      <c r="Y36" s="31"/>
    </row>
    <row r="37" spans="1:22" s="31" customFormat="1" ht="15" customHeight="1">
      <c r="A37" s="13">
        <v>32</v>
      </c>
      <c r="B37" s="37"/>
      <c r="C37" s="70" t="s">
        <v>347</v>
      </c>
      <c r="D37" s="36">
        <f t="shared" si="0"/>
        <v>108.62517757973217</v>
      </c>
      <c r="E37" s="13">
        <v>23</v>
      </c>
      <c r="F37" s="36">
        <v>149.69083560750002</v>
      </c>
      <c r="G37" s="69">
        <v>85.6426956</v>
      </c>
      <c r="H37" s="36">
        <v>114.3</v>
      </c>
      <c r="I37" s="36">
        <v>59</v>
      </c>
      <c r="J37" s="36">
        <v>77.25</v>
      </c>
      <c r="K37" s="36">
        <v>76</v>
      </c>
      <c r="L37" s="36">
        <v>159.075</v>
      </c>
      <c r="M37" s="36">
        <v>99.40786000000001</v>
      </c>
      <c r="N37" s="36">
        <v>113.4</v>
      </c>
      <c r="O37" s="36">
        <v>163.2</v>
      </c>
      <c r="P37" s="36">
        <v>61.0079</v>
      </c>
      <c r="Q37" s="36">
        <v>64.47819490874998</v>
      </c>
      <c r="R37" s="36">
        <v>102</v>
      </c>
      <c r="S37" s="36">
        <v>135.4</v>
      </c>
      <c r="T37" s="36">
        <v>119.9</v>
      </c>
      <c r="U37" s="36">
        <v>219.64955760000004</v>
      </c>
      <c r="V37" s="141"/>
    </row>
    <row r="38" spans="1:22" s="31" customFormat="1" ht="15" customHeight="1">
      <c r="A38" s="1">
        <v>33</v>
      </c>
      <c r="B38"/>
      <c r="C38" s="8" t="s">
        <v>166</v>
      </c>
      <c r="D38" s="15">
        <f t="shared" si="0"/>
        <v>106.38673978588393</v>
      </c>
      <c r="E38" s="1">
        <v>29</v>
      </c>
      <c r="F38" s="15">
        <v>145.45986756750003</v>
      </c>
      <c r="G38" s="94">
        <v>95.74543440000001</v>
      </c>
      <c r="H38" s="15">
        <v>107.3</v>
      </c>
      <c r="I38" s="15">
        <v>41</v>
      </c>
      <c r="J38" s="15">
        <v>86.15</v>
      </c>
      <c r="K38" s="15">
        <v>80.1</v>
      </c>
      <c r="L38" s="15">
        <v>97.2</v>
      </c>
      <c r="M38" s="15">
        <v>95.281496</v>
      </c>
      <c r="N38" s="15">
        <v>118.8</v>
      </c>
      <c r="O38" s="15">
        <v>164.2</v>
      </c>
      <c r="P38" s="15">
        <v>98.7346</v>
      </c>
      <c r="Q38" s="15">
        <v>65.542959034875</v>
      </c>
      <c r="R38" s="15">
        <v>84.4</v>
      </c>
      <c r="S38" s="15">
        <v>133</v>
      </c>
      <c r="T38" s="15">
        <v>117.5</v>
      </c>
      <c r="U38" s="15">
        <v>203.43848580000002</v>
      </c>
      <c r="V38" s="141"/>
    </row>
    <row r="39" spans="1:22" s="31" customFormat="1" ht="15" customHeight="1">
      <c r="A39" s="1">
        <v>34</v>
      </c>
      <c r="B39"/>
      <c r="C39" s="31" t="s">
        <v>160</v>
      </c>
      <c r="D39" s="15">
        <f t="shared" si="0"/>
        <v>111.4802984613607</v>
      </c>
      <c r="E39" s="1">
        <v>18</v>
      </c>
      <c r="F39" s="15">
        <v>153.77941530000004</v>
      </c>
      <c r="G39" s="94">
        <v>91.9014096</v>
      </c>
      <c r="H39" s="15">
        <v>116.1</v>
      </c>
      <c r="I39" s="15">
        <v>47.8</v>
      </c>
      <c r="J39" s="15">
        <v>81</v>
      </c>
      <c r="K39" s="15">
        <v>79.1</v>
      </c>
      <c r="L39" s="15">
        <v>124.4</v>
      </c>
      <c r="M39" s="15">
        <v>89.84219800000001</v>
      </c>
      <c r="N39" s="15">
        <v>113.9</v>
      </c>
      <c r="O39" s="15">
        <v>160.4</v>
      </c>
      <c r="P39" s="15">
        <v>111.8876</v>
      </c>
      <c r="Q39" s="15">
        <v>77.61355555904998</v>
      </c>
      <c r="R39" s="15">
        <v>89.2</v>
      </c>
      <c r="S39" s="15">
        <v>145</v>
      </c>
      <c r="T39" s="15">
        <v>126.6</v>
      </c>
      <c r="U39" s="15">
        <v>199.71149219999998</v>
      </c>
      <c r="V39" s="141"/>
    </row>
    <row r="40" spans="1:22" s="31" customFormat="1" ht="15" customHeight="1">
      <c r="A40" s="12">
        <v>35</v>
      </c>
      <c r="B40" s="30"/>
      <c r="C40" s="31" t="s">
        <v>496</v>
      </c>
      <c r="D40" s="15">
        <f t="shared" si="0"/>
        <v>98.0122991384887</v>
      </c>
      <c r="E40" s="1">
        <v>34</v>
      </c>
      <c r="F40" s="15">
        <v>144.4021255575</v>
      </c>
      <c r="G40" s="94">
        <v>88.6417224</v>
      </c>
      <c r="H40" s="15">
        <v>89.5</v>
      </c>
      <c r="I40" s="15">
        <v>75.3</v>
      </c>
      <c r="J40" s="15">
        <v>55.35</v>
      </c>
      <c r="K40" s="15">
        <v>60.3</v>
      </c>
      <c r="L40" s="15">
        <v>108.3</v>
      </c>
      <c r="M40" s="15">
        <v>79.02612266666667</v>
      </c>
      <c r="N40" s="15">
        <v>110.2</v>
      </c>
      <c r="O40" s="15">
        <v>138.6</v>
      </c>
      <c r="P40" s="15">
        <v>117.7395</v>
      </c>
      <c r="Q40" s="15">
        <v>63.11271731467499</v>
      </c>
      <c r="R40" s="15">
        <v>89.2</v>
      </c>
      <c r="S40" s="15">
        <v>116.7</v>
      </c>
      <c r="T40" s="15">
        <v>111.1</v>
      </c>
      <c r="U40" s="15">
        <v>217.2695481</v>
      </c>
      <c r="V40" s="141"/>
    </row>
    <row r="41" spans="1:22" s="31" customFormat="1" ht="15" customHeight="1" thickBot="1">
      <c r="A41" s="41">
        <v>36</v>
      </c>
      <c r="B41" s="40"/>
      <c r="C41" s="39" t="s">
        <v>495</v>
      </c>
      <c r="D41" s="45">
        <f t="shared" si="0"/>
        <v>104.34269217716191</v>
      </c>
      <c r="E41" s="41">
        <v>32</v>
      </c>
      <c r="F41" s="45">
        <v>135.6147303975</v>
      </c>
      <c r="G41" s="115">
        <v>95.126724</v>
      </c>
      <c r="H41" s="45">
        <v>106.5</v>
      </c>
      <c r="I41" s="45">
        <v>48.6</v>
      </c>
      <c r="J41" s="45">
        <v>77.8</v>
      </c>
      <c r="K41" s="45">
        <v>70.6</v>
      </c>
      <c r="L41" s="45">
        <v>119.5</v>
      </c>
      <c r="M41" s="45">
        <v>92.34302466666666</v>
      </c>
      <c r="N41" s="45">
        <v>100.4</v>
      </c>
      <c r="O41" s="45">
        <v>150.3</v>
      </c>
      <c r="P41" s="45">
        <v>94.8928</v>
      </c>
      <c r="Q41" s="45">
        <v>72.72041141609999</v>
      </c>
      <c r="R41" s="45">
        <v>80.9</v>
      </c>
      <c r="S41" s="45">
        <v>133.1</v>
      </c>
      <c r="T41" s="45">
        <v>131</v>
      </c>
      <c r="U41" s="45">
        <v>195.4376028</v>
      </c>
      <c r="V41" s="225"/>
    </row>
    <row r="42" spans="1:22" s="31" customFormat="1" ht="15" customHeight="1" thickTop="1">
      <c r="A42" s="33"/>
      <c r="D42" s="94"/>
      <c r="E42" s="33"/>
      <c r="F42" s="16"/>
      <c r="G42" s="16"/>
      <c r="H42" s="16"/>
      <c r="I42" s="16"/>
      <c r="J42" s="33"/>
      <c r="K42" s="33"/>
      <c r="L42" s="16"/>
      <c r="M42" s="11"/>
      <c r="N42" s="67"/>
      <c r="O42" s="11"/>
      <c r="P42" s="11"/>
      <c r="Q42" s="16"/>
      <c r="R42" s="33"/>
      <c r="S42" s="33"/>
      <c r="T42" s="16"/>
      <c r="U42" s="68"/>
      <c r="V42" s="124"/>
    </row>
    <row r="43" spans="1:22" s="31" customFormat="1" ht="15" customHeight="1">
      <c r="A43" s="33"/>
      <c r="B43" s="89"/>
      <c r="C43" s="90" t="s">
        <v>861</v>
      </c>
      <c r="D43" s="16">
        <f>AVERAGE(D6:D41)</f>
        <v>110.47601595297176</v>
      </c>
      <c r="E43" s="16"/>
      <c r="F43" s="16">
        <f>AVERAGE(F6:F41)</f>
        <v>145.218598423125</v>
      </c>
      <c r="G43" s="16">
        <f>AVERAGE(G6:G41)</f>
        <v>95.49392416666669</v>
      </c>
      <c r="H43" s="16">
        <f>AVERAGE(H6:H41)</f>
        <v>109.55277777777778</v>
      </c>
      <c r="I43" s="16">
        <f aca="true" t="shared" si="1" ref="I43:U43">AVERAGE(I6:I41)</f>
        <v>60.991666666666674</v>
      </c>
      <c r="J43" s="16">
        <f t="shared" si="1"/>
        <v>94.10208333333335</v>
      </c>
      <c r="K43" s="16">
        <f t="shared" si="1"/>
        <v>84.51666666666665</v>
      </c>
      <c r="L43" s="16">
        <f t="shared" si="1"/>
        <v>124.61388888888888</v>
      </c>
      <c r="M43" s="16">
        <f t="shared" si="1"/>
        <v>96.5961666851852</v>
      </c>
      <c r="N43" s="16">
        <f t="shared" si="1"/>
        <v>107.45555555555558</v>
      </c>
      <c r="O43" s="16">
        <f t="shared" si="1"/>
        <v>159.23333333333332</v>
      </c>
      <c r="P43" s="16">
        <f t="shared" si="1"/>
        <v>100.33666666666669</v>
      </c>
      <c r="Q43" s="16">
        <f t="shared" si="1"/>
        <v>73.21400628884997</v>
      </c>
      <c r="R43" s="16">
        <f t="shared" si="1"/>
        <v>93.95</v>
      </c>
      <c r="S43" s="16">
        <f t="shared" si="1"/>
        <v>136.3527777777778</v>
      </c>
      <c r="T43" s="16">
        <f t="shared" si="1"/>
        <v>126.02777777777783</v>
      </c>
      <c r="U43" s="16">
        <f t="shared" si="1"/>
        <v>197.03496614999997</v>
      </c>
      <c r="V43" s="80"/>
    </row>
    <row r="44" spans="1:22" s="66" customFormat="1" ht="15" customHeight="1">
      <c r="A44" s="20"/>
      <c r="B44" s="91"/>
      <c r="C44" s="90" t="s">
        <v>722</v>
      </c>
      <c r="D44" s="16"/>
      <c r="E44" s="16"/>
      <c r="F44" s="19"/>
      <c r="G44" s="19"/>
      <c r="H44" s="16"/>
      <c r="I44" s="19"/>
      <c r="J44" s="16"/>
      <c r="K44" s="190"/>
      <c r="L44" s="16"/>
      <c r="M44" s="5"/>
      <c r="N44" s="65"/>
      <c r="O44" s="16">
        <v>5</v>
      </c>
      <c r="P44" s="16">
        <v>9.75</v>
      </c>
      <c r="Q44" s="19"/>
      <c r="R44" s="16">
        <v>5.41</v>
      </c>
      <c r="S44" s="16">
        <v>4.13</v>
      </c>
      <c r="T44" s="16">
        <v>5.02</v>
      </c>
      <c r="U44" s="16"/>
      <c r="V44" s="80"/>
    </row>
    <row r="45" spans="2:22" ht="12.75">
      <c r="B45" s="71"/>
      <c r="C45" s="191" t="s">
        <v>581</v>
      </c>
      <c r="D45" s="65"/>
      <c r="E45" s="65"/>
      <c r="F45" s="65"/>
      <c r="G45" s="65"/>
      <c r="H45" s="65"/>
      <c r="I45" s="65">
        <v>8.8</v>
      </c>
      <c r="J45" s="65">
        <v>13.7</v>
      </c>
      <c r="K45" s="65">
        <v>8.9</v>
      </c>
      <c r="L45" s="65"/>
      <c r="M45" s="116"/>
      <c r="N45" s="94">
        <v>11.2</v>
      </c>
      <c r="O45" s="94">
        <v>8</v>
      </c>
      <c r="P45" s="94">
        <v>8.32</v>
      </c>
      <c r="Q45" s="65">
        <v>11</v>
      </c>
      <c r="R45" s="94">
        <v>6.92</v>
      </c>
      <c r="S45" s="94">
        <v>8.75</v>
      </c>
      <c r="T45" s="65">
        <v>7.75</v>
      </c>
      <c r="U45" s="65"/>
      <c r="V45" s="80"/>
    </row>
    <row r="46" spans="1:22" s="93" customFormat="1" ht="12.75">
      <c r="A46" s="18"/>
      <c r="C46" s="191" t="s">
        <v>721</v>
      </c>
      <c r="D46" s="65"/>
      <c r="E46" s="65"/>
      <c r="F46" s="65"/>
      <c r="G46" s="65"/>
      <c r="H46" s="65">
        <v>22.2</v>
      </c>
      <c r="I46" s="162">
        <v>8.7</v>
      </c>
      <c r="J46" s="65">
        <v>18.1</v>
      </c>
      <c r="K46" s="65">
        <v>13.9</v>
      </c>
      <c r="L46" s="65"/>
      <c r="M46" s="116"/>
      <c r="N46" s="94">
        <v>20</v>
      </c>
      <c r="O46" s="94">
        <v>20</v>
      </c>
      <c r="P46" s="94">
        <v>13.7</v>
      </c>
      <c r="Q46" s="65">
        <v>13.531500000000001</v>
      </c>
      <c r="R46" s="94">
        <v>13.2</v>
      </c>
      <c r="S46" s="94">
        <v>24.23</v>
      </c>
      <c r="T46" s="94">
        <v>15.9</v>
      </c>
      <c r="U46" s="65"/>
      <c r="V46" s="80"/>
    </row>
    <row r="47" spans="1:22" ht="12.75">
      <c r="A47" s="33"/>
      <c r="B47" s="31"/>
      <c r="C47" s="92" t="s">
        <v>287</v>
      </c>
      <c r="D47" s="20"/>
      <c r="E47" s="20"/>
      <c r="F47" s="20">
        <v>4</v>
      </c>
      <c r="G47" s="20">
        <v>3</v>
      </c>
      <c r="H47" s="20">
        <v>2</v>
      </c>
      <c r="I47" s="20">
        <v>3</v>
      </c>
      <c r="J47" s="33">
        <v>4</v>
      </c>
      <c r="K47" s="33">
        <v>3</v>
      </c>
      <c r="L47" s="20">
        <v>3</v>
      </c>
      <c r="M47" s="78">
        <v>3</v>
      </c>
      <c r="N47" s="222">
        <v>3</v>
      </c>
      <c r="O47" s="222">
        <v>3</v>
      </c>
      <c r="P47" s="222">
        <v>3</v>
      </c>
      <c r="Q47" s="67">
        <v>3</v>
      </c>
      <c r="R47" s="10">
        <v>2</v>
      </c>
      <c r="S47" s="10">
        <v>2</v>
      </c>
      <c r="T47" s="67">
        <v>3</v>
      </c>
      <c r="U47" s="33">
        <v>3</v>
      </c>
      <c r="V47" s="80"/>
    </row>
    <row r="48" spans="1:22" ht="15.75">
      <c r="A48" s="33"/>
      <c r="B48" s="31"/>
      <c r="C48" s="92"/>
      <c r="D48" s="20"/>
      <c r="E48" s="20"/>
      <c r="F48" s="65"/>
      <c r="G48" s="65"/>
      <c r="K48" s="167"/>
      <c r="L48" s="94"/>
      <c r="M48" s="94"/>
      <c r="N48" s="94"/>
      <c r="O48" s="16"/>
      <c r="Q48" s="94"/>
      <c r="R48" s="15"/>
      <c r="S48" s="15"/>
      <c r="T48" s="94"/>
      <c r="U48" s="16"/>
      <c r="V48" s="80"/>
    </row>
    <row r="49" spans="1:22" ht="15.75">
      <c r="A49" s="33"/>
      <c r="B49" s="31"/>
      <c r="C49" s="158" t="s">
        <v>109</v>
      </c>
      <c r="D49" s="20"/>
      <c r="E49" s="20"/>
      <c r="F49" s="65"/>
      <c r="G49" s="65"/>
      <c r="K49" s="167"/>
      <c r="L49" s="94"/>
      <c r="M49" s="94"/>
      <c r="N49" s="94"/>
      <c r="O49" s="16"/>
      <c r="Q49" s="94"/>
      <c r="R49" s="15"/>
      <c r="S49" s="15"/>
      <c r="T49" s="94"/>
      <c r="U49" s="16"/>
      <c r="V49" s="80"/>
    </row>
    <row r="50" spans="1:22" ht="14.25">
      <c r="A50" s="33"/>
      <c r="B50" s="31"/>
      <c r="C50" s="129" t="s">
        <v>633</v>
      </c>
      <c r="D50" s="33"/>
      <c r="E50" s="16"/>
      <c r="F50" s="16"/>
      <c r="G50" s="16"/>
      <c r="H50" s="16"/>
      <c r="J50" s="33"/>
      <c r="K50" s="33"/>
      <c r="L50" s="16"/>
      <c r="M50" s="81"/>
      <c r="N50" s="16"/>
      <c r="O50" s="16"/>
      <c r="P50" s="16"/>
      <c r="Q50" s="33"/>
      <c r="R50" s="11"/>
      <c r="S50" s="11"/>
      <c r="T50" s="10"/>
      <c r="V50" s="80"/>
    </row>
    <row r="51" spans="3:22" ht="14.25">
      <c r="C51" s="129"/>
      <c r="D51" s="10"/>
      <c r="J51" s="33"/>
      <c r="K51" s="33"/>
      <c r="L51" s="16"/>
      <c r="M51" s="81"/>
      <c r="N51" s="16"/>
      <c r="O51" s="16"/>
      <c r="P51" s="11"/>
      <c r="Q51" s="33"/>
      <c r="R51" s="12"/>
      <c r="S51" s="12"/>
      <c r="T51" s="10"/>
      <c r="V51" s="80"/>
    </row>
    <row r="52" spans="4:22" ht="18">
      <c r="D52" s="10"/>
      <c r="K52" s="223"/>
      <c r="L52" s="224"/>
      <c r="M52" s="81"/>
      <c r="N52" s="16"/>
      <c r="O52" s="16"/>
      <c r="P52" s="11"/>
      <c r="Q52" s="33"/>
      <c r="R52" s="12"/>
      <c r="S52" s="12"/>
      <c r="T52" s="10"/>
      <c r="V52" s="80"/>
    </row>
    <row r="53" spans="4:22" ht="18">
      <c r="D53" s="10"/>
      <c r="H53"/>
      <c r="I53" s="3"/>
      <c r="J53" s="79"/>
      <c r="K53" s="223"/>
      <c r="L53" s="224"/>
      <c r="M53" s="81"/>
      <c r="N53" s="16"/>
      <c r="O53" s="16"/>
      <c r="P53" s="11"/>
      <c r="Q53" s="33"/>
      <c r="R53" s="12"/>
      <c r="S53" s="12"/>
      <c r="T53" s="10"/>
      <c r="V53" s="80"/>
    </row>
    <row r="54" spans="4:22" ht="18">
      <c r="D54" s="10"/>
      <c r="H54"/>
      <c r="I54"/>
      <c r="K54" s="223"/>
      <c r="L54" s="224"/>
      <c r="M54" s="81"/>
      <c r="N54" s="33"/>
      <c r="O54" s="20"/>
      <c r="P54" s="11"/>
      <c r="Q54" s="33"/>
      <c r="R54" s="12"/>
      <c r="S54" s="12"/>
      <c r="T54" s="10"/>
      <c r="V54" s="80"/>
    </row>
    <row r="55" spans="4:22" ht="12.75">
      <c r="D55" s="10"/>
      <c r="H55"/>
      <c r="I55"/>
      <c r="L55" s="16"/>
      <c r="M55" s="81"/>
      <c r="N55" s="11"/>
      <c r="O55" s="20"/>
      <c r="P55" s="11"/>
      <c r="Q55" s="33"/>
      <c r="R55" s="142"/>
      <c r="S55" s="142"/>
      <c r="T55" s="10"/>
      <c r="V55" s="80"/>
    </row>
    <row r="56" spans="4:22" ht="12.75">
      <c r="D56" s="10"/>
      <c r="H56"/>
      <c r="I56"/>
      <c r="L56" s="16"/>
      <c r="M56" s="81"/>
      <c r="N56" s="11"/>
      <c r="O56" s="16"/>
      <c r="P56" s="11"/>
      <c r="Q56" s="33"/>
      <c r="R56" s="33"/>
      <c r="S56" s="33"/>
      <c r="T56" s="10"/>
      <c r="V56" s="80"/>
    </row>
    <row r="57" spans="4:20" ht="12.75">
      <c r="D57" s="10"/>
      <c r="I57" s="68"/>
      <c r="M57" s="52"/>
      <c r="N57" s="52"/>
      <c r="Q57" s="10"/>
      <c r="R57" s="10"/>
      <c r="S57" s="10"/>
      <c r="T57" s="10"/>
    </row>
    <row r="58" spans="4:14" ht="12.75">
      <c r="D58" s="71"/>
      <c r="I58" s="68"/>
      <c r="M58" s="80"/>
      <c r="N58" s="80"/>
    </row>
    <row r="59" spans="4:9" ht="12.75">
      <c r="D59" s="71"/>
      <c r="I59" s="68"/>
    </row>
    <row r="60" spans="4:9" ht="12.75">
      <c r="D60" s="71"/>
      <c r="I60" s="65"/>
    </row>
    <row r="61" spans="4:8" ht="12.75">
      <c r="D61" s="71"/>
      <c r="H61" s="16"/>
    </row>
    <row r="62" spans="4:9" ht="12.75">
      <c r="D62" s="71"/>
      <c r="I62" s="65"/>
    </row>
    <row r="63" spans="4:8" ht="12.75">
      <c r="D63" s="71"/>
      <c r="H63" s="16"/>
    </row>
    <row r="64" ht="12.75">
      <c r="D64" s="71"/>
    </row>
    <row r="65" spans="4:8" ht="12.75">
      <c r="D65" s="71"/>
      <c r="H65" s="16"/>
    </row>
    <row r="66" ht="12.75">
      <c r="D66" s="71"/>
    </row>
    <row r="67" ht="12.75">
      <c r="D67" s="71"/>
    </row>
    <row r="68" ht="12.75">
      <c r="D68" s="71"/>
    </row>
    <row r="69" ht="12.75">
      <c r="D69" s="71"/>
    </row>
    <row r="70" ht="12.75">
      <c r="D70" s="71"/>
    </row>
    <row r="71" ht="12.75">
      <c r="D71" s="71"/>
    </row>
    <row r="72" ht="12.75">
      <c r="D72" s="71"/>
    </row>
    <row r="73" ht="12.75">
      <c r="D73" s="71"/>
    </row>
    <row r="74" ht="12.75">
      <c r="D74" s="71"/>
    </row>
    <row r="75" ht="12.75">
      <c r="D75" s="71"/>
    </row>
    <row r="76" ht="12.75">
      <c r="D76" s="71"/>
    </row>
    <row r="77" ht="12.75">
      <c r="D77" s="71"/>
    </row>
    <row r="78" ht="12.75">
      <c r="D78" s="71"/>
    </row>
    <row r="79" ht="12.75">
      <c r="D79" s="71"/>
    </row>
    <row r="80" ht="12.75">
      <c r="D80" s="71"/>
    </row>
    <row r="81" ht="12.75">
      <c r="D81" s="71"/>
    </row>
    <row r="82" ht="12.75">
      <c r="D82" s="71"/>
    </row>
    <row r="83" ht="12.75">
      <c r="D83" s="71"/>
    </row>
    <row r="84" ht="12.75">
      <c r="D84" s="71"/>
    </row>
    <row r="85" ht="12.75">
      <c r="D85" s="71"/>
    </row>
  </sheetData>
  <printOptions horizontalCentered="1" verticalCentered="1"/>
  <pageMargins left="0.5" right="0.5" top="1" bottom="1" header="0.5" footer="0.5"/>
  <pageSetup horizontalDpi="600" verticalDpi="600" orientation="landscape" scale="63"/>
  <headerFooter alignWithMargins="0"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R2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22.7109375" style="0" customWidth="1"/>
    <col min="4" max="4" width="3.00390625" style="0" customWidth="1"/>
    <col min="5" max="6" width="9.421875" style="0" customWidth="1"/>
    <col min="7" max="15" width="9.28125" style="5" customWidth="1"/>
    <col min="16" max="16" width="9.140625" style="5" customWidth="1"/>
    <col min="17" max="17" width="9.140625" style="1" customWidth="1"/>
    <col min="18" max="16384" width="8.8515625" style="0" customWidth="1"/>
  </cols>
  <sheetData>
    <row r="1" ht="12.75">
      <c r="A1" s="108"/>
    </row>
    <row r="2" ht="15">
      <c r="B2" s="24" t="s">
        <v>59</v>
      </c>
    </row>
    <row r="5" ht="12.75">
      <c r="C5" t="s">
        <v>519</v>
      </c>
    </row>
    <row r="6" spans="3:15" ht="13.5" thickBot="1">
      <c r="C6" s="40" t="s">
        <v>680</v>
      </c>
      <c r="D6" s="40"/>
      <c r="E6" s="328" t="s">
        <v>60</v>
      </c>
      <c r="F6" s="328" t="s">
        <v>61</v>
      </c>
      <c r="G6" s="329" t="s">
        <v>62</v>
      </c>
      <c r="H6" s="329" t="s">
        <v>63</v>
      </c>
      <c r="I6" s="329"/>
      <c r="J6" s="329" t="s">
        <v>64</v>
      </c>
      <c r="K6" s="329" t="s">
        <v>65</v>
      </c>
      <c r="L6" s="329" t="s">
        <v>66</v>
      </c>
      <c r="M6" s="330"/>
      <c r="N6" s="330"/>
      <c r="O6" s="330"/>
    </row>
    <row r="7" spans="3:15" ht="13.5" thickTop="1">
      <c r="C7" s="314" t="s">
        <v>67</v>
      </c>
      <c r="D7" s="314"/>
      <c r="E7" s="331">
        <v>85</v>
      </c>
      <c r="F7" s="331">
        <v>97.1</v>
      </c>
      <c r="G7" s="5">
        <v>93.1</v>
      </c>
      <c r="H7" s="22">
        <v>104.24814751722856</v>
      </c>
      <c r="I7" s="11"/>
      <c r="J7" s="11">
        <f aca="true" t="shared" si="0" ref="J7:J25">AVERAGE(E7:F7)</f>
        <v>91.05</v>
      </c>
      <c r="K7" s="11">
        <f>AVERAGE(E7:G7)</f>
        <v>91.73333333333333</v>
      </c>
      <c r="L7" s="62">
        <f>AVERAGE(E7:H7)</f>
        <v>94.86203687930714</v>
      </c>
      <c r="M7" s="11"/>
      <c r="N7" s="11"/>
      <c r="O7" s="11"/>
    </row>
    <row r="8" spans="3:15" ht="12.75">
      <c r="C8" s="314" t="s">
        <v>68</v>
      </c>
      <c r="D8" s="314"/>
      <c r="E8" s="331">
        <v>91.7</v>
      </c>
      <c r="F8" s="331">
        <v>103.2</v>
      </c>
      <c r="G8" s="5">
        <v>91.5</v>
      </c>
      <c r="H8" s="22">
        <v>114.27734965160712</v>
      </c>
      <c r="I8" s="11"/>
      <c r="J8" s="11">
        <f t="shared" si="0"/>
        <v>97.45</v>
      </c>
      <c r="K8" s="11">
        <f>AVERAGE(E8:G8)</f>
        <v>95.46666666666665</v>
      </c>
      <c r="L8" s="62">
        <f>AVERAGE(E8:H8)</f>
        <v>100.16933741290177</v>
      </c>
      <c r="M8" s="11"/>
      <c r="N8" s="11"/>
      <c r="O8" s="11"/>
    </row>
    <row r="9" spans="3:15" ht="12.75">
      <c r="C9" s="314" t="s">
        <v>149</v>
      </c>
      <c r="D9" s="314"/>
      <c r="E9" s="331">
        <v>106.9</v>
      </c>
      <c r="F9" s="331">
        <v>116.7</v>
      </c>
      <c r="G9" s="5">
        <v>112.5</v>
      </c>
      <c r="H9" s="296">
        <v>133.53276518051965</v>
      </c>
      <c r="I9" s="11"/>
      <c r="J9" s="11">
        <f t="shared" si="0"/>
        <v>111.80000000000001</v>
      </c>
      <c r="K9" s="11">
        <f>AVERAGE(E9:G9)</f>
        <v>112.03333333333335</v>
      </c>
      <c r="L9" s="62">
        <f>AVERAGE(E9:H9)</f>
        <v>117.40819129512991</v>
      </c>
      <c r="M9" s="11"/>
      <c r="N9" s="11"/>
      <c r="O9" s="11"/>
    </row>
    <row r="10" spans="3:15" ht="12.75">
      <c r="C10" s="316" t="s">
        <v>151</v>
      </c>
      <c r="D10" s="316"/>
      <c r="E10" s="332">
        <v>104.3</v>
      </c>
      <c r="F10" s="332">
        <v>109.4</v>
      </c>
      <c r="G10" s="42">
        <v>115.9</v>
      </c>
      <c r="H10" s="121">
        <v>130.48631972920893</v>
      </c>
      <c r="I10" s="42"/>
      <c r="J10" s="42">
        <f t="shared" si="0"/>
        <v>106.85</v>
      </c>
      <c r="K10" s="42">
        <f>AVERAGE(E10:G10)</f>
        <v>109.86666666666667</v>
      </c>
      <c r="L10" s="333">
        <f>AVERAGE(E10:H10)</f>
        <v>115.02157993230225</v>
      </c>
      <c r="M10" s="11"/>
      <c r="N10" s="11"/>
      <c r="O10" s="11"/>
    </row>
    <row r="11" spans="3:15" ht="12.75">
      <c r="C11" s="319" t="s">
        <v>102</v>
      </c>
      <c r="D11" s="314"/>
      <c r="E11" s="334">
        <v>106.1</v>
      </c>
      <c r="F11" s="334">
        <v>119.5</v>
      </c>
      <c r="G11" s="11"/>
      <c r="H11" s="296"/>
      <c r="I11" s="11"/>
      <c r="J11" s="11">
        <f t="shared" si="0"/>
        <v>112.8</v>
      </c>
      <c r="K11" s="11"/>
      <c r="L11" s="62"/>
      <c r="M11" s="11"/>
      <c r="N11" s="11"/>
      <c r="O11" s="11"/>
    </row>
    <row r="12" spans="3:18" ht="12.75">
      <c r="C12" s="293" t="s">
        <v>744</v>
      </c>
      <c r="D12" s="314"/>
      <c r="E12" s="334">
        <v>112</v>
      </c>
      <c r="F12" s="334">
        <v>117.9</v>
      </c>
      <c r="G12" s="296">
        <v>117.3</v>
      </c>
      <c r="H12" s="11">
        <v>136.4</v>
      </c>
      <c r="I12" s="11"/>
      <c r="J12" s="11">
        <f t="shared" si="0"/>
        <v>114.95</v>
      </c>
      <c r="K12" s="11">
        <f>AVERAGE(E12:G12)</f>
        <v>115.73333333333333</v>
      </c>
      <c r="L12" s="62">
        <f>AVERAGE(E12:H12)</f>
        <v>120.9</v>
      </c>
      <c r="M12" s="11"/>
      <c r="N12" s="11"/>
      <c r="O12" s="11"/>
      <c r="R12" s="314"/>
    </row>
    <row r="13" spans="3:18" ht="12.75">
      <c r="C13" s="293" t="s">
        <v>659</v>
      </c>
      <c r="D13" s="30"/>
      <c r="E13" s="334">
        <v>111.4</v>
      </c>
      <c r="F13" s="334">
        <v>115.3</v>
      </c>
      <c r="G13" s="11"/>
      <c r="H13" s="11"/>
      <c r="I13" s="11"/>
      <c r="J13" s="11">
        <f t="shared" si="0"/>
        <v>113.35</v>
      </c>
      <c r="K13" s="11"/>
      <c r="L13" s="11"/>
      <c r="M13" s="11"/>
      <c r="N13" s="11"/>
      <c r="O13" s="11"/>
      <c r="R13" s="30"/>
    </row>
    <row r="14" spans="3:18" ht="12.75">
      <c r="C14" s="320" t="s">
        <v>660</v>
      </c>
      <c r="D14" s="316"/>
      <c r="E14" s="335">
        <v>114.5</v>
      </c>
      <c r="F14" s="335">
        <v>120</v>
      </c>
      <c r="G14" s="121"/>
      <c r="H14" s="42"/>
      <c r="I14" s="42"/>
      <c r="J14" s="42">
        <f t="shared" si="0"/>
        <v>117.25</v>
      </c>
      <c r="K14" s="74"/>
      <c r="L14" s="333"/>
      <c r="M14" s="11"/>
      <c r="N14" s="11"/>
      <c r="O14" s="11"/>
      <c r="P14" s="11"/>
      <c r="R14" s="30"/>
    </row>
    <row r="15" spans="3:16" ht="12.75">
      <c r="C15" s="293" t="s">
        <v>481</v>
      </c>
      <c r="D15" s="314"/>
      <c r="E15" s="334">
        <v>112.3</v>
      </c>
      <c r="F15" s="334">
        <v>122.3</v>
      </c>
      <c r="G15" s="336"/>
      <c r="H15" s="337"/>
      <c r="I15" s="337"/>
      <c r="J15" s="11">
        <f t="shared" si="0"/>
        <v>117.3</v>
      </c>
      <c r="K15" s="28"/>
      <c r="L15" s="11"/>
      <c r="M15" s="11"/>
      <c r="N15" s="11"/>
      <c r="O15" s="11"/>
      <c r="P15" s="11"/>
    </row>
    <row r="16" spans="3:15" ht="12.75">
      <c r="C16" s="293" t="s">
        <v>482</v>
      </c>
      <c r="D16" s="30"/>
      <c r="E16" s="334">
        <v>115.7</v>
      </c>
      <c r="F16" s="334">
        <v>126.1</v>
      </c>
      <c r="G16" s="11"/>
      <c r="H16" s="11"/>
      <c r="I16" s="11"/>
      <c r="J16" s="11">
        <f t="shared" si="0"/>
        <v>120.9</v>
      </c>
      <c r="K16" s="11"/>
      <c r="L16" s="11"/>
      <c r="M16" s="11"/>
      <c r="N16" s="11"/>
      <c r="O16" s="11"/>
    </row>
    <row r="17" spans="3:15" ht="12.75">
      <c r="C17" s="293" t="s">
        <v>485</v>
      </c>
      <c r="D17" s="293"/>
      <c r="E17" s="296">
        <v>109.7</v>
      </c>
      <c r="F17" s="296">
        <v>115.1</v>
      </c>
      <c r="G17" s="11"/>
      <c r="H17" s="11"/>
      <c r="I17" s="11"/>
      <c r="J17" s="11">
        <f t="shared" si="0"/>
        <v>112.4</v>
      </c>
      <c r="K17" s="11"/>
      <c r="L17" s="11"/>
      <c r="M17" s="11"/>
      <c r="N17" s="11"/>
      <c r="O17" s="11"/>
    </row>
    <row r="18" spans="3:14" ht="12.75">
      <c r="C18" s="320" t="s">
        <v>483</v>
      </c>
      <c r="D18" s="320"/>
      <c r="E18" s="121">
        <v>119.5</v>
      </c>
      <c r="F18" s="121">
        <v>120.2</v>
      </c>
      <c r="G18" s="121"/>
      <c r="H18" s="42"/>
      <c r="I18" s="42"/>
      <c r="J18" s="42">
        <f t="shared" si="0"/>
        <v>119.85</v>
      </c>
      <c r="K18" s="42"/>
      <c r="L18" s="42"/>
      <c r="M18" s="11"/>
      <c r="N18" s="11"/>
    </row>
    <row r="19" spans="3:14" ht="12.75">
      <c r="C19" s="293" t="s">
        <v>484</v>
      </c>
      <c r="D19" s="293"/>
      <c r="E19" s="296">
        <v>109.6</v>
      </c>
      <c r="F19" s="296">
        <v>121.2</v>
      </c>
      <c r="G19" s="296"/>
      <c r="H19" s="11"/>
      <c r="I19" s="11"/>
      <c r="J19" s="11">
        <f t="shared" si="0"/>
        <v>115.4</v>
      </c>
      <c r="K19" s="11"/>
      <c r="L19" s="11"/>
      <c r="M19" s="11"/>
      <c r="N19" s="11"/>
    </row>
    <row r="20" spans="3:14" ht="12.75">
      <c r="C20" s="293" t="s">
        <v>486</v>
      </c>
      <c r="D20" s="293"/>
      <c r="E20" s="296">
        <v>111.9</v>
      </c>
      <c r="F20" s="296">
        <v>120.7</v>
      </c>
      <c r="G20" s="296"/>
      <c r="H20" s="11"/>
      <c r="I20" s="11"/>
      <c r="J20" s="11">
        <f t="shared" si="0"/>
        <v>116.30000000000001</v>
      </c>
      <c r="K20" s="11"/>
      <c r="L20" s="11"/>
      <c r="M20" s="11"/>
      <c r="N20" s="11"/>
    </row>
    <row r="21" spans="3:14" ht="12.75">
      <c r="C21" s="293" t="s">
        <v>487</v>
      </c>
      <c r="D21" s="30"/>
      <c r="E21" s="135">
        <v>116.5</v>
      </c>
      <c r="F21" s="135">
        <v>124.2</v>
      </c>
      <c r="G21" s="11"/>
      <c r="H21" s="11"/>
      <c r="I21" s="11"/>
      <c r="J21" s="11">
        <f t="shared" si="0"/>
        <v>120.35</v>
      </c>
      <c r="K21" s="11"/>
      <c r="L21" s="11"/>
      <c r="M21" s="11"/>
      <c r="N21" s="11"/>
    </row>
    <row r="22" spans="3:14" ht="12.75">
      <c r="C22" s="320" t="s">
        <v>488</v>
      </c>
      <c r="D22" s="37"/>
      <c r="E22" s="13">
        <v>114.8</v>
      </c>
      <c r="F22" s="13">
        <v>119.9</v>
      </c>
      <c r="G22" s="42"/>
      <c r="H22" s="42"/>
      <c r="I22" s="42"/>
      <c r="J22" s="42">
        <f t="shared" si="0"/>
        <v>117.35</v>
      </c>
      <c r="K22" s="42"/>
      <c r="L22" s="42"/>
      <c r="M22" s="11"/>
      <c r="N22" s="11"/>
    </row>
    <row r="23" spans="3:14" ht="12.75">
      <c r="C23" s="293" t="s">
        <v>489</v>
      </c>
      <c r="D23" s="30"/>
      <c r="E23" s="135">
        <v>111.2</v>
      </c>
      <c r="F23" s="135">
        <v>120.5</v>
      </c>
      <c r="G23" s="11"/>
      <c r="H23" s="11"/>
      <c r="I23" s="11"/>
      <c r="J23" s="11">
        <f t="shared" si="0"/>
        <v>115.85</v>
      </c>
      <c r="K23" s="11"/>
      <c r="L23" s="11"/>
      <c r="M23" s="11"/>
      <c r="N23" s="11"/>
    </row>
    <row r="24" spans="3:14" ht="12.75">
      <c r="C24" s="293" t="s">
        <v>490</v>
      </c>
      <c r="D24" s="30"/>
      <c r="E24" s="135">
        <v>114.2</v>
      </c>
      <c r="F24" s="135">
        <v>125</v>
      </c>
      <c r="G24" s="11"/>
      <c r="H24" s="11"/>
      <c r="I24" s="11"/>
      <c r="J24" s="11">
        <f t="shared" si="0"/>
        <v>119.6</v>
      </c>
      <c r="K24" s="11"/>
      <c r="L24" s="11"/>
      <c r="M24" s="11"/>
      <c r="N24" s="11"/>
    </row>
    <row r="25" spans="3:14" ht="12.75">
      <c r="C25" s="293" t="s">
        <v>496</v>
      </c>
      <c r="D25" s="30"/>
      <c r="E25" s="135">
        <v>98</v>
      </c>
      <c r="F25" s="135">
        <v>111.4</v>
      </c>
      <c r="G25" s="11"/>
      <c r="H25" s="11"/>
      <c r="I25" s="11"/>
      <c r="J25" s="11">
        <f t="shared" si="0"/>
        <v>104.7</v>
      </c>
      <c r="K25" s="11"/>
      <c r="L25" s="11"/>
      <c r="M25" s="11"/>
      <c r="N25" s="11"/>
    </row>
    <row r="26" spans="3:14" ht="12.75">
      <c r="C26" s="293"/>
      <c r="D26" s="30"/>
      <c r="E26" s="30"/>
      <c r="F26" s="30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293"/>
      <c r="D27" s="30"/>
      <c r="E27" s="30"/>
      <c r="F27" s="30"/>
      <c r="G27" s="11"/>
      <c r="H27" s="11"/>
      <c r="I27" s="11"/>
      <c r="J27" s="11"/>
      <c r="K27" s="11"/>
      <c r="L27" s="11"/>
      <c r="M27" s="11"/>
      <c r="N27" s="11"/>
    </row>
    <row r="28" spans="3:14" ht="12.75">
      <c r="C28" s="30"/>
      <c r="D28" s="30"/>
      <c r="E28" s="30"/>
      <c r="F28" s="30"/>
      <c r="G28" s="11"/>
      <c r="H28" s="11"/>
      <c r="I28" s="11"/>
      <c r="J28" s="11"/>
      <c r="K28" s="11"/>
      <c r="L28" s="11"/>
      <c r="M28" s="11"/>
      <c r="N28" s="11"/>
    </row>
  </sheetData>
  <printOptions horizontalCentered="1" verticalCentered="1"/>
  <pageMargins left="0.5" right="0.5" top="1" bottom="1" header="0.5" footer="0.5"/>
  <pageSetup horizontalDpi="600" verticalDpi="600" orientation="landscape"/>
  <headerFooter alignWithMargins="0"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AG113"/>
  <sheetViews>
    <sheetView workbookViewId="0" topLeftCell="A1">
      <selection activeCell="A1" sqref="A1"/>
    </sheetView>
  </sheetViews>
  <sheetFormatPr defaultColWidth="9.140625" defaultRowHeight="12.75"/>
  <cols>
    <col min="1" max="1" width="7.28125" style="21" customWidth="1"/>
    <col min="2" max="2" width="1.421875" style="25" customWidth="1"/>
    <col min="3" max="3" width="19.8515625" style="25" customWidth="1"/>
    <col min="4" max="4" width="9.140625" style="26" customWidth="1"/>
    <col min="5" max="5" width="8.28125" style="26" customWidth="1"/>
    <col min="6" max="8" width="7.421875" style="26" customWidth="1"/>
    <col min="9" max="9" width="7.421875" style="23" customWidth="1"/>
    <col min="10" max="18" width="7.421875" style="26" customWidth="1"/>
    <col min="19" max="19" width="9.140625" style="23" customWidth="1"/>
    <col min="20" max="33" width="9.140625" style="26" customWidth="1"/>
    <col min="34" max="16384" width="9.140625" style="25" customWidth="1"/>
  </cols>
  <sheetData>
    <row r="1" spans="1:15" ht="15">
      <c r="A1" s="134"/>
      <c r="B1" s="24" t="s">
        <v>148</v>
      </c>
      <c r="O1" s="26" t="s">
        <v>877</v>
      </c>
    </row>
    <row r="3" spans="4:5" ht="12.75">
      <c r="D3" s="95" t="s">
        <v>521</v>
      </c>
      <c r="E3" s="95" t="s">
        <v>521</v>
      </c>
    </row>
    <row r="4" spans="1:20" ht="14.25">
      <c r="A4" s="21" t="s">
        <v>518</v>
      </c>
      <c r="C4" s="25" t="s">
        <v>519</v>
      </c>
      <c r="D4" s="26" t="s">
        <v>682</v>
      </c>
      <c r="E4" s="26" t="s">
        <v>682</v>
      </c>
      <c r="F4" s="26" t="s">
        <v>241</v>
      </c>
      <c r="G4" s="26" t="s">
        <v>242</v>
      </c>
      <c r="H4" s="130" t="s">
        <v>404</v>
      </c>
      <c r="I4" s="23" t="s">
        <v>590</v>
      </c>
      <c r="J4" s="26" t="s">
        <v>593</v>
      </c>
      <c r="K4" s="130" t="s">
        <v>594</v>
      </c>
      <c r="L4" s="26" t="s">
        <v>595</v>
      </c>
      <c r="M4" s="26" t="s">
        <v>497</v>
      </c>
      <c r="N4" s="26" t="s">
        <v>591</v>
      </c>
      <c r="O4" s="26" t="s">
        <v>592</v>
      </c>
      <c r="P4" s="26" t="s">
        <v>596</v>
      </c>
      <c r="Q4" s="26" t="s">
        <v>597</v>
      </c>
      <c r="R4" s="26" t="s">
        <v>598</v>
      </c>
      <c r="S4" s="5" t="s">
        <v>771</v>
      </c>
      <c r="T4" s="26" t="s">
        <v>924</v>
      </c>
    </row>
    <row r="5" spans="1:20" ht="13.5" thickBot="1">
      <c r="A5" s="96" t="s">
        <v>679</v>
      </c>
      <c r="B5" s="97"/>
      <c r="C5" s="97" t="s">
        <v>680</v>
      </c>
      <c r="D5" s="98" t="s">
        <v>599</v>
      </c>
      <c r="E5" s="98" t="s">
        <v>559</v>
      </c>
      <c r="F5" s="98" t="s">
        <v>560</v>
      </c>
      <c r="G5" s="98" t="s">
        <v>561</v>
      </c>
      <c r="H5" s="98" t="s">
        <v>562</v>
      </c>
      <c r="I5" s="98" t="s">
        <v>563</v>
      </c>
      <c r="J5" s="98" t="s">
        <v>455</v>
      </c>
      <c r="K5" s="98" t="s">
        <v>456</v>
      </c>
      <c r="L5" s="98" t="s">
        <v>456</v>
      </c>
      <c r="M5" s="98" t="s">
        <v>564</v>
      </c>
      <c r="N5" s="98" t="s">
        <v>564</v>
      </c>
      <c r="O5" s="98" t="s">
        <v>564</v>
      </c>
      <c r="P5" s="98" t="s">
        <v>457</v>
      </c>
      <c r="Q5" s="98" t="s">
        <v>458</v>
      </c>
      <c r="R5" s="98" t="s">
        <v>458</v>
      </c>
      <c r="S5" s="114" t="s">
        <v>770</v>
      </c>
      <c r="T5" s="98" t="s">
        <v>600</v>
      </c>
    </row>
    <row r="6" spans="1:24" ht="13.5" thickTop="1">
      <c r="A6">
        <v>1</v>
      </c>
      <c r="B6"/>
      <c r="C6" s="8" t="s">
        <v>553</v>
      </c>
      <c r="D6" s="26">
        <f aca="true" t="shared" si="0" ref="D6:D41">AVERAGE(G6,I6:S6)</f>
        <v>36.94550271950272</v>
      </c>
      <c r="E6" s="1">
        <v>21</v>
      </c>
      <c r="F6" s="26">
        <v>43.25804195804196</v>
      </c>
      <c r="G6" s="15">
        <v>33.3</v>
      </c>
      <c r="H6" s="16">
        <v>30.9</v>
      </c>
      <c r="I6" s="16">
        <v>34.4</v>
      </c>
      <c r="J6" s="109">
        <v>32.4</v>
      </c>
      <c r="K6" s="16">
        <v>41</v>
      </c>
      <c r="L6" s="16">
        <v>43</v>
      </c>
      <c r="M6" s="16">
        <v>36.9</v>
      </c>
      <c r="N6" s="16">
        <v>40.1</v>
      </c>
      <c r="O6" s="16">
        <v>40.512</v>
      </c>
      <c r="P6" s="16">
        <v>32.634032634032636</v>
      </c>
      <c r="Q6" s="15">
        <v>36.4</v>
      </c>
      <c r="R6" s="15">
        <v>35.2</v>
      </c>
      <c r="S6" s="15">
        <v>37.5</v>
      </c>
      <c r="T6" s="15">
        <v>38.3179104</v>
      </c>
      <c r="U6" s="122"/>
      <c r="V6"/>
      <c r="X6" s="287"/>
    </row>
    <row r="7" spans="1:24" ht="12.75">
      <c r="A7">
        <v>2</v>
      </c>
      <c r="B7"/>
      <c r="C7" s="8" t="s">
        <v>555</v>
      </c>
      <c r="D7" s="26">
        <f t="shared" si="0"/>
        <v>40.166952969869634</v>
      </c>
      <c r="E7" s="1">
        <v>1</v>
      </c>
      <c r="F7" s="26">
        <v>46.30411810411812</v>
      </c>
      <c r="G7" s="15">
        <v>37.2</v>
      </c>
      <c r="H7" s="16">
        <v>34.3</v>
      </c>
      <c r="I7" s="16">
        <v>37.7</v>
      </c>
      <c r="J7" s="109">
        <v>39.1</v>
      </c>
      <c r="K7" s="16">
        <v>43</v>
      </c>
      <c r="L7" s="16">
        <v>46</v>
      </c>
      <c r="M7" s="16">
        <v>39.6</v>
      </c>
      <c r="N7" s="16">
        <v>42.1</v>
      </c>
      <c r="O7" s="16">
        <v>43.965</v>
      </c>
      <c r="P7" s="16">
        <v>35.638435638435645</v>
      </c>
      <c r="Q7" s="15">
        <v>40.1</v>
      </c>
      <c r="R7" s="15">
        <v>37</v>
      </c>
      <c r="S7" s="15">
        <v>40.6</v>
      </c>
      <c r="T7" s="15">
        <v>41.4768816</v>
      </c>
      <c r="U7" s="156"/>
      <c r="V7"/>
      <c r="X7" s="287"/>
    </row>
    <row r="8" spans="1:24" ht="12.75">
      <c r="A8">
        <v>3</v>
      </c>
      <c r="B8"/>
      <c r="C8" s="75" t="s">
        <v>491</v>
      </c>
      <c r="D8" s="26">
        <f t="shared" si="0"/>
        <v>35.036202559785885</v>
      </c>
      <c r="E8" s="1">
        <v>36</v>
      </c>
      <c r="F8" s="26">
        <v>42.34576534576535</v>
      </c>
      <c r="G8" s="15">
        <v>30.8</v>
      </c>
      <c r="H8" s="16">
        <v>27.7</v>
      </c>
      <c r="I8" s="16">
        <v>35.6</v>
      </c>
      <c r="J8" s="109">
        <v>30.1</v>
      </c>
      <c r="K8" s="16">
        <v>39</v>
      </c>
      <c r="L8" s="16">
        <v>41</v>
      </c>
      <c r="M8" s="16">
        <v>34.7</v>
      </c>
      <c r="N8" s="16">
        <v>37.467</v>
      </c>
      <c r="O8" s="16">
        <v>38.15</v>
      </c>
      <c r="P8" s="16">
        <v>30.71743071743072</v>
      </c>
      <c r="Q8" s="15">
        <v>35.4</v>
      </c>
      <c r="R8" s="15">
        <v>31</v>
      </c>
      <c r="S8" s="15">
        <v>36.5</v>
      </c>
      <c r="T8" s="15">
        <v>35.4050928</v>
      </c>
      <c r="U8" s="156"/>
      <c r="V8"/>
      <c r="X8" s="287"/>
    </row>
    <row r="9" spans="1:24" ht="12.75">
      <c r="A9" s="37">
        <v>4</v>
      </c>
      <c r="B9" s="37"/>
      <c r="C9" s="101" t="s">
        <v>659</v>
      </c>
      <c r="D9" s="99">
        <f t="shared" si="0"/>
        <v>37.34997776914444</v>
      </c>
      <c r="E9" s="13">
        <v>19</v>
      </c>
      <c r="F9" s="99">
        <v>44.60326340326341</v>
      </c>
      <c r="G9" s="36">
        <v>34.1</v>
      </c>
      <c r="H9" s="36">
        <v>29.8</v>
      </c>
      <c r="I9" s="36">
        <v>35.2</v>
      </c>
      <c r="J9" s="226">
        <v>34.5</v>
      </c>
      <c r="K9" s="36">
        <v>39.5</v>
      </c>
      <c r="L9" s="36">
        <v>41</v>
      </c>
      <c r="M9" s="36">
        <v>37.2</v>
      </c>
      <c r="N9" s="36">
        <v>40.133</v>
      </c>
      <c r="O9" s="36">
        <v>42.037</v>
      </c>
      <c r="P9" s="36">
        <v>33.229733229733235</v>
      </c>
      <c r="Q9" s="36">
        <v>38.7</v>
      </c>
      <c r="R9" s="36">
        <v>35.6</v>
      </c>
      <c r="S9" s="36">
        <v>37</v>
      </c>
      <c r="T9" s="36">
        <v>38.3179104</v>
      </c>
      <c r="U9" s="156"/>
      <c r="V9"/>
      <c r="X9" s="287"/>
    </row>
    <row r="10" spans="1:24" ht="12.75">
      <c r="A10">
        <v>5</v>
      </c>
      <c r="B10"/>
      <c r="C10" s="76" t="s">
        <v>660</v>
      </c>
      <c r="D10" s="26">
        <f t="shared" si="0"/>
        <v>36.37716096866097</v>
      </c>
      <c r="E10" s="1">
        <v>28</v>
      </c>
      <c r="F10" s="26">
        <v>42.25299145299146</v>
      </c>
      <c r="G10" s="15">
        <v>32.9</v>
      </c>
      <c r="H10" s="16">
        <v>28.2</v>
      </c>
      <c r="I10" s="16">
        <v>33</v>
      </c>
      <c r="J10" s="109">
        <v>32.1</v>
      </c>
      <c r="K10" s="16">
        <v>42</v>
      </c>
      <c r="L10" s="16">
        <v>42.5</v>
      </c>
      <c r="M10" s="16">
        <v>36</v>
      </c>
      <c r="N10" s="16">
        <v>39.2</v>
      </c>
      <c r="O10" s="16">
        <v>39.102</v>
      </c>
      <c r="P10" s="16">
        <v>31.62393162393163</v>
      </c>
      <c r="Q10" s="15">
        <v>37</v>
      </c>
      <c r="R10" s="15">
        <v>33.1</v>
      </c>
      <c r="S10" s="15">
        <v>38</v>
      </c>
      <c r="T10" s="15">
        <v>36.4580832</v>
      </c>
      <c r="U10" s="156"/>
      <c r="V10"/>
      <c r="X10" s="287"/>
    </row>
    <row r="11" spans="1:24" ht="12.75">
      <c r="A11">
        <v>6</v>
      </c>
      <c r="B11"/>
      <c r="C11" s="76" t="s">
        <v>481</v>
      </c>
      <c r="D11" s="26">
        <f t="shared" si="0"/>
        <v>37.41534431926099</v>
      </c>
      <c r="E11" s="1">
        <v>16</v>
      </c>
      <c r="F11" s="26">
        <v>43.02610722610723</v>
      </c>
      <c r="G11" s="15">
        <v>32.4</v>
      </c>
      <c r="H11" s="16">
        <v>31.4</v>
      </c>
      <c r="I11" s="16">
        <v>34.7</v>
      </c>
      <c r="J11" s="109">
        <v>32.4</v>
      </c>
      <c r="K11" s="16">
        <v>43</v>
      </c>
      <c r="L11" s="16">
        <v>44.5</v>
      </c>
      <c r="M11" s="16">
        <v>36.8</v>
      </c>
      <c r="N11" s="16">
        <v>40.167</v>
      </c>
      <c r="O11" s="16">
        <v>39.886</v>
      </c>
      <c r="P11" s="16">
        <v>31.831131831131827</v>
      </c>
      <c r="Q11" s="15">
        <v>38.3</v>
      </c>
      <c r="R11" s="15">
        <v>36</v>
      </c>
      <c r="S11" s="15">
        <v>39</v>
      </c>
      <c r="T11" s="15">
        <v>37.346971200000006</v>
      </c>
      <c r="U11" s="156"/>
      <c r="V11"/>
      <c r="X11" s="287"/>
    </row>
    <row r="12" spans="1:24" ht="12.75">
      <c r="A12">
        <v>7</v>
      </c>
      <c r="B12"/>
      <c r="C12" s="31" t="s">
        <v>791</v>
      </c>
      <c r="D12" s="26">
        <f t="shared" si="0"/>
        <v>39.65674462574463</v>
      </c>
      <c r="E12" s="1">
        <v>3</v>
      </c>
      <c r="F12" s="26">
        <v>45.82478632478633</v>
      </c>
      <c r="G12" s="15">
        <v>36</v>
      </c>
      <c r="H12" s="16">
        <v>33.1</v>
      </c>
      <c r="I12" s="16">
        <v>36.6</v>
      </c>
      <c r="J12" s="109">
        <v>36.4</v>
      </c>
      <c r="K12" s="16">
        <v>45</v>
      </c>
      <c r="L12" s="16">
        <v>46</v>
      </c>
      <c r="M12" s="16">
        <v>38.4</v>
      </c>
      <c r="N12" s="16">
        <v>40.967</v>
      </c>
      <c r="O12" s="16">
        <v>43.405</v>
      </c>
      <c r="P12" s="16">
        <v>35.508935508935515</v>
      </c>
      <c r="Q12" s="15">
        <v>38.5</v>
      </c>
      <c r="R12" s="15">
        <v>37.4</v>
      </c>
      <c r="S12" s="15">
        <v>41.7</v>
      </c>
      <c r="T12" s="15">
        <v>38.91961920000001</v>
      </c>
      <c r="U12" s="156"/>
      <c r="V12"/>
      <c r="X12" s="287"/>
    </row>
    <row r="13" spans="1:24" ht="12.75">
      <c r="A13" s="37">
        <v>8</v>
      </c>
      <c r="B13" s="37"/>
      <c r="C13" s="70" t="s">
        <v>793</v>
      </c>
      <c r="D13" s="99">
        <f t="shared" si="0"/>
        <v>37.55734447034447</v>
      </c>
      <c r="E13" s="13">
        <v>14</v>
      </c>
      <c r="F13" s="99">
        <v>44.665112665112666</v>
      </c>
      <c r="G13" s="36">
        <v>34.1</v>
      </c>
      <c r="H13" s="36">
        <v>31</v>
      </c>
      <c r="I13" s="36">
        <v>34.9</v>
      </c>
      <c r="J13" s="226">
        <v>33</v>
      </c>
      <c r="K13" s="36">
        <v>41.5</v>
      </c>
      <c r="L13" s="36">
        <v>43.5</v>
      </c>
      <c r="M13" s="36">
        <v>37.4</v>
      </c>
      <c r="N13" s="36">
        <v>40.133</v>
      </c>
      <c r="O13" s="36">
        <v>41.311</v>
      </c>
      <c r="P13" s="36">
        <v>33.644133644133646</v>
      </c>
      <c r="Q13" s="36">
        <v>38.1</v>
      </c>
      <c r="R13" s="36">
        <v>35.4</v>
      </c>
      <c r="S13" s="36">
        <v>37.7</v>
      </c>
      <c r="T13" s="36">
        <v>37.5931248</v>
      </c>
      <c r="U13" s="156"/>
      <c r="V13"/>
      <c r="X13" s="287"/>
    </row>
    <row r="14" spans="1:24" ht="12.75">
      <c r="A14">
        <v>9</v>
      </c>
      <c r="B14"/>
      <c r="C14" s="75" t="s">
        <v>492</v>
      </c>
      <c r="D14" s="26">
        <f t="shared" si="0"/>
        <v>36.11401115859449</v>
      </c>
      <c r="E14" s="1">
        <v>31</v>
      </c>
      <c r="F14" s="26">
        <v>43.103418803418805</v>
      </c>
      <c r="G14" s="15">
        <v>31.5</v>
      </c>
      <c r="H14" s="16"/>
      <c r="I14" s="16">
        <v>35.8</v>
      </c>
      <c r="J14" s="109">
        <v>31.7</v>
      </c>
      <c r="K14" s="16">
        <v>40</v>
      </c>
      <c r="L14" s="16">
        <v>42</v>
      </c>
      <c r="M14" s="16">
        <v>37</v>
      </c>
      <c r="N14" s="16">
        <v>38.833</v>
      </c>
      <c r="O14" s="16">
        <v>40.232</v>
      </c>
      <c r="P14" s="16">
        <v>33.903133903133906</v>
      </c>
      <c r="Q14" s="15">
        <v>35.2</v>
      </c>
      <c r="R14" s="15">
        <v>32</v>
      </c>
      <c r="S14" s="15">
        <v>35.2</v>
      </c>
      <c r="T14" s="15">
        <v>39.9726096</v>
      </c>
      <c r="U14" s="156"/>
      <c r="V14"/>
      <c r="X14" s="287"/>
    </row>
    <row r="15" spans="1:24" ht="12.75">
      <c r="A15">
        <v>10</v>
      </c>
      <c r="B15"/>
      <c r="C15" s="76" t="s">
        <v>482</v>
      </c>
      <c r="D15" s="26">
        <f t="shared" si="0"/>
        <v>38.78306943365276</v>
      </c>
      <c r="E15" s="1">
        <v>6</v>
      </c>
      <c r="F15" s="26">
        <v>45.716550116550124</v>
      </c>
      <c r="G15" s="15">
        <v>35</v>
      </c>
      <c r="H15" s="16">
        <v>31.2</v>
      </c>
      <c r="I15" s="16">
        <v>35.6</v>
      </c>
      <c r="J15" s="109">
        <v>36.2</v>
      </c>
      <c r="K15" s="16">
        <v>43</v>
      </c>
      <c r="L15" s="16">
        <v>47</v>
      </c>
      <c r="M15" s="16">
        <v>38.6</v>
      </c>
      <c r="N15" s="16">
        <v>41.933</v>
      </c>
      <c r="O15" s="16">
        <v>42.96</v>
      </c>
      <c r="P15" s="16">
        <v>33.2038332038332</v>
      </c>
      <c r="Q15" s="15">
        <v>38.3</v>
      </c>
      <c r="R15" s="15">
        <v>34.9</v>
      </c>
      <c r="S15" s="15">
        <v>38.7</v>
      </c>
      <c r="T15" s="15">
        <v>39.863208</v>
      </c>
      <c r="U15" s="156"/>
      <c r="V15"/>
      <c r="X15" s="287"/>
    </row>
    <row r="16" spans="1:24" ht="12.75">
      <c r="A16">
        <v>11</v>
      </c>
      <c r="B16"/>
      <c r="C16" s="31" t="s">
        <v>796</v>
      </c>
      <c r="D16" s="26">
        <f t="shared" si="0"/>
        <v>39.672452861952856</v>
      </c>
      <c r="E16" s="1">
        <v>2</v>
      </c>
      <c r="F16" s="26">
        <v>45.113519813519815</v>
      </c>
      <c r="G16" s="15">
        <v>37.1</v>
      </c>
      <c r="H16" s="16">
        <v>31.9</v>
      </c>
      <c r="I16" s="16">
        <v>37.1</v>
      </c>
      <c r="J16" s="109">
        <v>35.9</v>
      </c>
      <c r="K16" s="16">
        <v>43.5</v>
      </c>
      <c r="L16" s="16">
        <v>45</v>
      </c>
      <c r="M16" s="16">
        <v>39.4</v>
      </c>
      <c r="N16" s="16">
        <v>41.967</v>
      </c>
      <c r="O16" s="16">
        <v>42.659</v>
      </c>
      <c r="P16" s="16">
        <v>34.343434343434346</v>
      </c>
      <c r="Q16" s="15">
        <v>39.9</v>
      </c>
      <c r="R16" s="15">
        <v>39.7</v>
      </c>
      <c r="S16" s="15">
        <v>39.5</v>
      </c>
      <c r="T16" s="15">
        <v>42.05124</v>
      </c>
      <c r="U16" s="156"/>
      <c r="V16"/>
      <c r="X16" s="287"/>
    </row>
    <row r="17" spans="1:24" ht="12.75">
      <c r="A17" s="37">
        <v>12</v>
      </c>
      <c r="B17" s="37"/>
      <c r="C17" s="70" t="s">
        <v>798</v>
      </c>
      <c r="D17" s="99">
        <f t="shared" si="0"/>
        <v>39.29690283173617</v>
      </c>
      <c r="E17" s="13">
        <v>5</v>
      </c>
      <c r="F17" s="99">
        <v>45.03620823620824</v>
      </c>
      <c r="G17" s="36">
        <v>36.2</v>
      </c>
      <c r="H17" s="36">
        <v>31.5</v>
      </c>
      <c r="I17" s="36">
        <v>37.5</v>
      </c>
      <c r="J17" s="226">
        <v>35.8</v>
      </c>
      <c r="K17" s="36">
        <v>43</v>
      </c>
      <c r="L17" s="36">
        <v>45</v>
      </c>
      <c r="M17" s="36">
        <v>36.8</v>
      </c>
      <c r="N17" s="36">
        <v>42.2</v>
      </c>
      <c r="O17" s="36">
        <v>42.882</v>
      </c>
      <c r="P17" s="36">
        <v>33.98083398083398</v>
      </c>
      <c r="Q17" s="36">
        <v>39.5</v>
      </c>
      <c r="R17" s="36">
        <v>37.9</v>
      </c>
      <c r="S17" s="36">
        <v>40.8</v>
      </c>
      <c r="T17" s="36">
        <v>40.7384208</v>
      </c>
      <c r="U17" s="156"/>
      <c r="V17"/>
      <c r="X17" s="287"/>
    </row>
    <row r="18" spans="1:24" ht="12.75">
      <c r="A18">
        <v>13</v>
      </c>
      <c r="B18"/>
      <c r="C18" s="31" t="s">
        <v>799</v>
      </c>
      <c r="D18" s="26">
        <f t="shared" si="0"/>
        <v>36.771819304152636</v>
      </c>
      <c r="E18" s="1">
        <v>25</v>
      </c>
      <c r="F18" s="26">
        <v>44.572338772338775</v>
      </c>
      <c r="G18" s="15">
        <v>34.9</v>
      </c>
      <c r="H18" s="16">
        <v>29.1</v>
      </c>
      <c r="I18" s="16">
        <v>34.2</v>
      </c>
      <c r="J18" s="109">
        <v>35</v>
      </c>
      <c r="K18" s="16">
        <v>40.5</v>
      </c>
      <c r="L18" s="16">
        <v>41.5</v>
      </c>
      <c r="M18" s="16">
        <v>36.4</v>
      </c>
      <c r="N18" s="16">
        <v>38.867</v>
      </c>
      <c r="O18" s="16">
        <v>41.545</v>
      </c>
      <c r="P18" s="16">
        <v>31.649831649831647</v>
      </c>
      <c r="Q18" s="15">
        <v>37.2</v>
      </c>
      <c r="R18" s="15">
        <v>31.6</v>
      </c>
      <c r="S18" s="15">
        <v>37.9</v>
      </c>
      <c r="T18" s="15">
        <v>39.6444048</v>
      </c>
      <c r="U18" s="156"/>
      <c r="V18"/>
      <c r="X18" s="287"/>
    </row>
    <row r="19" spans="1:24" ht="12.75">
      <c r="A19">
        <v>14</v>
      </c>
      <c r="B19"/>
      <c r="C19" s="75" t="s">
        <v>744</v>
      </c>
      <c r="D19" s="26">
        <f t="shared" si="0"/>
        <v>37.66379435379435</v>
      </c>
      <c r="E19" s="1">
        <v>13</v>
      </c>
      <c r="F19" s="26">
        <v>43.3972027972028</v>
      </c>
      <c r="G19" s="15">
        <v>34</v>
      </c>
      <c r="H19" s="16">
        <v>31.1</v>
      </c>
      <c r="I19" s="16">
        <v>35.4</v>
      </c>
      <c r="J19" s="109">
        <v>34.6</v>
      </c>
      <c r="K19" s="16">
        <v>42</v>
      </c>
      <c r="L19" s="16">
        <v>43.5</v>
      </c>
      <c r="M19" s="16">
        <v>37.7</v>
      </c>
      <c r="N19" s="16">
        <v>40.8</v>
      </c>
      <c r="O19" s="16">
        <v>40.22</v>
      </c>
      <c r="P19" s="16">
        <v>32.245532245532246</v>
      </c>
      <c r="Q19" s="15">
        <v>37.4</v>
      </c>
      <c r="R19" s="15">
        <v>34.7</v>
      </c>
      <c r="S19" s="15">
        <v>39.4</v>
      </c>
      <c r="T19" s="15">
        <v>38.618764799999994</v>
      </c>
      <c r="U19" s="156"/>
      <c r="V19"/>
      <c r="X19" s="287"/>
    </row>
    <row r="20" spans="1:24" ht="12.75">
      <c r="A20">
        <v>15</v>
      </c>
      <c r="B20"/>
      <c r="C20" s="86" t="s">
        <v>485</v>
      </c>
      <c r="D20" s="26">
        <f t="shared" si="0"/>
        <v>35.88088582405249</v>
      </c>
      <c r="E20" s="1">
        <v>32</v>
      </c>
      <c r="F20" s="26">
        <v>42.28391608391609</v>
      </c>
      <c r="G20" s="15">
        <v>32.7</v>
      </c>
      <c r="H20" s="16">
        <v>30</v>
      </c>
      <c r="I20" s="16">
        <v>33.5</v>
      </c>
      <c r="J20" s="109">
        <v>33.1</v>
      </c>
      <c r="K20" s="16">
        <v>40</v>
      </c>
      <c r="L20" s="16">
        <v>42</v>
      </c>
      <c r="M20" s="16">
        <v>35.2</v>
      </c>
      <c r="N20" s="16">
        <v>38.867</v>
      </c>
      <c r="O20" s="16">
        <v>38.415</v>
      </c>
      <c r="P20" s="16">
        <v>29.888629888629886</v>
      </c>
      <c r="Q20" s="15">
        <v>35.8</v>
      </c>
      <c r="R20" s="15">
        <v>33.3</v>
      </c>
      <c r="S20" s="15">
        <v>37.8</v>
      </c>
      <c r="T20" s="15">
        <v>36.4854336</v>
      </c>
      <c r="U20" s="156"/>
      <c r="V20"/>
      <c r="X20" s="287"/>
    </row>
    <row r="21" spans="1:24" ht="12.75">
      <c r="A21" s="37">
        <v>16</v>
      </c>
      <c r="B21" s="37"/>
      <c r="C21" s="165" t="s">
        <v>483</v>
      </c>
      <c r="D21" s="99">
        <f t="shared" si="0"/>
        <v>36.34988582405249</v>
      </c>
      <c r="E21" s="13">
        <v>29</v>
      </c>
      <c r="F21" s="99">
        <v>42.34576534576535</v>
      </c>
      <c r="G21" s="36">
        <v>32</v>
      </c>
      <c r="H21" s="36">
        <v>28.7</v>
      </c>
      <c r="I21" s="36">
        <v>33.9</v>
      </c>
      <c r="J21" s="226">
        <v>33.1</v>
      </c>
      <c r="K21" s="36">
        <v>39.5</v>
      </c>
      <c r="L21" s="36">
        <v>41.5</v>
      </c>
      <c r="M21" s="36">
        <v>37</v>
      </c>
      <c r="N21" s="36">
        <v>41.233</v>
      </c>
      <c r="O21" s="36">
        <v>39.877</v>
      </c>
      <c r="P21" s="36">
        <v>29.888629888629893</v>
      </c>
      <c r="Q21" s="36">
        <v>35.8</v>
      </c>
      <c r="R21" s="36">
        <v>34.5</v>
      </c>
      <c r="S21" s="36">
        <v>37.9</v>
      </c>
      <c r="T21" s="36">
        <v>37.059792</v>
      </c>
      <c r="U21" s="156"/>
      <c r="V21"/>
      <c r="X21" s="287"/>
    </row>
    <row r="22" spans="1:24" ht="12.75">
      <c r="A22">
        <v>17</v>
      </c>
      <c r="B22"/>
      <c r="C22" s="86" t="s">
        <v>484</v>
      </c>
      <c r="D22" s="26">
        <f t="shared" si="0"/>
        <v>37.99076940343607</v>
      </c>
      <c r="E22" s="1">
        <v>11</v>
      </c>
      <c r="F22" s="26">
        <v>43.041569541569544</v>
      </c>
      <c r="G22" s="15">
        <v>34.6</v>
      </c>
      <c r="H22" s="16">
        <v>31.5</v>
      </c>
      <c r="I22" s="16">
        <v>35.3</v>
      </c>
      <c r="J22" s="109">
        <v>34.5</v>
      </c>
      <c r="K22" s="16">
        <v>42.5</v>
      </c>
      <c r="L22" s="16">
        <v>45</v>
      </c>
      <c r="M22" s="16">
        <v>37.7</v>
      </c>
      <c r="N22" s="16">
        <v>41</v>
      </c>
      <c r="O22" s="16">
        <v>41.048</v>
      </c>
      <c r="P22" s="16">
        <v>32.841232841232845</v>
      </c>
      <c r="Q22" s="15">
        <v>37.4</v>
      </c>
      <c r="R22" s="15">
        <v>36.2</v>
      </c>
      <c r="S22" s="15">
        <v>37.8</v>
      </c>
      <c r="T22" s="15">
        <v>36.5674848</v>
      </c>
      <c r="U22" s="156"/>
      <c r="V22"/>
      <c r="X22" s="287"/>
    </row>
    <row r="23" spans="1:24" ht="12.75">
      <c r="A23">
        <v>18</v>
      </c>
      <c r="B23"/>
      <c r="C23" s="86" t="s">
        <v>801</v>
      </c>
      <c r="D23" s="26">
        <f t="shared" si="0"/>
        <v>36.764869248035914</v>
      </c>
      <c r="E23" s="1">
        <v>26</v>
      </c>
      <c r="F23" s="26">
        <v>43.42812742812743</v>
      </c>
      <c r="G23" s="15">
        <v>32.1</v>
      </c>
      <c r="H23" s="16">
        <v>29.9</v>
      </c>
      <c r="I23" s="16">
        <v>35.1</v>
      </c>
      <c r="J23" s="109">
        <v>33</v>
      </c>
      <c r="K23" s="16">
        <v>42</v>
      </c>
      <c r="L23" s="16">
        <v>43</v>
      </c>
      <c r="M23" s="16">
        <v>38.2</v>
      </c>
      <c r="N23" s="16">
        <v>41.167</v>
      </c>
      <c r="O23" s="16">
        <v>40.635</v>
      </c>
      <c r="P23" s="16">
        <v>30.97643097643098</v>
      </c>
      <c r="Q23" s="15">
        <v>33.3</v>
      </c>
      <c r="R23" s="15">
        <v>33.9</v>
      </c>
      <c r="S23" s="15">
        <v>37.8</v>
      </c>
      <c r="T23" s="15">
        <v>37.6341504</v>
      </c>
      <c r="U23" s="156"/>
      <c r="V23"/>
      <c r="X23" s="287"/>
    </row>
    <row r="24" spans="1:24" ht="12.75">
      <c r="A24">
        <v>19</v>
      </c>
      <c r="B24"/>
      <c r="C24" s="76" t="s">
        <v>803</v>
      </c>
      <c r="D24" s="26">
        <f t="shared" si="0"/>
        <v>36.96694429336096</v>
      </c>
      <c r="E24" s="1">
        <v>20</v>
      </c>
      <c r="F24" s="26">
        <v>42.43853923853924</v>
      </c>
      <c r="G24" s="15">
        <v>33.1</v>
      </c>
      <c r="H24" s="16">
        <v>29.1</v>
      </c>
      <c r="I24" s="16">
        <v>34.2</v>
      </c>
      <c r="J24" s="109">
        <v>33.9</v>
      </c>
      <c r="K24" s="16">
        <v>42</v>
      </c>
      <c r="L24" s="16">
        <v>43</v>
      </c>
      <c r="M24" s="16">
        <v>36.9</v>
      </c>
      <c r="N24" s="16">
        <v>39.733</v>
      </c>
      <c r="O24" s="16">
        <v>40.75</v>
      </c>
      <c r="P24" s="16">
        <v>31.52033152033152</v>
      </c>
      <c r="Q24" s="15">
        <v>37.4</v>
      </c>
      <c r="R24" s="15">
        <v>32.7</v>
      </c>
      <c r="S24" s="15">
        <v>38.4</v>
      </c>
      <c r="T24" s="15">
        <v>37.4837232</v>
      </c>
      <c r="U24" s="156"/>
      <c r="V24"/>
      <c r="X24" s="287"/>
    </row>
    <row r="25" spans="1:24" ht="12.75">
      <c r="A25" s="37">
        <v>20</v>
      </c>
      <c r="B25" s="37"/>
      <c r="C25" s="101" t="s">
        <v>203</v>
      </c>
      <c r="D25" s="99">
        <f t="shared" si="0"/>
        <v>36.40710260726927</v>
      </c>
      <c r="E25" s="13">
        <v>27</v>
      </c>
      <c r="F25" s="99">
        <v>43.288966588966595</v>
      </c>
      <c r="G25" s="36">
        <v>32.9</v>
      </c>
      <c r="H25" s="36">
        <v>29.4</v>
      </c>
      <c r="I25" s="36">
        <v>35</v>
      </c>
      <c r="J25" s="226">
        <v>32.1</v>
      </c>
      <c r="K25" s="36">
        <v>41.5</v>
      </c>
      <c r="L25" s="36">
        <v>42.5</v>
      </c>
      <c r="M25" s="36">
        <v>37.1</v>
      </c>
      <c r="N25" s="36">
        <v>40.133</v>
      </c>
      <c r="O25" s="36">
        <v>40.165</v>
      </c>
      <c r="P25" s="36">
        <v>31.28723128723129</v>
      </c>
      <c r="Q25" s="36">
        <v>33.7</v>
      </c>
      <c r="R25" s="36">
        <v>32.9</v>
      </c>
      <c r="S25" s="36">
        <v>37.6</v>
      </c>
      <c r="T25" s="36">
        <v>36.7999632</v>
      </c>
      <c r="U25" s="156"/>
      <c r="V25"/>
      <c r="X25" s="287"/>
    </row>
    <row r="26" spans="1:24" ht="12.75">
      <c r="A26">
        <v>21</v>
      </c>
      <c r="B26"/>
      <c r="C26" s="76" t="s">
        <v>205</v>
      </c>
      <c r="D26" s="26">
        <f t="shared" si="0"/>
        <v>37.39561096002763</v>
      </c>
      <c r="E26" s="1">
        <v>18</v>
      </c>
      <c r="F26" s="26">
        <v>42.45400155400156</v>
      </c>
      <c r="G26" s="15">
        <v>34.5</v>
      </c>
      <c r="H26" s="16">
        <v>30.2</v>
      </c>
      <c r="I26" s="16">
        <v>35.3</v>
      </c>
      <c r="J26" s="109">
        <v>30.6</v>
      </c>
      <c r="K26" s="16">
        <v>42</v>
      </c>
      <c r="L26" s="16">
        <v>44.5</v>
      </c>
      <c r="M26" s="16">
        <v>36.9</v>
      </c>
      <c r="N26" s="16">
        <v>42.3</v>
      </c>
      <c r="O26" s="16">
        <v>42.427</v>
      </c>
      <c r="P26" s="16">
        <v>31.52033152033152</v>
      </c>
      <c r="Q26" s="15">
        <v>37.6</v>
      </c>
      <c r="R26" s="15">
        <v>33.7</v>
      </c>
      <c r="S26" s="15">
        <v>37.4</v>
      </c>
      <c r="T26" s="15">
        <v>38.8102176</v>
      </c>
      <c r="U26" s="156"/>
      <c r="V26"/>
      <c r="X26" s="287"/>
    </row>
    <row r="27" spans="1:24" ht="12.75">
      <c r="A27">
        <v>22</v>
      </c>
      <c r="B27"/>
      <c r="C27" s="75" t="s">
        <v>493</v>
      </c>
      <c r="D27" s="26">
        <f t="shared" si="0"/>
        <v>35.289877579210916</v>
      </c>
      <c r="E27" s="12">
        <v>35</v>
      </c>
      <c r="F27" s="26">
        <v>42.97972027972029</v>
      </c>
      <c r="G27" s="15">
        <v>31.2</v>
      </c>
      <c r="H27" s="16">
        <v>28.9</v>
      </c>
      <c r="I27" s="16">
        <v>35.1</v>
      </c>
      <c r="J27" s="109">
        <v>34.1</v>
      </c>
      <c r="K27" s="16">
        <v>37.5</v>
      </c>
      <c r="L27" s="16">
        <v>42</v>
      </c>
      <c r="M27" s="16">
        <v>35.4</v>
      </c>
      <c r="N27" s="16">
        <v>38.833</v>
      </c>
      <c r="O27" s="16">
        <v>40.395</v>
      </c>
      <c r="P27" s="16">
        <v>30.950530950530954</v>
      </c>
      <c r="Q27" s="15">
        <v>33.1</v>
      </c>
      <c r="R27" s="15">
        <v>28.7</v>
      </c>
      <c r="S27" s="15">
        <v>36.2</v>
      </c>
      <c r="T27" s="15">
        <v>37.470048</v>
      </c>
      <c r="U27" s="156"/>
      <c r="V27"/>
      <c r="X27" s="287"/>
    </row>
    <row r="28" spans="1:24" ht="12.75">
      <c r="A28">
        <v>23</v>
      </c>
      <c r="B28"/>
      <c r="C28" s="86" t="s">
        <v>486</v>
      </c>
      <c r="D28" s="26">
        <f t="shared" si="0"/>
        <v>37.70781110247777</v>
      </c>
      <c r="E28" s="1">
        <v>12</v>
      </c>
      <c r="F28" s="26">
        <v>44.154856254856256</v>
      </c>
      <c r="G28" s="15">
        <v>33.4</v>
      </c>
      <c r="H28" s="16">
        <v>29.2</v>
      </c>
      <c r="I28" s="16">
        <v>35.3</v>
      </c>
      <c r="J28" s="109">
        <v>34</v>
      </c>
      <c r="K28" s="16">
        <v>43</v>
      </c>
      <c r="L28" s="16">
        <v>44.5</v>
      </c>
      <c r="M28" s="16">
        <v>37.6</v>
      </c>
      <c r="N28" s="16">
        <v>40.967</v>
      </c>
      <c r="O28" s="16">
        <v>41.297</v>
      </c>
      <c r="P28" s="16">
        <v>33.229733229733235</v>
      </c>
      <c r="Q28" s="15">
        <v>34.9</v>
      </c>
      <c r="R28" s="15">
        <v>34.3</v>
      </c>
      <c r="S28" s="15">
        <v>40</v>
      </c>
      <c r="T28" s="15">
        <v>37.8392784</v>
      </c>
      <c r="U28" s="156"/>
      <c r="V28"/>
      <c r="X28" s="287"/>
    </row>
    <row r="29" spans="1:24" ht="12.75">
      <c r="A29" s="37">
        <v>24</v>
      </c>
      <c r="B29" s="37"/>
      <c r="C29" s="165" t="s">
        <v>487</v>
      </c>
      <c r="D29" s="99">
        <f t="shared" si="0"/>
        <v>38.521235970819305</v>
      </c>
      <c r="E29" s="13">
        <v>7</v>
      </c>
      <c r="F29" s="99">
        <v>44.95889665889666</v>
      </c>
      <c r="G29" s="36">
        <v>33.6</v>
      </c>
      <c r="H29" s="36">
        <v>29.6</v>
      </c>
      <c r="I29" s="36">
        <v>36.7</v>
      </c>
      <c r="J29" s="226">
        <v>35.8</v>
      </c>
      <c r="K29" s="36">
        <v>43.5</v>
      </c>
      <c r="L29" s="36">
        <v>45</v>
      </c>
      <c r="M29" s="36">
        <v>37.7</v>
      </c>
      <c r="N29" s="36">
        <v>42.367</v>
      </c>
      <c r="O29" s="36">
        <v>42.138</v>
      </c>
      <c r="P29" s="36">
        <v>31.649831649831654</v>
      </c>
      <c r="Q29" s="36">
        <v>36.8</v>
      </c>
      <c r="R29" s="36">
        <v>35.4</v>
      </c>
      <c r="S29" s="36">
        <v>41.6</v>
      </c>
      <c r="T29" s="36">
        <v>39.439276799999995</v>
      </c>
      <c r="U29" s="156"/>
      <c r="V29"/>
      <c r="X29" s="287"/>
    </row>
    <row r="30" spans="1:24" ht="12.75">
      <c r="A30">
        <v>25</v>
      </c>
      <c r="B30"/>
      <c r="C30" s="86" t="s">
        <v>488</v>
      </c>
      <c r="D30" s="26">
        <f t="shared" si="0"/>
        <v>39.395644414227746</v>
      </c>
      <c r="E30" s="1">
        <v>4</v>
      </c>
      <c r="F30" s="26">
        <v>45.03620823620824</v>
      </c>
      <c r="G30" s="15">
        <v>35.6</v>
      </c>
      <c r="H30" s="16">
        <v>30</v>
      </c>
      <c r="I30" s="16">
        <v>36.4</v>
      </c>
      <c r="J30" s="109">
        <v>35</v>
      </c>
      <c r="K30" s="16">
        <v>45.5</v>
      </c>
      <c r="L30" s="16">
        <v>45.5</v>
      </c>
      <c r="M30" s="16">
        <v>38.1</v>
      </c>
      <c r="N30" s="16">
        <v>42.2</v>
      </c>
      <c r="O30" s="16">
        <v>43.377</v>
      </c>
      <c r="P30" s="16">
        <v>32.970732970732975</v>
      </c>
      <c r="Q30" s="15">
        <v>38.7</v>
      </c>
      <c r="R30" s="15">
        <v>38.9</v>
      </c>
      <c r="S30" s="15">
        <v>40.5</v>
      </c>
      <c r="T30" s="15">
        <v>38.4820128</v>
      </c>
      <c r="U30" s="156"/>
      <c r="V30"/>
      <c r="X30" s="287"/>
    </row>
    <row r="31" spans="1:24" ht="12.75">
      <c r="A31">
        <v>26</v>
      </c>
      <c r="B31"/>
      <c r="C31" s="86" t="s">
        <v>489</v>
      </c>
      <c r="D31" s="26">
        <f t="shared" si="0"/>
        <v>38.352602650435976</v>
      </c>
      <c r="E31" s="1">
        <v>9</v>
      </c>
      <c r="F31" s="26">
        <v>45.082595182595185</v>
      </c>
      <c r="G31" s="15">
        <v>35</v>
      </c>
      <c r="H31" s="16">
        <v>30.5</v>
      </c>
      <c r="I31" s="16">
        <v>36.6</v>
      </c>
      <c r="J31" s="109">
        <v>33.9</v>
      </c>
      <c r="K31" s="16">
        <v>44</v>
      </c>
      <c r="L31" s="16">
        <v>45.5</v>
      </c>
      <c r="M31" s="16">
        <v>38.2</v>
      </c>
      <c r="N31" s="16">
        <v>41.7</v>
      </c>
      <c r="O31" s="16">
        <v>40.926</v>
      </c>
      <c r="P31" s="16">
        <v>31.805231805231806</v>
      </c>
      <c r="Q31" s="15">
        <v>37.9</v>
      </c>
      <c r="R31" s="15">
        <v>34.7</v>
      </c>
      <c r="S31" s="15">
        <v>40</v>
      </c>
      <c r="T31" s="15">
        <v>39.0153456</v>
      </c>
      <c r="U31" s="156"/>
      <c r="V31"/>
      <c r="X31" s="287"/>
    </row>
    <row r="32" spans="1:24" ht="12.75">
      <c r="A32">
        <v>27</v>
      </c>
      <c r="B32"/>
      <c r="C32" s="31" t="s">
        <v>207</v>
      </c>
      <c r="D32" s="26">
        <f t="shared" si="0"/>
        <v>38.37218598376932</v>
      </c>
      <c r="E32" s="1">
        <v>8</v>
      </c>
      <c r="F32" s="26">
        <v>43.72191142191142</v>
      </c>
      <c r="G32" s="15">
        <v>33.4</v>
      </c>
      <c r="H32" s="16">
        <v>30.9</v>
      </c>
      <c r="I32" s="16">
        <v>36.2</v>
      </c>
      <c r="J32" s="109">
        <v>32.7</v>
      </c>
      <c r="K32" s="16">
        <v>45</v>
      </c>
      <c r="L32" s="16">
        <v>45</v>
      </c>
      <c r="M32" s="16">
        <v>37</v>
      </c>
      <c r="N32" s="16">
        <v>42.433</v>
      </c>
      <c r="O32" s="16">
        <v>41.628</v>
      </c>
      <c r="P32" s="16">
        <v>31.805231805231806</v>
      </c>
      <c r="Q32" s="15">
        <v>38.5</v>
      </c>
      <c r="R32" s="15">
        <v>35.8</v>
      </c>
      <c r="S32" s="15">
        <v>41</v>
      </c>
      <c r="T32" s="15">
        <v>37.470048</v>
      </c>
      <c r="U32" s="156"/>
      <c r="V32"/>
      <c r="X32" s="287"/>
    </row>
    <row r="33" spans="1:24" ht="12.75">
      <c r="A33" s="37">
        <v>28</v>
      </c>
      <c r="B33" s="37"/>
      <c r="C33" s="70" t="s">
        <v>315</v>
      </c>
      <c r="D33" s="99">
        <f t="shared" si="0"/>
        <v>37.40949421566088</v>
      </c>
      <c r="E33" s="13">
        <v>17</v>
      </c>
      <c r="F33" s="99">
        <v>43.56728826728827</v>
      </c>
      <c r="G33" s="36">
        <v>32.1</v>
      </c>
      <c r="H33" s="36">
        <v>27.4</v>
      </c>
      <c r="I33" s="36">
        <v>34.3</v>
      </c>
      <c r="J33" s="226">
        <v>32.8</v>
      </c>
      <c r="K33" s="36">
        <v>45</v>
      </c>
      <c r="L33" s="36">
        <v>44.5</v>
      </c>
      <c r="M33" s="36">
        <v>35.8</v>
      </c>
      <c r="N33" s="36">
        <v>41.4</v>
      </c>
      <c r="O33" s="36">
        <v>40.526</v>
      </c>
      <c r="P33" s="36">
        <v>30.58793058793059</v>
      </c>
      <c r="Q33" s="36">
        <v>36.4</v>
      </c>
      <c r="R33" s="36">
        <v>34.3</v>
      </c>
      <c r="S33" s="36">
        <v>41.2</v>
      </c>
      <c r="T33" s="36">
        <v>38.3999616</v>
      </c>
      <c r="U33" s="156"/>
      <c r="V33"/>
      <c r="X33" s="287"/>
    </row>
    <row r="34" spans="1:24" ht="12.75">
      <c r="A34">
        <v>29</v>
      </c>
      <c r="B34"/>
      <c r="C34" s="75" t="s">
        <v>494</v>
      </c>
      <c r="D34" s="26">
        <f t="shared" si="0"/>
        <v>36.92674425882759</v>
      </c>
      <c r="E34" s="1">
        <v>23</v>
      </c>
      <c r="F34" s="26">
        <v>44.64965034965035</v>
      </c>
      <c r="G34" s="15">
        <v>32.2</v>
      </c>
      <c r="H34" s="16">
        <v>27.8</v>
      </c>
      <c r="I34" s="16">
        <v>33.9</v>
      </c>
      <c r="J34" s="109">
        <v>30.9</v>
      </c>
      <c r="K34" s="16">
        <v>43</v>
      </c>
      <c r="L34" s="16">
        <v>42</v>
      </c>
      <c r="M34" s="16">
        <v>37.7</v>
      </c>
      <c r="N34" s="16">
        <v>40.8</v>
      </c>
      <c r="O34" s="16">
        <v>40.515</v>
      </c>
      <c r="P34" s="16">
        <v>31.105931105931106</v>
      </c>
      <c r="Q34" s="15">
        <v>37.4</v>
      </c>
      <c r="R34" s="15">
        <v>34.5</v>
      </c>
      <c r="S34" s="15">
        <v>39.1</v>
      </c>
      <c r="T34" s="15">
        <v>36.9640656</v>
      </c>
      <c r="U34" s="156"/>
      <c r="V34"/>
      <c r="X34" s="287"/>
    </row>
    <row r="35" spans="1:24" ht="12.75">
      <c r="A35">
        <v>30</v>
      </c>
      <c r="B35"/>
      <c r="C35" s="86" t="s">
        <v>490</v>
      </c>
      <c r="D35" s="26">
        <f t="shared" si="0"/>
        <v>36.93087768712768</v>
      </c>
      <c r="E35" s="1">
        <v>22</v>
      </c>
      <c r="F35" s="26">
        <v>43.48997668997669</v>
      </c>
      <c r="G35" s="15">
        <v>34.1</v>
      </c>
      <c r="H35" s="16">
        <v>31.2</v>
      </c>
      <c r="I35" s="16">
        <v>33.4</v>
      </c>
      <c r="J35" s="109">
        <v>32.4</v>
      </c>
      <c r="K35" s="16">
        <v>41.5</v>
      </c>
      <c r="L35" s="16">
        <v>44</v>
      </c>
      <c r="M35" s="16">
        <v>36.6</v>
      </c>
      <c r="N35" s="16">
        <v>39.467</v>
      </c>
      <c r="O35" s="16">
        <v>41.058</v>
      </c>
      <c r="P35" s="16">
        <v>32.245532245532246</v>
      </c>
      <c r="Q35" s="15">
        <v>37.2</v>
      </c>
      <c r="R35" s="15">
        <v>32.2</v>
      </c>
      <c r="S35" s="15">
        <v>39</v>
      </c>
      <c r="T35" s="15">
        <v>36.4033824</v>
      </c>
      <c r="U35" s="156"/>
      <c r="V35"/>
      <c r="X35" s="287"/>
    </row>
    <row r="36" spans="1:24" ht="12.75">
      <c r="A36">
        <v>31</v>
      </c>
      <c r="B36"/>
      <c r="C36" s="31" t="s">
        <v>317</v>
      </c>
      <c r="D36" s="26">
        <f t="shared" si="0"/>
        <v>36.24282767849434</v>
      </c>
      <c r="E36" s="1">
        <v>30</v>
      </c>
      <c r="F36" s="26">
        <v>42.716860916860924</v>
      </c>
      <c r="G36" s="15">
        <v>32.9</v>
      </c>
      <c r="H36" s="16">
        <v>29.1</v>
      </c>
      <c r="I36" s="16">
        <v>32.5</v>
      </c>
      <c r="J36" s="109">
        <v>32.5</v>
      </c>
      <c r="K36" s="16">
        <v>40</v>
      </c>
      <c r="L36" s="16">
        <v>41.5</v>
      </c>
      <c r="M36" s="16">
        <v>37</v>
      </c>
      <c r="N36" s="16">
        <v>37.2</v>
      </c>
      <c r="O36" s="16">
        <v>40.172</v>
      </c>
      <c r="P36" s="16">
        <v>32.141932141932145</v>
      </c>
      <c r="Q36" s="15">
        <v>36.4</v>
      </c>
      <c r="R36" s="15">
        <v>35.4</v>
      </c>
      <c r="S36" s="15">
        <v>37.2</v>
      </c>
      <c r="T36" s="15">
        <v>37.346971200000006</v>
      </c>
      <c r="U36" s="156"/>
      <c r="V36"/>
      <c r="X36" s="287"/>
    </row>
    <row r="37" spans="1:24" ht="12.75">
      <c r="A37" s="37">
        <v>32</v>
      </c>
      <c r="B37" s="37"/>
      <c r="C37" s="70" t="s">
        <v>347</v>
      </c>
      <c r="D37" s="99">
        <f t="shared" si="0"/>
        <v>35.67529426746094</v>
      </c>
      <c r="E37" s="13">
        <v>34</v>
      </c>
      <c r="F37" s="99">
        <v>42.46946386946388</v>
      </c>
      <c r="G37" s="36">
        <v>31.9</v>
      </c>
      <c r="H37" s="36">
        <v>28.7</v>
      </c>
      <c r="I37" s="36">
        <v>32.9</v>
      </c>
      <c r="J37" s="226">
        <v>31.3</v>
      </c>
      <c r="K37" s="36">
        <v>40.5</v>
      </c>
      <c r="L37" s="36">
        <v>41</v>
      </c>
      <c r="M37" s="36">
        <v>36.4</v>
      </c>
      <c r="N37" s="36">
        <v>37.067</v>
      </c>
      <c r="O37" s="36">
        <v>39.827</v>
      </c>
      <c r="P37" s="36">
        <v>31.20953120953121</v>
      </c>
      <c r="Q37" s="36">
        <v>35.6</v>
      </c>
      <c r="R37" s="36">
        <v>33.3</v>
      </c>
      <c r="S37" s="36">
        <v>37.1</v>
      </c>
      <c r="T37" s="36">
        <v>37.6204752</v>
      </c>
      <c r="U37" s="156"/>
      <c r="V37"/>
      <c r="X37" s="287"/>
    </row>
    <row r="38" spans="1:24" ht="12.75">
      <c r="A38">
        <v>33</v>
      </c>
      <c r="B38"/>
      <c r="C38" s="8" t="s">
        <v>166</v>
      </c>
      <c r="D38" s="26">
        <f t="shared" si="0"/>
        <v>38.05101927393594</v>
      </c>
      <c r="E38" s="1">
        <v>10</v>
      </c>
      <c r="F38" s="26">
        <v>44.51048951048951</v>
      </c>
      <c r="G38" s="15">
        <v>34.4</v>
      </c>
      <c r="H38" s="16">
        <v>30</v>
      </c>
      <c r="I38" s="16">
        <v>35.4</v>
      </c>
      <c r="J38" s="109">
        <v>34.2</v>
      </c>
      <c r="K38" s="16">
        <v>43</v>
      </c>
      <c r="L38" s="16">
        <v>45</v>
      </c>
      <c r="M38" s="16">
        <v>38.1</v>
      </c>
      <c r="N38" s="16">
        <v>41.433</v>
      </c>
      <c r="O38" s="16">
        <v>42.192</v>
      </c>
      <c r="P38" s="16">
        <v>31.28723128723129</v>
      </c>
      <c r="Q38" s="15">
        <v>37.4</v>
      </c>
      <c r="R38" s="15">
        <v>35.2</v>
      </c>
      <c r="S38" s="15">
        <v>39</v>
      </c>
      <c r="T38" s="15">
        <v>38.0991072</v>
      </c>
      <c r="U38" s="156"/>
      <c r="V38"/>
      <c r="X38" s="287"/>
    </row>
    <row r="39" spans="1:24" ht="12.75">
      <c r="A39">
        <v>34</v>
      </c>
      <c r="B39"/>
      <c r="C39" s="31" t="s">
        <v>160</v>
      </c>
      <c r="D39" s="26">
        <f t="shared" si="0"/>
        <v>37.4979859276526</v>
      </c>
      <c r="E39" s="1">
        <v>15</v>
      </c>
      <c r="F39" s="26">
        <v>44.850660450660456</v>
      </c>
      <c r="G39" s="15">
        <v>33.8</v>
      </c>
      <c r="H39" s="16">
        <v>29.5</v>
      </c>
      <c r="I39" s="16">
        <v>34.5</v>
      </c>
      <c r="J39" s="109">
        <v>33.4</v>
      </c>
      <c r="K39" s="16">
        <v>41.5</v>
      </c>
      <c r="L39" s="16">
        <v>44.5</v>
      </c>
      <c r="M39" s="16">
        <v>37.8</v>
      </c>
      <c r="N39" s="16">
        <v>41.3</v>
      </c>
      <c r="O39" s="16">
        <v>41.844</v>
      </c>
      <c r="P39" s="16">
        <v>31.13183113183113</v>
      </c>
      <c r="Q39" s="15">
        <v>35.8</v>
      </c>
      <c r="R39" s="15">
        <v>35.6</v>
      </c>
      <c r="S39" s="15">
        <v>38.8</v>
      </c>
      <c r="T39" s="15">
        <v>37.26492</v>
      </c>
      <c r="U39" s="156"/>
      <c r="V39"/>
      <c r="X39" s="287"/>
    </row>
    <row r="40" spans="1:24" ht="12.75">
      <c r="A40">
        <v>35</v>
      </c>
      <c r="B40"/>
      <c r="C40" s="31" t="s">
        <v>496</v>
      </c>
      <c r="D40" s="26">
        <f t="shared" si="0"/>
        <v>36.84036942070275</v>
      </c>
      <c r="E40" s="1">
        <v>24</v>
      </c>
      <c r="F40" s="26">
        <v>44.86612276612277</v>
      </c>
      <c r="G40" s="15">
        <v>30.6</v>
      </c>
      <c r="H40" s="16">
        <v>28.2</v>
      </c>
      <c r="I40" s="16">
        <v>32</v>
      </c>
      <c r="J40" s="109">
        <v>31.7</v>
      </c>
      <c r="K40" s="16">
        <v>42</v>
      </c>
      <c r="L40" s="16">
        <v>43</v>
      </c>
      <c r="M40" s="16">
        <v>37.7</v>
      </c>
      <c r="N40" s="16">
        <v>40.967</v>
      </c>
      <c r="O40" s="16">
        <v>40.869</v>
      </c>
      <c r="P40" s="16">
        <v>33.048433048433054</v>
      </c>
      <c r="Q40" s="15">
        <v>37</v>
      </c>
      <c r="R40" s="15">
        <v>35.4</v>
      </c>
      <c r="S40" s="15">
        <v>37.8</v>
      </c>
      <c r="T40" s="15">
        <v>37.41534720000001</v>
      </c>
      <c r="U40" s="156"/>
      <c r="V40"/>
      <c r="X40" s="287"/>
    </row>
    <row r="41" spans="1:24" ht="13.5" thickBot="1">
      <c r="A41" s="40">
        <v>36</v>
      </c>
      <c r="B41" s="40"/>
      <c r="C41" s="39" t="s">
        <v>495</v>
      </c>
      <c r="D41" s="98">
        <f t="shared" si="0"/>
        <v>35.849894198394196</v>
      </c>
      <c r="E41" s="41">
        <v>33</v>
      </c>
      <c r="F41" s="98">
        <v>43.041569541569544</v>
      </c>
      <c r="G41" s="45">
        <v>30.2</v>
      </c>
      <c r="H41" s="45">
        <v>28.4</v>
      </c>
      <c r="I41" s="45">
        <v>32.3</v>
      </c>
      <c r="J41" s="111">
        <v>31.7</v>
      </c>
      <c r="K41" s="45">
        <v>41</v>
      </c>
      <c r="L41" s="45">
        <v>45</v>
      </c>
      <c r="M41" s="45">
        <v>34.8</v>
      </c>
      <c r="N41" s="45">
        <v>38.7</v>
      </c>
      <c r="O41" s="45">
        <v>38.318</v>
      </c>
      <c r="P41" s="45">
        <v>30.380730380730384</v>
      </c>
      <c r="Q41" s="45">
        <v>34.9</v>
      </c>
      <c r="R41" s="45">
        <v>33.1</v>
      </c>
      <c r="S41" s="45">
        <v>39.8</v>
      </c>
      <c r="T41" s="45">
        <v>36.635860799999996</v>
      </c>
      <c r="U41" s="156"/>
      <c r="V41"/>
      <c r="X41" s="287"/>
    </row>
    <row r="42" spans="3:24" ht="13.5" thickTop="1">
      <c r="C42" s="29"/>
      <c r="D42" s="21"/>
      <c r="E42" s="21"/>
      <c r="F42" s="65"/>
      <c r="G42" s="65"/>
      <c r="H42" s="145"/>
      <c r="I42" s="146"/>
      <c r="J42" s="65"/>
      <c r="K42" s="65"/>
      <c r="L42" s="65"/>
      <c r="M42" s="23"/>
      <c r="N42" s="65"/>
      <c r="O42" s="23"/>
      <c r="P42" s="16"/>
      <c r="R42" s="65"/>
      <c r="S42" s="26"/>
      <c r="T42" s="144"/>
      <c r="U42" s="157"/>
      <c r="V42"/>
      <c r="W42"/>
      <c r="X42" s="286"/>
    </row>
    <row r="43" spans="1:33" s="105" customFormat="1" ht="12.75">
      <c r="A43" s="104"/>
      <c r="C43" s="106" t="s">
        <v>861</v>
      </c>
      <c r="D43" s="65">
        <f>AVERAGE(D6:D41)</f>
        <v>37.37853369821193</v>
      </c>
      <c r="E43" s="26"/>
      <c r="F43" s="65">
        <f>AVERAGE(F6:F41)</f>
        <v>43.849905033238365</v>
      </c>
      <c r="G43" s="65">
        <f>AVERAGE(G6:G41)</f>
        <v>33.494444444444454</v>
      </c>
      <c r="H43" s="145">
        <f aca="true" t="shared" si="1" ref="H43:S43">AVERAGE(H6:H41)</f>
        <v>29.982857142857146</v>
      </c>
      <c r="I43" s="26">
        <v>35.10833333333333</v>
      </c>
      <c r="J43" s="65">
        <f>AVERAGE(J6:J41)</f>
        <v>33.49722222222223</v>
      </c>
      <c r="K43" s="65">
        <f t="shared" si="1"/>
        <v>41.986111111111114</v>
      </c>
      <c r="L43" s="65">
        <f t="shared" si="1"/>
        <v>43.638888888888886</v>
      </c>
      <c r="M43" s="16">
        <v>35.2</v>
      </c>
      <c r="N43" s="65">
        <f t="shared" si="1"/>
        <v>40.448166666666665</v>
      </c>
      <c r="O43" s="23">
        <v>42.05</v>
      </c>
      <c r="P43" s="65">
        <f t="shared" si="1"/>
        <v>32.15632104520993</v>
      </c>
      <c r="Q43" s="65">
        <f t="shared" si="1"/>
        <v>36.91666666666667</v>
      </c>
      <c r="R43" s="65">
        <f t="shared" si="1"/>
        <v>34.59722222222222</v>
      </c>
      <c r="S43" s="65">
        <f t="shared" si="1"/>
        <v>38.68055555555555</v>
      </c>
      <c r="T43" s="26">
        <f>AVERAGE(T6:T41)</f>
        <v>38.09530853333334</v>
      </c>
      <c r="V43"/>
      <c r="W43"/>
      <c r="X43" s="286"/>
      <c r="Y43" s="26"/>
      <c r="Z43" s="104"/>
      <c r="AA43" s="104"/>
      <c r="AB43" s="104"/>
      <c r="AC43" s="104"/>
      <c r="AD43" s="104"/>
      <c r="AE43" s="104"/>
      <c r="AF43" s="104"/>
      <c r="AG43" s="104"/>
    </row>
    <row r="44" spans="3:24" ht="12.75">
      <c r="C44" s="29"/>
      <c r="D44" s="21"/>
      <c r="E44" s="21"/>
      <c r="F44" s="65"/>
      <c r="G44" s="65"/>
      <c r="H44" s="145"/>
      <c r="I44" s="145"/>
      <c r="J44" s="65"/>
      <c r="K44" s="65"/>
      <c r="L44" s="65"/>
      <c r="M44" s="16"/>
      <c r="N44" s="65"/>
      <c r="O44" s="143"/>
      <c r="P44" s="65"/>
      <c r="Q44" s="65"/>
      <c r="R44" s="65"/>
      <c r="S44" s="55"/>
      <c r="T44" s="25"/>
      <c r="U44" s="25"/>
      <c r="V44"/>
      <c r="W44"/>
      <c r="X44" s="287"/>
    </row>
    <row r="45" spans="3:23" ht="14.25">
      <c r="C45" s="227" t="s">
        <v>109</v>
      </c>
      <c r="D45" s="21"/>
      <c r="E45" s="21"/>
      <c r="F45" s="65"/>
      <c r="G45" s="65"/>
      <c r="H45" s="145"/>
      <c r="I45" s="145"/>
      <c r="J45" s="65"/>
      <c r="K45" s="65"/>
      <c r="L45" s="65"/>
      <c r="M45" s="16"/>
      <c r="N45" s="65"/>
      <c r="O45" s="143"/>
      <c r="P45" s="65"/>
      <c r="Q45" s="65"/>
      <c r="R45" s="65"/>
      <c r="S45" s="55"/>
      <c r="T45" s="25"/>
      <c r="U45" s="25"/>
      <c r="V45"/>
      <c r="W45"/>
    </row>
    <row r="46" spans="3:23" ht="14.25">
      <c r="C46" s="129" t="s">
        <v>633</v>
      </c>
      <c r="D46" s="21"/>
      <c r="E46" s="21"/>
      <c r="F46" s="65"/>
      <c r="G46" s="65"/>
      <c r="H46" s="145"/>
      <c r="I46" s="145"/>
      <c r="J46" s="65"/>
      <c r="K46" s="65"/>
      <c r="L46" s="65"/>
      <c r="M46" s="16"/>
      <c r="N46" s="65"/>
      <c r="O46" s="55"/>
      <c r="P46" s="65"/>
      <c r="Q46" s="65"/>
      <c r="R46" s="65"/>
      <c r="S46" s="55"/>
      <c r="T46" s="25"/>
      <c r="U46" s="25"/>
      <c r="V46"/>
      <c r="W46"/>
    </row>
    <row r="47" spans="4:23" ht="12.75">
      <c r="D47" s="21"/>
      <c r="E47" s="21"/>
      <c r="F47" s="65"/>
      <c r="G47" s="65"/>
      <c r="H47" s="65"/>
      <c r="I47" s="65"/>
      <c r="J47" s="65"/>
      <c r="K47" s="65"/>
      <c r="L47" s="65"/>
      <c r="M47" s="33"/>
      <c r="N47" s="65"/>
      <c r="O47" s="55"/>
      <c r="P47" s="65"/>
      <c r="Q47" s="65"/>
      <c r="R47" s="65"/>
      <c r="S47" s="55"/>
      <c r="T47" s="25"/>
      <c r="U47" s="25"/>
      <c r="V47"/>
      <c r="W47"/>
    </row>
    <row r="48" spans="4:23" ht="12.75">
      <c r="D48" s="21"/>
      <c r="E48" s="21"/>
      <c r="F48" s="65"/>
      <c r="G48" s="65"/>
      <c r="H48" s="65"/>
      <c r="I48" s="65"/>
      <c r="J48" s="65"/>
      <c r="K48" s="65"/>
      <c r="L48" s="65"/>
      <c r="M48" s="65"/>
      <c r="N48" s="65"/>
      <c r="O48" s="55"/>
      <c r="P48" s="65"/>
      <c r="Q48" s="65"/>
      <c r="R48" s="65"/>
      <c r="S48" s="55"/>
      <c r="T48" s="25"/>
      <c r="U48" s="25"/>
      <c r="V48"/>
      <c r="W48"/>
    </row>
    <row r="49" spans="4:23" ht="12.75">
      <c r="D49" s="21"/>
      <c r="E49" s="21"/>
      <c r="F49" s="65"/>
      <c r="G49" s="65"/>
      <c r="H49" s="65"/>
      <c r="I49" s="65"/>
      <c r="J49" s="65"/>
      <c r="K49" s="65"/>
      <c r="L49" s="65"/>
      <c r="M49" s="65"/>
      <c r="N49" s="65"/>
      <c r="O49" s="55"/>
      <c r="P49" s="65"/>
      <c r="Q49" s="65"/>
      <c r="R49" s="65"/>
      <c r="S49" s="55"/>
      <c r="T49" s="25"/>
      <c r="U49" s="25"/>
      <c r="V49"/>
      <c r="W49"/>
    </row>
    <row r="50" spans="4:23" ht="12.75">
      <c r="D50" s="21"/>
      <c r="E50" s="21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55"/>
      <c r="T50" s="25"/>
      <c r="U50" s="25"/>
      <c r="V50"/>
      <c r="W50"/>
    </row>
    <row r="51" spans="4:23" ht="12.75">
      <c r="D51" s="21"/>
      <c r="E51" s="21"/>
      <c r="S51" s="55"/>
      <c r="T51" s="25"/>
      <c r="U51" s="25"/>
      <c r="V51"/>
      <c r="W51"/>
    </row>
    <row r="52" spans="4:23" ht="12.75">
      <c r="D52" s="21"/>
      <c r="E52" s="21"/>
      <c r="S52" s="55"/>
      <c r="T52" s="25"/>
      <c r="U52" s="25"/>
      <c r="V52"/>
      <c r="W52"/>
    </row>
    <row r="53" spans="4:23" ht="12.75">
      <c r="D53" s="21"/>
      <c r="E53" s="21"/>
      <c r="S53" s="55"/>
      <c r="T53" s="25"/>
      <c r="U53" s="25"/>
      <c r="V53"/>
      <c r="W53"/>
    </row>
    <row r="54" spans="4:23" ht="12.75">
      <c r="D54" s="21"/>
      <c r="E54" s="21"/>
      <c r="S54" s="55"/>
      <c r="T54" s="25"/>
      <c r="U54" s="25"/>
      <c r="V54"/>
      <c r="W54"/>
    </row>
    <row r="55" spans="4:23" ht="12.75">
      <c r="D55" s="21"/>
      <c r="E55" s="21"/>
      <c r="S55" s="55"/>
      <c r="T55" s="25"/>
      <c r="U55" s="25"/>
      <c r="V55"/>
      <c r="W55"/>
    </row>
    <row r="56" spans="4:23" ht="12.75">
      <c r="D56" s="21"/>
      <c r="E56" s="21"/>
      <c r="S56" s="55"/>
      <c r="T56" s="25"/>
      <c r="U56" s="25"/>
      <c r="V56"/>
      <c r="W56"/>
    </row>
    <row r="57" spans="4:23" ht="12.75">
      <c r="D57" s="21"/>
      <c r="E57" s="21"/>
      <c r="S57" s="55"/>
      <c r="T57" s="25"/>
      <c r="U57" s="25"/>
      <c r="V57"/>
      <c r="W57"/>
    </row>
    <row r="58" spans="4:23" ht="12.75">
      <c r="D58" s="21"/>
      <c r="E58" s="21"/>
      <c r="S58" s="55"/>
      <c r="T58" s="25"/>
      <c r="U58" s="25"/>
      <c r="V58"/>
      <c r="W58"/>
    </row>
    <row r="59" spans="4:23" ht="12.75">
      <c r="D59" s="21"/>
      <c r="E59" s="21"/>
      <c r="S59" s="55"/>
      <c r="T59" s="25"/>
      <c r="U59" s="25"/>
      <c r="V59"/>
      <c r="W59"/>
    </row>
    <row r="60" spans="4:23" ht="12.75">
      <c r="D60" s="21"/>
      <c r="E60" s="21"/>
      <c r="S60" s="55"/>
      <c r="T60" s="25"/>
      <c r="U60" s="25"/>
      <c r="V60"/>
      <c r="W60"/>
    </row>
    <row r="61" spans="4:23" ht="12.75">
      <c r="D61" s="21"/>
      <c r="E61" s="21"/>
      <c r="S61" s="55"/>
      <c r="T61" s="25"/>
      <c r="U61" s="25"/>
      <c r="V61"/>
      <c r="W61"/>
    </row>
    <row r="62" spans="4:23" ht="12.75">
      <c r="D62" s="21"/>
      <c r="E62" s="21"/>
      <c r="S62" s="55"/>
      <c r="T62" s="25"/>
      <c r="U62" s="25"/>
      <c r="V62"/>
      <c r="W62"/>
    </row>
    <row r="63" spans="4:23" ht="12.75">
      <c r="D63" s="21"/>
      <c r="E63" s="21"/>
      <c r="S63" s="55"/>
      <c r="T63" s="25"/>
      <c r="U63" s="25"/>
      <c r="V63"/>
      <c r="W63"/>
    </row>
    <row r="64" spans="4:23" ht="12.75">
      <c r="D64" s="21"/>
      <c r="E64" s="21"/>
      <c r="S64" s="55"/>
      <c r="T64" s="25"/>
      <c r="U64" s="25"/>
      <c r="V64"/>
      <c r="W64"/>
    </row>
    <row r="65" spans="4:23" ht="12.75">
      <c r="D65" s="21"/>
      <c r="E65" s="21"/>
      <c r="S65" s="55"/>
      <c r="T65" s="25"/>
      <c r="U65" s="25"/>
      <c r="V65"/>
      <c r="W65"/>
    </row>
    <row r="66" spans="4:23" ht="12.75">
      <c r="D66" s="21"/>
      <c r="E66" s="21"/>
      <c r="S66" s="55"/>
      <c r="T66" s="25"/>
      <c r="U66" s="25"/>
      <c r="V66"/>
      <c r="W66"/>
    </row>
    <row r="67" spans="4:23" ht="12.75">
      <c r="D67" s="21"/>
      <c r="E67" s="21"/>
      <c r="S67" s="55"/>
      <c r="T67" s="25"/>
      <c r="U67" s="25"/>
      <c r="V67"/>
      <c r="W67"/>
    </row>
    <row r="68" spans="4:23" ht="12.75">
      <c r="D68" s="21"/>
      <c r="E68" s="21"/>
      <c r="S68" s="55"/>
      <c r="T68" s="25"/>
      <c r="U68" s="25"/>
      <c r="V68"/>
      <c r="W68"/>
    </row>
    <row r="69" spans="4:23" ht="12.75">
      <c r="D69" s="21"/>
      <c r="E69" s="21"/>
      <c r="S69" s="55"/>
      <c r="T69" s="25"/>
      <c r="U69" s="25"/>
      <c r="V69"/>
      <c r="W69"/>
    </row>
    <row r="70" spans="4:23" ht="12.75">
      <c r="D70" s="21"/>
      <c r="E70" s="21"/>
      <c r="S70" s="55"/>
      <c r="T70" s="25"/>
      <c r="U70" s="25"/>
      <c r="V70"/>
      <c r="W70"/>
    </row>
    <row r="71" spans="4:23" ht="12.75">
      <c r="D71" s="21"/>
      <c r="E71" s="21"/>
      <c r="S71" s="55"/>
      <c r="T71" s="25"/>
      <c r="U71" s="25"/>
      <c r="V71"/>
      <c r="W71"/>
    </row>
    <row r="72" spans="4:23" ht="12.75">
      <c r="D72" s="21"/>
      <c r="E72" s="21"/>
      <c r="S72" s="55"/>
      <c r="T72" s="25"/>
      <c r="U72" s="25"/>
      <c r="V72"/>
      <c r="W72"/>
    </row>
    <row r="73" spans="4:23" ht="12.75">
      <c r="D73" s="21"/>
      <c r="E73" s="21"/>
      <c r="S73" s="55"/>
      <c r="T73" s="25"/>
      <c r="U73" s="25"/>
      <c r="V73"/>
      <c r="W73"/>
    </row>
    <row r="74" spans="4:23" ht="12.75">
      <c r="D74" s="21"/>
      <c r="E74" s="21"/>
      <c r="S74" s="55"/>
      <c r="T74" s="25"/>
      <c r="U74" s="25"/>
      <c r="V74"/>
      <c r="W74"/>
    </row>
    <row r="75" spans="4:23" ht="12.75">
      <c r="D75" s="21"/>
      <c r="E75" s="21"/>
      <c r="S75" s="55"/>
      <c r="T75" s="25"/>
      <c r="U75" s="25"/>
      <c r="V75"/>
      <c r="W75"/>
    </row>
    <row r="76" spans="4:23" ht="12.75">
      <c r="D76" s="21"/>
      <c r="E76" s="21"/>
      <c r="S76" s="55"/>
      <c r="T76" s="25"/>
      <c r="U76" s="25"/>
      <c r="V76"/>
      <c r="W76"/>
    </row>
    <row r="77" spans="4:23" ht="12.75">
      <c r="D77" s="21"/>
      <c r="E77" s="21"/>
      <c r="S77" s="55"/>
      <c r="T77" s="25"/>
      <c r="U77" s="25"/>
      <c r="V77"/>
      <c r="W77"/>
    </row>
    <row r="78" spans="4:23" ht="12.75">
      <c r="D78" s="21"/>
      <c r="E78" s="21"/>
      <c r="S78" s="55"/>
      <c r="T78" s="25"/>
      <c r="U78" s="25"/>
      <c r="V78"/>
      <c r="W78"/>
    </row>
    <row r="79" spans="4:23" ht="12.75">
      <c r="D79" s="21"/>
      <c r="E79" s="21"/>
      <c r="S79" s="55"/>
      <c r="T79" s="25"/>
      <c r="U79" s="25"/>
      <c r="V79"/>
      <c r="W79"/>
    </row>
    <row r="80" spans="4:23" ht="12.75">
      <c r="D80" s="21"/>
      <c r="E80" s="21"/>
      <c r="S80" s="55"/>
      <c r="T80" s="25"/>
      <c r="U80" s="25"/>
      <c r="V80"/>
      <c r="W80"/>
    </row>
    <row r="81" spans="22:23" ht="12.75">
      <c r="V81"/>
      <c r="W81"/>
    </row>
    <row r="82" spans="22:23" ht="12.75">
      <c r="V82"/>
      <c r="W82"/>
    </row>
    <row r="83" spans="22:23" ht="12.75">
      <c r="V83"/>
      <c r="W83"/>
    </row>
    <row r="84" spans="22:23" ht="12.75">
      <c r="V84"/>
      <c r="W84"/>
    </row>
    <row r="85" spans="22:23" ht="12.75">
      <c r="V85"/>
      <c r="W85"/>
    </row>
    <row r="86" spans="22:23" ht="12.75">
      <c r="V86"/>
      <c r="W86"/>
    </row>
    <row r="87" spans="22:23" ht="12.75">
      <c r="V87"/>
      <c r="W87"/>
    </row>
    <row r="88" spans="22:23" ht="12.75">
      <c r="V88"/>
      <c r="W88"/>
    </row>
    <row r="89" spans="22:23" ht="12.75">
      <c r="V89"/>
      <c r="W89"/>
    </row>
    <row r="90" spans="22:23" ht="12.75">
      <c r="V90"/>
      <c r="W90"/>
    </row>
    <row r="91" spans="22:23" ht="12.75">
      <c r="V91"/>
      <c r="W91"/>
    </row>
    <row r="92" spans="22:23" ht="12.75">
      <c r="V92"/>
      <c r="W92"/>
    </row>
    <row r="93" spans="22:23" ht="12.75">
      <c r="V93"/>
      <c r="W93"/>
    </row>
    <row r="94" spans="22:23" ht="12.75">
      <c r="V94"/>
      <c r="W94"/>
    </row>
    <row r="95" spans="22:23" ht="12.75">
      <c r="V95"/>
      <c r="W95"/>
    </row>
    <row r="96" spans="22:23" ht="12.75">
      <c r="V96"/>
      <c r="W96"/>
    </row>
    <row r="97" spans="22:23" ht="12.75">
      <c r="V97"/>
      <c r="W97"/>
    </row>
    <row r="98" spans="22:23" ht="12.75">
      <c r="V98"/>
      <c r="W98"/>
    </row>
    <row r="99" spans="22:23" ht="12.75">
      <c r="V99"/>
      <c r="W99"/>
    </row>
    <row r="100" spans="22:23" ht="12.75">
      <c r="V100"/>
      <c r="W100"/>
    </row>
    <row r="101" spans="22:23" ht="12.75">
      <c r="V101"/>
      <c r="W101"/>
    </row>
    <row r="102" spans="22:23" ht="12.75">
      <c r="V102"/>
      <c r="W102"/>
    </row>
    <row r="103" spans="22:23" ht="12.75">
      <c r="V103"/>
      <c r="W103"/>
    </row>
    <row r="104" spans="22:23" ht="12.75">
      <c r="V104"/>
      <c r="W104"/>
    </row>
    <row r="105" spans="22:23" ht="12.75">
      <c r="V105"/>
      <c r="W105"/>
    </row>
    <row r="106" spans="22:23" ht="12.75">
      <c r="V106"/>
      <c r="W106"/>
    </row>
    <row r="107" spans="22:23" ht="12.75">
      <c r="V107"/>
      <c r="W107"/>
    </row>
    <row r="108" spans="22:23" ht="12.75">
      <c r="V108"/>
      <c r="W108"/>
    </row>
    <row r="109" spans="22:23" ht="12.75">
      <c r="V109"/>
      <c r="W109"/>
    </row>
    <row r="110" spans="22:23" ht="12.75">
      <c r="V110"/>
      <c r="W110"/>
    </row>
    <row r="111" spans="22:23" ht="12.75">
      <c r="V111"/>
      <c r="W111"/>
    </row>
    <row r="112" spans="22:23" ht="12.75">
      <c r="V112"/>
      <c r="W112"/>
    </row>
    <row r="113" spans="22:23" ht="12.75">
      <c r="V113"/>
      <c r="W113"/>
    </row>
  </sheetData>
  <printOptions horizontalCentered="1" verticalCentered="1"/>
  <pageMargins left="0.5" right="0.5" top="1" bottom="1" header="0.5" footer="0.5"/>
  <pageSetup horizontalDpi="600" verticalDpi="600" orientation="landscape" scale="73"/>
  <headerFooter alignWithMargins="0"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250"/>
  <sheetViews>
    <sheetView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1.421875" style="0" customWidth="1"/>
    <col min="3" max="3" width="20.421875" style="0" customWidth="1"/>
    <col min="4" max="4" width="10.00390625" style="5" bestFit="1" customWidth="1"/>
    <col min="5" max="5" width="1.1484375" style="5" customWidth="1"/>
    <col min="6" max="6" width="9.140625" style="4" customWidth="1"/>
    <col min="7" max="7" width="0.85546875" style="5" customWidth="1"/>
    <col min="8" max="18" width="7.7109375" style="5" customWidth="1"/>
    <col min="19" max="19" width="7.421875" style="30" customWidth="1"/>
    <col min="20" max="16384" width="8.8515625" style="0" customWidth="1"/>
  </cols>
  <sheetData>
    <row r="1" spans="1:2" ht="15">
      <c r="A1" s="107"/>
      <c r="B1" s="24" t="s">
        <v>97</v>
      </c>
    </row>
    <row r="2" spans="22:23" ht="12.75">
      <c r="V2" s="220"/>
      <c r="W2" s="220"/>
    </row>
    <row r="3" spans="4:8" ht="14.25">
      <c r="D3" s="5" t="s">
        <v>629</v>
      </c>
      <c r="F3" s="4" t="s">
        <v>577</v>
      </c>
      <c r="H3" s="116"/>
    </row>
    <row r="4" spans="1:27" ht="15">
      <c r="A4" s="1" t="s">
        <v>518</v>
      </c>
      <c r="C4" t="s">
        <v>519</v>
      </c>
      <c r="D4" s="5" t="s">
        <v>726</v>
      </c>
      <c r="F4" s="4" t="s">
        <v>726</v>
      </c>
      <c r="H4" s="18" t="s">
        <v>242</v>
      </c>
      <c r="I4" s="18" t="s">
        <v>589</v>
      </c>
      <c r="J4" s="18" t="s">
        <v>590</v>
      </c>
      <c r="K4" s="18" t="s">
        <v>593</v>
      </c>
      <c r="L4" s="18" t="s">
        <v>594</v>
      </c>
      <c r="M4" s="18" t="s">
        <v>595</v>
      </c>
      <c r="N4" s="18" t="s">
        <v>497</v>
      </c>
      <c r="O4" s="18" t="s">
        <v>591</v>
      </c>
      <c r="P4" s="18" t="s">
        <v>596</v>
      </c>
      <c r="Q4" s="18" t="s">
        <v>597</v>
      </c>
      <c r="R4" s="18" t="s">
        <v>598</v>
      </c>
      <c r="S4" s="5" t="s">
        <v>771</v>
      </c>
      <c r="T4" s="5" t="s">
        <v>925</v>
      </c>
      <c r="U4" s="126"/>
      <c r="V4" s="30"/>
      <c r="W4" s="30"/>
      <c r="X4" s="215"/>
      <c r="Y4" s="30"/>
      <c r="Z4" s="30"/>
      <c r="AA4" s="30"/>
    </row>
    <row r="5" spans="1:27" ht="15.75" thickBot="1">
      <c r="A5" s="41" t="s">
        <v>679</v>
      </c>
      <c r="B5" s="40"/>
      <c r="C5" s="40" t="s">
        <v>680</v>
      </c>
      <c r="D5" s="46" t="s">
        <v>599</v>
      </c>
      <c r="E5" s="46"/>
      <c r="F5" s="50" t="s">
        <v>559</v>
      </c>
      <c r="G5" s="46"/>
      <c r="H5" s="54" t="s">
        <v>561</v>
      </c>
      <c r="I5" s="54" t="s">
        <v>562</v>
      </c>
      <c r="J5" s="54" t="s">
        <v>563</v>
      </c>
      <c r="K5" s="54" t="s">
        <v>455</v>
      </c>
      <c r="L5" s="54" t="s">
        <v>456</v>
      </c>
      <c r="M5" s="54" t="s">
        <v>456</v>
      </c>
      <c r="N5" s="54" t="s">
        <v>564</v>
      </c>
      <c r="O5" s="54" t="s">
        <v>564</v>
      </c>
      <c r="P5" s="54" t="s">
        <v>457</v>
      </c>
      <c r="Q5" s="54" t="s">
        <v>458</v>
      </c>
      <c r="R5" s="54" t="s">
        <v>458</v>
      </c>
      <c r="S5" s="114" t="s">
        <v>770</v>
      </c>
      <c r="T5" s="46" t="s">
        <v>600</v>
      </c>
      <c r="U5" s="20"/>
      <c r="V5" s="30"/>
      <c r="W5" s="30"/>
      <c r="X5" s="215"/>
      <c r="Y5" s="30"/>
      <c r="Z5" s="30"/>
      <c r="AA5" s="30"/>
    </row>
    <row r="6" spans="1:27" ht="16.5" thickTop="1">
      <c r="A6" s="10">
        <v>1</v>
      </c>
      <c r="B6" s="8"/>
      <c r="C6" s="8" t="s">
        <v>553</v>
      </c>
      <c r="D6" s="207">
        <f aca="true" t="shared" si="0" ref="D6:D41">AVERAGE(H6:S6)</f>
        <v>165.58333333333334</v>
      </c>
      <c r="E6" s="207"/>
      <c r="F6" s="1">
        <v>17</v>
      </c>
      <c r="G6" s="208"/>
      <c r="H6" s="207">
        <v>165</v>
      </c>
      <c r="I6" s="207">
        <v>157.6</v>
      </c>
      <c r="J6" s="209">
        <v>150</v>
      </c>
      <c r="K6" s="210">
        <v>164</v>
      </c>
      <c r="L6" s="207">
        <v>163</v>
      </c>
      <c r="M6" s="207">
        <v>172</v>
      </c>
      <c r="N6" s="208">
        <v>174.7</v>
      </c>
      <c r="O6" s="207">
        <v>167.7</v>
      </c>
      <c r="P6" s="208">
        <v>174</v>
      </c>
      <c r="Q6" s="207">
        <v>164</v>
      </c>
      <c r="R6" s="207">
        <v>171</v>
      </c>
      <c r="S6" s="207">
        <v>164</v>
      </c>
      <c r="T6" s="4">
        <v>193</v>
      </c>
      <c r="U6" s="124"/>
      <c r="V6" s="30"/>
      <c r="W6" s="124"/>
      <c r="X6" s="219"/>
      <c r="Y6" s="124"/>
      <c r="Z6" s="125"/>
      <c r="AA6" s="30"/>
    </row>
    <row r="7" spans="1:27" ht="15.75">
      <c r="A7" s="10">
        <v>2</v>
      </c>
      <c r="B7" s="8"/>
      <c r="C7" s="8" t="s">
        <v>555</v>
      </c>
      <c r="D7" s="207">
        <f t="shared" si="0"/>
        <v>163.23333333333332</v>
      </c>
      <c r="E7" s="207"/>
      <c r="F7" s="1">
        <v>1</v>
      </c>
      <c r="G7" s="208"/>
      <c r="H7" s="207">
        <v>160</v>
      </c>
      <c r="I7" s="207">
        <v>153.2</v>
      </c>
      <c r="J7" s="207">
        <v>147</v>
      </c>
      <c r="K7" s="210">
        <v>157</v>
      </c>
      <c r="L7" s="207">
        <v>160</v>
      </c>
      <c r="M7" s="207">
        <v>171</v>
      </c>
      <c r="N7" s="208">
        <v>171.3</v>
      </c>
      <c r="O7" s="207">
        <v>164.3</v>
      </c>
      <c r="P7" s="208">
        <v>187</v>
      </c>
      <c r="Q7" s="207">
        <v>161</v>
      </c>
      <c r="R7" s="207">
        <v>167</v>
      </c>
      <c r="S7" s="207">
        <v>160</v>
      </c>
      <c r="T7" s="4">
        <v>190</v>
      </c>
      <c r="U7" s="124"/>
      <c r="V7" s="30"/>
      <c r="W7" s="124"/>
      <c r="X7" s="219"/>
      <c r="Y7" s="124"/>
      <c r="Z7" s="125"/>
      <c r="AA7" s="30"/>
    </row>
    <row r="8" spans="1:27" ht="15.75">
      <c r="A8" s="10">
        <v>3</v>
      </c>
      <c r="C8" s="75" t="s">
        <v>491</v>
      </c>
      <c r="D8" s="207">
        <f t="shared" si="0"/>
        <v>164.58333333333334</v>
      </c>
      <c r="E8" s="207"/>
      <c r="F8" s="1">
        <v>9</v>
      </c>
      <c r="G8" s="208"/>
      <c r="H8" s="207">
        <v>167</v>
      </c>
      <c r="I8" s="207">
        <v>155.3</v>
      </c>
      <c r="J8" s="207">
        <v>149</v>
      </c>
      <c r="K8" s="210">
        <v>162</v>
      </c>
      <c r="L8" s="207">
        <v>164</v>
      </c>
      <c r="M8" s="207">
        <v>171</v>
      </c>
      <c r="N8" s="208">
        <v>175.3</v>
      </c>
      <c r="O8" s="207">
        <v>167.4</v>
      </c>
      <c r="P8" s="208">
        <v>173</v>
      </c>
      <c r="Q8" s="207">
        <v>163</v>
      </c>
      <c r="R8" s="207">
        <v>167</v>
      </c>
      <c r="S8" s="207">
        <v>161</v>
      </c>
      <c r="T8" s="4">
        <v>190</v>
      </c>
      <c r="U8" s="124"/>
      <c r="V8" s="30"/>
      <c r="W8" s="124"/>
      <c r="X8" s="219"/>
      <c r="Y8" s="124"/>
      <c r="Z8" s="125"/>
      <c r="AA8" s="30"/>
    </row>
    <row r="9" spans="1:27" ht="15.75">
      <c r="A9" s="35">
        <v>4</v>
      </c>
      <c r="B9" s="70"/>
      <c r="C9" s="101" t="s">
        <v>659</v>
      </c>
      <c r="D9" s="211">
        <f t="shared" si="0"/>
        <v>164.575</v>
      </c>
      <c r="E9" s="211"/>
      <c r="F9" s="13">
        <v>6</v>
      </c>
      <c r="G9" s="211"/>
      <c r="H9" s="211">
        <v>166</v>
      </c>
      <c r="I9" s="211">
        <v>155.1</v>
      </c>
      <c r="J9" s="211">
        <v>149.5</v>
      </c>
      <c r="K9" s="212">
        <v>162</v>
      </c>
      <c r="L9" s="211">
        <v>161</v>
      </c>
      <c r="M9" s="211">
        <v>168</v>
      </c>
      <c r="N9" s="211">
        <v>172</v>
      </c>
      <c r="O9" s="211">
        <v>167.3</v>
      </c>
      <c r="P9" s="211">
        <v>182</v>
      </c>
      <c r="Q9" s="211">
        <v>163</v>
      </c>
      <c r="R9" s="211">
        <v>168</v>
      </c>
      <c r="S9" s="211">
        <v>161</v>
      </c>
      <c r="T9" s="58">
        <v>190</v>
      </c>
      <c r="U9" s="124"/>
      <c r="V9" s="30"/>
      <c r="W9" s="124"/>
      <c r="X9" s="219"/>
      <c r="Y9" s="124"/>
      <c r="Z9" s="125"/>
      <c r="AA9" s="30"/>
    </row>
    <row r="10" spans="1:27" ht="15.75">
      <c r="A10" s="10">
        <v>5</v>
      </c>
      <c r="B10" s="8"/>
      <c r="C10" s="76" t="s">
        <v>660</v>
      </c>
      <c r="D10" s="207">
        <f t="shared" si="0"/>
        <v>165.475</v>
      </c>
      <c r="E10" s="207"/>
      <c r="F10" s="1">
        <v>15</v>
      </c>
      <c r="G10" s="208"/>
      <c r="H10" s="207">
        <v>167</v>
      </c>
      <c r="I10" s="207">
        <v>156.1</v>
      </c>
      <c r="J10" s="208">
        <v>151</v>
      </c>
      <c r="K10" s="210">
        <v>164</v>
      </c>
      <c r="L10" s="207">
        <v>163</v>
      </c>
      <c r="M10" s="207">
        <v>171</v>
      </c>
      <c r="N10" s="208">
        <v>176.3</v>
      </c>
      <c r="O10" s="207">
        <v>170.3</v>
      </c>
      <c r="P10" s="208">
        <v>175</v>
      </c>
      <c r="Q10" s="207">
        <v>163.5</v>
      </c>
      <c r="R10" s="207">
        <v>167.5</v>
      </c>
      <c r="S10" s="207">
        <v>161</v>
      </c>
      <c r="T10" s="4">
        <v>191</v>
      </c>
      <c r="U10" s="124"/>
      <c r="V10" s="30"/>
      <c r="W10" s="124"/>
      <c r="X10" s="219"/>
      <c r="Y10" s="124"/>
      <c r="Z10" s="125"/>
      <c r="AA10" s="30"/>
    </row>
    <row r="11" spans="1:27" ht="15.75">
      <c r="A11" s="10">
        <v>6</v>
      </c>
      <c r="B11" s="8"/>
      <c r="C11" s="76" t="s">
        <v>481</v>
      </c>
      <c r="D11" s="207">
        <f t="shared" si="0"/>
        <v>164.57500000000002</v>
      </c>
      <c r="E11" s="207"/>
      <c r="F11" s="1">
        <v>4</v>
      </c>
      <c r="G11" s="208"/>
      <c r="H11" s="207">
        <v>164</v>
      </c>
      <c r="I11" s="207">
        <v>153.5</v>
      </c>
      <c r="J11" s="208">
        <v>149</v>
      </c>
      <c r="K11" s="210">
        <v>160</v>
      </c>
      <c r="L11" s="207">
        <v>162</v>
      </c>
      <c r="M11" s="207">
        <v>171</v>
      </c>
      <c r="N11" s="208">
        <v>172.7</v>
      </c>
      <c r="O11" s="207">
        <v>165.7</v>
      </c>
      <c r="P11" s="208">
        <v>184</v>
      </c>
      <c r="Q11" s="207">
        <v>163</v>
      </c>
      <c r="R11" s="207">
        <v>168</v>
      </c>
      <c r="S11" s="207">
        <v>162</v>
      </c>
      <c r="T11" s="4">
        <v>192</v>
      </c>
      <c r="U11" s="124"/>
      <c r="V11" s="30"/>
      <c r="W11" s="124"/>
      <c r="X11" s="219"/>
      <c r="Y11" s="124"/>
      <c r="Z11" s="125"/>
      <c r="AA11" s="30"/>
    </row>
    <row r="12" spans="1:27" ht="15.75">
      <c r="A12" s="10">
        <v>7</v>
      </c>
      <c r="B12" s="8"/>
      <c r="C12" s="31" t="s">
        <v>791</v>
      </c>
      <c r="D12" s="207">
        <f t="shared" si="0"/>
        <v>164.04166666666666</v>
      </c>
      <c r="E12" s="207"/>
      <c r="F12" s="1">
        <v>3</v>
      </c>
      <c r="G12" s="208"/>
      <c r="H12" s="207">
        <v>164</v>
      </c>
      <c r="I12" s="207">
        <v>153.2</v>
      </c>
      <c r="J12" s="208">
        <v>151</v>
      </c>
      <c r="K12" s="210">
        <v>159</v>
      </c>
      <c r="L12" s="207">
        <v>160</v>
      </c>
      <c r="M12" s="207">
        <v>169</v>
      </c>
      <c r="N12" s="208">
        <v>171</v>
      </c>
      <c r="O12" s="207">
        <v>165.3</v>
      </c>
      <c r="P12" s="208">
        <v>191</v>
      </c>
      <c r="Q12" s="207">
        <v>161</v>
      </c>
      <c r="R12" s="207">
        <v>166</v>
      </c>
      <c r="S12" s="207">
        <v>158</v>
      </c>
      <c r="T12" s="4">
        <v>190</v>
      </c>
      <c r="U12" s="124"/>
      <c r="V12" s="30"/>
      <c r="W12" s="124"/>
      <c r="X12" s="219"/>
      <c r="Y12" s="124"/>
      <c r="Z12" s="125"/>
      <c r="AA12" s="30"/>
    </row>
    <row r="13" spans="1:27" ht="15.75">
      <c r="A13" s="35">
        <v>8</v>
      </c>
      <c r="B13" s="70"/>
      <c r="C13" s="70" t="s">
        <v>793</v>
      </c>
      <c r="D13" s="211">
        <f t="shared" si="0"/>
        <v>164.83333333333334</v>
      </c>
      <c r="E13" s="211"/>
      <c r="F13" s="13">
        <v>2</v>
      </c>
      <c r="G13" s="211"/>
      <c r="H13" s="211">
        <v>163</v>
      </c>
      <c r="I13" s="211">
        <v>153.2</v>
      </c>
      <c r="J13" s="211">
        <v>148.5</v>
      </c>
      <c r="K13" s="212">
        <v>159</v>
      </c>
      <c r="L13" s="211">
        <v>160</v>
      </c>
      <c r="M13" s="211">
        <v>169</v>
      </c>
      <c r="N13" s="211">
        <v>170.3</v>
      </c>
      <c r="O13" s="211">
        <v>165</v>
      </c>
      <c r="P13" s="211">
        <v>203</v>
      </c>
      <c r="Q13" s="211">
        <v>161</v>
      </c>
      <c r="R13" s="211">
        <v>167</v>
      </c>
      <c r="S13" s="211">
        <v>159</v>
      </c>
      <c r="T13" s="58">
        <v>190</v>
      </c>
      <c r="U13" s="124"/>
      <c r="V13" s="30"/>
      <c r="W13" s="124"/>
      <c r="X13" s="219"/>
      <c r="Y13" s="124"/>
      <c r="Z13" s="125"/>
      <c r="AA13" s="30"/>
    </row>
    <row r="14" spans="1:27" ht="15.75">
      <c r="A14" s="10">
        <v>9</v>
      </c>
      <c r="B14" s="8"/>
      <c r="C14" s="75" t="s">
        <v>492</v>
      </c>
      <c r="D14" s="207">
        <f t="shared" si="0"/>
        <v>163.70000000000002</v>
      </c>
      <c r="E14" s="207"/>
      <c r="F14" s="1">
        <v>5</v>
      </c>
      <c r="G14" s="208"/>
      <c r="H14" s="207">
        <v>168</v>
      </c>
      <c r="I14" s="207">
        <v>155.1</v>
      </c>
      <c r="J14" s="208">
        <v>146.5</v>
      </c>
      <c r="K14" s="210">
        <v>164</v>
      </c>
      <c r="L14" s="207">
        <v>162</v>
      </c>
      <c r="M14" s="207">
        <v>169</v>
      </c>
      <c r="N14" s="208">
        <v>171.3</v>
      </c>
      <c r="O14" s="207">
        <v>165</v>
      </c>
      <c r="P14" s="208">
        <v>172</v>
      </c>
      <c r="Q14" s="207">
        <v>163</v>
      </c>
      <c r="R14" s="207">
        <v>167.5</v>
      </c>
      <c r="S14" s="207">
        <v>161</v>
      </c>
      <c r="T14" s="4">
        <v>190</v>
      </c>
      <c r="U14" s="124"/>
      <c r="V14" s="30"/>
      <c r="W14" s="124"/>
      <c r="X14" s="219"/>
      <c r="Y14" s="124"/>
      <c r="Z14" s="125"/>
      <c r="AA14" s="30"/>
    </row>
    <row r="15" spans="1:27" ht="15.75">
      <c r="A15" s="10">
        <v>10</v>
      </c>
      <c r="B15" s="8"/>
      <c r="C15" s="76" t="s">
        <v>482</v>
      </c>
      <c r="D15" s="207">
        <f t="shared" si="0"/>
        <v>165.325</v>
      </c>
      <c r="E15" s="207"/>
      <c r="F15" s="1">
        <v>12</v>
      </c>
      <c r="G15" s="208"/>
      <c r="H15" s="207">
        <v>164</v>
      </c>
      <c r="I15" s="207">
        <v>155.6</v>
      </c>
      <c r="J15" s="208">
        <v>151</v>
      </c>
      <c r="K15" s="210">
        <v>162</v>
      </c>
      <c r="L15" s="207">
        <v>164</v>
      </c>
      <c r="M15" s="207">
        <v>172</v>
      </c>
      <c r="N15" s="208">
        <v>174.7</v>
      </c>
      <c r="O15" s="207">
        <v>166.6</v>
      </c>
      <c r="P15" s="208">
        <v>180</v>
      </c>
      <c r="Q15" s="207">
        <v>163</v>
      </c>
      <c r="R15" s="207">
        <v>169</v>
      </c>
      <c r="S15" s="207">
        <v>162</v>
      </c>
      <c r="T15" s="4">
        <v>193</v>
      </c>
      <c r="U15" s="124"/>
      <c r="V15" s="30"/>
      <c r="W15" s="124"/>
      <c r="X15" s="219"/>
      <c r="Y15" s="124"/>
      <c r="Z15" s="125"/>
      <c r="AA15" s="30"/>
    </row>
    <row r="16" spans="1:27" ht="15.75">
      <c r="A16" s="10">
        <v>11</v>
      </c>
      <c r="B16" s="8"/>
      <c r="C16" s="31" t="s">
        <v>796</v>
      </c>
      <c r="D16" s="207">
        <f t="shared" si="0"/>
        <v>166.43333333333334</v>
      </c>
      <c r="E16" s="207"/>
      <c r="F16" s="1">
        <v>14</v>
      </c>
      <c r="G16" s="208"/>
      <c r="H16" s="207">
        <v>165</v>
      </c>
      <c r="I16" s="207">
        <v>156.5</v>
      </c>
      <c r="J16" s="208">
        <v>151</v>
      </c>
      <c r="K16" s="210">
        <v>164</v>
      </c>
      <c r="L16" s="207">
        <v>163</v>
      </c>
      <c r="M16" s="207">
        <v>172</v>
      </c>
      <c r="N16" s="208">
        <v>174</v>
      </c>
      <c r="O16" s="207">
        <v>166.7</v>
      </c>
      <c r="P16" s="208">
        <v>188</v>
      </c>
      <c r="Q16" s="207">
        <v>164</v>
      </c>
      <c r="R16" s="207">
        <v>170</v>
      </c>
      <c r="S16" s="207">
        <v>163</v>
      </c>
      <c r="T16" s="4">
        <v>195</v>
      </c>
      <c r="U16" s="124"/>
      <c r="V16" s="30"/>
      <c r="W16" s="124"/>
      <c r="X16" s="219"/>
      <c r="Y16" s="124"/>
      <c r="Z16" s="125"/>
      <c r="AA16" s="30"/>
    </row>
    <row r="17" spans="1:27" ht="15.75">
      <c r="A17" s="35">
        <v>12</v>
      </c>
      <c r="B17" s="70"/>
      <c r="C17" s="70" t="s">
        <v>798</v>
      </c>
      <c r="D17" s="211">
        <f t="shared" si="0"/>
        <v>167.96666666666667</v>
      </c>
      <c r="E17" s="211"/>
      <c r="F17" s="13">
        <v>25</v>
      </c>
      <c r="G17" s="211"/>
      <c r="H17" s="211">
        <v>169</v>
      </c>
      <c r="I17" s="211">
        <v>159.4</v>
      </c>
      <c r="J17" s="211">
        <v>153.5</v>
      </c>
      <c r="K17" s="212">
        <v>165</v>
      </c>
      <c r="L17" s="211">
        <v>165</v>
      </c>
      <c r="M17" s="211">
        <v>174</v>
      </c>
      <c r="N17" s="211">
        <v>177.7</v>
      </c>
      <c r="O17" s="211">
        <v>170</v>
      </c>
      <c r="P17" s="211">
        <v>178</v>
      </c>
      <c r="Q17" s="211">
        <v>167</v>
      </c>
      <c r="R17" s="211">
        <v>172</v>
      </c>
      <c r="S17" s="211">
        <v>165</v>
      </c>
      <c r="T17" s="58">
        <v>195</v>
      </c>
      <c r="U17" s="124"/>
      <c r="V17" s="30"/>
      <c r="W17" s="124"/>
      <c r="X17" s="219"/>
      <c r="Y17" s="124"/>
      <c r="Z17" s="125"/>
      <c r="AA17" s="30"/>
    </row>
    <row r="18" spans="1:27" ht="15.75">
      <c r="A18" s="10">
        <v>13</v>
      </c>
      <c r="B18" s="8"/>
      <c r="C18" s="31" t="s">
        <v>799</v>
      </c>
      <c r="D18" s="207">
        <f t="shared" si="0"/>
        <v>166.11666666666667</v>
      </c>
      <c r="E18" s="207"/>
      <c r="F18" s="1">
        <v>7</v>
      </c>
      <c r="G18" s="208"/>
      <c r="H18" s="207">
        <v>164</v>
      </c>
      <c r="I18" s="207">
        <v>155.6</v>
      </c>
      <c r="J18" s="208">
        <v>150.5</v>
      </c>
      <c r="K18" s="210">
        <v>159</v>
      </c>
      <c r="L18" s="207">
        <v>162</v>
      </c>
      <c r="M18" s="207">
        <v>171</v>
      </c>
      <c r="N18" s="208">
        <v>174.3</v>
      </c>
      <c r="O18" s="207">
        <v>168</v>
      </c>
      <c r="P18" s="208">
        <v>196</v>
      </c>
      <c r="Q18" s="207">
        <v>164</v>
      </c>
      <c r="R18" s="207">
        <v>168</v>
      </c>
      <c r="S18" s="207">
        <v>161</v>
      </c>
      <c r="T18" s="4">
        <v>193</v>
      </c>
      <c r="U18" s="124"/>
      <c r="V18" s="30"/>
      <c r="W18" s="124"/>
      <c r="X18" s="219"/>
      <c r="Y18" s="124"/>
      <c r="Z18" s="125"/>
      <c r="AA18" s="30"/>
    </row>
    <row r="19" spans="1:27" ht="15.75">
      <c r="A19" s="10">
        <v>14</v>
      </c>
      <c r="B19" s="8"/>
      <c r="C19" s="75" t="s">
        <v>744</v>
      </c>
      <c r="D19" s="207">
        <f t="shared" si="0"/>
        <v>169.69166666666666</v>
      </c>
      <c r="E19" s="207"/>
      <c r="F19" s="1">
        <v>24</v>
      </c>
      <c r="G19" s="208"/>
      <c r="H19" s="207">
        <v>168</v>
      </c>
      <c r="I19" s="207">
        <v>157.8</v>
      </c>
      <c r="J19" s="208">
        <v>155</v>
      </c>
      <c r="K19" s="210">
        <v>165</v>
      </c>
      <c r="L19" s="207">
        <v>167</v>
      </c>
      <c r="M19" s="207">
        <v>174</v>
      </c>
      <c r="N19" s="208">
        <v>176.7</v>
      </c>
      <c r="O19" s="207">
        <v>171.3</v>
      </c>
      <c r="P19" s="208">
        <v>199</v>
      </c>
      <c r="Q19" s="207">
        <v>166</v>
      </c>
      <c r="R19" s="207">
        <v>171.5</v>
      </c>
      <c r="S19" s="207">
        <v>165</v>
      </c>
      <c r="T19" s="4">
        <v>193</v>
      </c>
      <c r="U19" s="124"/>
      <c r="V19" s="30"/>
      <c r="W19" s="124"/>
      <c r="X19" s="219"/>
      <c r="Y19" s="124"/>
      <c r="Z19" s="125"/>
      <c r="AA19" s="30"/>
    </row>
    <row r="20" spans="1:27" ht="15.75">
      <c r="A20" s="10">
        <v>15</v>
      </c>
      <c r="B20" s="8"/>
      <c r="C20" s="86" t="s">
        <v>485</v>
      </c>
      <c r="D20" s="207">
        <f t="shared" si="0"/>
        <v>168.525</v>
      </c>
      <c r="E20" s="207"/>
      <c r="F20" s="1">
        <v>26</v>
      </c>
      <c r="G20" s="208"/>
      <c r="H20" s="207">
        <v>169</v>
      </c>
      <c r="I20" s="207">
        <v>155.5</v>
      </c>
      <c r="J20" s="208">
        <v>153</v>
      </c>
      <c r="K20" s="210">
        <v>168</v>
      </c>
      <c r="L20" s="207">
        <v>167</v>
      </c>
      <c r="M20" s="207">
        <v>173</v>
      </c>
      <c r="N20" s="208">
        <v>180</v>
      </c>
      <c r="O20" s="207">
        <v>171.3</v>
      </c>
      <c r="P20" s="208">
        <v>183</v>
      </c>
      <c r="Q20" s="207">
        <v>166</v>
      </c>
      <c r="R20" s="207">
        <v>172.5</v>
      </c>
      <c r="S20" s="207">
        <v>164</v>
      </c>
      <c r="T20" s="4">
        <v>193</v>
      </c>
      <c r="U20" s="124"/>
      <c r="V20" s="30"/>
      <c r="W20" s="124"/>
      <c r="X20" s="219"/>
      <c r="Y20" s="124"/>
      <c r="Z20" s="125"/>
      <c r="AA20" s="30"/>
    </row>
    <row r="21" spans="1:27" ht="15.75">
      <c r="A21" s="35">
        <v>16</v>
      </c>
      <c r="B21" s="70"/>
      <c r="C21" s="165" t="s">
        <v>483</v>
      </c>
      <c r="D21" s="211">
        <f t="shared" si="0"/>
        <v>171.975</v>
      </c>
      <c r="E21" s="211"/>
      <c r="F21" s="13">
        <v>34</v>
      </c>
      <c r="G21" s="211"/>
      <c r="H21" s="211">
        <v>171</v>
      </c>
      <c r="I21" s="211">
        <v>162.9</v>
      </c>
      <c r="J21" s="211">
        <v>156.5</v>
      </c>
      <c r="K21" s="212">
        <v>168</v>
      </c>
      <c r="L21" s="211">
        <v>167</v>
      </c>
      <c r="M21" s="211">
        <v>175</v>
      </c>
      <c r="N21" s="211">
        <v>180</v>
      </c>
      <c r="O21" s="211">
        <v>174.3</v>
      </c>
      <c r="P21" s="211">
        <v>200</v>
      </c>
      <c r="Q21" s="211">
        <v>168</v>
      </c>
      <c r="R21" s="211">
        <v>174</v>
      </c>
      <c r="S21" s="211">
        <v>167</v>
      </c>
      <c r="T21" s="58">
        <v>195.66666666666669</v>
      </c>
      <c r="U21" s="124"/>
      <c r="V21" s="30"/>
      <c r="W21" s="124"/>
      <c r="X21" s="219"/>
      <c r="Y21" s="124"/>
      <c r="Z21" s="125"/>
      <c r="AA21" s="30"/>
    </row>
    <row r="22" spans="1:27" ht="15.75">
      <c r="A22" s="10">
        <v>17</v>
      </c>
      <c r="B22" s="8"/>
      <c r="C22" s="86" t="s">
        <v>484</v>
      </c>
      <c r="D22" s="207">
        <f t="shared" si="0"/>
        <v>167.16666666666666</v>
      </c>
      <c r="E22" s="207"/>
      <c r="F22" s="1">
        <v>19</v>
      </c>
      <c r="G22" s="208"/>
      <c r="H22" s="207">
        <v>168</v>
      </c>
      <c r="I22" s="207">
        <v>156.6</v>
      </c>
      <c r="J22" s="208">
        <v>154</v>
      </c>
      <c r="K22" s="210">
        <v>165</v>
      </c>
      <c r="L22" s="207">
        <v>164</v>
      </c>
      <c r="M22" s="207">
        <v>171</v>
      </c>
      <c r="N22" s="208">
        <v>174.7</v>
      </c>
      <c r="O22" s="207">
        <v>168.7</v>
      </c>
      <c r="P22" s="208">
        <v>185</v>
      </c>
      <c r="Q22" s="207">
        <v>165</v>
      </c>
      <c r="R22" s="207">
        <v>171</v>
      </c>
      <c r="S22" s="207">
        <v>163</v>
      </c>
      <c r="T22" s="4">
        <v>192</v>
      </c>
      <c r="U22" s="124"/>
      <c r="V22" s="30"/>
      <c r="W22" s="124"/>
      <c r="X22" s="219"/>
      <c r="Y22" s="124"/>
      <c r="Z22" s="125"/>
      <c r="AA22" s="30"/>
    </row>
    <row r="23" spans="1:27" ht="15.75">
      <c r="A23" s="10">
        <v>18</v>
      </c>
      <c r="B23" s="8"/>
      <c r="C23" s="86" t="s">
        <v>801</v>
      </c>
      <c r="D23" s="207">
        <f t="shared" si="0"/>
        <v>172.98333333333335</v>
      </c>
      <c r="E23" s="207"/>
      <c r="F23" s="1">
        <v>36</v>
      </c>
      <c r="G23" s="208"/>
      <c r="H23" s="207">
        <v>172</v>
      </c>
      <c r="I23" s="207">
        <v>163.3</v>
      </c>
      <c r="J23" s="208">
        <v>155.5</v>
      </c>
      <c r="K23" s="210">
        <v>171</v>
      </c>
      <c r="L23" s="207">
        <v>167</v>
      </c>
      <c r="M23" s="207">
        <v>176</v>
      </c>
      <c r="N23" s="208">
        <v>182</v>
      </c>
      <c r="O23" s="207">
        <v>175</v>
      </c>
      <c r="P23" s="208">
        <v>202</v>
      </c>
      <c r="Q23" s="207">
        <v>169</v>
      </c>
      <c r="R23" s="207">
        <v>175</v>
      </c>
      <c r="S23" s="207">
        <v>168</v>
      </c>
      <c r="T23" s="4">
        <v>197.66666666666669</v>
      </c>
      <c r="U23" s="124"/>
      <c r="V23" s="30"/>
      <c r="W23" s="124"/>
      <c r="X23" s="219"/>
      <c r="Y23" s="124"/>
      <c r="Z23" s="125"/>
      <c r="AA23" s="30"/>
    </row>
    <row r="24" spans="1:27" ht="15.75">
      <c r="A24" s="10">
        <v>19</v>
      </c>
      <c r="B24" s="8"/>
      <c r="C24" s="76" t="s">
        <v>803</v>
      </c>
      <c r="D24" s="207">
        <f t="shared" si="0"/>
        <v>166.84166666666667</v>
      </c>
      <c r="E24" s="207"/>
      <c r="F24" s="1">
        <v>20</v>
      </c>
      <c r="G24" s="208"/>
      <c r="H24" s="207">
        <v>168</v>
      </c>
      <c r="I24" s="207">
        <v>156.8</v>
      </c>
      <c r="J24" s="208">
        <v>153.5</v>
      </c>
      <c r="K24" s="210">
        <v>165</v>
      </c>
      <c r="L24" s="207">
        <v>164</v>
      </c>
      <c r="M24" s="207">
        <v>173</v>
      </c>
      <c r="N24" s="208">
        <v>174.3</v>
      </c>
      <c r="O24" s="207">
        <v>170</v>
      </c>
      <c r="P24" s="208">
        <v>179</v>
      </c>
      <c r="Q24" s="207">
        <v>164</v>
      </c>
      <c r="R24" s="207">
        <v>170.5</v>
      </c>
      <c r="S24" s="207">
        <v>164</v>
      </c>
      <c r="T24" s="4">
        <v>193.33333333333331</v>
      </c>
      <c r="U24" s="124"/>
      <c r="V24" s="30"/>
      <c r="W24" s="124"/>
      <c r="X24" s="219"/>
      <c r="Y24" s="124"/>
      <c r="Z24" s="125"/>
      <c r="AA24" s="30"/>
    </row>
    <row r="25" spans="1:27" ht="15.75">
      <c r="A25" s="35">
        <v>20</v>
      </c>
      <c r="B25" s="70"/>
      <c r="C25" s="101" t="s">
        <v>203</v>
      </c>
      <c r="D25" s="211">
        <f t="shared" si="0"/>
        <v>168.31666666666666</v>
      </c>
      <c r="E25" s="211"/>
      <c r="F25" s="13">
        <v>30</v>
      </c>
      <c r="G25" s="211"/>
      <c r="H25" s="211">
        <v>170</v>
      </c>
      <c r="I25" s="211">
        <v>159.3</v>
      </c>
      <c r="J25" s="211">
        <v>156</v>
      </c>
      <c r="K25" s="212">
        <v>168</v>
      </c>
      <c r="L25" s="211">
        <v>166</v>
      </c>
      <c r="M25" s="211">
        <v>175</v>
      </c>
      <c r="N25" s="211">
        <v>177</v>
      </c>
      <c r="O25" s="211">
        <v>173</v>
      </c>
      <c r="P25" s="211">
        <v>171</v>
      </c>
      <c r="Q25" s="211">
        <v>167</v>
      </c>
      <c r="R25" s="211">
        <v>172.5</v>
      </c>
      <c r="S25" s="211">
        <v>165</v>
      </c>
      <c r="T25" s="58">
        <v>195.66666666666669</v>
      </c>
      <c r="U25" s="124"/>
      <c r="V25" s="30"/>
      <c r="W25" s="124"/>
      <c r="X25" s="219"/>
      <c r="Y25" s="124"/>
      <c r="Z25" s="125"/>
      <c r="AA25" s="30"/>
    </row>
    <row r="26" spans="1:27" ht="15.75">
      <c r="A26" s="10">
        <v>21</v>
      </c>
      <c r="B26" s="8"/>
      <c r="C26" s="76" t="s">
        <v>205</v>
      </c>
      <c r="D26" s="207">
        <f t="shared" si="0"/>
        <v>168.075</v>
      </c>
      <c r="E26" s="207"/>
      <c r="F26" s="1">
        <v>29</v>
      </c>
      <c r="G26" s="208"/>
      <c r="H26" s="207">
        <v>170</v>
      </c>
      <c r="I26" s="207">
        <v>160.4</v>
      </c>
      <c r="J26" s="208">
        <v>154.5</v>
      </c>
      <c r="K26" s="210">
        <v>166</v>
      </c>
      <c r="L26" s="207">
        <v>165</v>
      </c>
      <c r="M26" s="207">
        <v>175</v>
      </c>
      <c r="N26" s="208">
        <v>177.7</v>
      </c>
      <c r="O26" s="207">
        <v>173.3</v>
      </c>
      <c r="P26" s="208">
        <v>170</v>
      </c>
      <c r="Q26" s="207">
        <v>167.5</v>
      </c>
      <c r="R26" s="207">
        <v>172.5</v>
      </c>
      <c r="S26" s="207">
        <v>165</v>
      </c>
      <c r="T26" s="4">
        <v>194</v>
      </c>
      <c r="U26" s="124"/>
      <c r="V26" s="30"/>
      <c r="W26" s="124"/>
      <c r="X26" s="219"/>
      <c r="Y26" s="124"/>
      <c r="Z26" s="125"/>
      <c r="AA26" s="30"/>
    </row>
    <row r="27" spans="1:27" ht="15.75">
      <c r="A27" s="10">
        <v>22</v>
      </c>
      <c r="C27" s="75" t="s">
        <v>493</v>
      </c>
      <c r="D27" s="207">
        <f t="shared" si="0"/>
        <v>167.25833333333335</v>
      </c>
      <c r="E27" s="207"/>
      <c r="F27" s="1">
        <v>16</v>
      </c>
      <c r="G27" s="208"/>
      <c r="H27" s="207">
        <v>168</v>
      </c>
      <c r="I27" s="207">
        <v>157.1</v>
      </c>
      <c r="J27" s="208">
        <v>151.5</v>
      </c>
      <c r="K27" s="210">
        <v>159</v>
      </c>
      <c r="L27" s="207">
        <v>164</v>
      </c>
      <c r="M27" s="207">
        <v>172</v>
      </c>
      <c r="N27" s="208">
        <v>174.3</v>
      </c>
      <c r="O27" s="207">
        <v>166.7</v>
      </c>
      <c r="P27" s="208">
        <v>195</v>
      </c>
      <c r="Q27" s="207">
        <v>165</v>
      </c>
      <c r="R27" s="207">
        <v>169.5</v>
      </c>
      <c r="S27" s="207">
        <v>165</v>
      </c>
      <c r="T27" s="4">
        <v>192</v>
      </c>
      <c r="U27" s="124"/>
      <c r="V27" s="30"/>
      <c r="W27" s="124"/>
      <c r="X27" s="219"/>
      <c r="Y27" s="124"/>
      <c r="Z27" s="125"/>
      <c r="AA27" s="30"/>
    </row>
    <row r="28" spans="1:27" ht="15.75">
      <c r="A28" s="10">
        <v>23</v>
      </c>
      <c r="C28" s="86" t="s">
        <v>486</v>
      </c>
      <c r="D28" s="207">
        <f t="shared" si="0"/>
        <v>170.25833333333333</v>
      </c>
      <c r="E28" s="207"/>
      <c r="F28" s="1">
        <v>28</v>
      </c>
      <c r="G28" s="208"/>
      <c r="H28" s="207">
        <v>169</v>
      </c>
      <c r="I28" s="213">
        <v>159.6</v>
      </c>
      <c r="J28" s="208">
        <v>154.5</v>
      </c>
      <c r="K28" s="210">
        <v>165</v>
      </c>
      <c r="L28" s="207">
        <v>166</v>
      </c>
      <c r="M28" s="207">
        <v>175</v>
      </c>
      <c r="N28" s="208">
        <v>177.7</v>
      </c>
      <c r="O28" s="207">
        <v>172.3</v>
      </c>
      <c r="P28" s="208">
        <v>198</v>
      </c>
      <c r="Q28" s="207">
        <v>168</v>
      </c>
      <c r="R28" s="207">
        <v>173</v>
      </c>
      <c r="S28" s="213">
        <v>165</v>
      </c>
      <c r="T28" s="4">
        <v>194.66666666666669</v>
      </c>
      <c r="U28" s="124"/>
      <c r="V28" s="30"/>
      <c r="W28" s="124"/>
      <c r="X28" s="219"/>
      <c r="Y28" s="124"/>
      <c r="Z28" s="125"/>
      <c r="AA28" s="30"/>
    </row>
    <row r="29" spans="1:27" ht="15.75">
      <c r="A29" s="35">
        <v>24</v>
      </c>
      <c r="B29" s="70"/>
      <c r="C29" s="165" t="s">
        <v>487</v>
      </c>
      <c r="D29" s="211">
        <f t="shared" si="0"/>
        <v>168.92499999999998</v>
      </c>
      <c r="E29" s="211"/>
      <c r="F29" s="13">
        <v>33</v>
      </c>
      <c r="G29" s="211"/>
      <c r="H29" s="211">
        <v>169</v>
      </c>
      <c r="I29" s="211">
        <v>161.5</v>
      </c>
      <c r="J29" s="211">
        <v>156</v>
      </c>
      <c r="K29" s="212">
        <v>168</v>
      </c>
      <c r="L29" s="211">
        <v>167</v>
      </c>
      <c r="M29" s="211">
        <v>176</v>
      </c>
      <c r="N29" s="211">
        <v>179.3</v>
      </c>
      <c r="O29" s="211">
        <v>173.3</v>
      </c>
      <c r="P29" s="211">
        <v>169</v>
      </c>
      <c r="Q29" s="211">
        <v>168</v>
      </c>
      <c r="R29" s="211">
        <v>174</v>
      </c>
      <c r="S29" s="211">
        <v>166</v>
      </c>
      <c r="T29" s="58">
        <v>195.33333333333331</v>
      </c>
      <c r="U29" s="124"/>
      <c r="V29" s="30"/>
      <c r="W29" s="124"/>
      <c r="X29" s="219"/>
      <c r="Y29" s="124"/>
      <c r="Z29" s="125"/>
      <c r="AA29" s="30"/>
    </row>
    <row r="30" spans="1:27" ht="15.75">
      <c r="A30" s="10">
        <v>25</v>
      </c>
      <c r="B30" s="8"/>
      <c r="C30" s="86" t="s">
        <v>488</v>
      </c>
      <c r="D30" s="207">
        <f t="shared" si="0"/>
        <v>166.31666666666666</v>
      </c>
      <c r="E30" s="207"/>
      <c r="F30" s="1">
        <v>18</v>
      </c>
      <c r="G30" s="208"/>
      <c r="H30" s="207">
        <v>167</v>
      </c>
      <c r="I30" s="207">
        <v>156.6</v>
      </c>
      <c r="J30" s="208">
        <v>153</v>
      </c>
      <c r="K30" s="210">
        <v>164</v>
      </c>
      <c r="L30" s="207">
        <v>164</v>
      </c>
      <c r="M30" s="207">
        <v>173</v>
      </c>
      <c r="N30" s="208">
        <v>175</v>
      </c>
      <c r="O30" s="207">
        <v>167.7</v>
      </c>
      <c r="P30" s="208">
        <v>177</v>
      </c>
      <c r="Q30" s="207">
        <v>164</v>
      </c>
      <c r="R30" s="207">
        <v>170.5</v>
      </c>
      <c r="S30" s="207">
        <v>164</v>
      </c>
      <c r="T30" s="4">
        <v>193</v>
      </c>
      <c r="U30" s="124"/>
      <c r="V30" s="30"/>
      <c r="W30" s="124"/>
      <c r="X30" s="219"/>
      <c r="Y30" s="124"/>
      <c r="Z30" s="125"/>
      <c r="AA30" s="30"/>
    </row>
    <row r="31" spans="1:27" ht="15.75">
      <c r="A31" s="10">
        <v>26</v>
      </c>
      <c r="B31" s="8"/>
      <c r="C31" s="86" t="s">
        <v>489</v>
      </c>
      <c r="D31" s="207">
        <f t="shared" si="0"/>
        <v>171.125</v>
      </c>
      <c r="E31" s="207"/>
      <c r="F31" s="1">
        <v>35</v>
      </c>
      <c r="G31" s="208"/>
      <c r="H31" s="207">
        <v>170</v>
      </c>
      <c r="I31" s="207">
        <v>161.5</v>
      </c>
      <c r="J31" s="208">
        <v>155.5</v>
      </c>
      <c r="K31" s="210">
        <v>168</v>
      </c>
      <c r="L31" s="207">
        <v>168</v>
      </c>
      <c r="M31" s="207">
        <v>177</v>
      </c>
      <c r="N31" s="208">
        <v>181</v>
      </c>
      <c r="O31" s="207">
        <v>175</v>
      </c>
      <c r="P31" s="208">
        <v>186</v>
      </c>
      <c r="Q31" s="207">
        <v>168</v>
      </c>
      <c r="R31" s="207">
        <v>175.5</v>
      </c>
      <c r="S31" s="207">
        <v>168</v>
      </c>
      <c r="T31" s="4">
        <v>198</v>
      </c>
      <c r="U31" s="124"/>
      <c r="V31" s="30"/>
      <c r="W31" s="124"/>
      <c r="X31" s="219"/>
      <c r="Y31" s="124"/>
      <c r="Z31" s="125"/>
      <c r="AA31" s="30"/>
    </row>
    <row r="32" spans="1:27" ht="15.75">
      <c r="A32" s="10">
        <v>27</v>
      </c>
      <c r="B32" s="8"/>
      <c r="C32" s="31" t="s">
        <v>207</v>
      </c>
      <c r="D32" s="207">
        <f t="shared" si="0"/>
        <v>168.11666666666667</v>
      </c>
      <c r="E32" s="207"/>
      <c r="F32" s="1">
        <v>21</v>
      </c>
      <c r="G32" s="208"/>
      <c r="H32" s="207">
        <v>167</v>
      </c>
      <c r="I32" s="207">
        <v>158.1</v>
      </c>
      <c r="J32" s="208">
        <v>152</v>
      </c>
      <c r="K32" s="210">
        <v>164</v>
      </c>
      <c r="L32" s="207">
        <v>164</v>
      </c>
      <c r="M32" s="207">
        <v>174</v>
      </c>
      <c r="N32" s="208">
        <v>175.3</v>
      </c>
      <c r="O32" s="207">
        <v>170</v>
      </c>
      <c r="P32" s="208">
        <v>190</v>
      </c>
      <c r="Q32" s="207">
        <v>166</v>
      </c>
      <c r="R32" s="207">
        <v>173</v>
      </c>
      <c r="S32" s="207">
        <v>164</v>
      </c>
      <c r="T32" s="4">
        <v>194.66666666666669</v>
      </c>
      <c r="U32" s="124"/>
      <c r="V32" s="30"/>
      <c r="W32" s="124"/>
      <c r="X32" s="219"/>
      <c r="Y32" s="124"/>
      <c r="Z32" s="125"/>
      <c r="AA32" s="30"/>
    </row>
    <row r="33" spans="1:27" ht="15.75">
      <c r="A33" s="35">
        <v>28</v>
      </c>
      <c r="B33" s="70"/>
      <c r="C33" s="70" t="s">
        <v>315</v>
      </c>
      <c r="D33" s="211">
        <f t="shared" si="0"/>
        <v>167.76666666666668</v>
      </c>
      <c r="E33" s="211"/>
      <c r="F33" s="13">
        <v>22</v>
      </c>
      <c r="G33" s="211"/>
      <c r="H33" s="211">
        <v>167</v>
      </c>
      <c r="I33" s="211">
        <v>158.5</v>
      </c>
      <c r="J33" s="211">
        <v>152</v>
      </c>
      <c r="K33" s="212">
        <v>163</v>
      </c>
      <c r="L33" s="211">
        <v>164</v>
      </c>
      <c r="M33" s="211">
        <v>176</v>
      </c>
      <c r="N33" s="211">
        <v>176</v>
      </c>
      <c r="O33" s="211">
        <v>170.7</v>
      </c>
      <c r="P33" s="211">
        <v>181</v>
      </c>
      <c r="Q33" s="211">
        <v>167</v>
      </c>
      <c r="R33" s="211">
        <v>173</v>
      </c>
      <c r="S33" s="211">
        <v>165</v>
      </c>
      <c r="T33" s="58">
        <v>194.66666666666669</v>
      </c>
      <c r="U33" s="124"/>
      <c r="V33" s="30"/>
      <c r="W33" s="124"/>
      <c r="X33" s="219"/>
      <c r="Y33" s="124"/>
      <c r="Z33" s="125"/>
      <c r="AA33" s="30"/>
    </row>
    <row r="34" spans="1:27" ht="15.75">
      <c r="A34" s="10">
        <v>29</v>
      </c>
      <c r="B34" s="8"/>
      <c r="C34" s="75" t="s">
        <v>494</v>
      </c>
      <c r="D34" s="207">
        <f t="shared" si="0"/>
        <v>168.10833333333332</v>
      </c>
      <c r="E34" s="207"/>
      <c r="F34" s="1">
        <v>27</v>
      </c>
      <c r="G34" s="208"/>
      <c r="H34" s="207">
        <v>168</v>
      </c>
      <c r="I34" s="207">
        <v>159</v>
      </c>
      <c r="J34" s="208">
        <v>155.5</v>
      </c>
      <c r="K34" s="210">
        <v>167</v>
      </c>
      <c r="L34" s="207">
        <v>165</v>
      </c>
      <c r="M34" s="207">
        <v>173</v>
      </c>
      <c r="N34" s="208">
        <v>178</v>
      </c>
      <c r="O34" s="207">
        <v>171.3</v>
      </c>
      <c r="P34" s="208">
        <v>176</v>
      </c>
      <c r="Q34" s="207">
        <v>167</v>
      </c>
      <c r="R34" s="207">
        <v>172.5</v>
      </c>
      <c r="S34" s="207">
        <v>165</v>
      </c>
      <c r="T34" s="4">
        <v>194.66666666666669</v>
      </c>
      <c r="U34" s="124"/>
      <c r="V34" s="30"/>
      <c r="W34" s="124"/>
      <c r="X34" s="219"/>
      <c r="Y34" s="124"/>
      <c r="Z34" s="125"/>
      <c r="AA34" s="30"/>
    </row>
    <row r="35" spans="1:27" ht="15.75">
      <c r="A35" s="10">
        <v>30</v>
      </c>
      <c r="B35" s="8"/>
      <c r="C35" s="86" t="s">
        <v>490</v>
      </c>
      <c r="D35" s="207">
        <f t="shared" si="0"/>
        <v>166.85</v>
      </c>
      <c r="E35" s="207"/>
      <c r="F35" s="1">
        <v>13</v>
      </c>
      <c r="G35" s="208"/>
      <c r="H35" s="207">
        <v>164</v>
      </c>
      <c r="I35" s="207">
        <v>155.2</v>
      </c>
      <c r="J35" s="208">
        <v>151</v>
      </c>
      <c r="K35" s="210">
        <v>164</v>
      </c>
      <c r="L35" s="207">
        <v>163</v>
      </c>
      <c r="M35" s="207">
        <v>172</v>
      </c>
      <c r="N35" s="208">
        <v>173.7</v>
      </c>
      <c r="O35" s="207">
        <v>167.3</v>
      </c>
      <c r="P35" s="208">
        <v>197</v>
      </c>
      <c r="Q35" s="207">
        <v>163</v>
      </c>
      <c r="R35" s="207">
        <v>170</v>
      </c>
      <c r="S35" s="207">
        <v>162</v>
      </c>
      <c r="T35" s="4">
        <v>191</v>
      </c>
      <c r="U35" s="124"/>
      <c r="V35" s="30"/>
      <c r="W35" s="124"/>
      <c r="X35" s="219"/>
      <c r="Y35" s="124"/>
      <c r="Z35" s="125"/>
      <c r="AA35" s="30"/>
    </row>
    <row r="36" spans="1:27" ht="15.75">
      <c r="A36" s="10">
        <v>31</v>
      </c>
      <c r="B36" s="8"/>
      <c r="C36" s="31" t="s">
        <v>317</v>
      </c>
      <c r="D36" s="207">
        <f t="shared" si="0"/>
        <v>164.19166666666666</v>
      </c>
      <c r="E36" s="208"/>
      <c r="F36" s="1">
        <v>10</v>
      </c>
      <c r="G36" s="208"/>
      <c r="H36" s="207">
        <v>164</v>
      </c>
      <c r="I36" s="207">
        <v>156.3</v>
      </c>
      <c r="J36" s="208">
        <v>150.5</v>
      </c>
      <c r="K36" s="210">
        <v>162</v>
      </c>
      <c r="L36" s="207">
        <v>162</v>
      </c>
      <c r="M36" s="207">
        <v>172</v>
      </c>
      <c r="N36" s="208">
        <v>173</v>
      </c>
      <c r="O36" s="207">
        <v>168</v>
      </c>
      <c r="P36" s="208">
        <v>168</v>
      </c>
      <c r="Q36" s="207">
        <v>163.5</v>
      </c>
      <c r="R36" s="207">
        <v>169</v>
      </c>
      <c r="S36" s="207">
        <v>162</v>
      </c>
      <c r="T36" s="4">
        <v>192</v>
      </c>
      <c r="U36" s="124"/>
      <c r="V36" s="30"/>
      <c r="W36" s="124"/>
      <c r="X36" s="219"/>
      <c r="Y36" s="124"/>
      <c r="Z36" s="125"/>
      <c r="AA36" s="30"/>
    </row>
    <row r="37" spans="1:27" ht="15.75">
      <c r="A37" s="35">
        <v>32</v>
      </c>
      <c r="B37" s="117"/>
      <c r="C37" s="70" t="s">
        <v>347</v>
      </c>
      <c r="D37" s="211">
        <f t="shared" si="0"/>
        <v>166.70000000000002</v>
      </c>
      <c r="E37" s="211"/>
      <c r="F37" s="13">
        <v>8</v>
      </c>
      <c r="G37" s="211"/>
      <c r="H37" s="211">
        <v>164</v>
      </c>
      <c r="I37" s="211">
        <v>155.2</v>
      </c>
      <c r="J37" s="211">
        <v>151</v>
      </c>
      <c r="K37" s="212">
        <v>161</v>
      </c>
      <c r="L37" s="211">
        <v>162</v>
      </c>
      <c r="M37" s="211">
        <v>172</v>
      </c>
      <c r="N37" s="211">
        <v>172.7</v>
      </c>
      <c r="O37" s="211">
        <v>167</v>
      </c>
      <c r="P37" s="211">
        <v>201</v>
      </c>
      <c r="Q37" s="211">
        <v>163.5</v>
      </c>
      <c r="R37" s="211">
        <v>169</v>
      </c>
      <c r="S37" s="211">
        <v>162</v>
      </c>
      <c r="T37" s="58">
        <v>193</v>
      </c>
      <c r="U37" s="124"/>
      <c r="V37" s="30"/>
      <c r="W37" s="124"/>
      <c r="X37" s="219"/>
      <c r="Y37" s="124"/>
      <c r="Z37" s="125"/>
      <c r="AA37" s="30"/>
    </row>
    <row r="38" spans="1:27" ht="15.75">
      <c r="A38" s="1">
        <v>33</v>
      </c>
      <c r="B38" s="59"/>
      <c r="C38" s="8" t="s">
        <v>166</v>
      </c>
      <c r="D38" s="207">
        <f t="shared" si="0"/>
        <v>166.30833333333334</v>
      </c>
      <c r="E38" s="208"/>
      <c r="F38" s="1">
        <v>11</v>
      </c>
      <c r="G38" s="208"/>
      <c r="H38" s="207">
        <v>164</v>
      </c>
      <c r="I38" s="207">
        <v>156.7</v>
      </c>
      <c r="J38" s="208">
        <v>151</v>
      </c>
      <c r="K38" s="210">
        <v>164</v>
      </c>
      <c r="L38" s="207">
        <v>161</v>
      </c>
      <c r="M38" s="207">
        <v>171</v>
      </c>
      <c r="N38" s="208">
        <v>173.7</v>
      </c>
      <c r="O38" s="207">
        <v>167.3</v>
      </c>
      <c r="P38" s="208">
        <v>193</v>
      </c>
      <c r="Q38" s="207">
        <v>163.5</v>
      </c>
      <c r="R38" s="207">
        <v>168.5</v>
      </c>
      <c r="S38" s="207">
        <v>162</v>
      </c>
      <c r="T38" s="4">
        <v>190</v>
      </c>
      <c r="U38" s="124"/>
      <c r="V38" s="30"/>
      <c r="W38" s="124"/>
      <c r="X38" s="219"/>
      <c r="Y38" s="124"/>
      <c r="Z38" s="125"/>
      <c r="AA38" s="30"/>
    </row>
    <row r="39" spans="1:27" s="3" customFormat="1" ht="15.75">
      <c r="A39" s="1">
        <v>34</v>
      </c>
      <c r="B39"/>
      <c r="C39" s="31" t="s">
        <v>160</v>
      </c>
      <c r="D39" s="207">
        <f t="shared" si="0"/>
        <v>168.775</v>
      </c>
      <c r="E39" s="214"/>
      <c r="F39" s="1">
        <v>23</v>
      </c>
      <c r="G39" s="214"/>
      <c r="H39" s="207">
        <v>168</v>
      </c>
      <c r="I39" s="207">
        <v>159</v>
      </c>
      <c r="J39" s="208">
        <v>155</v>
      </c>
      <c r="K39" s="210">
        <v>164</v>
      </c>
      <c r="L39" s="207">
        <v>164</v>
      </c>
      <c r="M39" s="207">
        <v>174</v>
      </c>
      <c r="N39" s="208">
        <v>176.3</v>
      </c>
      <c r="O39" s="207">
        <v>172</v>
      </c>
      <c r="P39" s="208">
        <v>192</v>
      </c>
      <c r="Q39" s="207">
        <v>166</v>
      </c>
      <c r="R39" s="207">
        <v>172</v>
      </c>
      <c r="S39" s="207">
        <v>163</v>
      </c>
      <c r="T39" s="4">
        <v>194</v>
      </c>
      <c r="U39" s="124"/>
      <c r="V39" s="30"/>
      <c r="W39" s="124"/>
      <c r="X39" s="219"/>
      <c r="Y39" s="124"/>
      <c r="Z39" s="125"/>
      <c r="AA39" s="63"/>
    </row>
    <row r="40" spans="1:27" ht="15.75">
      <c r="A40" s="12">
        <v>35</v>
      </c>
      <c r="B40" s="87"/>
      <c r="C40" s="31" t="s">
        <v>496</v>
      </c>
      <c r="D40" s="207">
        <f t="shared" si="0"/>
        <v>170.32500000000002</v>
      </c>
      <c r="E40" s="208"/>
      <c r="F40" s="1">
        <v>31</v>
      </c>
      <c r="G40" s="208"/>
      <c r="H40" s="207">
        <v>172</v>
      </c>
      <c r="I40" s="207">
        <v>154.5</v>
      </c>
      <c r="J40" s="208">
        <v>157</v>
      </c>
      <c r="K40" s="210">
        <v>165</v>
      </c>
      <c r="L40" s="207">
        <v>167</v>
      </c>
      <c r="M40" s="207">
        <v>175</v>
      </c>
      <c r="N40" s="208">
        <v>179.7</v>
      </c>
      <c r="O40" s="207">
        <v>173.7</v>
      </c>
      <c r="P40" s="208">
        <v>194</v>
      </c>
      <c r="Q40" s="207">
        <v>168</v>
      </c>
      <c r="R40" s="207">
        <v>173</v>
      </c>
      <c r="S40" s="207">
        <v>165</v>
      </c>
      <c r="T40" s="4">
        <v>195</v>
      </c>
      <c r="U40" s="124"/>
      <c r="V40" s="30"/>
      <c r="W40" s="124"/>
      <c r="X40" s="219"/>
      <c r="Y40" s="124"/>
      <c r="Z40" s="125"/>
      <c r="AA40" s="30"/>
    </row>
    <row r="41" spans="1:27" s="3" customFormat="1" ht="16.5" thickBot="1">
      <c r="A41" s="50">
        <v>36</v>
      </c>
      <c r="B41" s="44"/>
      <c r="C41" s="39" t="s">
        <v>495</v>
      </c>
      <c r="D41" s="217">
        <f t="shared" si="0"/>
        <v>170.375</v>
      </c>
      <c r="E41" s="217"/>
      <c r="F41" s="41">
        <v>32</v>
      </c>
      <c r="G41" s="217"/>
      <c r="H41" s="217">
        <v>171</v>
      </c>
      <c r="I41" s="217">
        <v>160.8</v>
      </c>
      <c r="J41" s="217">
        <v>148.5</v>
      </c>
      <c r="K41" s="218">
        <v>165</v>
      </c>
      <c r="L41" s="217">
        <v>168</v>
      </c>
      <c r="M41" s="217">
        <v>175</v>
      </c>
      <c r="N41" s="217">
        <v>181</v>
      </c>
      <c r="O41" s="217">
        <v>175.7</v>
      </c>
      <c r="P41" s="217">
        <v>189</v>
      </c>
      <c r="Q41" s="217">
        <v>168.5</v>
      </c>
      <c r="R41" s="217">
        <v>175</v>
      </c>
      <c r="S41" s="217">
        <v>167</v>
      </c>
      <c r="T41" s="50">
        <v>195.66666666666669</v>
      </c>
      <c r="U41" s="124"/>
      <c r="V41" s="63"/>
      <c r="W41" s="124"/>
      <c r="X41" s="255"/>
      <c r="Y41" s="124"/>
      <c r="Z41" s="63"/>
      <c r="AA41" s="63"/>
    </row>
    <row r="42" spans="1:27" s="3" customFormat="1" ht="15.75" thickTop="1">
      <c r="A42" s="11"/>
      <c r="B42" s="63"/>
      <c r="C42" s="30"/>
      <c r="D42" s="208"/>
      <c r="E42" s="208"/>
      <c r="F42" s="208"/>
      <c r="G42" s="208"/>
      <c r="H42" s="208"/>
      <c r="I42" s="216"/>
      <c r="J42" s="208"/>
      <c r="K42" s="208"/>
      <c r="L42" s="208"/>
      <c r="M42" s="208"/>
      <c r="N42" s="208"/>
      <c r="O42" s="208"/>
      <c r="P42" s="208"/>
      <c r="Q42" s="207"/>
      <c r="R42" s="207"/>
      <c r="S42" s="207"/>
      <c r="T42" s="208"/>
      <c r="U42" s="63"/>
      <c r="V42" s="63"/>
      <c r="W42" s="63"/>
      <c r="X42" s="63"/>
      <c r="Y42" s="63"/>
      <c r="Z42" s="63"/>
      <c r="AA42" s="63"/>
    </row>
    <row r="43" spans="1:20" ht="15">
      <c r="A43" s="12"/>
      <c r="B43" s="87"/>
      <c r="C43" s="88" t="s">
        <v>861</v>
      </c>
      <c r="D43" s="208">
        <f>AVERAGE(D6:D41)</f>
        <v>167.26157407407405</v>
      </c>
      <c r="E43" s="208"/>
      <c r="F43" s="208"/>
      <c r="G43" s="208"/>
      <c r="H43" s="208">
        <f aca="true" t="shared" si="1" ref="H43:O43">AVERAGE(H6:H41)</f>
        <v>167.05555555555554</v>
      </c>
      <c r="I43" s="208">
        <f t="shared" si="1"/>
        <v>157.26666666666668</v>
      </c>
      <c r="J43" s="208">
        <f t="shared" si="1"/>
        <v>152.20833333333334</v>
      </c>
      <c r="K43" s="208">
        <f>AVERAGE(K6:K41)</f>
        <v>163.88888888888889</v>
      </c>
      <c r="L43" s="208">
        <f t="shared" si="1"/>
        <v>164.02777777777777</v>
      </c>
      <c r="M43" s="208">
        <f t="shared" si="1"/>
        <v>172.75</v>
      </c>
      <c r="N43" s="208">
        <f t="shared" si="1"/>
        <v>175.68611111111107</v>
      </c>
      <c r="O43" s="208">
        <f t="shared" si="1"/>
        <v>169.56111111111113</v>
      </c>
      <c r="P43" s="208">
        <f>AVERAGE(P6:P41)</f>
        <v>185.5</v>
      </c>
      <c r="Q43" s="208">
        <f>AVERAGE(Q6:Q41)</f>
        <v>165.05555555555554</v>
      </c>
      <c r="R43" s="208">
        <f>AVERAGE(R6:R41)</f>
        <v>170.69444444444446</v>
      </c>
      <c r="S43" s="208">
        <f>AVERAGE(S6:S41)</f>
        <v>163.44444444444446</v>
      </c>
      <c r="T43" s="208">
        <f>AVERAGE(T6:T41)</f>
        <v>193.16666666666669</v>
      </c>
    </row>
    <row r="44" spans="1:20" ht="15">
      <c r="A44" s="12"/>
      <c r="B44" s="30"/>
      <c r="C44" s="8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14"/>
      <c r="Q44" s="214"/>
      <c r="R44" s="214"/>
      <c r="S44" s="208"/>
      <c r="T44" s="207"/>
    </row>
    <row r="45" spans="3:20" ht="15.75">
      <c r="C45" s="129" t="s">
        <v>668</v>
      </c>
      <c r="D45" s="207"/>
      <c r="E45" s="207"/>
      <c r="F45" s="207"/>
      <c r="G45" s="207"/>
      <c r="H45" s="207"/>
      <c r="I45" s="207"/>
      <c r="J45" s="208"/>
      <c r="K45" s="208"/>
      <c r="L45" s="207"/>
      <c r="M45" s="207"/>
      <c r="N45" s="207"/>
      <c r="O45" s="207"/>
      <c r="P45" s="213"/>
      <c r="Q45" s="213"/>
      <c r="R45" s="213"/>
      <c r="S45" s="208"/>
      <c r="T45" s="207"/>
    </row>
    <row r="46" spans="3:20" ht="15">
      <c r="C46" s="2"/>
      <c r="D46" s="207"/>
      <c r="E46" s="207"/>
      <c r="F46" s="207"/>
      <c r="G46" s="207"/>
      <c r="H46" s="207"/>
      <c r="I46" s="207"/>
      <c r="J46" s="208"/>
      <c r="K46" s="208"/>
      <c r="L46" s="207"/>
      <c r="M46" s="207"/>
      <c r="N46" s="207"/>
      <c r="O46" s="207"/>
      <c r="P46" s="213"/>
      <c r="Q46" s="213"/>
      <c r="R46" s="213"/>
      <c r="S46" s="208"/>
      <c r="T46" s="207"/>
    </row>
    <row r="47" spans="3:20" ht="15">
      <c r="C47" s="2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13"/>
      <c r="Q47" s="213"/>
      <c r="R47" s="213"/>
      <c r="S47" s="208"/>
      <c r="T47" s="207"/>
    </row>
    <row r="48" spans="4:20" ht="15"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8"/>
      <c r="T48" s="207"/>
    </row>
    <row r="49" spans="5:20" ht="12.75">
      <c r="E49" s="1"/>
      <c r="F49" s="1"/>
      <c r="G49" s="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  <c r="T49" s="18"/>
    </row>
    <row r="50" spans="5:20" ht="12.75">
      <c r="E50" s="1"/>
      <c r="F50" s="1"/>
      <c r="G50" s="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/>
      <c r="T50" s="18"/>
    </row>
    <row r="51" spans="5:20" ht="12.75">
      <c r="E51" s="1"/>
      <c r="F51" s="1"/>
      <c r="G51" s="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/>
      <c r="T51" s="18"/>
    </row>
    <row r="52" spans="5:20" ht="12.75">
      <c r="E52" s="1"/>
      <c r="F52" s="1"/>
      <c r="G52" s="1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  <c r="T52" s="18"/>
    </row>
    <row r="53" spans="5:20" ht="12.75">
      <c r="E53" s="1"/>
      <c r="F53" s="1"/>
      <c r="G53" s="1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  <c r="T53" s="18"/>
    </row>
    <row r="54" spans="5:20" ht="12.75">
      <c r="E54" s="1"/>
      <c r="F54" s="1"/>
      <c r="G54" s="1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/>
      <c r="T54" s="18"/>
    </row>
    <row r="55" spans="5:20" ht="12.75">
      <c r="E55" s="1"/>
      <c r="F55" s="1"/>
      <c r="G55" s="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0"/>
      <c r="T55" s="18"/>
    </row>
    <row r="56" spans="5:20" ht="12.75">
      <c r="E56" s="1"/>
      <c r="F56" s="1"/>
      <c r="G56" s="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  <c r="T56" s="18"/>
    </row>
    <row r="57" spans="5:20" ht="12.75">
      <c r="E57" s="1"/>
      <c r="F57" s="1"/>
      <c r="G57" s="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  <c r="T57" s="18"/>
    </row>
    <row r="58" spans="5:20" ht="12.75">
      <c r="E58" s="1"/>
      <c r="F58" s="1"/>
      <c r="G58" s="1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  <c r="T58" s="18"/>
    </row>
    <row r="59" spans="5:20" ht="12.75">
      <c r="E59" s="1"/>
      <c r="F59" s="1"/>
      <c r="G59" s="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  <c r="T59" s="18"/>
    </row>
    <row r="60" spans="5:20" ht="12.75">
      <c r="E60" s="1"/>
      <c r="F60" s="1"/>
      <c r="G60" s="1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0"/>
      <c r="T60" s="18"/>
    </row>
    <row r="61" spans="5:20" ht="12.75">
      <c r="E61" s="1"/>
      <c r="F61" s="1"/>
      <c r="G61" s="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0"/>
      <c r="T61" s="18"/>
    </row>
    <row r="62" spans="5:20" ht="12.75">
      <c r="E62" s="1"/>
      <c r="F62" s="1"/>
      <c r="G62" s="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  <c r="T62" s="18"/>
    </row>
    <row r="63" spans="5:20" ht="12.75">
      <c r="E63" s="1"/>
      <c r="F63" s="1"/>
      <c r="G63" s="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  <c r="T63" s="18"/>
    </row>
    <row r="64" spans="5:20" ht="12.75">
      <c r="E64" s="1"/>
      <c r="F64" s="1"/>
      <c r="G64" s="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0"/>
      <c r="T64" s="18"/>
    </row>
    <row r="65" spans="5:20" ht="12.75">
      <c r="E65" s="1"/>
      <c r="F65" s="1"/>
      <c r="G65" s="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0"/>
      <c r="T65" s="18"/>
    </row>
    <row r="66" spans="5:20" ht="12.75">
      <c r="E66" s="1"/>
      <c r="F66" s="1"/>
      <c r="G66" s="1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  <c r="T66" s="18"/>
    </row>
    <row r="67" spans="5:20" ht="12.75">
      <c r="E67" s="1"/>
      <c r="F67" s="1"/>
      <c r="G67" s="1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  <c r="T67" s="18"/>
    </row>
    <row r="68" spans="5:20" ht="12.75">
      <c r="E68" s="1"/>
      <c r="F68" s="1"/>
      <c r="G68" s="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  <c r="T68" s="18"/>
    </row>
    <row r="69" spans="5:20" ht="12.75">
      <c r="E69" s="1"/>
      <c r="F69" s="1"/>
      <c r="G69" s="1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  <c r="T69" s="18"/>
    </row>
    <row r="70" spans="5:20" ht="12.75">
      <c r="E70" s="1"/>
      <c r="F70" s="1"/>
      <c r="G70" s="1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20"/>
      <c r="T70" s="18"/>
    </row>
    <row r="71" spans="5:20" ht="12.75">
      <c r="E71" s="1"/>
      <c r="F71" s="1"/>
      <c r="G71" s="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0"/>
      <c r="T71" s="18"/>
    </row>
    <row r="72" spans="5:20" ht="12.75">
      <c r="E72" s="1"/>
      <c r="F72" s="1"/>
      <c r="G72" s="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0"/>
      <c r="T72" s="18"/>
    </row>
    <row r="73" spans="5:20" ht="12.75">
      <c r="E73" s="1"/>
      <c r="F73" s="1"/>
      <c r="G73" s="1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20"/>
      <c r="T73" s="18"/>
    </row>
    <row r="74" spans="5:20" ht="12.75">
      <c r="E74" s="1"/>
      <c r="F74" s="1"/>
      <c r="G74" s="1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0"/>
      <c r="T74" s="18"/>
    </row>
    <row r="75" spans="5:20" ht="12.75">
      <c r="E75" s="1"/>
      <c r="F75" s="1"/>
      <c r="G75" s="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20"/>
      <c r="T75" s="18"/>
    </row>
    <row r="76" spans="5:20" ht="12.75">
      <c r="E76" s="1"/>
      <c r="F76" s="1"/>
      <c r="G76" s="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0"/>
      <c r="T76" s="18"/>
    </row>
    <row r="77" spans="5:20" ht="12.75">
      <c r="E77" s="1"/>
      <c r="F77" s="1"/>
      <c r="G77" s="1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0"/>
      <c r="T77" s="18"/>
    </row>
    <row r="78" spans="5:20" ht="12.75">
      <c r="E78" s="1"/>
      <c r="F78" s="1"/>
      <c r="G78" s="1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0"/>
      <c r="T78" s="18"/>
    </row>
    <row r="79" spans="5:20" ht="12.75">
      <c r="E79" s="1"/>
      <c r="F79" s="1"/>
      <c r="G79" s="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20"/>
      <c r="T79" s="18"/>
    </row>
    <row r="80" spans="5:20" ht="12.75">
      <c r="E80" s="1"/>
      <c r="F80" s="1"/>
      <c r="G80" s="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0"/>
      <c r="T80" s="18"/>
    </row>
    <row r="81" spans="5:20" ht="12.75">
      <c r="E81" s="1"/>
      <c r="F81" s="1"/>
      <c r="G81" s="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20"/>
      <c r="T81" s="18"/>
    </row>
    <row r="82" spans="5:20" ht="12.75">
      <c r="E82" s="1"/>
      <c r="F82" s="1"/>
      <c r="G82" s="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0"/>
      <c r="T82" s="18"/>
    </row>
    <row r="83" spans="8:20" ht="12.75"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0"/>
      <c r="T83" s="18"/>
    </row>
    <row r="84" spans="8:20" ht="12.75"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20"/>
      <c r="T84" s="18"/>
    </row>
    <row r="85" spans="8:20" ht="12.75"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0"/>
      <c r="T85" s="18"/>
    </row>
    <row r="86" spans="8:20" ht="12.75"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20"/>
      <c r="T86" s="18"/>
    </row>
    <row r="87" spans="8:20" ht="12.75"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18"/>
    </row>
    <row r="88" spans="8:20" ht="12.75"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18"/>
    </row>
    <row r="89" spans="8:20" ht="12.75"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18"/>
    </row>
    <row r="90" spans="8:20" ht="12.75"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18"/>
    </row>
    <row r="91" spans="8:20" ht="12.75"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18"/>
    </row>
    <row r="92" spans="8:20" ht="12.75"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18"/>
    </row>
    <row r="93" spans="8:20" ht="12.75"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18"/>
    </row>
    <row r="94" spans="8:20" ht="12.75"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18"/>
    </row>
    <row r="95" spans="8:20" ht="12.75"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18"/>
    </row>
    <row r="96" spans="8:20" ht="12.75"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18"/>
    </row>
    <row r="97" spans="8:20" ht="12.75"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18"/>
    </row>
    <row r="98" spans="8:20" ht="12.75"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18"/>
    </row>
    <row r="99" spans="8:20" ht="12.75"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18"/>
    </row>
    <row r="100" spans="8:20" ht="12.75"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18"/>
    </row>
    <row r="101" spans="8:20" ht="12.75"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18"/>
    </row>
    <row r="102" spans="8:20" ht="12.75"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18"/>
    </row>
    <row r="103" spans="8:20" ht="12.75"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18"/>
    </row>
    <row r="104" spans="8:20" ht="12.75"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18"/>
    </row>
    <row r="105" spans="8:20" ht="12.75"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18"/>
    </row>
    <row r="106" spans="8:20" ht="12.75"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18"/>
    </row>
    <row r="107" spans="8:20" ht="12.75"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18"/>
    </row>
    <row r="108" spans="8:20" ht="12.75"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18"/>
    </row>
    <row r="109" spans="8:20" ht="12.75"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18"/>
    </row>
    <row r="110" spans="8:20" ht="12.75"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18"/>
    </row>
    <row r="111" spans="8:20" ht="12.75"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18"/>
    </row>
    <row r="112" spans="8:20" ht="12.75"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18"/>
    </row>
    <row r="113" spans="8:20" ht="12.75"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18"/>
    </row>
    <row r="114" spans="8:20" ht="12.75"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18"/>
    </row>
    <row r="115" spans="8:20" ht="12.75"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18"/>
    </row>
    <row r="116" spans="8:20" ht="12.75"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18"/>
    </row>
    <row r="117" spans="8:20" ht="12.75"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18"/>
    </row>
    <row r="118" spans="8:20" ht="12.75"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18"/>
    </row>
    <row r="119" spans="8:20" ht="12.75"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18"/>
    </row>
    <row r="120" spans="8:20" ht="12.75"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18"/>
    </row>
    <row r="121" spans="8:20" ht="12.75"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18"/>
    </row>
    <row r="122" spans="8:20" ht="12.75"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18"/>
    </row>
    <row r="123" spans="8:20" ht="12.75"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18"/>
    </row>
    <row r="124" spans="8:20" ht="12.75"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18"/>
    </row>
    <row r="125" spans="8:20" ht="12.75"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18"/>
    </row>
    <row r="126" spans="8:20" ht="12.75"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18"/>
    </row>
    <row r="127" spans="8:20" ht="12.75"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18"/>
    </row>
    <row r="128" spans="8:20" ht="12.75"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18"/>
    </row>
    <row r="129" spans="8:20" ht="12.75"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18"/>
    </row>
    <row r="130" spans="8:20" ht="12.75"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18"/>
    </row>
    <row r="131" spans="8:20" ht="12.75"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18"/>
    </row>
    <row r="132" spans="8:20" ht="12.75"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18"/>
    </row>
    <row r="133" spans="8:20" ht="12.75"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18"/>
    </row>
    <row r="134" spans="8:20" ht="12.75"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18"/>
    </row>
    <row r="135" spans="8:20" ht="12.75"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18"/>
    </row>
    <row r="136" spans="8:20" ht="12.75"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18"/>
    </row>
    <row r="137" spans="8:20" ht="12.75"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18"/>
    </row>
    <row r="138" spans="8:20" ht="12.75"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18"/>
    </row>
    <row r="139" spans="8:20" ht="12.75"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18"/>
    </row>
    <row r="140" spans="8:20" ht="12.75"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18"/>
    </row>
    <row r="141" spans="8:20" ht="12.75"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18"/>
    </row>
    <row r="142" spans="8:20" ht="12.75"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18"/>
    </row>
    <row r="143" spans="8:20" ht="12.75"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18"/>
    </row>
    <row r="144" spans="8:20" ht="12.75"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18"/>
    </row>
    <row r="145" spans="8:20" ht="12.75"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18"/>
    </row>
    <row r="146" spans="8:20" ht="12.75"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18"/>
    </row>
    <row r="147" spans="8:20" ht="12.75"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18"/>
    </row>
    <row r="148" spans="8:20" ht="12.75"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18"/>
    </row>
    <row r="149" spans="8:20" ht="12.75"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18"/>
    </row>
    <row r="150" spans="8:20" ht="12.75"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18"/>
    </row>
    <row r="151" spans="8:20" ht="12.75"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18"/>
    </row>
    <row r="152" spans="8:20" ht="12.75"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18"/>
    </row>
    <row r="153" spans="8:20" ht="12.75"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18"/>
    </row>
    <row r="154" spans="8:20" ht="12.75"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18"/>
    </row>
    <row r="155" spans="8:20" ht="12.75"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18"/>
    </row>
    <row r="156" spans="8:20" ht="12.75"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18"/>
    </row>
    <row r="157" spans="8:20" ht="12.75"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18"/>
    </row>
    <row r="158" spans="8:20" ht="12.75"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18"/>
    </row>
    <row r="159" spans="8:20" ht="12.75"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18"/>
    </row>
    <row r="160" spans="8:20" ht="12.75"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18"/>
    </row>
    <row r="161" spans="8:20" ht="12.75"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18"/>
    </row>
    <row r="162" spans="8:20" ht="12.75"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18"/>
    </row>
    <row r="163" spans="8:20" ht="12.75"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18"/>
    </row>
    <row r="164" spans="8:20" ht="12.75"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18"/>
    </row>
    <row r="165" spans="8:20" ht="12.75"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18"/>
    </row>
    <row r="166" spans="8:20" ht="12.75"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18"/>
    </row>
    <row r="167" spans="8:20" ht="12.75"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18"/>
    </row>
    <row r="168" spans="8:20" ht="12.75"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18"/>
    </row>
    <row r="169" spans="8:20" ht="12.75"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18"/>
    </row>
    <row r="170" spans="8:20" ht="12.75"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18"/>
    </row>
    <row r="171" spans="8:20" ht="12.75"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18"/>
    </row>
    <row r="172" spans="8:20" ht="12.75"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18"/>
    </row>
    <row r="173" spans="8:20" ht="12.75"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18"/>
    </row>
    <row r="174" spans="8:20" ht="12.75"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18"/>
    </row>
    <row r="175" spans="8:20" ht="12.75"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18"/>
    </row>
    <row r="176" spans="8:20" ht="12.75"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18"/>
    </row>
    <row r="177" spans="8:20" ht="12.75"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18"/>
    </row>
    <row r="178" spans="8:20" ht="12.75"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18"/>
    </row>
    <row r="179" spans="8:20" ht="12.75"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18"/>
    </row>
    <row r="180" spans="8:20" ht="12.75"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18"/>
    </row>
    <row r="181" spans="8:20" ht="12.75"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18"/>
    </row>
    <row r="182" spans="8:20" ht="12.75"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18"/>
    </row>
    <row r="183" spans="8:20" ht="12.75"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18"/>
    </row>
    <row r="184" spans="8:20" ht="12.75"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18"/>
    </row>
    <row r="185" spans="8:20" ht="12.75"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18"/>
    </row>
    <row r="186" spans="8:20" ht="12.75"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18"/>
    </row>
    <row r="187" spans="8:20" ht="12.75"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18"/>
    </row>
    <row r="188" spans="8:20" ht="12.75"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18"/>
    </row>
    <row r="189" spans="8:20" ht="12.75"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18"/>
    </row>
    <row r="190" spans="8:20" ht="12.75"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18"/>
    </row>
    <row r="191" spans="8:20" ht="12.75"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18"/>
    </row>
    <row r="192" spans="8:20" ht="12.75"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18"/>
    </row>
    <row r="193" spans="8:20" ht="12.75"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18"/>
    </row>
    <row r="194" spans="8:20" ht="12.75"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18"/>
    </row>
    <row r="195" spans="8:20" ht="12.75"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18"/>
    </row>
    <row r="196" spans="8:20" ht="12.75"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18"/>
    </row>
    <row r="197" spans="8:20" ht="12.75"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18"/>
    </row>
    <row r="198" spans="8:20" ht="12.75"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18"/>
    </row>
    <row r="199" spans="8:20" ht="12.75"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18"/>
    </row>
    <row r="200" spans="8:20" ht="12.75"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18"/>
    </row>
    <row r="201" spans="8:20" ht="12.75"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18"/>
    </row>
    <row r="202" spans="8:20" ht="12.75"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18"/>
    </row>
    <row r="203" spans="8:20" ht="12.75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18"/>
    </row>
    <row r="204" spans="8:20" ht="12.75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18"/>
    </row>
    <row r="205" spans="8:20" ht="12.75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18"/>
    </row>
    <row r="206" spans="8:20" ht="12.7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18"/>
    </row>
    <row r="207" spans="8:20" ht="12.7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20"/>
      <c r="T207" s="18"/>
    </row>
    <row r="208" spans="8:20" ht="12.7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20"/>
      <c r="T208" s="18"/>
    </row>
    <row r="209" spans="8:20" ht="12.75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20"/>
      <c r="T209" s="18"/>
    </row>
    <row r="210" spans="8:20" ht="12.7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20"/>
      <c r="T210" s="18"/>
    </row>
    <row r="211" spans="8:20" ht="12.75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20"/>
      <c r="T211" s="18"/>
    </row>
    <row r="212" spans="8:20" ht="12.75"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20"/>
      <c r="T212" s="18"/>
    </row>
    <row r="213" spans="8:20" ht="12.75"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20"/>
      <c r="T213" s="18"/>
    </row>
    <row r="214" spans="8:20" ht="12.75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20"/>
      <c r="T214" s="18"/>
    </row>
    <row r="215" spans="8:20" ht="12.75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20"/>
      <c r="T215" s="18"/>
    </row>
    <row r="216" spans="8:20" ht="12.75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20"/>
      <c r="T216" s="18"/>
    </row>
    <row r="217" spans="8:20" ht="12.75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20"/>
      <c r="T217" s="18"/>
    </row>
    <row r="218" spans="8:20" ht="12.75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20"/>
      <c r="T218" s="18"/>
    </row>
    <row r="219" spans="8:20" ht="12.75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20"/>
      <c r="T219" s="18"/>
    </row>
    <row r="220" spans="8:20" ht="12.75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20"/>
      <c r="T220" s="18"/>
    </row>
    <row r="221" spans="8:20" ht="12.75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20"/>
      <c r="T221" s="18"/>
    </row>
    <row r="222" spans="8:20" ht="12.75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20"/>
      <c r="T222" s="18"/>
    </row>
    <row r="223" spans="8:20" ht="12.75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20"/>
      <c r="T223" s="18"/>
    </row>
    <row r="224" spans="8:20" ht="12.75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20"/>
      <c r="T224" s="18"/>
    </row>
    <row r="225" spans="8:20" ht="12.75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20"/>
      <c r="T225" s="18"/>
    </row>
    <row r="226" spans="8:20" ht="12.75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20"/>
      <c r="T226" s="18"/>
    </row>
    <row r="227" spans="8:20" ht="12.75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20"/>
      <c r="T227" s="18"/>
    </row>
    <row r="228" spans="8:20" ht="12.75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20"/>
      <c r="T228" s="18"/>
    </row>
    <row r="229" spans="8:20" ht="12.75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20"/>
      <c r="T229" s="18"/>
    </row>
    <row r="230" spans="8:20" ht="12.75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20"/>
      <c r="T230" s="18"/>
    </row>
    <row r="231" spans="8:20" ht="12.75"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20"/>
      <c r="T231" s="18"/>
    </row>
    <row r="232" spans="8:20" ht="12.75"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20"/>
      <c r="T232" s="18"/>
    </row>
    <row r="233" spans="8:20" ht="12.75"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20"/>
      <c r="T233" s="18"/>
    </row>
    <row r="234" spans="8:20" ht="12.75"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20"/>
      <c r="T234" s="18"/>
    </row>
    <row r="235" spans="8:20" ht="12.75"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20"/>
      <c r="T235" s="18"/>
    </row>
    <row r="236" spans="8:20" ht="12.75"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20"/>
      <c r="T236" s="18"/>
    </row>
    <row r="237" spans="8:20" ht="12.75"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20"/>
      <c r="T237" s="18"/>
    </row>
    <row r="238" spans="8:20" ht="12.75"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20"/>
      <c r="T238" s="18"/>
    </row>
    <row r="239" spans="8:20" ht="12.75"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20"/>
      <c r="T239" s="18"/>
    </row>
    <row r="240" spans="8:20" ht="12.75"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20"/>
      <c r="T240" s="18"/>
    </row>
    <row r="241" spans="8:20" ht="12.75"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20"/>
      <c r="T241" s="18"/>
    </row>
    <row r="242" spans="8:20" ht="12.75"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20"/>
      <c r="T242" s="18"/>
    </row>
    <row r="243" spans="8:20" ht="12.75"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20"/>
      <c r="T243" s="18"/>
    </row>
    <row r="244" spans="8:20" ht="12.75"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20"/>
      <c r="T244" s="18"/>
    </row>
    <row r="245" spans="8:20" ht="12.75"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20"/>
      <c r="T245" s="18"/>
    </row>
    <row r="246" spans="8:20" ht="12.75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20"/>
      <c r="T246" s="18"/>
    </row>
    <row r="247" spans="8:20" ht="12.75"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20"/>
      <c r="T247" s="18"/>
    </row>
    <row r="248" spans="8:20" ht="12.75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20"/>
      <c r="T248" s="18"/>
    </row>
    <row r="249" spans="8:20" ht="12.75"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20"/>
      <c r="T249" s="18"/>
    </row>
    <row r="250" spans="8:20" ht="12.75"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20"/>
      <c r="T250" s="18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69"/>
  <headerFooter alignWithMargins="0"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Z8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.421875" style="0" customWidth="1"/>
    <col min="3" max="3" width="20.8515625" style="0" customWidth="1"/>
    <col min="4" max="4" width="0.9921875" style="0" customWidth="1"/>
    <col min="5" max="5" width="9.140625" style="5" customWidth="1"/>
    <col min="6" max="6" width="1.1484375" style="5" customWidth="1"/>
    <col min="7" max="7" width="9.140625" style="4" customWidth="1"/>
    <col min="8" max="8" width="0.85546875" style="5" customWidth="1"/>
    <col min="9" max="17" width="7.28125" style="5" customWidth="1"/>
    <col min="18" max="21" width="9.140625" style="1" customWidth="1"/>
    <col min="22" max="22" width="20.7109375" style="1" customWidth="1"/>
    <col min="23" max="28" width="9.140625" style="1" customWidth="1"/>
    <col min="29" max="16384" width="8.8515625" style="0" customWidth="1"/>
  </cols>
  <sheetData>
    <row r="1" ht="15" customHeight="1">
      <c r="B1" s="24" t="s">
        <v>172</v>
      </c>
    </row>
    <row r="2" spans="19:26" ht="15" customHeight="1">
      <c r="S2" s="107"/>
      <c r="U2"/>
      <c r="W2" s="12"/>
      <c r="X2" s="12"/>
      <c r="Y2" s="12"/>
      <c r="Z2" s="12"/>
    </row>
    <row r="3" spans="1:26" ht="15" customHeight="1">
      <c r="A3" s="1" t="s">
        <v>518</v>
      </c>
      <c r="C3" s="8" t="s">
        <v>519</v>
      </c>
      <c r="D3" s="8"/>
      <c r="E3" s="100" t="s">
        <v>675</v>
      </c>
      <c r="F3" s="15"/>
      <c r="G3" s="18" t="s">
        <v>675</v>
      </c>
      <c r="H3" s="15"/>
      <c r="I3" s="15" t="s">
        <v>241</v>
      </c>
      <c r="J3" s="5" t="s">
        <v>499</v>
      </c>
      <c r="K3" s="15" t="s">
        <v>242</v>
      </c>
      <c r="L3" s="15" t="s">
        <v>589</v>
      </c>
      <c r="M3" s="15" t="s">
        <v>590</v>
      </c>
      <c r="N3" s="15" t="s">
        <v>594</v>
      </c>
      <c r="O3" s="15" t="s">
        <v>595</v>
      </c>
      <c r="P3" s="94" t="s">
        <v>497</v>
      </c>
      <c r="Q3" s="15" t="s">
        <v>591</v>
      </c>
      <c r="R3" s="15" t="s">
        <v>597</v>
      </c>
      <c r="S3" s="94" t="s">
        <v>598</v>
      </c>
      <c r="T3" s="15" t="s">
        <v>771</v>
      </c>
      <c r="U3" s="15" t="s">
        <v>772</v>
      </c>
      <c r="W3" s="12"/>
      <c r="X3" s="12"/>
      <c r="Y3" s="12"/>
      <c r="Z3" s="12"/>
    </row>
    <row r="4" spans="1:26" ht="15" customHeight="1" thickBot="1">
      <c r="A4" s="41" t="s">
        <v>679</v>
      </c>
      <c r="B4" s="40"/>
      <c r="C4" s="39" t="s">
        <v>680</v>
      </c>
      <c r="D4" s="39"/>
      <c r="E4" s="45" t="s">
        <v>599</v>
      </c>
      <c r="F4" s="45"/>
      <c r="G4" s="54" t="s">
        <v>578</v>
      </c>
      <c r="H4" s="45"/>
      <c r="I4" s="45" t="s">
        <v>560</v>
      </c>
      <c r="J4" s="46" t="s">
        <v>498</v>
      </c>
      <c r="K4" s="45" t="s">
        <v>561</v>
      </c>
      <c r="L4" s="45" t="s">
        <v>562</v>
      </c>
      <c r="M4" s="45" t="s">
        <v>563</v>
      </c>
      <c r="N4" s="45" t="s">
        <v>456</v>
      </c>
      <c r="O4" s="45" t="s">
        <v>456</v>
      </c>
      <c r="P4" s="115" t="s">
        <v>564</v>
      </c>
      <c r="Q4" s="45" t="s">
        <v>564</v>
      </c>
      <c r="R4" s="45" t="s">
        <v>458</v>
      </c>
      <c r="S4" s="115" t="s">
        <v>458</v>
      </c>
      <c r="T4" s="115" t="s">
        <v>770</v>
      </c>
      <c r="U4" s="45" t="s">
        <v>600</v>
      </c>
      <c r="W4" s="12"/>
      <c r="X4" s="12"/>
      <c r="Y4" s="12"/>
      <c r="Z4" s="12"/>
    </row>
    <row r="5" spans="1:26" ht="15" customHeight="1" thickTop="1">
      <c r="A5" s="10">
        <v>1</v>
      </c>
      <c r="B5" s="8"/>
      <c r="C5" s="8" t="s">
        <v>553</v>
      </c>
      <c r="D5" s="10"/>
      <c r="E5" s="16">
        <f aca="true" t="shared" si="0" ref="E5:E40">AVERAGE(I5:U5)</f>
        <v>31.691479911164947</v>
      </c>
      <c r="F5" s="33"/>
      <c r="G5" s="10">
        <v>3</v>
      </c>
      <c r="H5" s="33"/>
      <c r="I5" s="5">
        <v>30.511811023622048</v>
      </c>
      <c r="J5" s="16">
        <v>30.57742782152231</v>
      </c>
      <c r="K5" s="16">
        <v>30</v>
      </c>
      <c r="L5" s="16">
        <v>29.5</v>
      </c>
      <c r="M5" s="16">
        <v>25.5</v>
      </c>
      <c r="N5" s="16">
        <v>30.666666666666668</v>
      </c>
      <c r="O5" s="16">
        <v>30</v>
      </c>
      <c r="P5" s="16">
        <v>31.9</v>
      </c>
      <c r="Q5" s="16">
        <v>39.13385826771654</v>
      </c>
      <c r="R5" s="16">
        <v>30.511811023622048</v>
      </c>
      <c r="S5" s="16">
        <v>37.59842519685039</v>
      </c>
      <c r="T5" s="16">
        <v>30</v>
      </c>
      <c r="U5" s="16">
        <v>36.08923884514436</v>
      </c>
      <c r="W5" s="125"/>
      <c r="X5" s="12"/>
      <c r="Y5" s="124"/>
      <c r="Z5" s="12"/>
    </row>
    <row r="6" spans="1:26" ht="15" customHeight="1">
      <c r="A6" s="10">
        <v>2</v>
      </c>
      <c r="B6" s="8"/>
      <c r="C6" s="8" t="s">
        <v>555</v>
      </c>
      <c r="D6" s="10"/>
      <c r="E6" s="16">
        <f t="shared" si="0"/>
        <v>31.273652331920047</v>
      </c>
      <c r="F6" s="33"/>
      <c r="G6" s="10">
        <v>2</v>
      </c>
      <c r="H6" s="33"/>
      <c r="I6" s="5">
        <v>31.988188976377952</v>
      </c>
      <c r="J6" s="16">
        <v>34.186351706036746</v>
      </c>
      <c r="K6" s="16">
        <v>30</v>
      </c>
      <c r="L6" s="16">
        <v>30.4</v>
      </c>
      <c r="M6" s="16">
        <v>26.5</v>
      </c>
      <c r="N6" s="16">
        <v>26.666666666666668</v>
      </c>
      <c r="O6" s="16">
        <v>29.333333333333332</v>
      </c>
      <c r="P6" s="16">
        <v>30.7</v>
      </c>
      <c r="Q6" s="16">
        <v>36.22047244094488</v>
      </c>
      <c r="R6" s="16">
        <v>30.11811023622047</v>
      </c>
      <c r="S6" s="16">
        <v>35.23622047244094</v>
      </c>
      <c r="T6" s="16">
        <v>30.3</v>
      </c>
      <c r="U6" s="16">
        <v>34.90813648293963</v>
      </c>
      <c r="W6" s="125"/>
      <c r="X6" s="12"/>
      <c r="Y6" s="124"/>
      <c r="Z6" s="12"/>
    </row>
    <row r="7" spans="1:26" ht="15" customHeight="1">
      <c r="A7" s="10">
        <v>3</v>
      </c>
      <c r="C7" s="75" t="s">
        <v>491</v>
      </c>
      <c r="D7" s="10"/>
      <c r="E7" s="16">
        <f t="shared" si="0"/>
        <v>33.76198263678579</v>
      </c>
      <c r="F7" s="33"/>
      <c r="G7" s="10">
        <v>5</v>
      </c>
      <c r="H7" s="33"/>
      <c r="I7" s="5">
        <v>34.44881889763779</v>
      </c>
      <c r="J7" s="16">
        <v>32.08661417322835</v>
      </c>
      <c r="K7" s="16">
        <v>34</v>
      </c>
      <c r="L7" s="16">
        <v>29.9</v>
      </c>
      <c r="M7" s="16">
        <v>28.5</v>
      </c>
      <c r="N7" s="16">
        <v>29.666666666666668</v>
      </c>
      <c r="O7" s="16">
        <v>33.666666666666664</v>
      </c>
      <c r="P7" s="16">
        <v>35</v>
      </c>
      <c r="Q7" s="16">
        <v>40.669291338582674</v>
      </c>
      <c r="R7" s="16">
        <v>34.84251968503937</v>
      </c>
      <c r="S7" s="16">
        <v>36.023622047244096</v>
      </c>
      <c r="T7" s="16">
        <v>32.7</v>
      </c>
      <c r="U7" s="16">
        <v>37.40157480314961</v>
      </c>
      <c r="W7" s="125"/>
      <c r="X7" s="12"/>
      <c r="Y7" s="124"/>
      <c r="Z7" s="12"/>
    </row>
    <row r="8" spans="1:26" ht="15" customHeight="1">
      <c r="A8" s="35">
        <v>4</v>
      </c>
      <c r="B8" s="70"/>
      <c r="C8" s="101" t="s">
        <v>659</v>
      </c>
      <c r="D8" s="35"/>
      <c r="E8" s="36">
        <f t="shared" si="0"/>
        <v>34.50916616192207</v>
      </c>
      <c r="F8" s="35"/>
      <c r="G8" s="35">
        <v>13</v>
      </c>
      <c r="H8" s="35"/>
      <c r="I8" s="42">
        <v>35.925196850393704</v>
      </c>
      <c r="J8" s="36">
        <v>37.664041994750654</v>
      </c>
      <c r="K8" s="36">
        <v>35</v>
      </c>
      <c r="L8" s="36">
        <v>30.5</v>
      </c>
      <c r="M8" s="36">
        <v>30.5</v>
      </c>
      <c r="N8" s="36">
        <v>28.333333333333332</v>
      </c>
      <c r="O8" s="36">
        <v>29.666666666666668</v>
      </c>
      <c r="P8" s="36">
        <v>37.1</v>
      </c>
      <c r="Q8" s="36">
        <v>40.196850393700785</v>
      </c>
      <c r="R8" s="36">
        <v>36.61417322834646</v>
      </c>
      <c r="S8" s="36">
        <v>37.204724409448815</v>
      </c>
      <c r="T8" s="36">
        <v>33.3</v>
      </c>
      <c r="U8" s="36">
        <v>36.61417322834646</v>
      </c>
      <c r="W8" s="125"/>
      <c r="X8" s="12"/>
      <c r="Y8" s="124"/>
      <c r="Z8" s="12"/>
    </row>
    <row r="9" spans="1:26" ht="15" customHeight="1">
      <c r="A9" s="10">
        <v>5</v>
      </c>
      <c r="B9" s="8"/>
      <c r="C9" s="76" t="s">
        <v>660</v>
      </c>
      <c r="D9" s="10"/>
      <c r="E9" s="16">
        <f t="shared" si="0"/>
        <v>34.128730062588325</v>
      </c>
      <c r="F9" s="33"/>
      <c r="G9" s="10">
        <v>7</v>
      </c>
      <c r="H9" s="33"/>
      <c r="I9" s="5">
        <v>34.44881889763779</v>
      </c>
      <c r="J9" s="16">
        <v>35.89238845144357</v>
      </c>
      <c r="K9" s="16">
        <v>37</v>
      </c>
      <c r="L9" s="16">
        <v>29.1</v>
      </c>
      <c r="M9" s="16">
        <v>30.5</v>
      </c>
      <c r="N9" s="16">
        <v>29.666666666666668</v>
      </c>
      <c r="O9" s="16">
        <v>31.666666666666668</v>
      </c>
      <c r="P9" s="16">
        <v>33.7</v>
      </c>
      <c r="Q9" s="16">
        <v>42.55905511811023</v>
      </c>
      <c r="R9" s="16">
        <v>33.07086614173228</v>
      </c>
      <c r="S9" s="16">
        <v>36.023622047244096</v>
      </c>
      <c r="T9" s="16">
        <v>33.3</v>
      </c>
      <c r="U9" s="16">
        <v>36.74540682414698</v>
      </c>
      <c r="W9" s="125"/>
      <c r="X9" s="12"/>
      <c r="Y9" s="124"/>
      <c r="Z9" s="12"/>
    </row>
    <row r="10" spans="1:26" ht="15" customHeight="1">
      <c r="A10" s="10">
        <v>6</v>
      </c>
      <c r="B10" s="8"/>
      <c r="C10" s="76" t="s">
        <v>481</v>
      </c>
      <c r="D10" s="10"/>
      <c r="E10" s="16">
        <f t="shared" si="0"/>
        <v>34.46095295780334</v>
      </c>
      <c r="F10" s="33"/>
      <c r="G10" s="10">
        <v>12</v>
      </c>
      <c r="H10" s="33"/>
      <c r="I10" s="5">
        <v>32.48031496062992</v>
      </c>
      <c r="J10" s="16">
        <v>37.204724409448815</v>
      </c>
      <c r="K10" s="16">
        <v>33</v>
      </c>
      <c r="L10" s="16">
        <v>29.6</v>
      </c>
      <c r="M10" s="16">
        <v>30</v>
      </c>
      <c r="N10" s="16">
        <v>27.666666666666668</v>
      </c>
      <c r="O10" s="16">
        <v>34.666666666666664</v>
      </c>
      <c r="P10" s="16">
        <v>36.5</v>
      </c>
      <c r="Q10" s="16">
        <v>41.45669291338582</v>
      </c>
      <c r="R10" s="16">
        <v>34.25196850393701</v>
      </c>
      <c r="S10" s="16">
        <v>37.79527559055118</v>
      </c>
      <c r="T10" s="16">
        <v>34</v>
      </c>
      <c r="U10" s="16">
        <v>39.37007874015748</v>
      </c>
      <c r="W10" s="125"/>
      <c r="X10" s="12"/>
      <c r="Y10" s="124"/>
      <c r="Z10" s="12"/>
    </row>
    <row r="11" spans="1:26" ht="15" customHeight="1">
      <c r="A11" s="10">
        <v>7</v>
      </c>
      <c r="B11" s="8"/>
      <c r="C11" s="31" t="s">
        <v>791</v>
      </c>
      <c r="D11" s="10"/>
      <c r="E11" s="16">
        <f t="shared" si="0"/>
        <v>33.54829396325459</v>
      </c>
      <c r="F11" s="33"/>
      <c r="G11" s="10">
        <v>4</v>
      </c>
      <c r="H11" s="33"/>
      <c r="I11" s="5">
        <v>32.48031496062992</v>
      </c>
      <c r="J11" s="16">
        <v>33.53018372703412</v>
      </c>
      <c r="K11" s="16">
        <v>35</v>
      </c>
      <c r="L11" s="16">
        <v>30.4</v>
      </c>
      <c r="M11" s="16">
        <v>31</v>
      </c>
      <c r="N11" s="16">
        <v>30.333333333333332</v>
      </c>
      <c r="O11" s="16">
        <v>32.333333333333336</v>
      </c>
      <c r="P11" s="16">
        <v>34.6</v>
      </c>
      <c r="Q11" s="16">
        <v>38.58267716535433</v>
      </c>
      <c r="R11" s="16">
        <v>34.25196850393701</v>
      </c>
      <c r="S11" s="16">
        <v>36.61417322834646</v>
      </c>
      <c r="T11" s="16">
        <v>31.7</v>
      </c>
      <c r="U11" s="16">
        <v>35.30183727034121</v>
      </c>
      <c r="W11" s="125"/>
      <c r="X11" s="12"/>
      <c r="Y11" s="124"/>
      <c r="Z11" s="12"/>
    </row>
    <row r="12" spans="1:26" ht="15" customHeight="1">
      <c r="A12" s="35">
        <v>8</v>
      </c>
      <c r="B12" s="70"/>
      <c r="C12" s="70" t="s">
        <v>793</v>
      </c>
      <c r="D12" s="35"/>
      <c r="E12" s="36">
        <f t="shared" si="0"/>
        <v>34.24336765596608</v>
      </c>
      <c r="F12" s="35"/>
      <c r="G12" s="35">
        <v>9</v>
      </c>
      <c r="H12" s="35"/>
      <c r="I12" s="42">
        <v>34.44881889763779</v>
      </c>
      <c r="J12" s="36">
        <v>34.90813648293963</v>
      </c>
      <c r="K12" s="36">
        <v>34</v>
      </c>
      <c r="L12" s="36">
        <v>29.9</v>
      </c>
      <c r="M12" s="36">
        <v>30</v>
      </c>
      <c r="N12" s="36">
        <v>31.333333333333332</v>
      </c>
      <c r="O12" s="36">
        <v>30</v>
      </c>
      <c r="P12" s="36">
        <v>36.2</v>
      </c>
      <c r="Q12" s="36">
        <v>39.60629921259842</v>
      </c>
      <c r="R12" s="36">
        <v>35.826771653543304</v>
      </c>
      <c r="S12" s="36">
        <v>38.188976377952756</v>
      </c>
      <c r="T12" s="36">
        <v>32.3</v>
      </c>
      <c r="U12" s="36">
        <v>38.45144356955381</v>
      </c>
      <c r="W12" s="125"/>
      <c r="X12" s="12"/>
      <c r="Y12" s="124"/>
      <c r="Z12" s="12"/>
    </row>
    <row r="13" spans="1:26" ht="15" customHeight="1">
      <c r="A13" s="10">
        <v>9</v>
      </c>
      <c r="B13" s="8"/>
      <c r="C13" s="75" t="s">
        <v>492</v>
      </c>
      <c r="D13" s="10"/>
      <c r="E13" s="16">
        <f t="shared" si="0"/>
        <v>35.40900464365031</v>
      </c>
      <c r="F13" s="33"/>
      <c r="G13" s="10">
        <v>18</v>
      </c>
      <c r="H13" s="33"/>
      <c r="I13" s="5">
        <v>36.41732283464567</v>
      </c>
      <c r="J13" s="16">
        <v>33.9238845144357</v>
      </c>
      <c r="K13" s="16">
        <v>36</v>
      </c>
      <c r="L13" s="16">
        <v>30.7</v>
      </c>
      <c r="M13" s="16">
        <v>27</v>
      </c>
      <c r="N13" s="16">
        <v>33.333333333333336</v>
      </c>
      <c r="O13" s="16">
        <v>34.333333333333336</v>
      </c>
      <c r="P13" s="16">
        <v>37.1</v>
      </c>
      <c r="Q13" s="16">
        <v>42.795275590551185</v>
      </c>
      <c r="R13" s="16">
        <v>38.188976377952756</v>
      </c>
      <c r="S13" s="16">
        <v>41.53543307086614</v>
      </c>
      <c r="T13" s="16">
        <v>35</v>
      </c>
      <c r="U13" s="16">
        <v>33.98950131233595</v>
      </c>
      <c r="W13" s="125"/>
      <c r="X13" s="12"/>
      <c r="Y13" s="124"/>
      <c r="Z13" s="12"/>
    </row>
    <row r="14" spans="1:26" ht="15" customHeight="1">
      <c r="A14" s="10">
        <v>10</v>
      </c>
      <c r="B14" s="8"/>
      <c r="C14" s="76" t="s">
        <v>482</v>
      </c>
      <c r="D14" s="10"/>
      <c r="E14" s="16">
        <f t="shared" si="0"/>
        <v>31.187542903290932</v>
      </c>
      <c r="F14" s="33"/>
      <c r="G14" s="10">
        <v>1</v>
      </c>
      <c r="H14" s="33"/>
      <c r="I14" s="5">
        <v>31.496062992125985</v>
      </c>
      <c r="J14" s="16">
        <v>30.7742782152231</v>
      </c>
      <c r="K14" s="16">
        <v>31</v>
      </c>
      <c r="L14" s="16">
        <v>27.2</v>
      </c>
      <c r="M14" s="16">
        <v>27</v>
      </c>
      <c r="N14" s="16">
        <v>29</v>
      </c>
      <c r="O14" s="16">
        <v>29.666666666666668</v>
      </c>
      <c r="P14" s="16">
        <v>32.4</v>
      </c>
      <c r="Q14" s="16">
        <v>36.53543307086614</v>
      </c>
      <c r="R14" s="16">
        <v>32.67716535433071</v>
      </c>
      <c r="S14" s="16">
        <v>34.05511811023622</v>
      </c>
      <c r="T14" s="16">
        <v>30.3</v>
      </c>
      <c r="U14" s="16">
        <v>33.333333333333336</v>
      </c>
      <c r="W14" s="125"/>
      <c r="X14" s="12"/>
      <c r="Y14" s="124"/>
      <c r="Z14" s="12"/>
    </row>
    <row r="15" spans="1:26" ht="15" customHeight="1">
      <c r="A15" s="10">
        <v>11</v>
      </c>
      <c r="B15" s="8"/>
      <c r="C15" s="31" t="s">
        <v>796</v>
      </c>
      <c r="D15" s="10"/>
      <c r="E15" s="16">
        <f t="shared" si="0"/>
        <v>37.651160912578234</v>
      </c>
      <c r="F15" s="33"/>
      <c r="G15" s="10">
        <v>30</v>
      </c>
      <c r="H15" s="33"/>
      <c r="I15" s="5">
        <v>34.44881889763779</v>
      </c>
      <c r="J15" s="16">
        <v>37.13910761154855</v>
      </c>
      <c r="K15" s="16">
        <v>36</v>
      </c>
      <c r="L15" s="16">
        <v>31.5</v>
      </c>
      <c r="M15" s="16">
        <v>32</v>
      </c>
      <c r="N15" s="16">
        <v>35.333333333333336</v>
      </c>
      <c r="O15" s="16">
        <v>39.333333333333336</v>
      </c>
      <c r="P15" s="16">
        <v>40</v>
      </c>
      <c r="Q15" s="16">
        <v>43.30708661417323</v>
      </c>
      <c r="R15" s="16">
        <v>37.00787401574803</v>
      </c>
      <c r="S15" s="16">
        <v>42.51968503937008</v>
      </c>
      <c r="T15" s="16">
        <v>37.7</v>
      </c>
      <c r="U15" s="16">
        <v>43.175853018372706</v>
      </c>
      <c r="W15" s="125"/>
      <c r="X15" s="12"/>
      <c r="Y15" s="124"/>
      <c r="Z15" s="12"/>
    </row>
    <row r="16" spans="1:26" ht="15" customHeight="1">
      <c r="A16" s="35">
        <v>12</v>
      </c>
      <c r="B16" s="70"/>
      <c r="C16" s="70" t="s">
        <v>798</v>
      </c>
      <c r="D16" s="35"/>
      <c r="E16" s="36">
        <f t="shared" si="0"/>
        <v>38.0607914395316</v>
      </c>
      <c r="F16" s="35"/>
      <c r="G16" s="35">
        <v>32</v>
      </c>
      <c r="H16" s="35"/>
      <c r="I16" s="42">
        <v>35.43307086614173</v>
      </c>
      <c r="J16" s="36">
        <v>39.23884514435696</v>
      </c>
      <c r="K16" s="36">
        <v>37</v>
      </c>
      <c r="L16" s="36">
        <v>31.4</v>
      </c>
      <c r="M16" s="36">
        <v>33</v>
      </c>
      <c r="N16" s="36">
        <v>35.333333333333336</v>
      </c>
      <c r="O16" s="36">
        <v>39.333333333333336</v>
      </c>
      <c r="P16" s="36">
        <v>38.7</v>
      </c>
      <c r="Q16" s="36">
        <v>42.795275590551185</v>
      </c>
      <c r="R16" s="36">
        <v>36.023622047244096</v>
      </c>
      <c r="S16" s="36">
        <v>42.91338582677165</v>
      </c>
      <c r="T16" s="36">
        <v>39</v>
      </c>
      <c r="U16" s="36">
        <v>44.61942257217847</v>
      </c>
      <c r="W16" s="125"/>
      <c r="X16" s="12"/>
      <c r="Y16" s="124"/>
      <c r="Z16" s="12"/>
    </row>
    <row r="17" spans="1:26" ht="15" customHeight="1">
      <c r="A17" s="10">
        <v>13</v>
      </c>
      <c r="B17" s="8"/>
      <c r="C17" s="31" t="s">
        <v>799</v>
      </c>
      <c r="D17" s="10"/>
      <c r="E17" s="16">
        <f t="shared" si="0"/>
        <v>35.688612961841315</v>
      </c>
      <c r="F17" s="33"/>
      <c r="G17" s="10">
        <v>19</v>
      </c>
      <c r="H17" s="33"/>
      <c r="I17" s="5">
        <v>34.44881889763779</v>
      </c>
      <c r="J17" s="16">
        <v>37.53280839895013</v>
      </c>
      <c r="K17" s="16">
        <v>35</v>
      </c>
      <c r="L17" s="16">
        <v>28.9</v>
      </c>
      <c r="M17" s="16">
        <v>31</v>
      </c>
      <c r="N17" s="16">
        <v>31.666666666666668</v>
      </c>
      <c r="O17" s="16">
        <v>33.333333333333336</v>
      </c>
      <c r="P17" s="16">
        <v>37.8</v>
      </c>
      <c r="Q17" s="16">
        <v>40.669291338582674</v>
      </c>
      <c r="R17" s="16">
        <v>34.645669291338585</v>
      </c>
      <c r="S17" s="16">
        <v>40.74803149606299</v>
      </c>
      <c r="T17" s="16">
        <v>37</v>
      </c>
      <c r="U17" s="16">
        <v>41.20734908136483</v>
      </c>
      <c r="W17" s="125"/>
      <c r="X17" s="12"/>
      <c r="Y17" s="124"/>
      <c r="Z17" s="12"/>
    </row>
    <row r="18" spans="1:26" ht="15" customHeight="1">
      <c r="A18" s="10">
        <v>14</v>
      </c>
      <c r="B18" s="8"/>
      <c r="C18" s="75" t="s">
        <v>744</v>
      </c>
      <c r="D18" s="10"/>
      <c r="E18" s="16">
        <f t="shared" si="0"/>
        <v>37.73678578639208</v>
      </c>
      <c r="F18" s="33"/>
      <c r="G18" s="10">
        <v>31</v>
      </c>
      <c r="H18" s="33"/>
      <c r="I18" s="5">
        <v>35.925196850393704</v>
      </c>
      <c r="J18" s="16">
        <v>36.811023622047244</v>
      </c>
      <c r="K18" s="16">
        <v>37</v>
      </c>
      <c r="L18" s="16">
        <v>30.7</v>
      </c>
      <c r="M18" s="16">
        <v>32</v>
      </c>
      <c r="N18" s="16">
        <v>33.333333333333336</v>
      </c>
      <c r="O18" s="16">
        <v>40</v>
      </c>
      <c r="P18" s="16">
        <v>39.8</v>
      </c>
      <c r="Q18" s="16">
        <v>44.645669291338585</v>
      </c>
      <c r="R18" s="16">
        <v>35.23622047244094</v>
      </c>
      <c r="S18" s="16">
        <v>41.338582677165356</v>
      </c>
      <c r="T18" s="16">
        <v>39.3</v>
      </c>
      <c r="U18" s="16">
        <v>44.488188976377955</v>
      </c>
      <c r="W18" s="125"/>
      <c r="X18" s="12"/>
      <c r="Y18" s="124"/>
      <c r="Z18" s="12"/>
    </row>
    <row r="19" spans="1:26" ht="15" customHeight="1">
      <c r="A19" s="10">
        <v>15</v>
      </c>
      <c r="B19" s="8"/>
      <c r="C19" s="86" t="s">
        <v>485</v>
      </c>
      <c r="D19" s="10"/>
      <c r="E19" s="16">
        <f t="shared" si="0"/>
        <v>36.00159499293357</v>
      </c>
      <c r="F19" s="33"/>
      <c r="G19" s="10">
        <v>22</v>
      </c>
      <c r="H19" s="33"/>
      <c r="I19" s="5">
        <v>39.37007874015748</v>
      </c>
      <c r="J19" s="16">
        <v>36.28608923884514</v>
      </c>
      <c r="K19" s="16">
        <v>37</v>
      </c>
      <c r="L19" s="16">
        <v>26.4</v>
      </c>
      <c r="M19" s="16">
        <v>29.5</v>
      </c>
      <c r="N19" s="16">
        <v>32</v>
      </c>
      <c r="O19" s="16">
        <v>34.666666666666664</v>
      </c>
      <c r="P19" s="16">
        <v>38.3</v>
      </c>
      <c r="Q19" s="16">
        <v>43.346456692913385</v>
      </c>
      <c r="R19" s="16">
        <v>34.25196850393701</v>
      </c>
      <c r="S19" s="16">
        <v>39.17322834645669</v>
      </c>
      <c r="T19" s="16">
        <v>37.7</v>
      </c>
      <c r="U19" s="16">
        <v>40.026246719160106</v>
      </c>
      <c r="W19" s="125"/>
      <c r="X19" s="12"/>
      <c r="Y19" s="124"/>
      <c r="Z19" s="12"/>
    </row>
    <row r="20" spans="1:26" ht="15" customHeight="1">
      <c r="A20" s="35">
        <v>16</v>
      </c>
      <c r="B20" s="70"/>
      <c r="C20" s="165" t="s">
        <v>483</v>
      </c>
      <c r="D20" s="35"/>
      <c r="E20" s="36">
        <f t="shared" si="0"/>
        <v>37.447001817080555</v>
      </c>
      <c r="F20" s="35"/>
      <c r="G20" s="35">
        <v>29</v>
      </c>
      <c r="H20" s="35"/>
      <c r="I20" s="42">
        <v>38.38582677165354</v>
      </c>
      <c r="J20" s="36">
        <v>38.32020997375328</v>
      </c>
      <c r="K20" s="36">
        <v>38</v>
      </c>
      <c r="L20" s="36">
        <v>27.9</v>
      </c>
      <c r="M20" s="36">
        <v>33</v>
      </c>
      <c r="N20" s="36">
        <v>32</v>
      </c>
      <c r="O20" s="36">
        <v>35</v>
      </c>
      <c r="P20" s="36">
        <v>36.4</v>
      </c>
      <c r="Q20" s="36">
        <v>47.795275590551185</v>
      </c>
      <c r="R20" s="36">
        <v>35.039370078740156</v>
      </c>
      <c r="S20" s="36">
        <v>42.91338582677165</v>
      </c>
      <c r="T20" s="36">
        <v>37.7</v>
      </c>
      <c r="U20" s="36">
        <v>44.35695538057743</v>
      </c>
      <c r="W20" s="125"/>
      <c r="X20" s="12"/>
      <c r="Y20" s="124"/>
      <c r="Z20" s="12"/>
    </row>
    <row r="21" spans="1:26" ht="15" customHeight="1">
      <c r="A21" s="10">
        <v>17</v>
      </c>
      <c r="B21" s="8"/>
      <c r="C21" s="86" t="s">
        <v>484</v>
      </c>
      <c r="D21" s="10"/>
      <c r="E21" s="16">
        <f t="shared" si="0"/>
        <v>36.249000605693524</v>
      </c>
      <c r="F21" s="33"/>
      <c r="G21" s="10">
        <v>24</v>
      </c>
      <c r="H21" s="33"/>
      <c r="I21" s="5">
        <v>36.90944881889764</v>
      </c>
      <c r="J21" s="16">
        <v>38.77952755905512</v>
      </c>
      <c r="K21" s="16">
        <v>37</v>
      </c>
      <c r="L21" s="16">
        <v>29.5</v>
      </c>
      <c r="M21" s="16">
        <v>31.5</v>
      </c>
      <c r="N21" s="16">
        <v>33.333333333333336</v>
      </c>
      <c r="O21" s="16">
        <v>35</v>
      </c>
      <c r="P21" s="16">
        <v>35.8</v>
      </c>
      <c r="Q21" s="16">
        <v>42.32283464566929</v>
      </c>
      <c r="R21" s="16">
        <v>34.645669291338585</v>
      </c>
      <c r="S21" s="16">
        <v>39.76377952755905</v>
      </c>
      <c r="T21" s="16">
        <v>36</v>
      </c>
      <c r="U21" s="16">
        <v>40.682414698162724</v>
      </c>
      <c r="W21" s="125"/>
      <c r="X21" s="12"/>
      <c r="Y21" s="124"/>
      <c r="Z21" s="12"/>
    </row>
    <row r="22" spans="1:26" ht="15" customHeight="1">
      <c r="A22" s="10">
        <v>18</v>
      </c>
      <c r="B22" s="8"/>
      <c r="C22" s="86" t="s">
        <v>801</v>
      </c>
      <c r="D22" s="10"/>
      <c r="E22" s="16">
        <f t="shared" si="0"/>
        <v>38.40294770845952</v>
      </c>
      <c r="F22" s="33"/>
      <c r="G22" s="1">
        <v>33</v>
      </c>
      <c r="H22" s="33"/>
      <c r="I22" s="5">
        <v>38.87795275590551</v>
      </c>
      <c r="J22" s="16">
        <v>39.501312335958005</v>
      </c>
      <c r="K22" s="16">
        <v>37</v>
      </c>
      <c r="L22" s="16">
        <v>29.8</v>
      </c>
      <c r="M22" s="16">
        <v>32.5</v>
      </c>
      <c r="N22" s="16">
        <v>33</v>
      </c>
      <c r="O22" s="16">
        <v>38.666666666666664</v>
      </c>
      <c r="P22" s="16">
        <v>40.3</v>
      </c>
      <c r="Q22" s="16">
        <v>47.00787401574803</v>
      </c>
      <c r="R22" s="16">
        <v>35.826771653543304</v>
      </c>
      <c r="S22" s="16">
        <v>42.125984251968504</v>
      </c>
      <c r="T22" s="16">
        <v>38.7</v>
      </c>
      <c r="U22" s="16">
        <v>45.93175853018373</v>
      </c>
      <c r="W22" s="125"/>
      <c r="X22" s="12"/>
      <c r="Y22" s="124"/>
      <c r="Z22" s="12"/>
    </row>
    <row r="23" spans="1:26" ht="15" customHeight="1">
      <c r="A23" s="10">
        <v>19</v>
      </c>
      <c r="B23" s="8"/>
      <c r="C23" s="76" t="s">
        <v>803</v>
      </c>
      <c r="D23" s="10"/>
      <c r="E23" s="16">
        <f t="shared" si="0"/>
        <v>36.216252776095295</v>
      </c>
      <c r="F23" s="33"/>
      <c r="G23" s="10">
        <v>23</v>
      </c>
      <c r="H23" s="33"/>
      <c r="I23" s="5">
        <v>36.41732283464567</v>
      </c>
      <c r="J23" s="16">
        <v>36.41732283464567</v>
      </c>
      <c r="K23" s="16">
        <v>38</v>
      </c>
      <c r="L23" s="16">
        <v>29.8</v>
      </c>
      <c r="M23" s="16">
        <v>31</v>
      </c>
      <c r="N23" s="16">
        <v>34</v>
      </c>
      <c r="O23" s="16">
        <v>38.666666666666664</v>
      </c>
      <c r="P23" s="16">
        <v>35.3</v>
      </c>
      <c r="Q23" s="16">
        <v>40.90551181102362</v>
      </c>
      <c r="R23" s="16">
        <v>33.267716535433074</v>
      </c>
      <c r="S23" s="16">
        <v>40.354330708661415</v>
      </c>
      <c r="T23" s="16">
        <v>36</v>
      </c>
      <c r="U23" s="16">
        <v>40.682414698162724</v>
      </c>
      <c r="W23" s="125"/>
      <c r="X23" s="12"/>
      <c r="Y23" s="124"/>
      <c r="Z23" s="12"/>
    </row>
    <row r="24" spans="1:26" ht="15" customHeight="1">
      <c r="A24" s="35">
        <v>20</v>
      </c>
      <c r="B24" s="70"/>
      <c r="C24" s="101" t="s">
        <v>203</v>
      </c>
      <c r="D24" s="35"/>
      <c r="E24" s="36">
        <f t="shared" si="0"/>
        <v>36.26143751261861</v>
      </c>
      <c r="F24" s="35"/>
      <c r="G24" s="35">
        <v>25</v>
      </c>
      <c r="H24" s="35"/>
      <c r="I24" s="42">
        <v>35.43307086614173</v>
      </c>
      <c r="J24" s="36">
        <v>36.811023622047244</v>
      </c>
      <c r="K24" s="36">
        <v>37</v>
      </c>
      <c r="L24" s="36">
        <v>30</v>
      </c>
      <c r="M24" s="36">
        <v>30.5</v>
      </c>
      <c r="N24" s="36">
        <v>33</v>
      </c>
      <c r="O24" s="36">
        <v>37.666666666666664</v>
      </c>
      <c r="P24" s="36">
        <v>34.1</v>
      </c>
      <c r="Q24" s="36">
        <v>42.75590551181102</v>
      </c>
      <c r="R24" s="36">
        <v>34.84251968503937</v>
      </c>
      <c r="S24" s="36">
        <v>40.15748031496063</v>
      </c>
      <c r="T24" s="36">
        <v>35.3</v>
      </c>
      <c r="U24" s="36">
        <v>43.832020997375324</v>
      </c>
      <c r="W24" s="125"/>
      <c r="X24" s="12"/>
      <c r="Y24" s="124"/>
      <c r="Z24" s="12"/>
    </row>
    <row r="25" spans="1:26" ht="15" customHeight="1">
      <c r="A25" s="10">
        <v>21</v>
      </c>
      <c r="B25" s="8"/>
      <c r="C25" s="76" t="s">
        <v>205</v>
      </c>
      <c r="D25" s="10"/>
      <c r="E25" s="16">
        <f t="shared" si="0"/>
        <v>35.77072481324449</v>
      </c>
      <c r="F25" s="33"/>
      <c r="G25" s="10">
        <v>21</v>
      </c>
      <c r="H25" s="33"/>
      <c r="I25" s="5">
        <v>35.925196850393704</v>
      </c>
      <c r="J25" s="16">
        <v>38.188976377952756</v>
      </c>
      <c r="K25" s="16">
        <v>35</v>
      </c>
      <c r="L25" s="16">
        <v>28.2</v>
      </c>
      <c r="M25" s="16">
        <v>30</v>
      </c>
      <c r="N25" s="16">
        <v>31</v>
      </c>
      <c r="O25" s="16">
        <v>39</v>
      </c>
      <c r="P25" s="16">
        <v>35.7</v>
      </c>
      <c r="Q25" s="16">
        <v>45.07874015748031</v>
      </c>
      <c r="R25" s="16">
        <v>33.267716535433074</v>
      </c>
      <c r="S25" s="16">
        <v>38.58267716535433</v>
      </c>
      <c r="T25" s="16">
        <v>34</v>
      </c>
      <c r="U25" s="16">
        <v>41.0761154855643</v>
      </c>
      <c r="W25" s="125"/>
      <c r="X25" s="12"/>
      <c r="Y25" s="124"/>
      <c r="Z25" s="12"/>
    </row>
    <row r="26" spans="1:26" ht="15" customHeight="1">
      <c r="A26" s="10">
        <v>22</v>
      </c>
      <c r="C26" s="75" t="s">
        <v>493</v>
      </c>
      <c r="D26" s="10"/>
      <c r="E26" s="16">
        <f t="shared" si="0"/>
        <v>36.99141934181304</v>
      </c>
      <c r="F26" s="33"/>
      <c r="G26" s="10">
        <v>27</v>
      </c>
      <c r="H26" s="33"/>
      <c r="I26" s="5">
        <v>37.89370078740158</v>
      </c>
      <c r="J26" s="16">
        <v>37.0734908136483</v>
      </c>
      <c r="K26" s="16">
        <v>37</v>
      </c>
      <c r="L26" s="16">
        <v>27.9</v>
      </c>
      <c r="M26" s="16">
        <v>31.5</v>
      </c>
      <c r="N26" s="16">
        <v>35</v>
      </c>
      <c r="O26" s="16">
        <v>36.666666666666664</v>
      </c>
      <c r="P26" s="16">
        <v>40.6</v>
      </c>
      <c r="Q26" s="16">
        <v>43.818897637795274</v>
      </c>
      <c r="R26" s="16">
        <v>33.85826771653543</v>
      </c>
      <c r="S26" s="16">
        <v>40.15748031496063</v>
      </c>
      <c r="T26" s="16">
        <v>39</v>
      </c>
      <c r="U26" s="16">
        <v>40.419947506561684</v>
      </c>
      <c r="W26" s="125"/>
      <c r="X26" s="12"/>
      <c r="Y26" s="124"/>
      <c r="Z26" s="12"/>
    </row>
    <row r="27" spans="1:26" ht="15" customHeight="1">
      <c r="A27" s="10">
        <v>23</v>
      </c>
      <c r="C27" s="86" t="s">
        <v>486</v>
      </c>
      <c r="D27" s="10"/>
      <c r="E27" s="16">
        <f t="shared" si="0"/>
        <v>35.338542297597414</v>
      </c>
      <c r="F27" s="33"/>
      <c r="G27" s="10">
        <v>17</v>
      </c>
      <c r="H27" s="33"/>
      <c r="I27" s="5">
        <v>36.90944881889764</v>
      </c>
      <c r="J27" s="16">
        <v>35.104986876640424</v>
      </c>
      <c r="K27" s="16">
        <v>35</v>
      </c>
      <c r="L27" s="16">
        <v>28.3</v>
      </c>
      <c r="M27" s="16">
        <v>31</v>
      </c>
      <c r="N27" s="16">
        <v>32.333333333333336</v>
      </c>
      <c r="O27" s="16">
        <v>33.666666666666664</v>
      </c>
      <c r="P27" s="16">
        <v>34</v>
      </c>
      <c r="Q27" s="16">
        <v>43.30708661417323</v>
      </c>
      <c r="R27" s="16">
        <v>33.661417322834644</v>
      </c>
      <c r="S27" s="16">
        <v>40.354330708661415</v>
      </c>
      <c r="T27" s="16">
        <v>36</v>
      </c>
      <c r="U27" s="16">
        <v>39.76377952755905</v>
      </c>
      <c r="W27" s="125"/>
      <c r="X27" s="12"/>
      <c r="Y27" s="124"/>
      <c r="Z27" s="12"/>
    </row>
    <row r="28" spans="1:26" ht="15" customHeight="1">
      <c r="A28" s="35">
        <v>24</v>
      </c>
      <c r="B28" s="70"/>
      <c r="C28" s="165" t="s">
        <v>487</v>
      </c>
      <c r="D28" s="35"/>
      <c r="E28" s="36">
        <f t="shared" si="0"/>
        <v>35.76535433070866</v>
      </c>
      <c r="F28" s="35"/>
      <c r="G28" s="35">
        <v>20</v>
      </c>
      <c r="H28" s="35"/>
      <c r="I28" s="42">
        <v>34.94094488188976</v>
      </c>
      <c r="J28" s="36">
        <v>38.58267716535433</v>
      </c>
      <c r="K28" s="36">
        <v>37</v>
      </c>
      <c r="L28" s="36">
        <v>29.2</v>
      </c>
      <c r="M28" s="36">
        <v>31</v>
      </c>
      <c r="N28" s="36">
        <v>31.666666666666668</v>
      </c>
      <c r="O28" s="36">
        <v>35</v>
      </c>
      <c r="P28" s="36">
        <v>34.8</v>
      </c>
      <c r="Q28" s="36">
        <v>42.99212598425197</v>
      </c>
      <c r="R28" s="36">
        <v>32.28346456692913</v>
      </c>
      <c r="S28" s="36">
        <v>40.15748031496063</v>
      </c>
      <c r="T28" s="36">
        <v>37.3</v>
      </c>
      <c r="U28" s="36">
        <v>40.026246719160106</v>
      </c>
      <c r="W28" s="125"/>
      <c r="X28" s="12"/>
      <c r="Y28" s="124"/>
      <c r="Z28" s="12"/>
    </row>
    <row r="29" spans="1:26" ht="15" customHeight="1">
      <c r="A29" s="10">
        <v>25</v>
      </c>
      <c r="B29" s="8"/>
      <c r="C29" s="86" t="s">
        <v>488</v>
      </c>
      <c r="D29" s="10"/>
      <c r="E29" s="16">
        <f t="shared" si="0"/>
        <v>34.9745406824147</v>
      </c>
      <c r="F29" s="33"/>
      <c r="G29" s="10">
        <v>16</v>
      </c>
      <c r="H29" s="33"/>
      <c r="I29" s="5">
        <v>35.43307086614173</v>
      </c>
      <c r="J29" s="16">
        <v>38.25459317585302</v>
      </c>
      <c r="K29" s="16">
        <v>34</v>
      </c>
      <c r="L29" s="16">
        <v>27.5</v>
      </c>
      <c r="M29" s="16">
        <v>30</v>
      </c>
      <c r="N29" s="16">
        <v>31.333333333333332</v>
      </c>
      <c r="O29" s="16">
        <v>32.666666666666664</v>
      </c>
      <c r="P29" s="16">
        <v>36.1</v>
      </c>
      <c r="Q29" s="16">
        <v>41.22047244094488</v>
      </c>
      <c r="R29" s="16">
        <v>34.25196850393701</v>
      </c>
      <c r="S29" s="16">
        <v>38.976377952755904</v>
      </c>
      <c r="T29" s="16">
        <v>35.3</v>
      </c>
      <c r="U29" s="16">
        <v>39.63254593175853</v>
      </c>
      <c r="W29" s="125"/>
      <c r="X29" s="12"/>
      <c r="Y29" s="124"/>
      <c r="Z29" s="12"/>
    </row>
    <row r="30" spans="1:26" ht="15" customHeight="1">
      <c r="A30" s="10">
        <v>26</v>
      </c>
      <c r="B30" s="8"/>
      <c r="C30" s="86" t="s">
        <v>489</v>
      </c>
      <c r="D30" s="10"/>
      <c r="E30" s="16">
        <f t="shared" si="0"/>
        <v>37.18913789622451</v>
      </c>
      <c r="F30" s="33"/>
      <c r="G30" s="10">
        <v>28</v>
      </c>
      <c r="H30" s="33"/>
      <c r="I30" s="5">
        <v>36.90944881889764</v>
      </c>
      <c r="J30" s="16">
        <v>37.33595800524934</v>
      </c>
      <c r="K30" s="16">
        <v>35</v>
      </c>
      <c r="L30" s="16">
        <v>30</v>
      </c>
      <c r="M30" s="16">
        <v>31</v>
      </c>
      <c r="N30" s="16">
        <v>33</v>
      </c>
      <c r="O30" s="16">
        <v>39.666666666666664</v>
      </c>
      <c r="P30" s="16">
        <v>37.3</v>
      </c>
      <c r="Q30" s="16">
        <v>43.54330708661417</v>
      </c>
      <c r="R30" s="16">
        <v>35.826771653543304</v>
      </c>
      <c r="S30" s="16">
        <v>42.125984251968504</v>
      </c>
      <c r="T30" s="16">
        <v>37</v>
      </c>
      <c r="U30" s="16">
        <v>44.750656167979</v>
      </c>
      <c r="W30" s="125"/>
      <c r="X30" s="12"/>
      <c r="Y30" s="124"/>
      <c r="Z30" s="12"/>
    </row>
    <row r="31" spans="1:26" ht="15" customHeight="1">
      <c r="A31" s="10">
        <v>27</v>
      </c>
      <c r="B31" s="8"/>
      <c r="C31" s="31" t="s">
        <v>207</v>
      </c>
      <c r="D31" s="10"/>
      <c r="E31" s="16">
        <f t="shared" si="0"/>
        <v>40.03012315768221</v>
      </c>
      <c r="F31" s="33"/>
      <c r="G31" s="12">
        <v>35</v>
      </c>
      <c r="H31" s="33"/>
      <c r="I31" s="5">
        <v>38.87795275590551</v>
      </c>
      <c r="J31" s="16">
        <v>43.11023622047244</v>
      </c>
      <c r="K31" s="16">
        <v>38</v>
      </c>
      <c r="L31" s="16">
        <v>31.7</v>
      </c>
      <c r="M31" s="16">
        <v>33</v>
      </c>
      <c r="N31" s="16">
        <v>35.333333333333336</v>
      </c>
      <c r="O31" s="16">
        <v>42.666666666666664</v>
      </c>
      <c r="P31" s="16">
        <v>40</v>
      </c>
      <c r="Q31" s="16">
        <v>45.15748031496063</v>
      </c>
      <c r="R31" s="16">
        <v>38.188976377952756</v>
      </c>
      <c r="S31" s="16">
        <v>44.881889763779526</v>
      </c>
      <c r="T31" s="16">
        <v>40</v>
      </c>
      <c r="U31" s="16">
        <v>49.4750656167979</v>
      </c>
      <c r="W31" s="125"/>
      <c r="X31" s="12"/>
      <c r="Y31" s="124"/>
      <c r="Z31" s="12"/>
    </row>
    <row r="32" spans="1:26" ht="13.5" customHeight="1">
      <c r="A32" s="35">
        <v>28</v>
      </c>
      <c r="B32" s="70"/>
      <c r="C32" s="70" t="s">
        <v>315</v>
      </c>
      <c r="D32" s="35"/>
      <c r="E32" s="36">
        <f t="shared" si="0"/>
        <v>40.04476075105996</v>
      </c>
      <c r="F32" s="35"/>
      <c r="G32" s="58">
        <v>36</v>
      </c>
      <c r="H32" s="35"/>
      <c r="I32" s="42">
        <v>39.37007874015748</v>
      </c>
      <c r="J32" s="36">
        <v>44.09448818897638</v>
      </c>
      <c r="K32" s="36">
        <v>37</v>
      </c>
      <c r="L32" s="36">
        <v>30</v>
      </c>
      <c r="M32" s="36">
        <v>33</v>
      </c>
      <c r="N32" s="36">
        <v>35.666666666666664</v>
      </c>
      <c r="O32" s="36">
        <v>44.333333333333336</v>
      </c>
      <c r="P32" s="36">
        <v>39</v>
      </c>
      <c r="Q32" s="36">
        <v>46.49606299212598</v>
      </c>
      <c r="R32" s="36">
        <v>37.59842519685039</v>
      </c>
      <c r="S32" s="36">
        <v>45.07874015748031</v>
      </c>
      <c r="T32" s="36">
        <v>41.7</v>
      </c>
      <c r="U32" s="36">
        <v>47.24409448818898</v>
      </c>
      <c r="W32" s="125"/>
      <c r="X32" s="12"/>
      <c r="Y32" s="124"/>
      <c r="Z32" s="12"/>
    </row>
    <row r="33" spans="1:26" ht="15" customHeight="1">
      <c r="A33" s="10">
        <v>29</v>
      </c>
      <c r="B33" s="8"/>
      <c r="C33" s="75" t="s">
        <v>494</v>
      </c>
      <c r="D33" s="10"/>
      <c r="E33" s="16">
        <f t="shared" si="0"/>
        <v>39.48461538461538</v>
      </c>
      <c r="F33" s="33"/>
      <c r="G33" s="1">
        <v>34</v>
      </c>
      <c r="H33" s="33"/>
      <c r="I33" s="5">
        <v>39.86220472440945</v>
      </c>
      <c r="J33" s="16">
        <v>42.125984251968504</v>
      </c>
      <c r="K33" s="16">
        <v>39</v>
      </c>
      <c r="L33" s="16">
        <v>29.6</v>
      </c>
      <c r="M33" s="16">
        <v>32</v>
      </c>
      <c r="N33" s="16">
        <v>35</v>
      </c>
      <c r="O33" s="16">
        <v>39.333333333333336</v>
      </c>
      <c r="P33" s="16">
        <v>37.9</v>
      </c>
      <c r="Q33" s="16">
        <v>47.51968503937008</v>
      </c>
      <c r="R33" s="16">
        <v>36.811023622047244</v>
      </c>
      <c r="S33" s="16">
        <v>45.47244094488189</v>
      </c>
      <c r="T33" s="16">
        <v>41.3</v>
      </c>
      <c r="U33" s="16">
        <v>47.3753280839895</v>
      </c>
      <c r="W33" s="125"/>
      <c r="X33" s="12"/>
      <c r="Y33" s="124"/>
      <c r="Z33" s="12"/>
    </row>
    <row r="34" spans="1:26" ht="15" customHeight="1">
      <c r="A34" s="10">
        <v>30</v>
      </c>
      <c r="B34" s="8"/>
      <c r="C34" s="86" t="s">
        <v>490</v>
      </c>
      <c r="D34" s="10"/>
      <c r="E34" s="16">
        <f t="shared" si="0"/>
        <v>34.28929941449626</v>
      </c>
      <c r="F34" s="33"/>
      <c r="G34" s="10">
        <v>10</v>
      </c>
      <c r="H34" s="33"/>
      <c r="I34" s="5">
        <v>33.46456692913386</v>
      </c>
      <c r="J34" s="16">
        <v>37.00787401574803</v>
      </c>
      <c r="K34" s="16">
        <v>35</v>
      </c>
      <c r="L34" s="16">
        <v>27.8</v>
      </c>
      <c r="M34" s="16">
        <v>29.5</v>
      </c>
      <c r="N34" s="16">
        <v>31</v>
      </c>
      <c r="O34" s="16">
        <v>34</v>
      </c>
      <c r="P34" s="16">
        <v>33.3</v>
      </c>
      <c r="Q34" s="16">
        <v>40.70866141732284</v>
      </c>
      <c r="R34" s="16">
        <v>33.267716535433074</v>
      </c>
      <c r="S34" s="16">
        <v>38.77952755905512</v>
      </c>
      <c r="T34" s="16">
        <v>32.3</v>
      </c>
      <c r="U34" s="16">
        <v>39.63254593175853</v>
      </c>
      <c r="W34" s="125"/>
      <c r="X34" s="12"/>
      <c r="Y34" s="124"/>
      <c r="Z34" s="12"/>
    </row>
    <row r="35" spans="1:26" ht="15" customHeight="1">
      <c r="A35" s="10">
        <v>31</v>
      </c>
      <c r="B35" s="8"/>
      <c r="C35" s="31" t="s">
        <v>317</v>
      </c>
      <c r="D35" s="10"/>
      <c r="E35" s="16">
        <f t="shared" si="0"/>
        <v>34.8773066828185</v>
      </c>
      <c r="F35" s="33"/>
      <c r="G35" s="10">
        <v>15</v>
      </c>
      <c r="H35" s="33"/>
      <c r="I35" s="5">
        <v>33.46456692913386</v>
      </c>
      <c r="J35" s="16">
        <v>37.53280839895013</v>
      </c>
      <c r="K35" s="16">
        <v>35</v>
      </c>
      <c r="L35" s="16">
        <v>29.1</v>
      </c>
      <c r="M35" s="16">
        <v>28</v>
      </c>
      <c r="N35" s="16">
        <v>31.333333333333332</v>
      </c>
      <c r="O35" s="16">
        <v>35</v>
      </c>
      <c r="P35" s="16">
        <v>33.9</v>
      </c>
      <c r="Q35" s="16">
        <v>41.92913385826772</v>
      </c>
      <c r="R35" s="16">
        <v>36.61417322834646</v>
      </c>
      <c r="S35" s="16">
        <v>38.38582677165354</v>
      </c>
      <c r="T35" s="16">
        <v>34.3</v>
      </c>
      <c r="U35" s="16">
        <v>38.84514435695538</v>
      </c>
      <c r="W35" s="125"/>
      <c r="X35" s="12"/>
      <c r="Y35" s="124"/>
      <c r="Z35" s="12"/>
    </row>
    <row r="36" spans="1:26" ht="15" customHeight="1">
      <c r="A36" s="35">
        <v>32</v>
      </c>
      <c r="B36" s="117"/>
      <c r="C36" s="70" t="s">
        <v>347</v>
      </c>
      <c r="D36" s="155"/>
      <c r="E36" s="36">
        <f t="shared" si="0"/>
        <v>34.75958005249344</v>
      </c>
      <c r="F36" s="155"/>
      <c r="G36" s="35">
        <v>14</v>
      </c>
      <c r="H36" s="155"/>
      <c r="I36" s="42">
        <v>32.48031496062992</v>
      </c>
      <c r="J36" s="36">
        <v>36.67979002624672</v>
      </c>
      <c r="K36" s="36">
        <v>32</v>
      </c>
      <c r="L36" s="36">
        <v>26.4</v>
      </c>
      <c r="M36" s="36">
        <v>28.5</v>
      </c>
      <c r="N36" s="36">
        <v>30.666666666666668</v>
      </c>
      <c r="O36" s="36">
        <v>38.666666666666664</v>
      </c>
      <c r="P36" s="36">
        <v>37</v>
      </c>
      <c r="Q36" s="36">
        <v>42.20472440944882</v>
      </c>
      <c r="R36" s="36">
        <v>35.826771653543304</v>
      </c>
      <c r="S36" s="36">
        <v>38.77952755905512</v>
      </c>
      <c r="T36" s="36">
        <v>33.3</v>
      </c>
      <c r="U36" s="36">
        <v>39.37007874015748</v>
      </c>
      <c r="W36" s="125"/>
      <c r="X36" s="12"/>
      <c r="Y36" s="124"/>
      <c r="Z36" s="12"/>
    </row>
    <row r="37" spans="1:26" ht="15" customHeight="1">
      <c r="A37" s="1">
        <v>33</v>
      </c>
      <c r="B37" s="59"/>
      <c r="C37" s="8" t="s">
        <v>166</v>
      </c>
      <c r="D37" s="120"/>
      <c r="E37" s="16">
        <f t="shared" si="0"/>
        <v>33.853926912982025</v>
      </c>
      <c r="F37" s="120"/>
      <c r="G37" s="10">
        <v>6</v>
      </c>
      <c r="H37" s="120"/>
      <c r="I37" s="5">
        <v>33.95669291338583</v>
      </c>
      <c r="J37" s="16">
        <v>33.39895013123359</v>
      </c>
      <c r="K37" s="65">
        <v>32</v>
      </c>
      <c r="L37" s="16">
        <v>27.4</v>
      </c>
      <c r="M37" s="16">
        <v>27.5</v>
      </c>
      <c r="N37" s="16">
        <v>29.333333333333332</v>
      </c>
      <c r="O37" s="16">
        <v>37.333333333333336</v>
      </c>
      <c r="P37" s="16">
        <v>36.4</v>
      </c>
      <c r="Q37" s="16">
        <v>39.84251968503937</v>
      </c>
      <c r="R37" s="16">
        <v>35.62992125984252</v>
      </c>
      <c r="S37" s="16">
        <v>35.62992125984252</v>
      </c>
      <c r="T37" s="16">
        <v>32.7</v>
      </c>
      <c r="U37" s="16">
        <v>38.976377952755904</v>
      </c>
      <c r="W37" s="125"/>
      <c r="X37" s="12"/>
      <c r="Y37" s="124"/>
      <c r="Z37" s="12"/>
    </row>
    <row r="38" spans="1:26" ht="15" customHeight="1">
      <c r="A38" s="1">
        <v>34</v>
      </c>
      <c r="C38" s="31" t="s">
        <v>160</v>
      </c>
      <c r="D38" s="10"/>
      <c r="E38" s="16">
        <f t="shared" si="0"/>
        <v>34.4363819907127</v>
      </c>
      <c r="F38" s="65"/>
      <c r="G38" s="10">
        <v>11</v>
      </c>
      <c r="H38" s="65"/>
      <c r="I38" s="5">
        <v>36.90944881889764</v>
      </c>
      <c r="J38" s="16">
        <v>28.674540682414698</v>
      </c>
      <c r="K38" s="65">
        <v>33</v>
      </c>
      <c r="L38" s="16">
        <v>29</v>
      </c>
      <c r="M38" s="16">
        <v>30</v>
      </c>
      <c r="N38" s="16">
        <v>30.333333333333332</v>
      </c>
      <c r="O38" s="16">
        <v>35.333333333333336</v>
      </c>
      <c r="P38" s="16">
        <v>34.6</v>
      </c>
      <c r="Q38" s="16">
        <v>42.480314960629926</v>
      </c>
      <c r="R38" s="16">
        <v>33.85826771653543</v>
      </c>
      <c r="S38" s="16">
        <v>38.58267716535433</v>
      </c>
      <c r="T38" s="16">
        <v>33.3</v>
      </c>
      <c r="U38" s="16">
        <v>41.6010498687664</v>
      </c>
      <c r="W38" s="125"/>
      <c r="X38" s="12"/>
      <c r="Y38" s="124"/>
      <c r="Z38" s="12"/>
    </row>
    <row r="39" spans="1:26" ht="15" customHeight="1">
      <c r="A39" s="1">
        <v>35</v>
      </c>
      <c r="C39" s="31" t="s">
        <v>496</v>
      </c>
      <c r="D39" s="10"/>
      <c r="E39" s="16">
        <f t="shared" si="0"/>
        <v>34.14837472239047</v>
      </c>
      <c r="F39" s="65"/>
      <c r="G39" s="10">
        <v>8</v>
      </c>
      <c r="H39" s="65"/>
      <c r="I39" s="5">
        <v>32.97244094488189</v>
      </c>
      <c r="J39" s="16">
        <v>33.39895013123359</v>
      </c>
      <c r="K39" s="65">
        <v>33</v>
      </c>
      <c r="L39" s="16">
        <v>30.4</v>
      </c>
      <c r="M39" s="16">
        <v>29</v>
      </c>
      <c r="N39" s="16">
        <v>29.333333333333332</v>
      </c>
      <c r="O39" s="16">
        <v>33.333333333333336</v>
      </c>
      <c r="P39" s="16">
        <v>35</v>
      </c>
      <c r="Q39" s="16">
        <v>42.00787401574803</v>
      </c>
      <c r="R39" s="16">
        <v>32.48031496062992</v>
      </c>
      <c r="S39" s="16">
        <v>39.76377952755905</v>
      </c>
      <c r="T39" s="16">
        <v>34</v>
      </c>
      <c r="U39" s="16">
        <v>39.23884514435696</v>
      </c>
      <c r="W39" s="125"/>
      <c r="X39" s="12"/>
      <c r="Y39" s="124"/>
      <c r="Z39" s="12"/>
    </row>
    <row r="40" spans="1:26" ht="13.5" thickBot="1">
      <c r="A40" s="41">
        <v>36</v>
      </c>
      <c r="B40" s="119"/>
      <c r="C40" s="39" t="s">
        <v>495</v>
      </c>
      <c r="D40" s="38"/>
      <c r="E40" s="45">
        <f t="shared" si="0"/>
        <v>36.58354532606501</v>
      </c>
      <c r="F40" s="38"/>
      <c r="G40" s="38">
        <v>26</v>
      </c>
      <c r="H40" s="38"/>
      <c r="I40" s="46">
        <v>38.87795275590551</v>
      </c>
      <c r="J40" s="45">
        <v>38.123359580052494</v>
      </c>
      <c r="K40" s="45">
        <v>35</v>
      </c>
      <c r="L40" s="45">
        <v>29.9</v>
      </c>
      <c r="M40" s="45">
        <v>29.5</v>
      </c>
      <c r="N40" s="45">
        <v>33</v>
      </c>
      <c r="O40" s="45">
        <v>37.666666666666664</v>
      </c>
      <c r="P40" s="45">
        <v>35.7</v>
      </c>
      <c r="Q40" s="45">
        <v>43.77952755905512</v>
      </c>
      <c r="R40" s="45">
        <v>33.07086614173228</v>
      </c>
      <c r="S40" s="45">
        <v>40.354330708661415</v>
      </c>
      <c r="T40" s="45">
        <v>37.7</v>
      </c>
      <c r="U40" s="45">
        <v>42.91338582677165</v>
      </c>
      <c r="W40" s="125"/>
      <c r="X40" s="12"/>
      <c r="Y40" s="124"/>
      <c r="Z40" s="12"/>
    </row>
    <row r="41" spans="3:21" ht="13.5" thickTop="1">
      <c r="C41" s="8"/>
      <c r="D41" s="10"/>
      <c r="E41" s="16"/>
      <c r="F41" s="33"/>
      <c r="G41" s="33"/>
      <c r="H41" s="33"/>
      <c r="I41" s="33"/>
      <c r="J41" s="16"/>
      <c r="K41" s="16"/>
      <c r="L41" s="16"/>
      <c r="M41" s="33"/>
      <c r="N41" s="16"/>
      <c r="O41" s="16"/>
      <c r="P41" s="20"/>
      <c r="Q41" s="16"/>
      <c r="R41" s="33"/>
      <c r="S41" s="16"/>
      <c r="T41" s="33"/>
      <c r="U41" s="33"/>
    </row>
    <row r="42" spans="2:21" ht="12.75">
      <c r="B42" s="59"/>
      <c r="C42" s="72" t="s">
        <v>861</v>
      </c>
      <c r="D42" s="10"/>
      <c r="E42" s="16">
        <f>AVERAGE(E5:E40)</f>
        <v>35.62409426385804</v>
      </c>
      <c r="F42" s="33"/>
      <c r="G42" s="33"/>
      <c r="H42" s="33"/>
      <c r="I42" s="16">
        <f>AVERAGE(I5:I40)</f>
        <v>35.51509186351705</v>
      </c>
      <c r="J42" s="16">
        <f aca="true" t="shared" si="1" ref="J42:T42">AVERAGE(J5:J40)</f>
        <v>36.5631379410907</v>
      </c>
      <c r="K42" s="16">
        <f>AVERAGE(K5:K40)</f>
        <v>35.166666666666664</v>
      </c>
      <c r="L42" s="16">
        <f t="shared" si="1"/>
        <v>29.319444444444443</v>
      </c>
      <c r="M42" s="33">
        <v>42.8</v>
      </c>
      <c r="N42" s="16">
        <f t="shared" si="1"/>
        <v>31.80555555555555</v>
      </c>
      <c r="O42" s="16">
        <f t="shared" si="1"/>
        <v>35.59259259259258</v>
      </c>
      <c r="P42" s="20">
        <v>79.248</v>
      </c>
      <c r="Q42" s="16">
        <f t="shared" si="1"/>
        <v>42.37204724409449</v>
      </c>
      <c r="R42" s="16">
        <f t="shared" si="1"/>
        <v>34.656605424321974</v>
      </c>
      <c r="S42" s="16">
        <f t="shared" si="1"/>
        <v>39.676290463692034</v>
      </c>
      <c r="T42" s="16">
        <f t="shared" si="1"/>
        <v>35.458333333333336</v>
      </c>
      <c r="U42" s="16">
        <f>AVERAGE(U5:U40)</f>
        <v>40.598571011956835</v>
      </c>
    </row>
    <row r="43" spans="3:20" ht="12.75">
      <c r="C43" s="72"/>
      <c r="D43" s="10"/>
      <c r="E43" s="33"/>
      <c r="F43" s="33"/>
      <c r="G43" s="33"/>
      <c r="H43" s="33"/>
      <c r="I43" s="33"/>
      <c r="J43" s="16"/>
      <c r="K43" s="16"/>
      <c r="L43" s="16"/>
      <c r="M43" s="33"/>
      <c r="N43" s="16"/>
      <c r="O43" s="16"/>
      <c r="P43" s="16"/>
      <c r="Q43" s="16"/>
      <c r="R43" s="33"/>
      <c r="S43" s="33"/>
      <c r="T43" s="33"/>
    </row>
    <row r="44" spans="3:20" ht="12.75">
      <c r="C44" s="72"/>
      <c r="D44" s="10"/>
      <c r="E44" s="33"/>
      <c r="F44" s="33"/>
      <c r="G44" s="33"/>
      <c r="H44" s="33"/>
      <c r="I44" s="33"/>
      <c r="J44" s="16"/>
      <c r="K44" s="16"/>
      <c r="L44" s="16"/>
      <c r="M44" s="33"/>
      <c r="N44" s="16"/>
      <c r="O44" s="16"/>
      <c r="P44" s="16"/>
      <c r="Q44" s="16"/>
      <c r="R44" s="33"/>
      <c r="S44" s="33"/>
      <c r="T44" s="33"/>
    </row>
    <row r="45" spans="3:20" ht="12.75">
      <c r="C45" s="72"/>
      <c r="D45" s="10"/>
      <c r="E45" s="33"/>
      <c r="F45" s="33"/>
      <c r="G45" s="33"/>
      <c r="H45" s="33"/>
      <c r="I45" s="33"/>
      <c r="J45" s="16"/>
      <c r="K45" s="16"/>
      <c r="L45" s="16"/>
      <c r="M45" s="16"/>
      <c r="N45" s="16"/>
      <c r="O45" s="16"/>
      <c r="P45" s="16"/>
      <c r="Q45" s="16"/>
      <c r="R45" s="33"/>
      <c r="S45" s="33"/>
      <c r="T45" s="33"/>
    </row>
    <row r="46" spans="3:20" ht="12.75">
      <c r="C46" s="72"/>
      <c r="D46" s="10"/>
      <c r="E46" s="33"/>
      <c r="F46" s="33"/>
      <c r="G46" s="33"/>
      <c r="H46" s="33"/>
      <c r="I46" s="33"/>
      <c r="J46" s="16"/>
      <c r="K46" s="16"/>
      <c r="L46" s="16"/>
      <c r="M46" s="16"/>
      <c r="N46" s="16"/>
      <c r="O46" s="16"/>
      <c r="P46" s="33"/>
      <c r="Q46" s="16"/>
      <c r="R46" s="33"/>
      <c r="S46" s="33"/>
      <c r="T46" s="33"/>
    </row>
    <row r="47" spans="4:17" ht="12.75">
      <c r="D47" s="1"/>
      <c r="E47" s="1"/>
      <c r="F47" s="1"/>
      <c r="G47" s="1"/>
      <c r="H47" s="1"/>
      <c r="I47" s="1"/>
      <c r="J47" s="16"/>
      <c r="K47" s="16"/>
      <c r="L47" s="16"/>
      <c r="M47" s="16"/>
      <c r="N47" s="16"/>
      <c r="O47" s="16"/>
      <c r="P47" s="16"/>
      <c r="Q47" s="16"/>
    </row>
    <row r="48" spans="4:17" ht="12.75">
      <c r="D48" s="1"/>
      <c r="E48" s="1"/>
      <c r="F48" s="1"/>
      <c r="G48" s="1"/>
      <c r="H48" s="1"/>
      <c r="I48" s="1"/>
      <c r="J48" s="16"/>
      <c r="K48" s="16"/>
      <c r="L48" s="16"/>
      <c r="M48" s="16"/>
      <c r="N48" s="16"/>
      <c r="O48" s="16"/>
      <c r="P48" s="16"/>
      <c r="Q48" s="16"/>
    </row>
    <row r="49" spans="4:17" ht="12.75">
      <c r="D49" s="1"/>
      <c r="E49" s="1"/>
      <c r="F49" s="1"/>
      <c r="G49" s="1"/>
      <c r="H49" s="1"/>
      <c r="I49" s="1"/>
      <c r="J49" s="16"/>
      <c r="K49" s="16"/>
      <c r="L49" s="16"/>
      <c r="M49" s="16"/>
      <c r="N49" s="16"/>
      <c r="O49" s="16"/>
      <c r="P49" s="16"/>
      <c r="Q49" s="16"/>
    </row>
    <row r="50" spans="4:17" ht="12.75">
      <c r="D50" s="1"/>
      <c r="E50" s="1"/>
      <c r="F50" s="1"/>
      <c r="G50" s="1"/>
      <c r="H50" s="1"/>
      <c r="I50" s="1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"/>
      <c r="E51" s="1"/>
      <c r="F51" s="1"/>
      <c r="G51" s="1"/>
      <c r="H51" s="1"/>
      <c r="I51" s="1"/>
      <c r="J51" s="16"/>
      <c r="K51" s="16"/>
      <c r="L51" s="16"/>
      <c r="M51" s="16"/>
      <c r="N51" s="16"/>
      <c r="O51" s="16"/>
      <c r="P51" s="16"/>
      <c r="Q51" s="16"/>
    </row>
    <row r="52" spans="4:17" ht="12.75">
      <c r="D52" s="1"/>
      <c r="E52" s="1"/>
      <c r="F52" s="1"/>
      <c r="G52" s="1"/>
      <c r="H52" s="1"/>
      <c r="I52" s="1"/>
      <c r="J52" s="16"/>
      <c r="K52" s="16"/>
      <c r="L52" s="16"/>
      <c r="M52" s="16"/>
      <c r="N52" s="16"/>
      <c r="O52" s="16"/>
      <c r="P52" s="16"/>
      <c r="Q52" s="16"/>
    </row>
    <row r="53" spans="4:17" ht="12.75">
      <c r="D53" s="1"/>
      <c r="E53" s="1"/>
      <c r="F53" s="1"/>
      <c r="G53" s="1"/>
      <c r="H53" s="1"/>
      <c r="I53" s="1"/>
      <c r="J53" s="16"/>
      <c r="K53" s="16"/>
      <c r="L53" s="16"/>
      <c r="M53" s="16"/>
      <c r="N53" s="16"/>
      <c r="O53" s="16"/>
      <c r="P53" s="16"/>
      <c r="Q53" s="16"/>
    </row>
    <row r="54" spans="4:17" ht="12.75">
      <c r="D54" s="1"/>
      <c r="E54" s="1"/>
      <c r="F54" s="1"/>
      <c r="G54" s="1"/>
      <c r="H54" s="1"/>
      <c r="I54" s="1"/>
      <c r="J54" s="16"/>
      <c r="K54" s="16"/>
      <c r="L54" s="16"/>
      <c r="M54" s="16"/>
      <c r="N54" s="16"/>
      <c r="O54" s="16"/>
      <c r="P54" s="16"/>
      <c r="Q54" s="16"/>
    </row>
    <row r="55" spans="4:17" ht="12.75">
      <c r="D55" s="1"/>
      <c r="E55" s="1"/>
      <c r="F55" s="1"/>
      <c r="G55" s="1"/>
      <c r="H55" s="1"/>
      <c r="I55" s="1"/>
      <c r="J55" s="16"/>
      <c r="K55" s="16"/>
      <c r="L55" s="16"/>
      <c r="M55" s="16"/>
      <c r="N55" s="16"/>
      <c r="O55" s="16"/>
      <c r="P55" s="16"/>
      <c r="Q55" s="16"/>
    </row>
    <row r="56" spans="4:17" ht="12.75">
      <c r="D56" s="1"/>
      <c r="E56" s="1"/>
      <c r="F56" s="1"/>
      <c r="G56" s="1"/>
      <c r="H56" s="1"/>
      <c r="I56" s="1"/>
      <c r="J56" s="16"/>
      <c r="K56" s="16"/>
      <c r="L56" s="16"/>
      <c r="M56" s="16"/>
      <c r="N56" s="16"/>
      <c r="O56" s="16"/>
      <c r="P56" s="16"/>
      <c r="Q56" s="16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</sheetData>
  <printOptions horizontalCentered="1" verticalCentered="1"/>
  <pageMargins left="0.5" right="0.5" top="1" bottom="1" header="0.5" footer="0.5"/>
  <pageSetup horizontalDpi="600" verticalDpi="600" orientation="landscape" scale="74"/>
  <headerFooter alignWithMargins="0"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AC8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0" customWidth="1"/>
    <col min="2" max="2" width="1.1484375" style="8" customWidth="1"/>
    <col min="3" max="3" width="20.421875" style="8" customWidth="1"/>
    <col min="4" max="4" width="0.85546875" style="8" customWidth="1"/>
    <col min="5" max="5" width="6.8515625" style="15" customWidth="1"/>
    <col min="6" max="6" width="2.140625" style="15" customWidth="1"/>
    <col min="7" max="7" width="8.28125" style="18" customWidth="1"/>
    <col min="8" max="8" width="0.9921875" style="15" customWidth="1"/>
    <col min="9" max="13" width="7.421875" style="15" customWidth="1"/>
    <col min="14" max="14" width="7.421875" style="10" customWidth="1"/>
    <col min="15" max="16" width="9.140625" style="8" customWidth="1"/>
    <col min="17" max="17" width="11.28125" style="8" bestFit="1" customWidth="1"/>
    <col min="18" max="16384" width="9.140625" style="8" customWidth="1"/>
  </cols>
  <sheetData>
    <row r="1" spans="1:2" ht="15">
      <c r="A1" s="85"/>
      <c r="B1" s="24" t="s">
        <v>40</v>
      </c>
    </row>
    <row r="2" spans="3:29" ht="12.75">
      <c r="C2" s="84"/>
      <c r="P2" s="252"/>
      <c r="Q2" s="1" t="s">
        <v>914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5:29" ht="14.25">
      <c r="E3" s="15" t="s">
        <v>676</v>
      </c>
      <c r="G3" s="18" t="s">
        <v>676</v>
      </c>
      <c r="O3" s="84"/>
      <c r="P3" s="252" t="s">
        <v>915</v>
      </c>
      <c r="Q3" s="262" t="s">
        <v>916</v>
      </c>
      <c r="R3" s="86"/>
      <c r="S3" s="86"/>
      <c r="T3" s="120"/>
      <c r="U3" s="86"/>
      <c r="V3" s="86"/>
      <c r="W3" s="86"/>
      <c r="X3" s="86"/>
      <c r="Y3" s="86"/>
      <c r="Z3" s="86"/>
      <c r="AA3" s="86"/>
      <c r="AB3" s="86"/>
      <c r="AC3" s="86"/>
    </row>
    <row r="4" spans="1:29" ht="12.75" customHeight="1">
      <c r="A4" s="10" t="s">
        <v>518</v>
      </c>
      <c r="C4" s="8" t="s">
        <v>519</v>
      </c>
      <c r="E4" s="15" t="s">
        <v>728</v>
      </c>
      <c r="G4" s="18" t="s">
        <v>728</v>
      </c>
      <c r="I4" s="15" t="s">
        <v>241</v>
      </c>
      <c r="J4" s="15" t="s">
        <v>589</v>
      </c>
      <c r="K4" s="15" t="s">
        <v>594</v>
      </c>
      <c r="L4" s="15" t="s">
        <v>497</v>
      </c>
      <c r="M4" s="15" t="s">
        <v>708</v>
      </c>
      <c r="N4" s="10" t="s">
        <v>771</v>
      </c>
      <c r="O4" s="15" t="s">
        <v>772</v>
      </c>
      <c r="P4" s="253" t="s">
        <v>111</v>
      </c>
      <c r="Q4" s="12" t="s">
        <v>597</v>
      </c>
      <c r="R4" s="65"/>
      <c r="S4" s="65"/>
      <c r="T4" s="120"/>
      <c r="U4" s="65"/>
      <c r="V4" s="86"/>
      <c r="W4" s="65"/>
      <c r="X4" s="65"/>
      <c r="Y4" s="65"/>
      <c r="Z4" s="65"/>
      <c r="AA4" s="120"/>
      <c r="AB4" s="65"/>
      <c r="AC4" s="86"/>
    </row>
    <row r="5" spans="1:29" ht="13.5" thickBot="1">
      <c r="A5" s="38" t="s">
        <v>679</v>
      </c>
      <c r="B5" s="39"/>
      <c r="C5" s="39" t="s">
        <v>680</v>
      </c>
      <c r="D5" s="39"/>
      <c r="E5" s="45" t="s">
        <v>599</v>
      </c>
      <c r="F5" s="45"/>
      <c r="G5" s="54" t="s">
        <v>580</v>
      </c>
      <c r="H5" s="45"/>
      <c r="I5" s="45" t="s">
        <v>560</v>
      </c>
      <c r="J5" s="45" t="s">
        <v>562</v>
      </c>
      <c r="K5" s="45" t="s">
        <v>456</v>
      </c>
      <c r="L5" s="45" t="s">
        <v>564</v>
      </c>
      <c r="M5" s="45" t="s">
        <v>564</v>
      </c>
      <c r="N5" s="38" t="s">
        <v>770</v>
      </c>
      <c r="O5" s="45" t="s">
        <v>600</v>
      </c>
      <c r="P5" s="254" t="s">
        <v>563</v>
      </c>
      <c r="Q5" s="41" t="s">
        <v>458</v>
      </c>
      <c r="R5" s="65"/>
      <c r="S5" s="65"/>
      <c r="T5" s="120"/>
      <c r="U5" s="65"/>
      <c r="V5" s="86"/>
      <c r="W5" s="65"/>
      <c r="X5" s="65"/>
      <c r="Y5" s="65"/>
      <c r="Z5" s="65"/>
      <c r="AA5" s="120"/>
      <c r="AB5" s="65"/>
      <c r="AC5" s="86"/>
    </row>
    <row r="6" spans="1:29" ht="15.75" thickTop="1">
      <c r="A6" s="10">
        <v>1</v>
      </c>
      <c r="C6" s="8" t="s">
        <v>553</v>
      </c>
      <c r="D6" s="10"/>
      <c r="E6" s="18">
        <f aca="true" t="shared" si="0" ref="E6:E41">AVERAGE(I6:O6)</f>
        <v>17.29444272380952</v>
      </c>
      <c r="F6" s="10"/>
      <c r="G6" s="10">
        <v>10</v>
      </c>
      <c r="H6" s="10"/>
      <c r="I6" s="18">
        <v>49.95</v>
      </c>
      <c r="J6" s="20">
        <v>7.7777769999999995</v>
      </c>
      <c r="K6" s="18">
        <v>36.666666666666664</v>
      </c>
      <c r="L6" s="18">
        <v>0</v>
      </c>
      <c r="M6" s="18">
        <v>15.555555399999998</v>
      </c>
      <c r="N6" s="18">
        <v>0</v>
      </c>
      <c r="O6" s="18">
        <v>11.1111</v>
      </c>
      <c r="P6" s="258">
        <v>2</v>
      </c>
      <c r="Q6" s="10">
        <v>2</v>
      </c>
      <c r="R6" s="160"/>
      <c r="S6" s="65"/>
      <c r="T6" s="255"/>
      <c r="U6" s="63"/>
      <c r="V6" s="86"/>
      <c r="W6" s="62"/>
      <c r="X6" s="159"/>
      <c r="Y6" s="159"/>
      <c r="Z6" s="159"/>
      <c r="AA6" s="159"/>
      <c r="AB6" s="159"/>
      <c r="AC6" s="86"/>
    </row>
    <row r="7" spans="1:29" ht="15">
      <c r="A7" s="10">
        <v>2</v>
      </c>
      <c r="C7" s="8" t="s">
        <v>555</v>
      </c>
      <c r="D7" s="10"/>
      <c r="E7" s="18">
        <f t="shared" si="0"/>
        <v>15.11805386190476</v>
      </c>
      <c r="F7" s="10"/>
      <c r="G7" s="10">
        <v>8</v>
      </c>
      <c r="H7" s="10"/>
      <c r="I7" s="18">
        <v>6.9375</v>
      </c>
      <c r="J7" s="20">
        <v>3.333333</v>
      </c>
      <c r="K7" s="18">
        <v>43.33333333333333</v>
      </c>
      <c r="L7" s="18">
        <v>25.555555299999995</v>
      </c>
      <c r="M7" s="18">
        <v>15.555555399999998</v>
      </c>
      <c r="N7" s="18">
        <v>0</v>
      </c>
      <c r="O7" s="18">
        <v>11.1111</v>
      </c>
      <c r="P7" s="259">
        <v>1</v>
      </c>
      <c r="Q7" s="10">
        <v>1.3</v>
      </c>
      <c r="R7" s="161"/>
      <c r="S7" s="65"/>
      <c r="T7" s="255"/>
      <c r="U7" s="63"/>
      <c r="V7" s="86"/>
      <c r="W7" s="62"/>
      <c r="X7" s="159"/>
      <c r="Y7" s="159"/>
      <c r="Z7" s="159"/>
      <c r="AA7" s="159"/>
      <c r="AB7" s="159"/>
      <c r="AC7" s="86"/>
    </row>
    <row r="8" spans="1:29" ht="15">
      <c r="A8" s="10">
        <v>3</v>
      </c>
      <c r="B8"/>
      <c r="C8" s="75" t="s">
        <v>491</v>
      </c>
      <c r="D8" s="10"/>
      <c r="E8" s="18">
        <f t="shared" si="0"/>
        <v>19.241863095238095</v>
      </c>
      <c r="F8" s="10"/>
      <c r="G8" s="10">
        <v>12</v>
      </c>
      <c r="H8" s="10"/>
      <c r="I8" s="18">
        <v>29.1375</v>
      </c>
      <c r="J8" s="20">
        <v>25.555553</v>
      </c>
      <c r="K8" s="18">
        <v>46.66666666666667</v>
      </c>
      <c r="L8" s="18">
        <v>11.111111</v>
      </c>
      <c r="M8" s="18">
        <v>11.111111</v>
      </c>
      <c r="N8" s="18">
        <v>0</v>
      </c>
      <c r="O8" s="18">
        <v>11.1111</v>
      </c>
      <c r="P8" s="259">
        <v>3</v>
      </c>
      <c r="Q8" s="10">
        <v>2</v>
      </c>
      <c r="R8" s="161"/>
      <c r="S8" s="65"/>
      <c r="T8" s="255"/>
      <c r="U8" s="63"/>
      <c r="V8" s="86"/>
      <c r="W8" s="62"/>
      <c r="X8" s="159"/>
      <c r="Y8" s="159"/>
      <c r="Z8" s="159"/>
      <c r="AA8" s="159"/>
      <c r="AB8" s="159"/>
      <c r="AC8" s="86"/>
    </row>
    <row r="9" spans="1:29" ht="15">
      <c r="A9" s="35">
        <v>4</v>
      </c>
      <c r="B9" s="70"/>
      <c r="C9" s="101" t="s">
        <v>659</v>
      </c>
      <c r="D9" s="35"/>
      <c r="E9" s="43">
        <f t="shared" si="0"/>
        <v>22.73551361904762</v>
      </c>
      <c r="F9" s="35"/>
      <c r="G9" s="35">
        <v>17</v>
      </c>
      <c r="H9" s="35"/>
      <c r="I9" s="43">
        <v>18.0375</v>
      </c>
      <c r="J9" s="43">
        <v>41.111107000000004</v>
      </c>
      <c r="K9" s="43">
        <v>33.333333333333336</v>
      </c>
      <c r="L9" s="43">
        <v>44.444444</v>
      </c>
      <c r="M9" s="43">
        <v>11.111111</v>
      </c>
      <c r="N9" s="43">
        <v>0</v>
      </c>
      <c r="O9" s="256">
        <v>11.1111</v>
      </c>
      <c r="P9" s="260">
        <v>2.5</v>
      </c>
      <c r="Q9" s="35">
        <v>2.5</v>
      </c>
      <c r="R9" s="161"/>
      <c r="S9" s="65"/>
      <c r="T9" s="255"/>
      <c r="U9" s="63"/>
      <c r="V9" s="86"/>
      <c r="W9" s="62"/>
      <c r="X9" s="159"/>
      <c r="Y9" s="159"/>
      <c r="Z9" s="159"/>
      <c r="AA9" s="159"/>
      <c r="AB9" s="159"/>
      <c r="AC9" s="86"/>
    </row>
    <row r="10" spans="1:29" ht="15">
      <c r="A10" s="10">
        <v>5</v>
      </c>
      <c r="C10" s="76" t="s">
        <v>660</v>
      </c>
      <c r="D10" s="10"/>
      <c r="E10" s="18">
        <f t="shared" si="0"/>
        <v>11.468053590476192</v>
      </c>
      <c r="F10" s="10"/>
      <c r="G10" s="10">
        <v>2</v>
      </c>
      <c r="H10" s="10"/>
      <c r="I10" s="18">
        <v>1.3875</v>
      </c>
      <c r="J10" s="20">
        <v>25.555553</v>
      </c>
      <c r="K10" s="18">
        <v>33.333333333333336</v>
      </c>
      <c r="L10" s="18">
        <v>0</v>
      </c>
      <c r="M10" s="18">
        <v>8.8888888</v>
      </c>
      <c r="N10" s="18">
        <v>0</v>
      </c>
      <c r="O10" s="18">
        <v>11.1111</v>
      </c>
      <c r="P10" s="259">
        <v>1.5</v>
      </c>
      <c r="Q10" s="10">
        <v>1.5</v>
      </c>
      <c r="R10" s="161"/>
      <c r="S10" s="65"/>
      <c r="T10" s="255"/>
      <c r="U10" s="63"/>
      <c r="V10" s="86"/>
      <c r="W10" s="62"/>
      <c r="X10" s="159"/>
      <c r="Y10" s="159"/>
      <c r="Z10" s="159"/>
      <c r="AA10" s="159"/>
      <c r="AB10" s="159"/>
      <c r="AC10" s="86"/>
    </row>
    <row r="11" spans="1:29" ht="15">
      <c r="A11" s="10">
        <v>6</v>
      </c>
      <c r="C11" s="76" t="s">
        <v>481</v>
      </c>
      <c r="D11" s="10"/>
      <c r="E11" s="18">
        <f t="shared" si="0"/>
        <v>32.18505032857142</v>
      </c>
      <c r="F11" s="10"/>
      <c r="G11" s="10">
        <v>28</v>
      </c>
      <c r="H11" s="10"/>
      <c r="I11" s="18">
        <v>74.925</v>
      </c>
      <c r="J11" s="20">
        <v>25.555553</v>
      </c>
      <c r="K11" s="18">
        <v>40</v>
      </c>
      <c r="L11" s="18">
        <v>29.9999997</v>
      </c>
      <c r="M11" s="18">
        <v>39.999999599999995</v>
      </c>
      <c r="N11" s="18">
        <v>0</v>
      </c>
      <c r="O11" s="18">
        <v>14.8148</v>
      </c>
      <c r="P11" s="259">
        <v>2.5</v>
      </c>
      <c r="Q11" s="10">
        <v>3</v>
      </c>
      <c r="R11" s="161"/>
      <c r="S11" s="65"/>
      <c r="T11" s="255"/>
      <c r="U11" s="63"/>
      <c r="V11" s="86"/>
      <c r="W11" s="62"/>
      <c r="X11" s="159"/>
      <c r="Y11" s="159"/>
      <c r="Z11" s="159"/>
      <c r="AA11" s="159"/>
      <c r="AB11" s="159"/>
      <c r="AC11" s="86"/>
    </row>
    <row r="12" spans="1:29" ht="15">
      <c r="A12" s="10">
        <v>7</v>
      </c>
      <c r="C12" s="31" t="s">
        <v>791</v>
      </c>
      <c r="D12" s="10"/>
      <c r="E12" s="18">
        <f t="shared" si="0"/>
        <v>34.75079138095238</v>
      </c>
      <c r="F12" s="10"/>
      <c r="G12" s="10">
        <v>31</v>
      </c>
      <c r="H12" s="10"/>
      <c r="I12" s="18">
        <v>77.7</v>
      </c>
      <c r="J12" s="20">
        <v>41.111107000000004</v>
      </c>
      <c r="K12" s="18">
        <v>46.66666666666667</v>
      </c>
      <c r="L12" s="18">
        <v>44.444444</v>
      </c>
      <c r="M12" s="18">
        <v>22.222222</v>
      </c>
      <c r="N12" s="18">
        <v>0</v>
      </c>
      <c r="O12" s="18">
        <v>11.1111</v>
      </c>
      <c r="P12" s="259">
        <v>2.5</v>
      </c>
      <c r="Q12" s="10">
        <v>2.8</v>
      </c>
      <c r="R12" s="161"/>
      <c r="S12" s="65"/>
      <c r="T12" s="255"/>
      <c r="U12" s="63"/>
      <c r="V12" s="86"/>
      <c r="W12" s="62"/>
      <c r="X12" s="159"/>
      <c r="Y12" s="159"/>
      <c r="Z12" s="159"/>
      <c r="AA12" s="159"/>
      <c r="AB12" s="159"/>
      <c r="AC12" s="86"/>
    </row>
    <row r="13" spans="1:29" ht="15">
      <c r="A13" s="35">
        <v>8</v>
      </c>
      <c r="B13" s="70"/>
      <c r="C13" s="70" t="s">
        <v>793</v>
      </c>
      <c r="D13" s="35"/>
      <c r="E13" s="43">
        <f t="shared" si="0"/>
        <v>21.817855242857142</v>
      </c>
      <c r="F13" s="35"/>
      <c r="G13" s="35">
        <v>14</v>
      </c>
      <c r="H13" s="35"/>
      <c r="I13" s="43">
        <v>52.725</v>
      </c>
      <c r="J13" s="43">
        <v>18.888887</v>
      </c>
      <c r="K13" s="43">
        <v>40</v>
      </c>
      <c r="L13" s="43">
        <v>14.444444299999999</v>
      </c>
      <c r="M13" s="43">
        <v>15.555555399999998</v>
      </c>
      <c r="N13" s="43">
        <v>0</v>
      </c>
      <c r="O13" s="256">
        <v>11.1111</v>
      </c>
      <c r="P13" s="260">
        <v>2</v>
      </c>
      <c r="Q13" s="35">
        <v>2.8</v>
      </c>
      <c r="R13" s="161"/>
      <c r="S13" s="65"/>
      <c r="T13" s="255"/>
      <c r="U13" s="63"/>
      <c r="V13" s="86"/>
      <c r="W13" s="62"/>
      <c r="X13" s="159"/>
      <c r="Y13" s="159"/>
      <c r="Z13" s="159"/>
      <c r="AA13" s="159"/>
      <c r="AB13" s="159"/>
      <c r="AC13" s="86"/>
    </row>
    <row r="14" spans="1:29" ht="15">
      <c r="A14" s="10">
        <v>9</v>
      </c>
      <c r="C14" s="75" t="s">
        <v>492</v>
      </c>
      <c r="D14" s="10"/>
      <c r="E14" s="18">
        <f t="shared" si="0"/>
        <v>32.76705986666666</v>
      </c>
      <c r="F14" s="10"/>
      <c r="G14" s="10">
        <v>29</v>
      </c>
      <c r="H14" s="10"/>
      <c r="I14" s="18">
        <v>74.925</v>
      </c>
      <c r="J14" s="20">
        <v>25.555553</v>
      </c>
      <c r="K14" s="18">
        <v>46.66666666666667</v>
      </c>
      <c r="L14" s="18">
        <v>22.222222</v>
      </c>
      <c r="M14" s="18">
        <v>37.7777774</v>
      </c>
      <c r="N14" s="18">
        <v>0</v>
      </c>
      <c r="O14" s="18">
        <v>22.2222</v>
      </c>
      <c r="P14" s="259">
        <v>3</v>
      </c>
      <c r="Q14" s="10">
        <v>3.3</v>
      </c>
      <c r="R14" s="161"/>
      <c r="S14" s="65"/>
      <c r="T14" s="255"/>
      <c r="U14" s="63"/>
      <c r="V14" s="86"/>
      <c r="W14" s="62"/>
      <c r="X14" s="159"/>
      <c r="Y14" s="159"/>
      <c r="Z14" s="159"/>
      <c r="AA14" s="159"/>
      <c r="AB14" s="159"/>
      <c r="AC14" s="86"/>
    </row>
    <row r="15" spans="1:29" ht="15">
      <c r="A15" s="10">
        <v>10</v>
      </c>
      <c r="C15" s="76" t="s">
        <v>482</v>
      </c>
      <c r="D15" s="10"/>
      <c r="E15" s="18">
        <f t="shared" si="0"/>
        <v>10.396426904761906</v>
      </c>
      <c r="F15" s="10"/>
      <c r="G15" s="10">
        <v>1</v>
      </c>
      <c r="H15" s="10"/>
      <c r="I15" s="18">
        <v>2.775</v>
      </c>
      <c r="J15" s="20">
        <v>3.333333</v>
      </c>
      <c r="K15" s="18">
        <v>33.333333333333336</v>
      </c>
      <c r="L15" s="18">
        <v>0</v>
      </c>
      <c r="M15" s="18">
        <v>22.222222</v>
      </c>
      <c r="N15" s="18">
        <v>0</v>
      </c>
      <c r="O15" s="18">
        <v>11.1111</v>
      </c>
      <c r="P15" s="259">
        <v>2.5</v>
      </c>
      <c r="Q15" s="10">
        <v>1.8</v>
      </c>
      <c r="R15" s="161"/>
      <c r="S15" s="65"/>
      <c r="T15" s="255"/>
      <c r="U15" s="63"/>
      <c r="V15" s="86"/>
      <c r="W15" s="62"/>
      <c r="X15" s="159"/>
      <c r="Y15" s="159"/>
      <c r="Z15" s="159"/>
      <c r="AA15" s="159"/>
      <c r="AB15" s="159"/>
      <c r="AC15" s="86"/>
    </row>
    <row r="16" spans="1:29" ht="15">
      <c r="A16" s="10">
        <v>11</v>
      </c>
      <c r="C16" s="31" t="s">
        <v>796</v>
      </c>
      <c r="D16" s="10"/>
      <c r="E16" s="18">
        <f t="shared" si="0"/>
        <v>29.038091857142856</v>
      </c>
      <c r="F16" s="10"/>
      <c r="G16" s="10">
        <v>25</v>
      </c>
      <c r="H16" s="10"/>
      <c r="I16" s="18">
        <v>66.6</v>
      </c>
      <c r="J16" s="20">
        <v>7.7777769999999995</v>
      </c>
      <c r="K16" s="18">
        <v>40</v>
      </c>
      <c r="L16" s="18">
        <v>22.222222</v>
      </c>
      <c r="M16" s="18">
        <v>44.444444</v>
      </c>
      <c r="N16" s="18">
        <v>0</v>
      </c>
      <c r="O16" s="18">
        <v>22.2222</v>
      </c>
      <c r="P16" s="259">
        <v>2.5</v>
      </c>
      <c r="Q16" s="10">
        <v>3.3</v>
      </c>
      <c r="R16" s="161"/>
      <c r="S16" s="65"/>
      <c r="T16" s="255"/>
      <c r="U16" s="63"/>
      <c r="V16" s="86"/>
      <c r="W16" s="62"/>
      <c r="X16" s="159"/>
      <c r="Y16" s="159"/>
      <c r="Z16" s="159"/>
      <c r="AA16" s="159"/>
      <c r="AB16" s="159"/>
      <c r="AC16" s="86"/>
    </row>
    <row r="17" spans="1:29" ht="15">
      <c r="A17" s="35">
        <v>12</v>
      </c>
      <c r="B17" s="70"/>
      <c r="C17" s="70" t="s">
        <v>798</v>
      </c>
      <c r="D17" s="35"/>
      <c r="E17" s="43">
        <f t="shared" si="0"/>
        <v>39.446356838095234</v>
      </c>
      <c r="F17" s="35"/>
      <c r="G17" s="35">
        <v>35</v>
      </c>
      <c r="H17" s="35"/>
      <c r="I17" s="43">
        <v>79.0875</v>
      </c>
      <c r="J17" s="43">
        <v>11.11111</v>
      </c>
      <c r="K17" s="43">
        <v>46.66666666666667</v>
      </c>
      <c r="L17" s="43">
        <v>22.222222</v>
      </c>
      <c r="M17" s="43">
        <v>79.99999919999999</v>
      </c>
      <c r="N17" s="43">
        <v>0</v>
      </c>
      <c r="O17" s="256">
        <v>37.037000000000006</v>
      </c>
      <c r="P17" s="260">
        <v>3.5</v>
      </c>
      <c r="Q17" s="35">
        <v>3.8</v>
      </c>
      <c r="R17" s="161"/>
      <c r="S17" s="65"/>
      <c r="T17" s="255"/>
      <c r="U17" s="63"/>
      <c r="V17" s="86"/>
      <c r="W17" s="62"/>
      <c r="X17" s="159"/>
      <c r="Y17" s="159"/>
      <c r="Z17" s="159"/>
      <c r="AA17" s="159"/>
      <c r="AB17" s="159"/>
      <c r="AC17" s="86"/>
    </row>
    <row r="18" spans="1:29" ht="15">
      <c r="A18" s="10">
        <v>13</v>
      </c>
      <c r="C18" s="31" t="s">
        <v>799</v>
      </c>
      <c r="D18" s="10"/>
      <c r="E18" s="18">
        <f t="shared" si="0"/>
        <v>32.82076492857142</v>
      </c>
      <c r="F18" s="10"/>
      <c r="G18" s="10">
        <v>30</v>
      </c>
      <c r="H18" s="10"/>
      <c r="I18" s="18">
        <v>69.375</v>
      </c>
      <c r="J18" s="20">
        <v>0</v>
      </c>
      <c r="K18" s="18">
        <v>40</v>
      </c>
      <c r="L18" s="18">
        <v>25.555555299999995</v>
      </c>
      <c r="M18" s="18">
        <v>79.99999919999999</v>
      </c>
      <c r="N18" s="18">
        <v>0</v>
      </c>
      <c r="O18" s="18">
        <v>14.8148</v>
      </c>
      <c r="P18" s="259">
        <v>3.5</v>
      </c>
      <c r="Q18" s="10">
        <v>3</v>
      </c>
      <c r="R18" s="161"/>
      <c r="S18" s="65"/>
      <c r="T18" s="255"/>
      <c r="U18" s="63"/>
      <c r="V18" s="86"/>
      <c r="W18" s="62"/>
      <c r="X18" s="159"/>
      <c r="Y18" s="159"/>
      <c r="Z18" s="159"/>
      <c r="AA18" s="159"/>
      <c r="AB18" s="159"/>
      <c r="AC18" s="86"/>
    </row>
    <row r="19" spans="1:29" ht="15">
      <c r="A19" s="10">
        <v>14</v>
      </c>
      <c r="C19" s="75" t="s">
        <v>744</v>
      </c>
      <c r="D19" s="10"/>
      <c r="E19" s="18">
        <f t="shared" si="0"/>
        <v>14.427841200000001</v>
      </c>
      <c r="F19" s="10"/>
      <c r="G19" s="10">
        <v>7</v>
      </c>
      <c r="H19" s="10"/>
      <c r="I19" s="18">
        <v>23.5875</v>
      </c>
      <c r="J19" s="20">
        <v>3.333333</v>
      </c>
      <c r="K19" s="18">
        <v>40</v>
      </c>
      <c r="L19" s="18">
        <v>0</v>
      </c>
      <c r="M19" s="18">
        <v>15.555555399999998</v>
      </c>
      <c r="N19" s="18">
        <v>0</v>
      </c>
      <c r="O19" s="18">
        <v>18.518500000000003</v>
      </c>
      <c r="P19" s="259">
        <v>3</v>
      </c>
      <c r="Q19" s="10">
        <v>3.3</v>
      </c>
      <c r="R19" s="161"/>
      <c r="S19" s="65"/>
      <c r="T19" s="255"/>
      <c r="U19" s="63"/>
      <c r="V19" s="86"/>
      <c r="W19" s="62"/>
      <c r="X19" s="159"/>
      <c r="Y19" s="159"/>
      <c r="Z19" s="159"/>
      <c r="AA19" s="159"/>
      <c r="AB19" s="159"/>
      <c r="AC19" s="86"/>
    </row>
    <row r="20" spans="1:29" ht="15">
      <c r="A20" s="10">
        <v>15</v>
      </c>
      <c r="C20" s="86" t="s">
        <v>485</v>
      </c>
      <c r="D20" s="10"/>
      <c r="E20" s="18">
        <f t="shared" si="0"/>
        <v>22.784455428571427</v>
      </c>
      <c r="F20" s="10"/>
      <c r="G20" s="10">
        <v>18</v>
      </c>
      <c r="H20" s="10"/>
      <c r="I20" s="18">
        <v>45.7875</v>
      </c>
      <c r="J20" s="20">
        <v>3.333333</v>
      </c>
      <c r="K20" s="18">
        <v>40</v>
      </c>
      <c r="L20" s="18">
        <v>11.111111</v>
      </c>
      <c r="M20" s="18">
        <v>44.444444</v>
      </c>
      <c r="N20" s="18">
        <v>0</v>
      </c>
      <c r="O20" s="18">
        <v>14.8148</v>
      </c>
      <c r="P20" s="259">
        <v>2.5</v>
      </c>
      <c r="Q20" s="10">
        <v>2</v>
      </c>
      <c r="R20" s="161"/>
      <c r="S20" s="65"/>
      <c r="T20" s="255"/>
      <c r="U20" s="63"/>
      <c r="V20" s="86"/>
      <c r="W20" s="62"/>
      <c r="X20" s="159"/>
      <c r="Y20" s="159"/>
      <c r="Z20" s="159"/>
      <c r="AA20" s="159"/>
      <c r="AB20" s="159"/>
      <c r="AC20" s="86"/>
    </row>
    <row r="21" spans="1:29" ht="15">
      <c r="A21" s="35">
        <v>16</v>
      </c>
      <c r="B21" s="70"/>
      <c r="C21" s="165" t="s">
        <v>483</v>
      </c>
      <c r="D21" s="35"/>
      <c r="E21" s="43">
        <f t="shared" si="0"/>
        <v>11.943450747619048</v>
      </c>
      <c r="F21" s="35"/>
      <c r="G21" s="35">
        <v>3</v>
      </c>
      <c r="H21" s="35"/>
      <c r="I21" s="43">
        <v>6.9375</v>
      </c>
      <c r="J21" s="43">
        <v>0</v>
      </c>
      <c r="K21" s="43">
        <v>33.333333333333336</v>
      </c>
      <c r="L21" s="43">
        <v>7.777777699999999</v>
      </c>
      <c r="M21" s="43">
        <v>24.4444442</v>
      </c>
      <c r="N21" s="43">
        <v>0</v>
      </c>
      <c r="O21" s="256">
        <v>11.1111</v>
      </c>
      <c r="P21" s="260">
        <v>3.5</v>
      </c>
      <c r="Q21" s="35">
        <v>2</v>
      </c>
      <c r="R21" s="161"/>
      <c r="S21" s="65"/>
      <c r="T21" s="255"/>
      <c r="U21" s="63"/>
      <c r="V21" s="86"/>
      <c r="W21" s="62"/>
      <c r="X21" s="159"/>
      <c r="Y21" s="159"/>
      <c r="Z21" s="159"/>
      <c r="AA21" s="159"/>
      <c r="AB21" s="159"/>
      <c r="AC21" s="86"/>
    </row>
    <row r="22" spans="1:29" ht="15">
      <c r="A22" s="10">
        <v>17</v>
      </c>
      <c r="C22" s="86" t="s">
        <v>484</v>
      </c>
      <c r="D22" s="10"/>
      <c r="E22" s="18">
        <f t="shared" si="0"/>
        <v>18.44186338095238</v>
      </c>
      <c r="F22" s="10"/>
      <c r="G22" s="10">
        <v>11</v>
      </c>
      <c r="H22" s="10"/>
      <c r="I22" s="18">
        <v>73.5375</v>
      </c>
      <c r="J22" s="20">
        <v>7.7777769999999995</v>
      </c>
      <c r="K22" s="18">
        <v>36.666666666666664</v>
      </c>
      <c r="L22" s="18">
        <v>0</v>
      </c>
      <c r="M22" s="18">
        <v>0</v>
      </c>
      <c r="N22" s="18">
        <v>0</v>
      </c>
      <c r="O22" s="18">
        <v>11.1111</v>
      </c>
      <c r="P22" s="259">
        <v>3.5</v>
      </c>
      <c r="Q22" s="10">
        <v>2.5</v>
      </c>
      <c r="R22" s="161"/>
      <c r="S22" s="65"/>
      <c r="T22" s="255"/>
      <c r="U22" s="63"/>
      <c r="V22" s="86"/>
      <c r="W22" s="62"/>
      <c r="X22" s="159"/>
      <c r="Y22" s="159"/>
      <c r="Z22" s="159"/>
      <c r="AA22" s="159"/>
      <c r="AB22" s="159"/>
      <c r="AC22" s="86"/>
    </row>
    <row r="23" spans="1:29" ht="15">
      <c r="A23" s="10">
        <v>18</v>
      </c>
      <c r="C23" s="86" t="s">
        <v>801</v>
      </c>
      <c r="D23" s="10"/>
      <c r="E23" s="18">
        <f t="shared" si="0"/>
        <v>21.94893962380952</v>
      </c>
      <c r="F23" s="10"/>
      <c r="G23" s="10">
        <v>16</v>
      </c>
      <c r="H23" s="10"/>
      <c r="I23" s="18">
        <v>61.05</v>
      </c>
      <c r="J23" s="20">
        <v>0</v>
      </c>
      <c r="K23" s="18">
        <v>36.666666666666664</v>
      </c>
      <c r="L23" s="18">
        <v>3.3333332999999996</v>
      </c>
      <c r="M23" s="18">
        <v>37.7777774</v>
      </c>
      <c r="N23" s="18">
        <v>0</v>
      </c>
      <c r="O23" s="18">
        <v>14.8148</v>
      </c>
      <c r="P23" s="259">
        <v>3</v>
      </c>
      <c r="Q23" s="10">
        <v>2.5</v>
      </c>
      <c r="R23" s="161"/>
      <c r="S23" s="65"/>
      <c r="T23" s="255"/>
      <c r="U23" s="63"/>
      <c r="V23" s="86"/>
      <c r="W23" s="62"/>
      <c r="X23" s="159"/>
      <c r="Y23" s="159"/>
      <c r="Z23" s="159"/>
      <c r="AA23" s="159"/>
      <c r="AB23" s="159"/>
      <c r="AC23" s="86"/>
    </row>
    <row r="24" spans="1:29" ht="15">
      <c r="A24" s="10">
        <v>19</v>
      </c>
      <c r="C24" s="76" t="s">
        <v>803</v>
      </c>
      <c r="D24" s="10"/>
      <c r="E24" s="18">
        <f t="shared" si="0"/>
        <v>34.79106795238095</v>
      </c>
      <c r="F24" s="10"/>
      <c r="G24" s="10">
        <v>32</v>
      </c>
      <c r="H24" s="10"/>
      <c r="I24" s="18">
        <v>73.5375</v>
      </c>
      <c r="J24" s="20">
        <v>11.11111</v>
      </c>
      <c r="K24" s="18">
        <v>36.666666666666664</v>
      </c>
      <c r="L24" s="18">
        <v>33.333332999999996</v>
      </c>
      <c r="M24" s="18">
        <v>66.66666599999999</v>
      </c>
      <c r="N24" s="18">
        <v>0</v>
      </c>
      <c r="O24" s="18">
        <v>22.2222</v>
      </c>
      <c r="P24" s="259">
        <v>4</v>
      </c>
      <c r="Q24" s="10">
        <v>2.8</v>
      </c>
      <c r="R24" s="161"/>
      <c r="S24" s="65"/>
      <c r="T24" s="255"/>
      <c r="U24" s="63"/>
      <c r="V24" s="86"/>
      <c r="W24" s="62"/>
      <c r="X24" s="159"/>
      <c r="Y24" s="159"/>
      <c r="Z24" s="159"/>
      <c r="AA24" s="159"/>
      <c r="AB24" s="159"/>
      <c r="AC24" s="86"/>
    </row>
    <row r="25" spans="1:29" ht="15">
      <c r="A25" s="35">
        <v>20</v>
      </c>
      <c r="B25" s="70"/>
      <c r="C25" s="101" t="s">
        <v>203</v>
      </c>
      <c r="D25" s="35"/>
      <c r="E25" s="43">
        <f t="shared" si="0"/>
        <v>28.321822152380953</v>
      </c>
      <c r="F25" s="35"/>
      <c r="G25" s="35">
        <v>24</v>
      </c>
      <c r="H25" s="35"/>
      <c r="I25" s="43">
        <v>80.475</v>
      </c>
      <c r="J25" s="43">
        <v>0</v>
      </c>
      <c r="K25" s="43">
        <v>46.66666666666667</v>
      </c>
      <c r="L25" s="43">
        <v>0</v>
      </c>
      <c r="M25" s="43">
        <v>48.8888884</v>
      </c>
      <c r="N25" s="43">
        <v>0</v>
      </c>
      <c r="O25" s="256">
        <v>22.2222</v>
      </c>
      <c r="P25" s="260">
        <v>3.5</v>
      </c>
      <c r="Q25" s="35">
        <v>3</v>
      </c>
      <c r="R25" s="161"/>
      <c r="S25" s="65"/>
      <c r="T25" s="255"/>
      <c r="U25" s="63"/>
      <c r="V25" s="86"/>
      <c r="W25" s="62"/>
      <c r="X25" s="159"/>
      <c r="Y25" s="159"/>
      <c r="Z25" s="159"/>
      <c r="AA25" s="159"/>
      <c r="AB25" s="159"/>
      <c r="AC25" s="86"/>
    </row>
    <row r="26" spans="1:29" ht="15">
      <c r="A26" s="10">
        <v>21</v>
      </c>
      <c r="C26" s="76" t="s">
        <v>205</v>
      </c>
      <c r="D26" s="10"/>
      <c r="E26" s="18">
        <f t="shared" si="0"/>
        <v>13.567855523809524</v>
      </c>
      <c r="F26" s="10"/>
      <c r="G26" s="10">
        <v>4</v>
      </c>
      <c r="H26" s="10"/>
      <c r="I26" s="18">
        <v>24.975</v>
      </c>
      <c r="J26" s="20">
        <v>0</v>
      </c>
      <c r="K26" s="18">
        <v>36.666666666666664</v>
      </c>
      <c r="L26" s="18">
        <v>0</v>
      </c>
      <c r="M26" s="18">
        <v>22.222222</v>
      </c>
      <c r="N26" s="18">
        <v>0</v>
      </c>
      <c r="O26" s="18">
        <v>11.1111</v>
      </c>
      <c r="P26" s="259">
        <v>3.5</v>
      </c>
      <c r="Q26" s="10">
        <v>1.8</v>
      </c>
      <c r="R26" s="161"/>
      <c r="S26" s="65"/>
      <c r="T26" s="255"/>
      <c r="U26" s="63"/>
      <c r="V26" s="86"/>
      <c r="W26" s="62"/>
      <c r="X26" s="159"/>
      <c r="Y26" s="159"/>
      <c r="Z26" s="159"/>
      <c r="AA26" s="159"/>
      <c r="AB26" s="159"/>
      <c r="AC26" s="86"/>
    </row>
    <row r="27" spans="1:29" ht="15">
      <c r="A27" s="10">
        <v>22</v>
      </c>
      <c r="B27"/>
      <c r="C27" s="75" t="s">
        <v>493</v>
      </c>
      <c r="D27" s="10"/>
      <c r="E27" s="18">
        <f t="shared" si="0"/>
        <v>46.285180628571425</v>
      </c>
      <c r="F27" s="10"/>
      <c r="G27" s="10">
        <v>36</v>
      </c>
      <c r="H27" s="10"/>
      <c r="I27" s="18">
        <v>77.7</v>
      </c>
      <c r="J27" s="20">
        <v>7.7777769999999995</v>
      </c>
      <c r="K27" s="18">
        <v>60</v>
      </c>
      <c r="L27" s="18">
        <v>66.66666599999999</v>
      </c>
      <c r="M27" s="18">
        <v>82.2222214</v>
      </c>
      <c r="N27" s="18">
        <v>0</v>
      </c>
      <c r="O27" s="18">
        <v>29.6296</v>
      </c>
      <c r="P27" s="259">
        <v>3.5</v>
      </c>
      <c r="Q27" s="10">
        <v>3.3</v>
      </c>
      <c r="R27" s="161"/>
      <c r="S27" s="65"/>
      <c r="T27" s="255"/>
      <c r="U27" s="63"/>
      <c r="V27" s="86"/>
      <c r="W27" s="62"/>
      <c r="X27" s="159"/>
      <c r="Y27" s="159"/>
      <c r="Z27" s="159"/>
      <c r="AA27" s="159"/>
      <c r="AB27" s="159"/>
      <c r="AC27" s="86"/>
    </row>
    <row r="28" spans="1:29" ht="15">
      <c r="A28" s="10">
        <v>23</v>
      </c>
      <c r="B28"/>
      <c r="C28" s="86" t="s">
        <v>486</v>
      </c>
      <c r="D28" s="10"/>
      <c r="E28" s="18">
        <f t="shared" si="0"/>
        <v>25.74345051904762</v>
      </c>
      <c r="F28" s="10"/>
      <c r="G28" s="10">
        <v>22</v>
      </c>
      <c r="H28" s="10"/>
      <c r="I28" s="18">
        <v>73.5375</v>
      </c>
      <c r="J28" s="20">
        <v>14.444443</v>
      </c>
      <c r="K28" s="18">
        <v>33.333333333333336</v>
      </c>
      <c r="L28" s="18">
        <v>18.8888887</v>
      </c>
      <c r="M28" s="18">
        <v>28.888888599999998</v>
      </c>
      <c r="N28" s="18">
        <v>0</v>
      </c>
      <c r="O28" s="18">
        <v>11.1111</v>
      </c>
      <c r="P28" s="259">
        <v>3</v>
      </c>
      <c r="Q28" s="10">
        <v>1.5</v>
      </c>
      <c r="R28" s="161"/>
      <c r="S28" s="65"/>
      <c r="T28" s="255"/>
      <c r="U28" s="63"/>
      <c r="V28" s="86"/>
      <c r="W28" s="62"/>
      <c r="X28" s="159"/>
      <c r="Y28" s="159"/>
      <c r="Z28" s="159"/>
      <c r="AA28" s="159"/>
      <c r="AB28" s="159"/>
      <c r="AC28" s="86"/>
    </row>
    <row r="29" spans="1:29" ht="15">
      <c r="A29" s="35">
        <v>24</v>
      </c>
      <c r="B29" s="70"/>
      <c r="C29" s="165" t="s">
        <v>487</v>
      </c>
      <c r="D29" s="35"/>
      <c r="E29" s="43">
        <f t="shared" si="0"/>
        <v>16.02856977142857</v>
      </c>
      <c r="F29" s="35"/>
      <c r="G29" s="35">
        <v>9</v>
      </c>
      <c r="H29" s="35"/>
      <c r="I29" s="43">
        <v>22.2</v>
      </c>
      <c r="J29" s="43">
        <v>0</v>
      </c>
      <c r="K29" s="43">
        <v>30</v>
      </c>
      <c r="L29" s="43">
        <v>11.111111</v>
      </c>
      <c r="M29" s="43">
        <v>37.7777774</v>
      </c>
      <c r="N29" s="43">
        <v>0</v>
      </c>
      <c r="O29" s="256">
        <v>11.1111</v>
      </c>
      <c r="P29" s="260">
        <v>4</v>
      </c>
      <c r="Q29" s="35">
        <v>2</v>
      </c>
      <c r="R29" s="161"/>
      <c r="S29" s="65"/>
      <c r="T29" s="255"/>
      <c r="U29" s="63"/>
      <c r="V29" s="86"/>
      <c r="W29" s="62"/>
      <c r="X29" s="159"/>
      <c r="Y29" s="159"/>
      <c r="Z29" s="159"/>
      <c r="AA29" s="159"/>
      <c r="AB29" s="159"/>
      <c r="AC29" s="86"/>
    </row>
    <row r="30" spans="1:29" ht="15">
      <c r="A30" s="33">
        <v>25</v>
      </c>
      <c r="B30" s="31"/>
      <c r="C30" s="86" t="s">
        <v>488</v>
      </c>
      <c r="D30" s="33"/>
      <c r="E30" s="18">
        <f t="shared" si="0"/>
        <v>31.77995795714286</v>
      </c>
      <c r="F30" s="33"/>
      <c r="G30" s="10">
        <v>27</v>
      </c>
      <c r="H30" s="33"/>
      <c r="I30" s="20">
        <v>40.2375</v>
      </c>
      <c r="J30" s="20">
        <v>44.44444</v>
      </c>
      <c r="K30" s="18">
        <v>30</v>
      </c>
      <c r="L30" s="20">
        <v>85.5555547</v>
      </c>
      <c r="M30" s="20">
        <v>11.111111</v>
      </c>
      <c r="N30" s="18">
        <v>0</v>
      </c>
      <c r="O30" s="18">
        <v>11.1111</v>
      </c>
      <c r="P30" s="259">
        <v>3</v>
      </c>
      <c r="Q30" s="10">
        <v>3.5</v>
      </c>
      <c r="R30" s="161"/>
      <c r="S30" s="65"/>
      <c r="T30" s="255"/>
      <c r="U30" s="63"/>
      <c r="V30" s="86"/>
      <c r="W30" s="62"/>
      <c r="X30" s="159"/>
      <c r="Y30" s="159"/>
      <c r="Z30" s="159"/>
      <c r="AA30" s="159"/>
      <c r="AB30" s="159"/>
      <c r="AC30" s="86"/>
    </row>
    <row r="31" spans="1:29" ht="15">
      <c r="A31" s="10">
        <v>26</v>
      </c>
      <c r="C31" s="86" t="s">
        <v>489</v>
      </c>
      <c r="D31" s="10"/>
      <c r="E31" s="18">
        <f t="shared" si="0"/>
        <v>19.707007833333332</v>
      </c>
      <c r="F31" s="10"/>
      <c r="G31" s="10">
        <v>13</v>
      </c>
      <c r="H31" s="10"/>
      <c r="I31" s="18">
        <v>13.875</v>
      </c>
      <c r="J31" s="20">
        <v>0</v>
      </c>
      <c r="K31" s="18">
        <v>33.333333333333336</v>
      </c>
      <c r="L31" s="18">
        <v>14.444444299999999</v>
      </c>
      <c r="M31" s="18">
        <v>57.777777199999996</v>
      </c>
      <c r="N31" s="18">
        <v>0</v>
      </c>
      <c r="O31" s="18">
        <v>18.518500000000003</v>
      </c>
      <c r="P31" s="259">
        <v>3.5</v>
      </c>
      <c r="Q31" s="10">
        <v>2</v>
      </c>
      <c r="R31" s="161"/>
      <c r="S31" s="65"/>
      <c r="T31" s="255"/>
      <c r="U31" s="63"/>
      <c r="V31" s="86"/>
      <c r="W31" s="62"/>
      <c r="X31" s="159"/>
      <c r="Y31" s="159"/>
      <c r="Z31" s="159"/>
      <c r="AA31" s="159"/>
      <c r="AB31" s="159"/>
      <c r="AC31" s="86"/>
    </row>
    <row r="32" spans="1:29" ht="15">
      <c r="A32" s="10">
        <v>27</v>
      </c>
      <c r="C32" s="31" t="s">
        <v>207</v>
      </c>
      <c r="D32" s="10"/>
      <c r="E32" s="18">
        <f t="shared" si="0"/>
        <v>39.14311536666666</v>
      </c>
      <c r="F32" s="10"/>
      <c r="G32" s="10">
        <v>34</v>
      </c>
      <c r="H32" s="10"/>
      <c r="I32" s="18">
        <v>72.15</v>
      </c>
      <c r="J32" s="20">
        <v>25.555553</v>
      </c>
      <c r="K32" s="18">
        <v>36.666666666666664</v>
      </c>
      <c r="L32" s="18">
        <v>47.7777773</v>
      </c>
      <c r="M32" s="18">
        <v>51.11111059999999</v>
      </c>
      <c r="N32" s="18">
        <v>0</v>
      </c>
      <c r="O32" s="18">
        <v>40.7407</v>
      </c>
      <c r="P32" s="259">
        <v>4</v>
      </c>
      <c r="Q32" s="10">
        <v>3.3</v>
      </c>
      <c r="R32" s="161"/>
      <c r="S32" s="65"/>
      <c r="T32" s="255"/>
      <c r="U32" s="63"/>
      <c r="V32" s="86"/>
      <c r="W32" s="62"/>
      <c r="X32" s="159"/>
      <c r="Y32" s="159"/>
      <c r="Z32" s="159"/>
      <c r="AA32" s="159"/>
      <c r="AB32" s="159"/>
      <c r="AC32" s="86"/>
    </row>
    <row r="33" spans="1:29" ht="15">
      <c r="A33" s="35">
        <v>28</v>
      </c>
      <c r="B33" s="70"/>
      <c r="C33" s="70" t="s">
        <v>315</v>
      </c>
      <c r="D33" s="35"/>
      <c r="E33" s="43">
        <f t="shared" si="0"/>
        <v>36.605815395238096</v>
      </c>
      <c r="F33" s="35"/>
      <c r="G33" s="13">
        <v>33</v>
      </c>
      <c r="H33" s="35"/>
      <c r="I33" s="43">
        <v>55.5</v>
      </c>
      <c r="J33" s="43">
        <v>22.22222</v>
      </c>
      <c r="K33" s="43">
        <v>36.666666666666664</v>
      </c>
      <c r="L33" s="43">
        <v>52.2222217</v>
      </c>
      <c r="M33" s="43">
        <v>59.9999994</v>
      </c>
      <c r="N33" s="43">
        <v>0</v>
      </c>
      <c r="O33" s="256">
        <v>29.6296</v>
      </c>
      <c r="P33" s="260">
        <v>4</v>
      </c>
      <c r="Q33" s="35">
        <v>3.3</v>
      </c>
      <c r="R33" s="161"/>
      <c r="S33" s="65"/>
      <c r="T33" s="255"/>
      <c r="U33" s="63"/>
      <c r="V33" s="86"/>
      <c r="W33" s="62"/>
      <c r="X33" s="159"/>
      <c r="Y33" s="159"/>
      <c r="Z33" s="159"/>
      <c r="AA33" s="159"/>
      <c r="AB33" s="159"/>
      <c r="AC33" s="86"/>
    </row>
    <row r="34" spans="1:29" ht="15">
      <c r="A34" s="10">
        <v>29</v>
      </c>
      <c r="C34" s="75" t="s">
        <v>494</v>
      </c>
      <c r="D34" s="10"/>
      <c r="E34" s="18">
        <f t="shared" si="0"/>
        <v>14.3615047</v>
      </c>
      <c r="F34" s="10"/>
      <c r="G34" s="10">
        <v>6</v>
      </c>
      <c r="H34" s="10"/>
      <c r="I34" s="18">
        <v>24.975</v>
      </c>
      <c r="J34" s="20">
        <v>3.333333</v>
      </c>
      <c r="K34" s="18">
        <v>40</v>
      </c>
      <c r="L34" s="18">
        <v>3.3333332999999996</v>
      </c>
      <c r="M34" s="18">
        <v>6.666666599999999</v>
      </c>
      <c r="N34" s="18">
        <v>0</v>
      </c>
      <c r="O34" s="18">
        <v>22.2222</v>
      </c>
      <c r="P34" s="259">
        <v>3.5</v>
      </c>
      <c r="Q34" s="10">
        <v>2.8</v>
      </c>
      <c r="R34" s="161"/>
      <c r="S34" s="65"/>
      <c r="T34" s="255"/>
      <c r="U34" s="63"/>
      <c r="V34" s="86"/>
      <c r="W34" s="62"/>
      <c r="X34" s="159"/>
      <c r="Y34" s="159"/>
      <c r="Z34" s="159"/>
      <c r="AA34" s="159"/>
      <c r="AB34" s="159"/>
      <c r="AC34" s="86"/>
    </row>
    <row r="35" spans="1:29" ht="15">
      <c r="A35" s="10">
        <v>30</v>
      </c>
      <c r="C35" s="86" t="s">
        <v>490</v>
      </c>
      <c r="D35" s="10"/>
      <c r="E35" s="18">
        <f t="shared" si="0"/>
        <v>24.11745856190476</v>
      </c>
      <c r="F35" s="10"/>
      <c r="G35" s="10">
        <v>19</v>
      </c>
      <c r="H35" s="10"/>
      <c r="I35" s="18">
        <v>66.6</v>
      </c>
      <c r="J35" s="20">
        <v>7.7777769999999995</v>
      </c>
      <c r="K35" s="18">
        <v>43.33333333333333</v>
      </c>
      <c r="L35" s="18">
        <v>11.111111</v>
      </c>
      <c r="M35" s="18">
        <v>28.888888599999998</v>
      </c>
      <c r="N35" s="18">
        <v>0</v>
      </c>
      <c r="O35" s="18">
        <v>11.1111</v>
      </c>
      <c r="P35" s="259">
        <v>2</v>
      </c>
      <c r="Q35" s="10">
        <v>3.3</v>
      </c>
      <c r="R35" s="161"/>
      <c r="S35" s="65"/>
      <c r="T35" s="255"/>
      <c r="U35" s="63"/>
      <c r="V35" s="86"/>
      <c r="W35" s="62"/>
      <c r="X35" s="159"/>
      <c r="Y35" s="159"/>
      <c r="Z35" s="159"/>
      <c r="AA35" s="159"/>
      <c r="AB35" s="159"/>
      <c r="AC35" s="86"/>
    </row>
    <row r="36" spans="1:29" ht="15">
      <c r="A36" s="10">
        <v>31</v>
      </c>
      <c r="C36" s="31" t="s">
        <v>317</v>
      </c>
      <c r="D36" s="33"/>
      <c r="E36" s="18">
        <f t="shared" si="0"/>
        <v>24.46176972380952</v>
      </c>
      <c r="F36" s="33"/>
      <c r="G36" s="10">
        <v>21</v>
      </c>
      <c r="H36" s="33"/>
      <c r="I36" s="18">
        <v>63.825</v>
      </c>
      <c r="J36" s="20">
        <v>3.333333</v>
      </c>
      <c r="K36" s="18">
        <v>36.666666666666664</v>
      </c>
      <c r="L36" s="18">
        <v>11.111111</v>
      </c>
      <c r="M36" s="18">
        <v>37.7777774</v>
      </c>
      <c r="N36" s="18">
        <v>0</v>
      </c>
      <c r="O36" s="18">
        <v>18.518500000000003</v>
      </c>
      <c r="P36" s="259">
        <v>3</v>
      </c>
      <c r="Q36" s="10">
        <v>2.8</v>
      </c>
      <c r="R36" s="161"/>
      <c r="S36" s="65"/>
      <c r="T36" s="255"/>
      <c r="U36" s="63"/>
      <c r="V36" s="86"/>
      <c r="W36" s="62"/>
      <c r="X36" s="159"/>
      <c r="Y36" s="159"/>
      <c r="Z36" s="159"/>
      <c r="AA36" s="159"/>
      <c r="AB36" s="159"/>
      <c r="AC36" s="86"/>
    </row>
    <row r="37" spans="1:29" ht="15">
      <c r="A37" s="35">
        <v>32</v>
      </c>
      <c r="B37" s="117"/>
      <c r="C37" s="70" t="s">
        <v>347</v>
      </c>
      <c r="D37" s="35"/>
      <c r="E37" s="43">
        <f t="shared" si="0"/>
        <v>28.273674223809525</v>
      </c>
      <c r="F37" s="35"/>
      <c r="G37" s="35">
        <v>23</v>
      </c>
      <c r="H37" s="35"/>
      <c r="I37" s="43">
        <v>47.175</v>
      </c>
      <c r="J37" s="43">
        <v>18.888887</v>
      </c>
      <c r="K37" s="43">
        <v>36.666666666666664</v>
      </c>
      <c r="L37" s="43">
        <v>18.8888887</v>
      </c>
      <c r="M37" s="43">
        <v>57.777777199999996</v>
      </c>
      <c r="N37" s="43">
        <v>0</v>
      </c>
      <c r="O37" s="256">
        <v>18.518500000000003</v>
      </c>
      <c r="P37" s="260">
        <v>2.5</v>
      </c>
      <c r="Q37" s="35">
        <v>2.8</v>
      </c>
      <c r="R37" s="161"/>
      <c r="S37" s="65"/>
      <c r="T37" s="255"/>
      <c r="U37" s="63"/>
      <c r="V37" s="86"/>
      <c r="W37" s="62"/>
      <c r="X37" s="159"/>
      <c r="Y37" s="159"/>
      <c r="Z37" s="159"/>
      <c r="AA37" s="159"/>
      <c r="AB37" s="159"/>
      <c r="AC37" s="86"/>
    </row>
    <row r="38" spans="1:29" ht="15">
      <c r="A38" s="33">
        <v>33</v>
      </c>
      <c r="B38" s="138"/>
      <c r="C38" s="8" t="s">
        <v>166</v>
      </c>
      <c r="D38" s="33"/>
      <c r="E38" s="18">
        <f t="shared" si="0"/>
        <v>14.177511061904763</v>
      </c>
      <c r="F38" s="33"/>
      <c r="G38" s="10">
        <v>5</v>
      </c>
      <c r="H38" s="33"/>
      <c r="I38" s="20">
        <v>16.65</v>
      </c>
      <c r="J38" s="20">
        <v>0</v>
      </c>
      <c r="K38" s="18">
        <v>33.333333333333336</v>
      </c>
      <c r="L38" s="20">
        <v>18.8888887</v>
      </c>
      <c r="M38" s="20">
        <v>15.555555399999998</v>
      </c>
      <c r="N38" s="18">
        <v>0</v>
      </c>
      <c r="O38" s="18">
        <v>14.8148</v>
      </c>
      <c r="P38" s="259">
        <v>2.5</v>
      </c>
      <c r="Q38" s="10">
        <v>2.3</v>
      </c>
      <c r="R38" s="161"/>
      <c r="S38" s="65"/>
      <c r="T38" s="255"/>
      <c r="U38" s="63"/>
      <c r="V38" s="86"/>
      <c r="W38" s="62"/>
      <c r="X38" s="159"/>
      <c r="Y38" s="159"/>
      <c r="Z38" s="159"/>
      <c r="AA38" s="159"/>
      <c r="AB38" s="159"/>
      <c r="AC38" s="86"/>
    </row>
    <row r="39" spans="1:29" ht="15">
      <c r="A39" s="1">
        <v>34</v>
      </c>
      <c r="B39" s="59"/>
      <c r="C39" s="31" t="s">
        <v>160</v>
      </c>
      <c r="D39" s="10"/>
      <c r="E39" s="18">
        <f t="shared" si="0"/>
        <v>24.24146645238095</v>
      </c>
      <c r="F39" s="10"/>
      <c r="G39" s="10">
        <v>20</v>
      </c>
      <c r="H39" s="10"/>
      <c r="I39" s="18">
        <v>31.9125</v>
      </c>
      <c r="J39" s="20">
        <v>7.7777769999999995</v>
      </c>
      <c r="K39" s="18">
        <v>46.66666666666667</v>
      </c>
      <c r="L39" s="18">
        <v>25.555555299999995</v>
      </c>
      <c r="M39" s="18">
        <v>46.6666662</v>
      </c>
      <c r="N39" s="18">
        <v>0</v>
      </c>
      <c r="O39" s="18">
        <v>11.1111</v>
      </c>
      <c r="P39" s="259">
        <v>2.5</v>
      </c>
      <c r="Q39" s="10">
        <v>2</v>
      </c>
      <c r="R39" s="161"/>
      <c r="S39" s="65"/>
      <c r="T39" s="255"/>
      <c r="U39" s="63"/>
      <c r="V39" s="86"/>
      <c r="W39" s="62"/>
      <c r="X39" s="159"/>
      <c r="Y39" s="159"/>
      <c r="Z39" s="159"/>
      <c r="AA39" s="159"/>
      <c r="AB39" s="159"/>
      <c r="AC39" s="86"/>
    </row>
    <row r="40" spans="1:29" ht="15">
      <c r="A40" s="33">
        <v>35</v>
      </c>
      <c r="B40" s="138"/>
      <c r="C40" s="31" t="s">
        <v>496</v>
      </c>
      <c r="D40" s="33"/>
      <c r="E40" s="18">
        <f t="shared" si="0"/>
        <v>29.83412490952381</v>
      </c>
      <c r="F40" s="33"/>
      <c r="G40" s="10">
        <v>26</v>
      </c>
      <c r="H40" s="33"/>
      <c r="I40" s="20">
        <v>49.95</v>
      </c>
      <c r="J40" s="20">
        <v>25.555553</v>
      </c>
      <c r="K40" s="18">
        <v>36.666666666666664</v>
      </c>
      <c r="L40" s="20">
        <v>18.8888887</v>
      </c>
      <c r="M40" s="20">
        <v>66.66666599999999</v>
      </c>
      <c r="N40" s="18">
        <v>0</v>
      </c>
      <c r="O40" s="18">
        <v>11.1111</v>
      </c>
      <c r="P40" s="259">
        <v>3.5</v>
      </c>
      <c r="Q40" s="10">
        <v>2</v>
      </c>
      <c r="R40" s="161"/>
      <c r="S40" s="65"/>
      <c r="T40" s="255"/>
      <c r="U40" s="63"/>
      <c r="V40" s="86"/>
      <c r="W40" s="62"/>
      <c r="X40" s="159"/>
      <c r="Y40" s="159"/>
      <c r="Z40" s="159"/>
      <c r="AA40" s="159"/>
      <c r="AB40" s="159"/>
      <c r="AC40" s="86"/>
    </row>
    <row r="41" spans="1:29" ht="15.75" thickBot="1">
      <c r="A41" s="38">
        <v>36</v>
      </c>
      <c r="B41" s="164"/>
      <c r="C41" s="39" t="s">
        <v>495</v>
      </c>
      <c r="D41" s="38"/>
      <c r="E41" s="54">
        <f t="shared" si="0"/>
        <v>21.871558647619047</v>
      </c>
      <c r="F41" s="38"/>
      <c r="G41" s="38">
        <v>15</v>
      </c>
      <c r="H41" s="38"/>
      <c r="I41" s="54">
        <v>47.175</v>
      </c>
      <c r="J41" s="54">
        <v>0</v>
      </c>
      <c r="K41" s="54">
        <v>33.333333333333336</v>
      </c>
      <c r="L41" s="54">
        <v>0</v>
      </c>
      <c r="M41" s="54">
        <v>57.777777199999996</v>
      </c>
      <c r="N41" s="54">
        <v>0</v>
      </c>
      <c r="O41" s="257">
        <v>14.8148</v>
      </c>
      <c r="P41" s="261">
        <v>3.5</v>
      </c>
      <c r="Q41" s="38">
        <v>2</v>
      </c>
      <c r="R41" s="161"/>
      <c r="S41" s="65"/>
      <c r="T41" s="255"/>
      <c r="U41" s="63"/>
      <c r="V41" s="86"/>
      <c r="W41" s="62"/>
      <c r="X41" s="159"/>
      <c r="Y41" s="159"/>
      <c r="Z41" s="159"/>
      <c r="AA41" s="159"/>
      <c r="AB41" s="159"/>
      <c r="AC41" s="86"/>
    </row>
    <row r="42" spans="4:29" ht="13.5" thickTop="1">
      <c r="D42" s="10"/>
      <c r="F42" s="10"/>
      <c r="G42" s="10"/>
      <c r="H42" s="10"/>
      <c r="I42" s="18"/>
      <c r="J42" s="18"/>
      <c r="K42" s="18"/>
      <c r="L42" s="20"/>
      <c r="M42" s="20"/>
      <c r="N42" s="18"/>
      <c r="O42" s="18"/>
      <c r="Q42" s="20"/>
      <c r="R42" s="123"/>
      <c r="S42" s="123"/>
      <c r="T42" s="163"/>
      <c r="U42" s="86"/>
      <c r="V42" s="86"/>
      <c r="W42" s="86"/>
      <c r="X42" s="86"/>
      <c r="Y42" s="86"/>
      <c r="Z42" s="86"/>
      <c r="AA42" s="86"/>
      <c r="AB42" s="86"/>
      <c r="AC42" s="86"/>
    </row>
    <row r="43" spans="2:28" ht="12.75">
      <c r="B43" s="71"/>
      <c r="C43" s="72" t="s">
        <v>861</v>
      </c>
      <c r="D43" s="10"/>
      <c r="E43" s="18">
        <f>AVERAGE(E6:E41)</f>
        <v>24.498327388888885</v>
      </c>
      <c r="F43" s="10"/>
      <c r="G43" s="10"/>
      <c r="H43" s="10"/>
      <c r="I43" s="18">
        <f aca="true" t="shared" si="1" ref="I43:Q43">AVERAGE(I6:I41)</f>
        <v>47.13645833333333</v>
      </c>
      <c r="J43" s="18">
        <f t="shared" si="1"/>
        <v>12.314813583333333</v>
      </c>
      <c r="K43" s="18">
        <f t="shared" si="1"/>
        <v>38.88888888888889</v>
      </c>
      <c r="L43" s="20">
        <f t="shared" si="1"/>
        <v>20.061728194444452</v>
      </c>
      <c r="M43" s="20">
        <f t="shared" si="1"/>
        <v>36.41975272222222</v>
      </c>
      <c r="N43" s="20">
        <f t="shared" si="1"/>
        <v>0</v>
      </c>
      <c r="O43" s="20">
        <f t="shared" si="1"/>
        <v>16.666649999999997</v>
      </c>
      <c r="P43" s="20">
        <f t="shared" si="1"/>
        <v>2.9583333333333335</v>
      </c>
      <c r="Q43" s="20">
        <f t="shared" si="1"/>
        <v>2.552777777777777</v>
      </c>
      <c r="R43" s="63"/>
      <c r="S43" s="63"/>
      <c r="T43" s="128"/>
      <c r="U43" s="31"/>
      <c r="V43" s="31"/>
      <c r="W43" s="31"/>
      <c r="X43" s="31"/>
      <c r="Y43" s="31"/>
      <c r="Z43" s="31"/>
      <c r="AA43" s="31"/>
      <c r="AB43" s="31"/>
    </row>
    <row r="44" spans="3:28" ht="12.75">
      <c r="C44" s="103"/>
      <c r="D44" s="10"/>
      <c r="E44" s="10"/>
      <c r="F44" s="10"/>
      <c r="G44" s="10"/>
      <c r="H44" s="10"/>
      <c r="I44" s="10"/>
      <c r="K44" s="10"/>
      <c r="L44" s="16"/>
      <c r="M44" s="16"/>
      <c r="Q44" s="127"/>
      <c r="R44" s="63"/>
      <c r="S44" s="63"/>
      <c r="T44" s="128"/>
      <c r="U44" s="31"/>
      <c r="V44" s="31"/>
      <c r="W44" s="31"/>
      <c r="X44" s="31"/>
      <c r="Y44" s="31"/>
      <c r="Z44" s="31"/>
      <c r="AA44" s="31"/>
      <c r="AB44" s="31"/>
    </row>
    <row r="45" spans="3:28" ht="14.25">
      <c r="C45" s="263" t="s">
        <v>926</v>
      </c>
      <c r="D45" s="10"/>
      <c r="E45" s="10"/>
      <c r="F45" s="10"/>
      <c r="G45" s="10"/>
      <c r="H45" s="10"/>
      <c r="I45" s="10"/>
      <c r="K45" s="10"/>
      <c r="L45" s="16"/>
      <c r="M45" s="16"/>
      <c r="Q45" s="31"/>
      <c r="R45" s="63"/>
      <c r="S45" s="63"/>
      <c r="T45" s="128"/>
      <c r="U45" s="31"/>
      <c r="V45" s="31"/>
      <c r="W45" s="31"/>
      <c r="X45" s="31"/>
      <c r="Y45" s="31"/>
      <c r="Z45" s="31"/>
      <c r="AA45" s="31"/>
      <c r="AB45" s="31"/>
    </row>
    <row r="46" spans="3:28" ht="14.25">
      <c r="C46" s="263" t="s">
        <v>917</v>
      </c>
      <c r="D46" s="10"/>
      <c r="E46" s="10"/>
      <c r="F46" s="10"/>
      <c r="G46" s="10"/>
      <c r="H46" s="10"/>
      <c r="I46" s="10"/>
      <c r="K46" s="10"/>
      <c r="L46" s="16"/>
      <c r="M46" s="16"/>
      <c r="Q46" s="31"/>
      <c r="R46" s="63"/>
      <c r="S46" s="63"/>
      <c r="T46" s="31"/>
      <c r="U46" s="31"/>
      <c r="V46" s="31"/>
      <c r="W46" s="31"/>
      <c r="X46" s="31"/>
      <c r="Y46" s="31"/>
      <c r="Z46" s="31"/>
      <c r="AA46" s="31"/>
      <c r="AB46" s="31"/>
    </row>
    <row r="47" spans="3:28" ht="12.75">
      <c r="C47" s="72"/>
      <c r="D47" s="10"/>
      <c r="E47" s="10"/>
      <c r="F47" s="10"/>
      <c r="G47" s="10"/>
      <c r="H47" s="10"/>
      <c r="I47" s="10"/>
      <c r="K47" s="10"/>
      <c r="L47" s="33"/>
      <c r="M47" s="33"/>
      <c r="Q47" s="31"/>
      <c r="R47" s="30"/>
      <c r="S47" s="30"/>
      <c r="T47" s="31"/>
      <c r="U47" s="31"/>
      <c r="V47" s="31"/>
      <c r="W47" s="31"/>
      <c r="X47" s="31"/>
      <c r="Y47" s="31"/>
      <c r="Z47" s="31"/>
      <c r="AA47" s="31"/>
      <c r="AB47" s="31"/>
    </row>
    <row r="48" spans="4:28" ht="12.75">
      <c r="D48" s="10"/>
      <c r="E48" s="10"/>
      <c r="F48" s="10"/>
      <c r="G48" s="10"/>
      <c r="H48" s="10"/>
      <c r="I48" s="10"/>
      <c r="K48" s="10"/>
      <c r="L48" s="10"/>
      <c r="M48" s="10"/>
      <c r="Q48" s="31"/>
      <c r="R48" s="30"/>
      <c r="S48" s="30"/>
      <c r="T48" s="31"/>
      <c r="U48" s="31"/>
      <c r="V48" s="31"/>
      <c r="W48" s="31"/>
      <c r="X48" s="31"/>
      <c r="Y48" s="31"/>
      <c r="Z48" s="31"/>
      <c r="AA48" s="31"/>
      <c r="AB48" s="31"/>
    </row>
    <row r="49" spans="4:28" ht="12.75">
      <c r="D49" s="10"/>
      <c r="E49" s="10"/>
      <c r="F49" s="10"/>
      <c r="G49" s="10"/>
      <c r="H49" s="10"/>
      <c r="I49" s="10"/>
      <c r="K49" s="10"/>
      <c r="L49" s="10"/>
      <c r="M49" s="10"/>
      <c r="Q49" s="31"/>
      <c r="R49" s="30"/>
      <c r="S49" s="30"/>
      <c r="T49" s="31"/>
      <c r="U49" s="31"/>
      <c r="V49" s="31"/>
      <c r="W49" s="31"/>
      <c r="X49" s="31"/>
      <c r="Y49" s="31"/>
      <c r="Z49" s="31"/>
      <c r="AA49" s="31"/>
      <c r="AB49" s="31"/>
    </row>
    <row r="50" spans="4:28" ht="12.75">
      <c r="D50" s="10"/>
      <c r="E50" s="10"/>
      <c r="F50" s="10"/>
      <c r="G50" s="10"/>
      <c r="H50" s="10"/>
      <c r="I50" s="10"/>
      <c r="K50" s="10"/>
      <c r="L50" s="10"/>
      <c r="M50" s="10"/>
      <c r="Q50" s="31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1"/>
    </row>
    <row r="51" spans="4:28" ht="12.75">
      <c r="D51" s="10"/>
      <c r="E51" s="10"/>
      <c r="F51" s="10"/>
      <c r="G51" s="10"/>
      <c r="H51" s="10"/>
      <c r="I51" s="10"/>
      <c r="K51" s="10"/>
      <c r="L51" s="10"/>
      <c r="M51" s="10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4:28" ht="12.75">
      <c r="D52" s="10"/>
      <c r="E52" s="10"/>
      <c r="F52" s="10"/>
      <c r="G52" s="10"/>
      <c r="H52" s="10"/>
      <c r="I52" s="10"/>
      <c r="K52" s="10"/>
      <c r="L52" s="10"/>
      <c r="M52" s="10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4:28" ht="12.75">
      <c r="D53" s="10"/>
      <c r="E53" s="10"/>
      <c r="F53" s="10"/>
      <c r="G53" s="10"/>
      <c r="H53" s="10"/>
      <c r="I53" s="10"/>
      <c r="K53" s="10"/>
      <c r="L53" s="10"/>
      <c r="M53" s="1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4:28" ht="12.75">
      <c r="D54" s="10"/>
      <c r="E54" s="10"/>
      <c r="F54" s="10"/>
      <c r="G54" s="10"/>
      <c r="H54" s="10"/>
      <c r="I54" s="10"/>
      <c r="K54" s="10"/>
      <c r="L54" s="10"/>
      <c r="M54" s="1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4:13" ht="12.75">
      <c r="D55" s="10"/>
      <c r="E55" s="10"/>
      <c r="F55" s="10"/>
      <c r="G55" s="10"/>
      <c r="H55" s="10"/>
      <c r="I55" s="10"/>
      <c r="K55" s="10"/>
      <c r="L55" s="10"/>
      <c r="M55" s="10"/>
    </row>
    <row r="56" spans="4:13" ht="12.75">
      <c r="D56" s="10"/>
      <c r="E56" s="10"/>
      <c r="F56" s="10"/>
      <c r="G56" s="10"/>
      <c r="H56" s="10"/>
      <c r="I56" s="10"/>
      <c r="K56" s="10"/>
      <c r="L56" s="10"/>
      <c r="M56" s="10"/>
    </row>
    <row r="57" spans="4:13" ht="12.75">
      <c r="D57" s="10"/>
      <c r="E57" s="10"/>
      <c r="F57" s="10"/>
      <c r="G57" s="10"/>
      <c r="H57" s="10"/>
      <c r="I57" s="10"/>
      <c r="K57" s="10"/>
      <c r="L57" s="10"/>
      <c r="M57" s="10"/>
    </row>
    <row r="58" spans="4:13" ht="12.75">
      <c r="D58" s="10"/>
      <c r="E58" s="10"/>
      <c r="F58" s="10"/>
      <c r="G58" s="10"/>
      <c r="H58" s="10"/>
      <c r="I58" s="10"/>
      <c r="K58" s="10"/>
      <c r="L58" s="10"/>
      <c r="M58" s="10"/>
    </row>
    <row r="59" spans="4:13" ht="12.75">
      <c r="D59" s="10"/>
      <c r="E59" s="10"/>
      <c r="F59" s="10"/>
      <c r="G59" s="10"/>
      <c r="H59" s="10"/>
      <c r="I59" s="10"/>
      <c r="K59" s="10"/>
      <c r="L59" s="10"/>
      <c r="M59" s="10"/>
    </row>
    <row r="60" spans="4:13" ht="12.75">
      <c r="D60" s="10"/>
      <c r="E60" s="10"/>
      <c r="F60" s="10"/>
      <c r="G60" s="10"/>
      <c r="H60" s="10"/>
      <c r="I60" s="10"/>
      <c r="K60" s="10"/>
      <c r="L60" s="10"/>
      <c r="M60" s="10"/>
    </row>
    <row r="61" spans="4:13" ht="12.75">
      <c r="D61" s="10"/>
      <c r="E61" s="10"/>
      <c r="F61" s="10"/>
      <c r="G61" s="10"/>
      <c r="H61" s="10"/>
      <c r="I61" s="10"/>
      <c r="K61" s="10"/>
      <c r="L61" s="10"/>
      <c r="M61" s="10"/>
    </row>
    <row r="62" spans="4:13" ht="12.75">
      <c r="D62" s="10"/>
      <c r="E62" s="10"/>
      <c r="F62" s="10"/>
      <c r="G62" s="10"/>
      <c r="H62" s="10"/>
      <c r="I62" s="10"/>
      <c r="K62" s="10"/>
      <c r="L62" s="10"/>
      <c r="M62" s="10"/>
    </row>
    <row r="63" spans="4:13" ht="12.75">
      <c r="D63" s="10"/>
      <c r="E63" s="10"/>
      <c r="F63" s="10"/>
      <c r="G63" s="10"/>
      <c r="H63" s="10"/>
      <c r="I63" s="10"/>
      <c r="K63" s="10"/>
      <c r="L63" s="10"/>
      <c r="M63" s="10"/>
    </row>
    <row r="64" spans="4:13" ht="12.75">
      <c r="D64" s="10"/>
      <c r="E64" s="10"/>
      <c r="F64" s="10"/>
      <c r="G64" s="10"/>
      <c r="H64" s="10"/>
      <c r="I64" s="10"/>
      <c r="K64" s="10"/>
      <c r="L64" s="10"/>
      <c r="M64" s="10"/>
    </row>
    <row r="65" spans="4:13" ht="12.75">
      <c r="D65" s="10"/>
      <c r="E65" s="10"/>
      <c r="F65" s="10"/>
      <c r="G65" s="10"/>
      <c r="H65" s="10"/>
      <c r="I65" s="10"/>
      <c r="K65" s="10"/>
      <c r="L65" s="10"/>
      <c r="M65" s="10"/>
    </row>
    <row r="66" spans="4:13" ht="12.75">
      <c r="D66" s="10"/>
      <c r="E66" s="10"/>
      <c r="F66" s="10"/>
      <c r="G66" s="10"/>
      <c r="H66" s="10"/>
      <c r="I66" s="10"/>
      <c r="K66" s="10"/>
      <c r="L66" s="10"/>
      <c r="M66" s="10"/>
    </row>
    <row r="67" spans="4:13" ht="12.75">
      <c r="D67" s="10"/>
      <c r="E67" s="10"/>
      <c r="F67" s="10"/>
      <c r="G67" s="10"/>
      <c r="H67" s="10"/>
      <c r="I67" s="10"/>
      <c r="K67" s="10"/>
      <c r="L67" s="10"/>
      <c r="M67" s="10"/>
    </row>
    <row r="68" spans="4:13" ht="12.75">
      <c r="D68" s="10"/>
      <c r="E68" s="10"/>
      <c r="F68" s="10"/>
      <c r="G68" s="10"/>
      <c r="H68" s="10"/>
      <c r="I68" s="10"/>
      <c r="K68" s="10"/>
      <c r="L68" s="10"/>
      <c r="M68" s="10"/>
    </row>
    <row r="69" spans="4:13" ht="12.75">
      <c r="D69" s="10"/>
      <c r="E69" s="10"/>
      <c r="F69" s="10"/>
      <c r="G69" s="10"/>
      <c r="H69" s="10"/>
      <c r="I69" s="10"/>
      <c r="K69" s="10"/>
      <c r="L69" s="10"/>
      <c r="M69" s="10"/>
    </row>
    <row r="70" spans="4:13" ht="12.75">
      <c r="D70" s="10"/>
      <c r="E70" s="10"/>
      <c r="F70" s="10"/>
      <c r="G70" s="10"/>
      <c r="H70" s="10"/>
      <c r="I70" s="10"/>
      <c r="K70" s="10"/>
      <c r="L70" s="10"/>
      <c r="M70" s="10"/>
    </row>
    <row r="71" spans="4:13" ht="12.75">
      <c r="D71" s="10"/>
      <c r="E71" s="10"/>
      <c r="F71" s="10"/>
      <c r="G71" s="10"/>
      <c r="H71" s="10"/>
      <c r="I71" s="10"/>
      <c r="K71" s="10"/>
      <c r="L71" s="10"/>
      <c r="M71" s="10"/>
    </row>
    <row r="72" spans="4:13" ht="12.75">
      <c r="D72" s="10"/>
      <c r="E72" s="10"/>
      <c r="F72" s="10"/>
      <c r="G72" s="10"/>
      <c r="H72" s="10"/>
      <c r="I72" s="10"/>
      <c r="K72" s="10"/>
      <c r="L72" s="10"/>
      <c r="M72" s="10"/>
    </row>
    <row r="73" spans="4:13" ht="12.75">
      <c r="D73" s="10"/>
      <c r="E73" s="10"/>
      <c r="F73" s="10"/>
      <c r="G73" s="10"/>
      <c r="H73" s="10"/>
      <c r="I73" s="10"/>
      <c r="K73" s="10"/>
      <c r="L73" s="10"/>
      <c r="M73" s="10"/>
    </row>
    <row r="74" spans="4:13" ht="12.75">
      <c r="D74" s="10"/>
      <c r="E74" s="10"/>
      <c r="F74" s="10"/>
      <c r="G74" s="10"/>
      <c r="H74" s="10"/>
      <c r="I74" s="10"/>
      <c r="K74" s="10"/>
      <c r="L74" s="10"/>
      <c r="M74" s="10"/>
    </row>
    <row r="75" spans="4:13" ht="12.75">
      <c r="D75" s="10"/>
      <c r="E75" s="10"/>
      <c r="F75" s="10"/>
      <c r="G75" s="10"/>
      <c r="H75" s="10"/>
      <c r="I75" s="10"/>
      <c r="K75" s="10"/>
      <c r="L75" s="10"/>
      <c r="M75" s="10"/>
    </row>
    <row r="76" spans="4:13" ht="12.75">
      <c r="D76" s="10"/>
      <c r="E76" s="10"/>
      <c r="F76" s="10"/>
      <c r="G76" s="10"/>
      <c r="H76" s="10"/>
      <c r="I76" s="10"/>
      <c r="K76" s="10"/>
      <c r="L76" s="10"/>
      <c r="M76" s="10"/>
    </row>
    <row r="77" spans="4:13" ht="12.75">
      <c r="D77" s="10"/>
      <c r="E77" s="10"/>
      <c r="F77" s="10"/>
      <c r="G77" s="10"/>
      <c r="H77" s="10"/>
      <c r="I77" s="10"/>
      <c r="K77" s="10"/>
      <c r="L77" s="10"/>
      <c r="M77" s="10"/>
    </row>
    <row r="78" spans="4:13" ht="12.75">
      <c r="D78" s="10"/>
      <c r="E78" s="10"/>
      <c r="F78" s="10"/>
      <c r="G78" s="10"/>
      <c r="H78" s="10"/>
      <c r="I78" s="10"/>
      <c r="K78" s="10"/>
      <c r="L78" s="10"/>
      <c r="M78" s="10"/>
    </row>
    <row r="79" spans="4:13" ht="12.75">
      <c r="D79" s="10"/>
      <c r="E79" s="10"/>
      <c r="F79" s="10"/>
      <c r="G79" s="10"/>
      <c r="H79" s="10"/>
      <c r="I79" s="10"/>
      <c r="K79" s="10"/>
      <c r="L79" s="10"/>
      <c r="M79" s="10"/>
    </row>
    <row r="80" spans="4:13" ht="12.75">
      <c r="D80" s="10"/>
      <c r="E80" s="10"/>
      <c r="F80" s="10"/>
      <c r="G80" s="10"/>
      <c r="H80" s="10"/>
      <c r="I80" s="10"/>
      <c r="K80" s="10"/>
      <c r="L80" s="10"/>
      <c r="M80" s="10"/>
    </row>
    <row r="81" spans="4:13" ht="12.75">
      <c r="D81" s="10"/>
      <c r="E81" s="10"/>
      <c r="F81" s="10"/>
      <c r="G81" s="10"/>
      <c r="H81" s="10"/>
      <c r="I81" s="10"/>
      <c r="K81" s="10"/>
      <c r="L81" s="10"/>
      <c r="M81" s="10"/>
    </row>
    <row r="82" spans="4:13" ht="12.75">
      <c r="D82" s="10"/>
      <c r="E82" s="10"/>
      <c r="F82" s="10"/>
      <c r="G82" s="10"/>
      <c r="H82" s="10"/>
      <c r="I82" s="10"/>
      <c r="K82" s="10"/>
      <c r="L82" s="10"/>
      <c r="M82" s="10"/>
    </row>
  </sheetData>
  <printOptions horizontalCentered="1" verticalCentered="1"/>
  <pageMargins left="0.5" right="0.5" top="1" bottom="1" header="0.5" footer="0.5"/>
  <pageSetup horizontalDpi="600" verticalDpi="600" orientation="landscape" scale="69"/>
  <headerFooter alignWithMargins="0"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W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28515625" style="0" customWidth="1"/>
    <col min="3" max="3" width="20.7109375" style="0" customWidth="1"/>
    <col min="4" max="4" width="1.28515625" style="0" customWidth="1"/>
    <col min="5" max="5" width="9.421875" style="5" customWidth="1"/>
    <col min="6" max="6" width="9.28125" style="5" customWidth="1"/>
    <col min="7" max="14" width="6.8515625" style="5" customWidth="1"/>
    <col min="15" max="16384" width="8.8515625" style="0" customWidth="1"/>
  </cols>
  <sheetData>
    <row r="1" spans="1:2" ht="15">
      <c r="A1" s="133"/>
      <c r="B1" s="24" t="s">
        <v>927</v>
      </c>
    </row>
    <row r="2" ht="12.75">
      <c r="C2" s="1"/>
    </row>
    <row r="3" spans="5:6" ht="14.25">
      <c r="E3" s="358" t="s">
        <v>181</v>
      </c>
      <c r="F3" s="5" t="s">
        <v>862</v>
      </c>
    </row>
    <row r="4" spans="1:15" ht="12.75" customHeight="1">
      <c r="A4" s="1" t="s">
        <v>518</v>
      </c>
      <c r="C4" t="s">
        <v>519</v>
      </c>
      <c r="E4" s="5" t="s">
        <v>728</v>
      </c>
      <c r="F4" s="5" t="s">
        <v>728</v>
      </c>
      <c r="G4" s="11" t="s">
        <v>242</v>
      </c>
      <c r="H4" s="5" t="s">
        <v>590</v>
      </c>
      <c r="I4" s="5" t="s">
        <v>593</v>
      </c>
      <c r="J4" s="5" t="s">
        <v>595</v>
      </c>
      <c r="K4" s="5" t="s">
        <v>594</v>
      </c>
      <c r="L4" s="5" t="s">
        <v>591</v>
      </c>
      <c r="M4" s="5" t="s">
        <v>596</v>
      </c>
      <c r="N4" s="5" t="s">
        <v>597</v>
      </c>
      <c r="O4" s="5" t="s">
        <v>771</v>
      </c>
    </row>
    <row r="5" spans="1:15" ht="13.5" thickBot="1">
      <c r="A5" s="41" t="s">
        <v>679</v>
      </c>
      <c r="B5" s="40"/>
      <c r="C5" s="40" t="s">
        <v>680</v>
      </c>
      <c r="D5" s="40"/>
      <c r="E5" s="46" t="s">
        <v>599</v>
      </c>
      <c r="F5" s="46" t="s">
        <v>578</v>
      </c>
      <c r="G5" s="46" t="s">
        <v>561</v>
      </c>
      <c r="H5" s="46" t="s">
        <v>563</v>
      </c>
      <c r="I5" s="46" t="s">
        <v>455</v>
      </c>
      <c r="J5" s="46" t="s">
        <v>456</v>
      </c>
      <c r="K5" s="46" t="s">
        <v>456</v>
      </c>
      <c r="L5" s="46" t="s">
        <v>564</v>
      </c>
      <c r="M5" s="46" t="s">
        <v>457</v>
      </c>
      <c r="N5" s="46" t="s">
        <v>458</v>
      </c>
      <c r="O5" s="114" t="s">
        <v>770</v>
      </c>
    </row>
    <row r="6" spans="1:179" ht="13.5" thickTop="1">
      <c r="A6" s="294">
        <v>1</v>
      </c>
      <c r="B6" s="288"/>
      <c r="C6" s="288" t="s">
        <v>553</v>
      </c>
      <c r="D6" s="1"/>
      <c r="E6" s="5">
        <f aca="true" t="shared" si="0" ref="E6:E41">AVERAGE(G6:O6)</f>
        <v>74.68835557220883</v>
      </c>
      <c r="F6" s="1">
        <v>16</v>
      </c>
      <c r="G6" s="22">
        <v>75.95494613124389</v>
      </c>
      <c r="H6" s="5">
        <v>75.11002444987776</v>
      </c>
      <c r="I6" s="5">
        <v>75.5533694048205</v>
      </c>
      <c r="J6" s="5">
        <v>73.134328358209</v>
      </c>
      <c r="K6" s="5">
        <v>73.134328358209</v>
      </c>
      <c r="L6" s="5">
        <v>78</v>
      </c>
      <c r="M6" s="5">
        <v>75</v>
      </c>
      <c r="N6" s="5">
        <v>73.5764235764236</v>
      </c>
      <c r="O6" s="5">
        <v>72.7317798710957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 t="e">
        <f>+ER6-#REF!</f>
        <v>#REF!</v>
      </c>
      <c r="FG6" s="3" t="e">
        <f>+ES6-#REF!</f>
        <v>#REF!</v>
      </c>
      <c r="FH6" s="3" t="e">
        <f>+ET6-#REF!</f>
        <v>#REF!</v>
      </c>
      <c r="FI6" s="3" t="e">
        <f>+EU6-#REF!</f>
        <v>#REF!</v>
      </c>
      <c r="FJ6" s="3" t="e">
        <f>+EV6-#REF!</f>
        <v>#REF!</v>
      </c>
      <c r="FK6" s="3" t="e">
        <f>+EW6-#REF!</f>
        <v>#REF!</v>
      </c>
      <c r="FL6" s="3" t="e">
        <f>+EX6-#REF!</f>
        <v>#REF!</v>
      </c>
      <c r="FM6" s="3" t="e">
        <f>+EY6-#REF!</f>
        <v>#REF!</v>
      </c>
      <c r="FN6" s="3" t="e">
        <f>+EZ6-#REF!</f>
        <v>#REF!</v>
      </c>
      <c r="FO6" s="3" t="e">
        <f>+FA6-#REF!</f>
        <v>#REF!</v>
      </c>
      <c r="FP6" s="3" t="e">
        <f>+FB6-#REF!</f>
        <v>#REF!</v>
      </c>
      <c r="FQ6" s="3" t="e">
        <f>+FC6-#REF!</f>
        <v>#REF!</v>
      </c>
      <c r="FR6" s="3" t="e">
        <f>+FD6-#REF!</f>
        <v>#REF!</v>
      </c>
      <c r="FS6" s="3" t="e">
        <f>+FE6-#REF!</f>
        <v>#REF!</v>
      </c>
      <c r="FT6" s="3" t="e">
        <f>+FF6-#REF!</f>
        <v>#REF!</v>
      </c>
      <c r="FU6" s="3" t="e">
        <f>+FG6-#REF!</f>
        <v>#REF!</v>
      </c>
      <c r="FV6" s="3" t="e">
        <f>+FH6-#REF!</f>
        <v>#REF!</v>
      </c>
      <c r="FW6" s="3" t="e">
        <f>+FI6-#REF!</f>
        <v>#REF!</v>
      </c>
    </row>
    <row r="7" spans="1:15" ht="12.75">
      <c r="A7" s="294">
        <v>2</v>
      </c>
      <c r="B7" s="288"/>
      <c r="C7" s="288" t="s">
        <v>555</v>
      </c>
      <c r="D7" s="1"/>
      <c r="E7" s="5">
        <f t="shared" si="0"/>
        <v>73.29894530855091</v>
      </c>
      <c r="F7" s="1">
        <v>27</v>
      </c>
      <c r="G7" s="5">
        <v>72.412109375</v>
      </c>
      <c r="H7" s="116">
        <v>73.99303828940825</v>
      </c>
      <c r="I7" s="116">
        <v>75.7142857142857</v>
      </c>
      <c r="J7" s="5">
        <v>68.5</v>
      </c>
      <c r="K7" s="5">
        <v>74.74747474747475</v>
      </c>
      <c r="L7" s="5">
        <v>76</v>
      </c>
      <c r="M7" s="5">
        <v>74.2857142857143</v>
      </c>
      <c r="N7" s="5">
        <v>71.23828317710903</v>
      </c>
      <c r="O7" s="5">
        <v>72.79960218796619</v>
      </c>
    </row>
    <row r="8" spans="1:15" ht="12.75" customHeight="1">
      <c r="A8" s="294">
        <v>3</v>
      </c>
      <c r="B8" s="288"/>
      <c r="C8" s="314" t="s">
        <v>491</v>
      </c>
      <c r="D8" s="1"/>
      <c r="E8" s="5">
        <f t="shared" si="0"/>
        <v>73.8641040719389</v>
      </c>
      <c r="F8" s="1">
        <v>22</v>
      </c>
      <c r="G8" s="5">
        <v>74.73275024295434</v>
      </c>
      <c r="H8" s="366">
        <v>77.06730769230768</v>
      </c>
      <c r="I8" s="116">
        <v>74.3703703703704</v>
      </c>
      <c r="J8" s="5">
        <v>71.5</v>
      </c>
      <c r="K8" s="5">
        <v>70.1492537313433</v>
      </c>
      <c r="L8" s="5">
        <v>77.66990291262135</v>
      </c>
      <c r="M8" s="5">
        <v>76.953316953317</v>
      </c>
      <c r="N8" s="5">
        <v>67.97136038186157</v>
      </c>
      <c r="O8" s="5">
        <v>74.36267436267437</v>
      </c>
    </row>
    <row r="9" spans="1:15" ht="12.75">
      <c r="A9" s="299">
        <v>4</v>
      </c>
      <c r="B9" s="320"/>
      <c r="C9" s="317" t="s">
        <v>659</v>
      </c>
      <c r="D9" s="13"/>
      <c r="E9" s="42">
        <f t="shared" si="0"/>
        <v>71.70409744168329</v>
      </c>
      <c r="F9" s="13">
        <v>35</v>
      </c>
      <c r="G9" s="42">
        <v>71.15956392467791</v>
      </c>
      <c r="H9" s="333">
        <v>73.91089108910892</v>
      </c>
      <c r="I9" s="333">
        <v>74.042764793635</v>
      </c>
      <c r="J9" s="42">
        <v>65.8163265306122</v>
      </c>
      <c r="K9" s="42">
        <v>74.5</v>
      </c>
      <c r="L9" s="42">
        <v>74.21994884910485</v>
      </c>
      <c r="M9" s="42">
        <v>73.4405458089668</v>
      </c>
      <c r="N9" s="42">
        <v>70.45675413022352</v>
      </c>
      <c r="O9" s="42">
        <v>67.79008184882042</v>
      </c>
    </row>
    <row r="10" spans="1:15" ht="12.75">
      <c r="A10" s="294">
        <v>5</v>
      </c>
      <c r="B10" s="288"/>
      <c r="C10" s="319" t="s">
        <v>660</v>
      </c>
      <c r="D10" s="1"/>
      <c r="E10" s="5">
        <f t="shared" si="0"/>
        <v>71.93047359906822</v>
      </c>
      <c r="F10" s="1">
        <v>34</v>
      </c>
      <c r="G10" s="5">
        <v>69.3359375</v>
      </c>
      <c r="H10" s="116">
        <v>72.40179015415215</v>
      </c>
      <c r="I10" s="116">
        <v>71.4708785784798</v>
      </c>
      <c r="J10" s="5">
        <v>73.0964467005076</v>
      </c>
      <c r="K10" s="5">
        <v>73.73737373737373</v>
      </c>
      <c r="L10" s="5">
        <v>73.23383084577115</v>
      </c>
      <c r="M10" s="5">
        <v>74.4565217391304</v>
      </c>
      <c r="N10" s="5">
        <v>67.74827925270404</v>
      </c>
      <c r="O10" s="5">
        <v>71.89320388349515</v>
      </c>
    </row>
    <row r="11" spans="1:15" ht="12.75">
      <c r="A11" s="294">
        <v>6</v>
      </c>
      <c r="C11" s="319" t="s">
        <v>481</v>
      </c>
      <c r="D11" s="1"/>
      <c r="E11" s="5">
        <f t="shared" si="0"/>
        <v>74.26396654796547</v>
      </c>
      <c r="F11" s="1">
        <v>19</v>
      </c>
      <c r="G11" s="5">
        <v>73.55816226783969</v>
      </c>
      <c r="H11" s="116">
        <v>75.5334987593052</v>
      </c>
      <c r="I11" s="116">
        <v>74.7534516765286</v>
      </c>
      <c r="J11" s="5">
        <v>75.1269035532995</v>
      </c>
      <c r="K11" s="5">
        <v>74.6268656716418</v>
      </c>
      <c r="L11" s="5">
        <v>78.0295566502463</v>
      </c>
      <c r="M11" s="5">
        <v>74.284304047384</v>
      </c>
      <c r="N11" s="5">
        <v>68.86138613861385</v>
      </c>
      <c r="O11" s="5">
        <v>73.60157016683023</v>
      </c>
    </row>
    <row r="12" spans="1:15" ht="12.75">
      <c r="A12" s="294">
        <v>7</v>
      </c>
      <c r="B12" s="288"/>
      <c r="C12" s="293" t="s">
        <v>791</v>
      </c>
      <c r="D12" s="1"/>
      <c r="E12" s="5">
        <f t="shared" si="0"/>
        <v>75.87634807193842</v>
      </c>
      <c r="F12" s="1">
        <v>9</v>
      </c>
      <c r="G12" s="5">
        <v>76.28968253968254</v>
      </c>
      <c r="H12" s="116">
        <v>75.37165510406342</v>
      </c>
      <c r="I12" s="116">
        <v>77.0290211510084</v>
      </c>
      <c r="J12" s="5">
        <v>76.0204081632653</v>
      </c>
      <c r="K12" s="5">
        <v>73.26732673267327</v>
      </c>
      <c r="L12" s="5">
        <v>76.67313288069836</v>
      </c>
      <c r="M12" s="5">
        <v>77.4399215301618</v>
      </c>
      <c r="N12" s="5">
        <v>75.40983606557377</v>
      </c>
      <c r="O12" s="5">
        <v>75.38614848031887</v>
      </c>
    </row>
    <row r="13" spans="1:15" ht="12.75">
      <c r="A13" s="299">
        <v>8</v>
      </c>
      <c r="B13" s="320"/>
      <c r="C13" s="320" t="s">
        <v>793</v>
      </c>
      <c r="D13" s="13"/>
      <c r="E13" s="42">
        <f t="shared" si="0"/>
        <v>76.459291006355</v>
      </c>
      <c r="F13" s="13">
        <v>7</v>
      </c>
      <c r="G13" s="42">
        <v>76.7211490837048</v>
      </c>
      <c r="H13" s="333">
        <v>76.88888888888889</v>
      </c>
      <c r="I13" s="333">
        <v>77.4465971187283</v>
      </c>
      <c r="J13" s="42">
        <v>76.7676767676768</v>
      </c>
      <c r="K13" s="42">
        <v>73.46938775510205</v>
      </c>
      <c r="L13" s="42">
        <v>78.7046123650638</v>
      </c>
      <c r="M13" s="42">
        <v>77.8921568627451</v>
      </c>
      <c r="N13" s="42">
        <v>74.77700693756194</v>
      </c>
      <c r="O13" s="42">
        <v>75.46614327772326</v>
      </c>
    </row>
    <row r="14" spans="1:15" ht="12.75">
      <c r="A14" s="294">
        <v>9</v>
      </c>
      <c r="B14" s="288"/>
      <c r="C14" s="314" t="s">
        <v>492</v>
      </c>
      <c r="D14" s="1"/>
      <c r="E14" s="5">
        <f t="shared" si="0"/>
        <v>73.80401778352538</v>
      </c>
      <c r="F14" s="1">
        <v>23</v>
      </c>
      <c r="G14" s="5">
        <v>75.10980966325036</v>
      </c>
      <c r="H14" s="116">
        <v>76.56326932545542</v>
      </c>
      <c r="I14" s="116">
        <v>72.5048923679061</v>
      </c>
      <c r="J14" s="5">
        <v>73.8693467336683</v>
      </c>
      <c r="K14" s="5">
        <v>72.5</v>
      </c>
      <c r="L14" s="5">
        <v>76.4828303850156</v>
      </c>
      <c r="M14" s="5">
        <v>73.7704918032787</v>
      </c>
      <c r="N14" s="5">
        <v>69.02038786673296</v>
      </c>
      <c r="O14" s="5">
        <v>74.41513190642112</v>
      </c>
    </row>
    <row r="15" spans="1:15" ht="12.75">
      <c r="A15" s="1">
        <v>10</v>
      </c>
      <c r="B15" s="59"/>
      <c r="C15" s="319" t="s">
        <v>482</v>
      </c>
      <c r="D15" s="1"/>
      <c r="E15" s="5">
        <f t="shared" si="0"/>
        <v>72.05208365781897</v>
      </c>
      <c r="F15" s="1">
        <v>33</v>
      </c>
      <c r="G15" s="5">
        <v>70.87667161961366</v>
      </c>
      <c r="H15" s="116">
        <v>73.72081470442127</v>
      </c>
      <c r="I15" s="116">
        <v>71.4215445154943</v>
      </c>
      <c r="J15" s="5">
        <v>72.5888324873096</v>
      </c>
      <c r="K15" s="5">
        <v>72</v>
      </c>
      <c r="L15" s="5">
        <v>77.3529411764706</v>
      </c>
      <c r="M15" s="5">
        <v>73.3759842519685</v>
      </c>
      <c r="N15" s="5">
        <v>65.90577950461388</v>
      </c>
      <c r="O15" s="5">
        <v>71.22618466047874</v>
      </c>
    </row>
    <row r="16" spans="1:15" ht="12.75">
      <c r="A16" s="294">
        <v>11</v>
      </c>
      <c r="B16" s="288"/>
      <c r="C16" s="293" t="s">
        <v>796</v>
      </c>
      <c r="D16" s="1"/>
      <c r="E16" s="5">
        <f t="shared" si="0"/>
        <v>76.52547479945278</v>
      </c>
      <c r="F16" s="1">
        <v>6</v>
      </c>
      <c r="G16" s="5">
        <v>76.1149653121903</v>
      </c>
      <c r="H16" s="116">
        <v>77.44140625</v>
      </c>
      <c r="I16" s="116">
        <v>77.6957163958641</v>
      </c>
      <c r="J16" s="5">
        <v>76.6497461928934</v>
      </c>
      <c r="K16" s="5">
        <v>73.5</v>
      </c>
      <c r="L16" s="5">
        <v>76.34567901234568</v>
      </c>
      <c r="M16" s="5">
        <v>78.6032689450223</v>
      </c>
      <c r="N16" s="5">
        <v>76.19970916141541</v>
      </c>
      <c r="O16" s="5">
        <v>76.17878192534381</v>
      </c>
    </row>
    <row r="17" spans="1:15" ht="12.75">
      <c r="A17" s="299">
        <v>12</v>
      </c>
      <c r="B17" s="320"/>
      <c r="C17" s="320" t="s">
        <v>798</v>
      </c>
      <c r="D17" s="13"/>
      <c r="E17" s="42">
        <f t="shared" si="0"/>
        <v>74.2165547032167</v>
      </c>
      <c r="F17" s="13">
        <v>20</v>
      </c>
      <c r="G17" s="42">
        <v>73.5207100591716</v>
      </c>
      <c r="H17" s="333">
        <v>76.34671890303625</v>
      </c>
      <c r="I17" s="333">
        <v>72.8720756595321</v>
      </c>
      <c r="J17" s="42">
        <v>72.7272727272727</v>
      </c>
      <c r="K17" s="42">
        <v>72.5</v>
      </c>
      <c r="L17" s="42">
        <v>77.82694198623402</v>
      </c>
      <c r="M17" s="42">
        <v>75.6569162121963</v>
      </c>
      <c r="N17" s="42">
        <v>71.53539381854438</v>
      </c>
      <c r="O17" s="42">
        <v>74.96296296296296</v>
      </c>
    </row>
    <row r="18" spans="1:15" ht="12.75">
      <c r="A18" s="294">
        <v>13</v>
      </c>
      <c r="B18" s="288"/>
      <c r="C18" s="293" t="s">
        <v>799</v>
      </c>
      <c r="D18" s="1"/>
      <c r="E18" s="5">
        <f t="shared" si="0"/>
        <v>72.18518598227568</v>
      </c>
      <c r="F18" s="1">
        <v>32</v>
      </c>
      <c r="G18" s="5">
        <v>71.93753050268424</v>
      </c>
      <c r="H18" s="116">
        <v>74.35258964143426</v>
      </c>
      <c r="I18" s="116">
        <v>72.0435428005938</v>
      </c>
      <c r="J18" s="5">
        <v>69.3467336683417</v>
      </c>
      <c r="K18" s="5">
        <v>72.5</v>
      </c>
      <c r="L18" s="5">
        <v>77.04590818363273</v>
      </c>
      <c r="M18" s="5">
        <v>73.3695652173913</v>
      </c>
      <c r="N18" s="5">
        <v>68.32844574780059</v>
      </c>
      <c r="O18" s="5">
        <v>70.74235807860262</v>
      </c>
    </row>
    <row r="19" spans="1:15" ht="12.75">
      <c r="A19" s="294">
        <v>14</v>
      </c>
      <c r="B19" s="288"/>
      <c r="C19" s="314" t="s">
        <v>744</v>
      </c>
      <c r="D19" s="1"/>
      <c r="E19" s="5">
        <f t="shared" si="0"/>
        <v>74.4482604653449</v>
      </c>
      <c r="F19" s="1">
        <v>17</v>
      </c>
      <c r="G19" s="5">
        <v>75</v>
      </c>
      <c r="H19" s="116">
        <v>75.23479980227384</v>
      </c>
      <c r="I19" s="116">
        <v>72.3748773307164</v>
      </c>
      <c r="J19" s="5">
        <v>74.6192893401015</v>
      </c>
      <c r="K19" s="5">
        <v>73.5</v>
      </c>
      <c r="L19" s="5">
        <v>77.39557739557739</v>
      </c>
      <c r="M19" s="5">
        <v>74.4438952051409</v>
      </c>
      <c r="N19" s="5">
        <v>73.86984600099356</v>
      </c>
      <c r="O19" s="5">
        <v>73.5960591133005</v>
      </c>
    </row>
    <row r="20" spans="1:15" ht="12.75">
      <c r="A20" s="294">
        <v>15</v>
      </c>
      <c r="B20" s="288"/>
      <c r="C20" s="321" t="s">
        <v>485</v>
      </c>
      <c r="D20" s="1"/>
      <c r="E20" s="5">
        <f t="shared" si="0"/>
        <v>77.31339189404402</v>
      </c>
      <c r="F20" s="1">
        <v>2</v>
      </c>
      <c r="G20" s="5">
        <v>78.88563049853373</v>
      </c>
      <c r="H20" s="116">
        <v>78.34898665348491</v>
      </c>
      <c r="I20" s="116">
        <v>77.5358733300346</v>
      </c>
      <c r="J20" s="5">
        <v>74.2424242424242</v>
      </c>
      <c r="K20" s="5">
        <v>75.5</v>
      </c>
      <c r="L20" s="5">
        <v>79.75186104218362</v>
      </c>
      <c r="M20" s="5">
        <v>78.2716049382716</v>
      </c>
      <c r="N20" s="5">
        <v>76.63414634146342</v>
      </c>
      <c r="O20" s="5">
        <v>76.65</v>
      </c>
    </row>
    <row r="21" spans="1:15" ht="12.75">
      <c r="A21" s="13">
        <v>16</v>
      </c>
      <c r="B21" s="37"/>
      <c r="C21" s="322" t="s">
        <v>483</v>
      </c>
      <c r="D21" s="13"/>
      <c r="E21" s="42">
        <f t="shared" si="0"/>
        <v>76.75404727782978</v>
      </c>
      <c r="F21" s="13">
        <v>5</v>
      </c>
      <c r="G21" s="42">
        <v>76.73965936739658</v>
      </c>
      <c r="H21" s="333">
        <v>78.12192723697149</v>
      </c>
      <c r="I21" s="333">
        <v>75.0738916256158</v>
      </c>
      <c r="J21" s="42">
        <v>78.1725888324873</v>
      </c>
      <c r="K21" s="42">
        <v>77</v>
      </c>
      <c r="L21" s="42">
        <v>79.69592937714566</v>
      </c>
      <c r="M21" s="42">
        <v>75.5272192251103</v>
      </c>
      <c r="N21" s="42">
        <v>74.1031941031941</v>
      </c>
      <c r="O21" s="42">
        <v>76.3520157325467</v>
      </c>
    </row>
    <row r="22" spans="1:15" ht="12.75">
      <c r="A22" s="1">
        <v>17</v>
      </c>
      <c r="B22" s="59"/>
      <c r="C22" s="321" t="s">
        <v>484</v>
      </c>
      <c r="D22" s="1"/>
      <c r="E22" s="5">
        <f t="shared" si="0"/>
        <v>77.12752463354394</v>
      </c>
      <c r="F22" s="1">
        <v>3</v>
      </c>
      <c r="G22" s="5">
        <v>74.76635514018693</v>
      </c>
      <c r="H22" s="116">
        <v>78.2350024789291</v>
      </c>
      <c r="I22" s="116">
        <v>75.4455445544555</v>
      </c>
      <c r="J22" s="5">
        <v>78.1725888324873</v>
      </c>
      <c r="K22" s="5">
        <v>77.11442786069654</v>
      </c>
      <c r="L22" s="5">
        <v>79.16459472899055</v>
      </c>
      <c r="M22" s="5">
        <v>78.0714635340186</v>
      </c>
      <c r="N22" s="5">
        <v>76.4963503649635</v>
      </c>
      <c r="O22" s="5">
        <v>76.68139420716741</v>
      </c>
    </row>
    <row r="23" spans="1:15" ht="12.75">
      <c r="A23" s="294">
        <v>18</v>
      </c>
      <c r="B23" s="288"/>
      <c r="C23" s="321" t="s">
        <v>801</v>
      </c>
      <c r="D23" s="1"/>
      <c r="E23" s="5">
        <f t="shared" si="0"/>
        <v>77.60584274672473</v>
      </c>
      <c r="F23" s="1">
        <v>1</v>
      </c>
      <c r="G23" s="5">
        <v>77.16262975778547</v>
      </c>
      <c r="H23" s="116">
        <v>79.12573673870334</v>
      </c>
      <c r="I23" s="116">
        <v>77.8051181102362</v>
      </c>
      <c r="J23" s="5">
        <v>75.5102040816327</v>
      </c>
      <c r="K23" s="5">
        <v>78</v>
      </c>
      <c r="L23" s="5">
        <v>79.73503434739942</v>
      </c>
      <c r="M23" s="5">
        <v>78.8621873467386</v>
      </c>
      <c r="N23" s="5">
        <v>76.64553876157972</v>
      </c>
      <c r="O23" s="5">
        <v>75.60613557644731</v>
      </c>
    </row>
    <row r="24" spans="1:15" ht="12.75">
      <c r="A24" s="294">
        <v>19</v>
      </c>
      <c r="B24" s="288"/>
      <c r="C24" s="319" t="s">
        <v>803</v>
      </c>
      <c r="D24" s="1"/>
      <c r="E24" s="5">
        <f t="shared" si="0"/>
        <v>75.74490598194188</v>
      </c>
      <c r="F24" s="1">
        <v>10</v>
      </c>
      <c r="G24" s="5">
        <v>75.69818716315531</v>
      </c>
      <c r="H24" s="116">
        <v>78.08626673277145</v>
      </c>
      <c r="I24" s="116">
        <v>74.7658945293248</v>
      </c>
      <c r="J24" s="5">
        <v>77.1573604060914</v>
      </c>
      <c r="K24" s="5">
        <v>72.13930348258707</v>
      </c>
      <c r="L24" s="5">
        <v>79.05982905982907</v>
      </c>
      <c r="M24" s="5">
        <v>77.1102284011917</v>
      </c>
      <c r="N24" s="5">
        <v>73.53086419753087</v>
      </c>
      <c r="O24" s="5">
        <v>74.1562198649952</v>
      </c>
    </row>
    <row r="25" spans="1:15" ht="12.75">
      <c r="A25" s="299">
        <v>20</v>
      </c>
      <c r="B25" s="320"/>
      <c r="C25" s="317" t="s">
        <v>203</v>
      </c>
      <c r="D25" s="13"/>
      <c r="E25" s="42">
        <f t="shared" si="0"/>
        <v>75.47639136706226</v>
      </c>
      <c r="F25" s="13">
        <v>11</v>
      </c>
      <c r="G25" s="42">
        <v>74.83966452886037</v>
      </c>
      <c r="H25" s="333">
        <v>74.85380116959064</v>
      </c>
      <c r="I25" s="333">
        <v>75</v>
      </c>
      <c r="J25" s="42">
        <v>74.8717948717949</v>
      </c>
      <c r="K25" s="42">
        <v>75.62189054726369</v>
      </c>
      <c r="L25" s="42">
        <v>79.02439024390246</v>
      </c>
      <c r="M25" s="42">
        <v>77.1755345599204</v>
      </c>
      <c r="N25" s="42">
        <v>73.24561403508771</v>
      </c>
      <c r="O25" s="42">
        <v>74.65483234714004</v>
      </c>
    </row>
    <row r="26" spans="1:15" ht="12.75">
      <c r="A26" s="294">
        <v>21</v>
      </c>
      <c r="B26" s="288"/>
      <c r="C26" s="319" t="s">
        <v>205</v>
      </c>
      <c r="D26" s="1"/>
      <c r="E26" s="5">
        <f t="shared" si="0"/>
        <v>76.22293846619502</v>
      </c>
      <c r="F26" s="1">
        <v>8</v>
      </c>
      <c r="G26" s="5">
        <v>75.31584062196308</v>
      </c>
      <c r="H26" s="116">
        <v>79.26108374384238</v>
      </c>
      <c r="I26" s="116">
        <v>73.6166007905138</v>
      </c>
      <c r="J26" s="5">
        <v>78.0612244897959</v>
      </c>
      <c r="K26" s="5">
        <v>76.5</v>
      </c>
      <c r="L26" s="5">
        <v>77.49627421758571</v>
      </c>
      <c r="M26" s="5">
        <v>76.4100049043649</v>
      </c>
      <c r="N26" s="5">
        <v>74.03369672943509</v>
      </c>
      <c r="O26" s="5">
        <v>75.31172069825438</v>
      </c>
    </row>
    <row r="27" spans="1:15" ht="12.75">
      <c r="A27" s="294">
        <v>22</v>
      </c>
      <c r="B27" s="288"/>
      <c r="C27" s="314" t="s">
        <v>493</v>
      </c>
      <c r="D27" s="1"/>
      <c r="E27" s="5">
        <f t="shared" si="0"/>
        <v>72.52977068547514</v>
      </c>
      <c r="F27" s="1">
        <v>30</v>
      </c>
      <c r="G27" s="5">
        <v>72.52475247524752</v>
      </c>
      <c r="H27" s="116">
        <v>76.50273224043717</v>
      </c>
      <c r="I27" s="116">
        <v>74.2632612966601</v>
      </c>
      <c r="J27" s="5">
        <v>75</v>
      </c>
      <c r="K27" s="5">
        <v>64.5</v>
      </c>
      <c r="L27" s="5">
        <v>76.74074074074075</v>
      </c>
      <c r="M27" s="5">
        <v>75.2970297029703</v>
      </c>
      <c r="N27" s="5">
        <v>63.46826586706648</v>
      </c>
      <c r="O27" s="5">
        <v>74.47115384615384</v>
      </c>
    </row>
    <row r="28" spans="1:15" ht="12.75">
      <c r="A28" s="294">
        <v>23</v>
      </c>
      <c r="B28" s="288"/>
      <c r="C28" s="321" t="s">
        <v>486</v>
      </c>
      <c r="D28" s="1"/>
      <c r="E28" s="5">
        <f t="shared" si="0"/>
        <v>72.83589534861945</v>
      </c>
      <c r="F28" s="1">
        <v>29</v>
      </c>
      <c r="G28" s="5">
        <v>71.16806308526368</v>
      </c>
      <c r="H28" s="116">
        <v>75.64356435643565</v>
      </c>
      <c r="I28" s="116">
        <v>72.0158494304111</v>
      </c>
      <c r="J28" s="5">
        <v>71.8592964824121</v>
      </c>
      <c r="K28" s="5">
        <v>68</v>
      </c>
      <c r="L28" s="5">
        <v>75.1106738809641</v>
      </c>
      <c r="M28" s="5">
        <v>76.0194174757282</v>
      </c>
      <c r="N28" s="5">
        <v>71.53465346534654</v>
      </c>
      <c r="O28" s="5">
        <v>74.17153996101365</v>
      </c>
    </row>
    <row r="29" spans="1:15" ht="12.75">
      <c r="A29" s="299">
        <v>24</v>
      </c>
      <c r="B29" s="320"/>
      <c r="C29" s="322" t="s">
        <v>487</v>
      </c>
      <c r="D29" s="13"/>
      <c r="E29" s="42">
        <f t="shared" si="0"/>
        <v>73.67211765529936</v>
      </c>
      <c r="F29" s="13">
        <v>25</v>
      </c>
      <c r="G29" s="42">
        <v>73.17073170731709</v>
      </c>
      <c r="H29" s="333">
        <v>74.6458231558378</v>
      </c>
      <c r="I29" s="333">
        <v>74.7681795998048</v>
      </c>
      <c r="J29" s="42">
        <v>73.0964467005076</v>
      </c>
      <c r="K29" s="42">
        <v>73.63184079601992</v>
      </c>
      <c r="L29" s="42">
        <v>77.46062992125985</v>
      </c>
      <c r="M29" s="42">
        <v>74.4186046511628</v>
      </c>
      <c r="N29" s="42">
        <v>68.35380835380835</v>
      </c>
      <c r="O29" s="42">
        <v>73.50299401197606</v>
      </c>
    </row>
    <row r="30" spans="1:15" ht="12.75">
      <c r="A30" s="294">
        <v>25</v>
      </c>
      <c r="B30" s="288"/>
      <c r="C30" s="321" t="s">
        <v>488</v>
      </c>
      <c r="D30" s="1"/>
      <c r="E30" s="5">
        <f t="shared" si="0"/>
        <v>74.92857356597254</v>
      </c>
      <c r="F30" s="1">
        <v>15</v>
      </c>
      <c r="G30" s="5">
        <v>74.6444335458558</v>
      </c>
      <c r="H30" s="116">
        <v>74.6444335458558</v>
      </c>
      <c r="I30" s="116">
        <v>74.8898678414097</v>
      </c>
      <c r="J30" s="5">
        <v>72.2222222222222</v>
      </c>
      <c r="K30" s="5">
        <v>76</v>
      </c>
      <c r="L30" s="5">
        <v>78.91791044776119</v>
      </c>
      <c r="M30" s="5">
        <v>75.4930966469428</v>
      </c>
      <c r="N30" s="5">
        <v>73.36609336609337</v>
      </c>
      <c r="O30" s="5">
        <v>74.17910447761196</v>
      </c>
    </row>
    <row r="31" spans="1:15" ht="12.75">
      <c r="A31" s="294">
        <v>26</v>
      </c>
      <c r="B31" s="288"/>
      <c r="C31" s="321" t="s">
        <v>489</v>
      </c>
      <c r="D31" s="1"/>
      <c r="E31" s="5">
        <f t="shared" si="0"/>
        <v>73.4920958094815</v>
      </c>
      <c r="F31" s="1">
        <v>26</v>
      </c>
      <c r="G31" s="5">
        <v>75.41707556427872</v>
      </c>
      <c r="H31" s="116">
        <v>74.16502946954814</v>
      </c>
      <c r="I31" s="116">
        <v>74.4691358024691</v>
      </c>
      <c r="J31" s="5">
        <v>73.0964467005076</v>
      </c>
      <c r="K31" s="5">
        <v>72</v>
      </c>
      <c r="L31" s="5">
        <v>76.71428571428571</v>
      </c>
      <c r="M31" s="5">
        <v>74.3908503232223</v>
      </c>
      <c r="N31" s="5">
        <v>70.29556650246306</v>
      </c>
      <c r="O31" s="5">
        <v>70.88047220855879</v>
      </c>
    </row>
    <row r="32" spans="1:15" ht="12.75">
      <c r="A32" s="294">
        <v>27</v>
      </c>
      <c r="B32" s="288"/>
      <c r="C32" s="293" t="s">
        <v>207</v>
      </c>
      <c r="D32" s="1"/>
      <c r="E32" s="5">
        <f t="shared" si="0"/>
        <v>75.14433846783889</v>
      </c>
      <c r="F32" s="1">
        <v>13</v>
      </c>
      <c r="G32" s="5">
        <v>72.59803921568628</v>
      </c>
      <c r="H32" s="116">
        <v>76.5788165091994</v>
      </c>
      <c r="I32" s="116">
        <v>74.3818001978239</v>
      </c>
      <c r="J32" s="5">
        <v>75.5</v>
      </c>
      <c r="K32" s="5">
        <v>75.12437810945275</v>
      </c>
      <c r="L32" s="5">
        <v>77.3391812865497</v>
      </c>
      <c r="M32" s="5">
        <v>77.4193548387097</v>
      </c>
      <c r="N32" s="5">
        <v>72.28501228501229</v>
      </c>
      <c r="O32" s="5">
        <v>75.07246376811595</v>
      </c>
    </row>
    <row r="33" spans="1:15" ht="12.75">
      <c r="A33" s="299">
        <v>28</v>
      </c>
      <c r="B33" s="320"/>
      <c r="C33" s="320" t="s">
        <v>315</v>
      </c>
      <c r="D33" s="13"/>
      <c r="E33" s="42">
        <f t="shared" si="0"/>
        <v>74.42496970950691</v>
      </c>
      <c r="F33" s="13">
        <v>18</v>
      </c>
      <c r="G33" s="365">
        <v>72.9406130268199</v>
      </c>
      <c r="H33" s="333">
        <v>77.24815724815724</v>
      </c>
      <c r="I33" s="333">
        <v>72.7807748896518</v>
      </c>
      <c r="J33" s="42">
        <v>73.9795918367347</v>
      </c>
      <c r="K33" s="42">
        <v>77</v>
      </c>
      <c r="L33" s="42">
        <v>75.28311176760216</v>
      </c>
      <c r="M33" s="42">
        <v>75.196463654224</v>
      </c>
      <c r="N33" s="42">
        <v>72.72274763563964</v>
      </c>
      <c r="O33" s="42">
        <v>72.67326732673267</v>
      </c>
    </row>
    <row r="34" spans="1:15" ht="12.75">
      <c r="A34" s="294">
        <v>29</v>
      </c>
      <c r="B34" s="288"/>
      <c r="C34" s="314" t="s">
        <v>494</v>
      </c>
      <c r="D34" s="1"/>
      <c r="E34" s="5">
        <f t="shared" si="0"/>
        <v>71.25855500103519</v>
      </c>
      <c r="F34" s="1">
        <v>36</v>
      </c>
      <c r="G34" s="366">
        <v>70.8453410182517</v>
      </c>
      <c r="H34" s="116">
        <v>74.74048442906573</v>
      </c>
      <c r="I34" s="366">
        <v>68.35806606031593</v>
      </c>
      <c r="J34" s="5">
        <v>71.2121212121212</v>
      </c>
      <c r="K34" s="5">
        <v>68.5</v>
      </c>
      <c r="L34" s="5">
        <v>76.96879643387815</v>
      </c>
      <c r="M34" s="5">
        <v>72.4409448818898</v>
      </c>
      <c r="N34" s="5">
        <v>67.88537549407116</v>
      </c>
      <c r="O34" s="5">
        <v>70.37586547972306</v>
      </c>
    </row>
    <row r="35" spans="1:15" ht="12.75">
      <c r="A35" s="294">
        <v>30</v>
      </c>
      <c r="B35" s="327"/>
      <c r="C35" s="321" t="s">
        <v>490</v>
      </c>
      <c r="D35" s="1"/>
      <c r="E35" s="5">
        <f t="shared" si="0"/>
        <v>72.19613565954384</v>
      </c>
      <c r="F35" s="1">
        <v>31</v>
      </c>
      <c r="G35" s="5">
        <v>73.20388349514563</v>
      </c>
      <c r="H35" s="116">
        <v>73.02211302211302</v>
      </c>
      <c r="I35" s="366">
        <v>70.4377766847024</v>
      </c>
      <c r="J35" s="5">
        <v>73.6040609137056</v>
      </c>
      <c r="K35" s="5">
        <v>70.64676616915423</v>
      </c>
      <c r="L35" s="5">
        <v>76.73267326732673</v>
      </c>
      <c r="M35" s="5">
        <v>74.98776309349</v>
      </c>
      <c r="N35" s="5">
        <v>63.92467789890982</v>
      </c>
      <c r="O35" s="5">
        <v>73.20550639134711</v>
      </c>
    </row>
    <row r="36" spans="1:15" ht="12.75">
      <c r="A36" s="294">
        <v>31</v>
      </c>
      <c r="B36" s="288"/>
      <c r="C36" s="293" t="s">
        <v>317</v>
      </c>
      <c r="D36" s="1"/>
      <c r="E36" s="5">
        <f t="shared" si="0"/>
        <v>74.10186002787637</v>
      </c>
      <c r="F36" s="1">
        <v>21</v>
      </c>
      <c r="G36" s="5">
        <v>70.23164120256284</v>
      </c>
      <c r="H36" s="116">
        <v>73.74573794447151</v>
      </c>
      <c r="I36" s="366">
        <v>74.592994573261</v>
      </c>
      <c r="J36" s="5">
        <v>75.5102040816327</v>
      </c>
      <c r="K36" s="5">
        <v>72.636815920398</v>
      </c>
      <c r="L36" s="5">
        <v>76.26705653021442</v>
      </c>
      <c r="M36" s="5">
        <v>75.3573188762937</v>
      </c>
      <c r="N36" s="5">
        <v>74.18412079883097</v>
      </c>
      <c r="O36" s="5">
        <v>74.39085032322227</v>
      </c>
    </row>
    <row r="37" spans="1:16" ht="12.75">
      <c r="A37" s="299">
        <v>32</v>
      </c>
      <c r="B37" s="37"/>
      <c r="C37" s="320" t="s">
        <v>347</v>
      </c>
      <c r="D37" s="13"/>
      <c r="E37" s="42">
        <f t="shared" si="0"/>
        <v>72.9706668148965</v>
      </c>
      <c r="F37" s="13">
        <v>28</v>
      </c>
      <c r="G37" s="42">
        <v>70.91988130563799</v>
      </c>
      <c r="H37" s="333">
        <v>74.60159362549801</v>
      </c>
      <c r="I37" s="365">
        <v>69.57787481804947</v>
      </c>
      <c r="J37" s="42">
        <v>72.2222222222222</v>
      </c>
      <c r="K37" s="42">
        <v>72.13930348258707</v>
      </c>
      <c r="L37" s="42">
        <v>76.5625</v>
      </c>
      <c r="M37" s="42">
        <v>74.1413150147203</v>
      </c>
      <c r="N37" s="42">
        <v>73.7721021611002</v>
      </c>
      <c r="O37" s="42">
        <v>72.79920870425322</v>
      </c>
      <c r="P37" s="30"/>
    </row>
    <row r="38" spans="1:16" ht="12.75">
      <c r="A38" s="294">
        <v>33</v>
      </c>
      <c r="B38" s="288"/>
      <c r="C38" s="288" t="s">
        <v>166</v>
      </c>
      <c r="D38" s="12"/>
      <c r="E38" s="5">
        <f t="shared" si="0"/>
        <v>77.10555601134885</v>
      </c>
      <c r="F38" s="1">
        <v>4</v>
      </c>
      <c r="G38" s="5">
        <v>76.24254473161034</v>
      </c>
      <c r="H38" s="116">
        <v>77.56315007429421</v>
      </c>
      <c r="I38" s="116">
        <v>75.136476426799</v>
      </c>
      <c r="J38" s="5">
        <v>76.6497461928934</v>
      </c>
      <c r="K38" s="5">
        <v>76.5</v>
      </c>
      <c r="L38" s="5">
        <v>77.88461538461539</v>
      </c>
      <c r="M38" s="5">
        <v>80.0893743793446</v>
      </c>
      <c r="N38" s="5">
        <v>75.96201899050476</v>
      </c>
      <c r="O38" s="5">
        <v>77.92207792207793</v>
      </c>
      <c r="P38" s="30"/>
    </row>
    <row r="39" spans="1:16" ht="12.75">
      <c r="A39" s="294">
        <v>34</v>
      </c>
      <c r="B39" s="288"/>
      <c r="C39" s="293" t="s">
        <v>160</v>
      </c>
      <c r="D39" s="12"/>
      <c r="E39" s="5">
        <f t="shared" si="0"/>
        <v>75.27540686623138</v>
      </c>
      <c r="F39" s="1">
        <v>12</v>
      </c>
      <c r="G39" s="5">
        <v>74.52041318248894</v>
      </c>
      <c r="H39" s="116">
        <v>78.52579852579854</v>
      </c>
      <c r="I39" s="116">
        <v>74.9505928853755</v>
      </c>
      <c r="J39" s="5">
        <v>76.0204081632653</v>
      </c>
      <c r="K39" s="5">
        <v>71.14427860696519</v>
      </c>
      <c r="L39" s="5">
        <v>77.03418391911411</v>
      </c>
      <c r="M39" s="5">
        <v>74.1362290227049</v>
      </c>
      <c r="N39" s="5">
        <v>74.1031941031941</v>
      </c>
      <c r="O39" s="5">
        <v>77.04356338717572</v>
      </c>
      <c r="P39" s="30"/>
    </row>
    <row r="40" spans="1:16" ht="12.75">
      <c r="A40" s="294">
        <v>35</v>
      </c>
      <c r="B40" s="288"/>
      <c r="C40" s="293" t="s">
        <v>496</v>
      </c>
      <c r="D40" s="12"/>
      <c r="E40" s="5">
        <f t="shared" si="0"/>
        <v>73.72546987818501</v>
      </c>
      <c r="F40" s="1">
        <v>24</v>
      </c>
      <c r="G40" s="5">
        <v>71.11770524233432</v>
      </c>
      <c r="H40" s="116">
        <v>74.41975308641975</v>
      </c>
      <c r="I40" s="116">
        <v>70.5190989226249</v>
      </c>
      <c r="J40" s="5">
        <v>76.6497461928934</v>
      </c>
      <c r="K40" s="5">
        <v>72.5</v>
      </c>
      <c r="L40" s="5">
        <v>79.25170068027212</v>
      </c>
      <c r="M40" s="5">
        <v>74.3236596163305</v>
      </c>
      <c r="N40" s="5">
        <v>72.97297297297297</v>
      </c>
      <c r="O40" s="5">
        <v>71.7745921898171</v>
      </c>
      <c r="P40" s="30"/>
    </row>
    <row r="41" spans="1:15" ht="13.5" thickBot="1">
      <c r="A41" s="289">
        <v>36</v>
      </c>
      <c r="B41" s="40"/>
      <c r="C41" s="290" t="s">
        <v>495</v>
      </c>
      <c r="D41" s="41"/>
      <c r="E41" s="46">
        <f t="shared" si="0"/>
        <v>74.95643211371868</v>
      </c>
      <c r="F41" s="41">
        <v>14</v>
      </c>
      <c r="G41" s="46">
        <v>70.02923976608187</v>
      </c>
      <c r="H41" s="46">
        <v>75.51622418879057</v>
      </c>
      <c r="I41" s="46">
        <v>76.926853215513</v>
      </c>
      <c r="J41" s="46">
        <v>73.0964467005076</v>
      </c>
      <c r="K41" s="46">
        <v>75.12437810945275</v>
      </c>
      <c r="L41" s="46">
        <v>75.75024201355276</v>
      </c>
      <c r="M41" s="46">
        <v>77.891156462585</v>
      </c>
      <c r="N41" s="46">
        <v>74.2170105388155</v>
      </c>
      <c r="O41" s="46">
        <v>76.05633802816901</v>
      </c>
    </row>
    <row r="42" spans="1:15" s="3" customFormat="1" ht="13.5" thickTop="1">
      <c r="A42" s="5"/>
      <c r="D42" s="5"/>
      <c r="E42" s="62"/>
      <c r="F42" s="116"/>
      <c r="G42" s="62"/>
      <c r="H42" s="62"/>
      <c r="I42" s="62"/>
      <c r="J42" s="62"/>
      <c r="K42" s="62"/>
      <c r="L42" s="62"/>
      <c r="M42" s="62"/>
      <c r="N42" s="62"/>
      <c r="O42" s="122"/>
    </row>
    <row r="43" spans="2:15" ht="12.75">
      <c r="B43" s="59"/>
      <c r="C43" s="2" t="s">
        <v>861</v>
      </c>
      <c r="D43" s="1"/>
      <c r="E43" s="116">
        <f>AVERAGE(E6:E41)</f>
        <v>74.44944569426985</v>
      </c>
      <c r="F43" s="107"/>
      <c r="G43" s="116">
        <f aca="true" t="shared" si="1" ref="G43:O43">AVERAGE(G6:G41)</f>
        <v>73.76961982956884</v>
      </c>
      <c r="H43" s="116">
        <f t="shared" si="1"/>
        <v>75.87591414527638</v>
      </c>
      <c r="I43" s="116">
        <f>AVERAGE(I6:I41)</f>
        <v>74.072358707306</v>
      </c>
      <c r="J43" s="116">
        <f>AVERAGE(J6:J41)</f>
        <v>74.0464015722638</v>
      </c>
      <c r="K43" s="116">
        <f>AVERAGE(K6:K41)</f>
        <v>73.37376093939986</v>
      </c>
      <c r="L43" s="116">
        <f t="shared" si="1"/>
        <v>77.30352993466545</v>
      </c>
      <c r="M43" s="116">
        <f t="shared" si="1"/>
        <v>75.72231734478758</v>
      </c>
      <c r="N43" s="116">
        <f t="shared" si="1"/>
        <v>71.90655324242378</v>
      </c>
      <c r="O43" s="116">
        <f t="shared" si="1"/>
        <v>73.97455553273704</v>
      </c>
    </row>
    <row r="44" spans="2:14" ht="12.75">
      <c r="B44" s="59"/>
      <c r="C44" s="59"/>
      <c r="D44" s="1"/>
      <c r="E44" s="1"/>
      <c r="F44" s="376"/>
      <c r="G44" s="376"/>
      <c r="H44" s="376"/>
      <c r="I44" s="376"/>
      <c r="J44" s="376"/>
      <c r="K44" s="376"/>
      <c r="L44" s="376"/>
      <c r="M44" s="376"/>
      <c r="N44" s="376"/>
    </row>
    <row r="45" spans="2:14" ht="12.75">
      <c r="B45" s="59"/>
      <c r="C45" s="378" t="s">
        <v>639</v>
      </c>
      <c r="D45" s="1"/>
      <c r="E45" s="1"/>
      <c r="F45" s="376"/>
      <c r="G45" s="376"/>
      <c r="H45" s="376"/>
      <c r="I45" s="376"/>
      <c r="J45" s="376"/>
      <c r="K45" s="376"/>
      <c r="L45" s="376"/>
      <c r="M45" s="376"/>
      <c r="N45" s="376"/>
    </row>
    <row r="46" spans="2:14" ht="12.75">
      <c r="B46" s="59"/>
      <c r="C46" s="59"/>
      <c r="D46" s="1"/>
      <c r="E46" s="1"/>
      <c r="F46" s="376"/>
      <c r="G46" s="376"/>
      <c r="H46" s="376"/>
      <c r="I46" s="376"/>
      <c r="J46" s="376"/>
      <c r="K46" s="376"/>
      <c r="L46" s="376"/>
      <c r="M46" s="376"/>
      <c r="N46" s="376"/>
    </row>
    <row r="47" spans="2:14" ht="12.75">
      <c r="B47" s="59"/>
      <c r="C47" s="59"/>
      <c r="D47" s="1"/>
      <c r="E47" s="1"/>
      <c r="F47" s="1"/>
      <c r="G47" s="376"/>
      <c r="H47" s="376"/>
      <c r="I47" s="376"/>
      <c r="J47" s="376"/>
      <c r="K47" s="376"/>
      <c r="L47" s="376"/>
      <c r="M47" s="376"/>
      <c r="N47" s="376"/>
    </row>
    <row r="48" spans="3:6" ht="14.25">
      <c r="C48" s="263"/>
      <c r="D48" s="1"/>
      <c r="E48" s="1"/>
      <c r="F48" s="1"/>
    </row>
    <row r="49" spans="3:6" ht="14.25">
      <c r="C49" s="263"/>
      <c r="D49" s="1"/>
      <c r="E49" s="1"/>
      <c r="F49" s="1"/>
    </row>
    <row r="50" spans="3:6" ht="12.75">
      <c r="C50" s="2"/>
      <c r="D50" s="1"/>
      <c r="E50" s="1"/>
      <c r="F50" s="1"/>
    </row>
    <row r="51" spans="3:6" ht="12.75">
      <c r="C51" s="2"/>
      <c r="D51" s="1"/>
      <c r="E51" s="1"/>
      <c r="F51" s="1"/>
    </row>
    <row r="52" spans="3:6" ht="12.75">
      <c r="C52" s="2"/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5"/>
  <headerFooter alignWithMargins="0"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20.7109375" style="0" customWidth="1"/>
    <col min="4" max="4" width="1.28515625" style="0" customWidth="1"/>
    <col min="5" max="6" width="11.421875" style="0" customWidth="1"/>
    <col min="7" max="14" width="6.8515625" style="0" customWidth="1"/>
    <col min="15" max="15" width="8.8515625" style="0" customWidth="1"/>
    <col min="16" max="16" width="11.421875" style="0" customWidth="1"/>
    <col min="17" max="17" width="11.140625" style="0" bestFit="1" customWidth="1"/>
    <col min="18" max="16384" width="11.421875" style="0" customWidth="1"/>
  </cols>
  <sheetData>
    <row r="1" spans="1:15" ht="15">
      <c r="A1" s="472"/>
      <c r="B1" s="24" t="s">
        <v>928</v>
      </c>
      <c r="C1" s="27"/>
      <c r="D1" s="2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27"/>
    </row>
    <row r="2" spans="1:15" ht="15">
      <c r="A2" s="56"/>
      <c r="B2" s="27"/>
      <c r="C2" s="56"/>
      <c r="D2" s="2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27"/>
    </row>
    <row r="3" spans="1:15" ht="15">
      <c r="A3" s="56"/>
      <c r="B3" s="27"/>
      <c r="C3" s="27"/>
      <c r="D3" s="27"/>
      <c r="E3" s="417" t="s">
        <v>587</v>
      </c>
      <c r="F3" s="417" t="s">
        <v>587</v>
      </c>
      <c r="G3" s="417"/>
      <c r="H3" s="417"/>
      <c r="I3" s="417"/>
      <c r="J3" s="417"/>
      <c r="K3" s="417"/>
      <c r="L3" s="417"/>
      <c r="M3" s="417"/>
      <c r="N3" s="417"/>
      <c r="O3" s="27"/>
    </row>
    <row r="4" spans="1:15" ht="15">
      <c r="A4" s="56" t="s">
        <v>518</v>
      </c>
      <c r="B4" s="27"/>
      <c r="C4" s="27" t="s">
        <v>519</v>
      </c>
      <c r="D4" s="27"/>
      <c r="E4" s="417" t="s">
        <v>588</v>
      </c>
      <c r="F4" s="417" t="s">
        <v>682</v>
      </c>
      <c r="G4" s="411" t="s">
        <v>242</v>
      </c>
      <c r="H4" s="417" t="s">
        <v>590</v>
      </c>
      <c r="I4" s="417" t="s">
        <v>593</v>
      </c>
      <c r="J4" s="417" t="s">
        <v>595</v>
      </c>
      <c r="K4" s="417" t="s">
        <v>594</v>
      </c>
      <c r="L4" s="417" t="s">
        <v>591</v>
      </c>
      <c r="M4" s="417" t="s">
        <v>596</v>
      </c>
      <c r="N4" s="417" t="s">
        <v>597</v>
      </c>
      <c r="O4" s="417" t="s">
        <v>771</v>
      </c>
    </row>
    <row r="5" spans="1:15" ht="15.75" thickBot="1">
      <c r="A5" s="409" t="s">
        <v>679</v>
      </c>
      <c r="B5" s="410"/>
      <c r="C5" s="410" t="s">
        <v>680</v>
      </c>
      <c r="D5" s="410"/>
      <c r="E5" s="414" t="s">
        <v>599</v>
      </c>
      <c r="F5" s="414" t="s">
        <v>578</v>
      </c>
      <c r="G5" s="414" t="s">
        <v>561</v>
      </c>
      <c r="H5" s="414" t="s">
        <v>563</v>
      </c>
      <c r="I5" s="414" t="s">
        <v>455</v>
      </c>
      <c r="J5" s="414" t="s">
        <v>456</v>
      </c>
      <c r="K5" s="414" t="s">
        <v>456</v>
      </c>
      <c r="L5" s="414" t="s">
        <v>564</v>
      </c>
      <c r="M5" s="414" t="s">
        <v>457</v>
      </c>
      <c r="N5" s="414" t="s">
        <v>458</v>
      </c>
      <c r="O5" s="473" t="s">
        <v>770</v>
      </c>
    </row>
    <row r="6" spans="1:18" ht="15.75" thickTop="1">
      <c r="A6" s="56">
        <v>1</v>
      </c>
      <c r="B6" s="27"/>
      <c r="C6" s="27" t="s">
        <v>553</v>
      </c>
      <c r="D6" s="56"/>
      <c r="E6" s="417">
        <f aca="true" t="shared" si="0" ref="E6:E41">AVERAGE(G6:O6)</f>
        <v>32.68683105862821</v>
      </c>
      <c r="F6" s="56">
        <v>18</v>
      </c>
      <c r="G6" s="474">
        <v>30.02941176470588</v>
      </c>
      <c r="H6" s="474">
        <v>30.984848484848484</v>
      </c>
      <c r="I6" s="474">
        <v>32.269841269841265</v>
      </c>
      <c r="J6" s="417">
        <v>32.41935483870967</v>
      </c>
      <c r="K6" s="417">
        <v>30.454545454545453</v>
      </c>
      <c r="L6" s="417">
        <v>37.037037037037</v>
      </c>
      <c r="M6" s="417">
        <v>36</v>
      </c>
      <c r="N6" s="417">
        <v>30.8</v>
      </c>
      <c r="O6" s="417">
        <v>34.1864406779661</v>
      </c>
      <c r="P6" s="376"/>
      <c r="Q6" s="377"/>
      <c r="R6" s="377"/>
    </row>
    <row r="7" spans="1:18" ht="15">
      <c r="A7" s="56">
        <v>2</v>
      </c>
      <c r="B7" s="27"/>
      <c r="C7" s="27" t="s">
        <v>555</v>
      </c>
      <c r="D7" s="56"/>
      <c r="E7" s="417">
        <f t="shared" si="0"/>
        <v>30.77229728443166</v>
      </c>
      <c r="F7" s="56">
        <v>28</v>
      </c>
      <c r="G7" s="474">
        <v>34.13333333333333</v>
      </c>
      <c r="H7" s="474">
        <v>29.573529411764707</v>
      </c>
      <c r="I7" s="474">
        <v>30.298507462686565</v>
      </c>
      <c r="J7" s="417">
        <v>30.303030303030305</v>
      </c>
      <c r="K7" s="417">
        <v>29.11764705882353</v>
      </c>
      <c r="L7" s="417">
        <v>32.7868852459016</v>
      </c>
      <c r="M7" s="417">
        <v>31.71875</v>
      </c>
      <c r="N7" s="417">
        <v>28.54929577464789</v>
      </c>
      <c r="O7" s="417">
        <v>30.469696969696972</v>
      </c>
      <c r="P7" s="376"/>
      <c r="Q7" s="377"/>
      <c r="R7" s="377"/>
    </row>
    <row r="8" spans="1:18" ht="15">
      <c r="A8" s="56">
        <v>3</v>
      </c>
      <c r="B8" s="27"/>
      <c r="C8" s="437" t="s">
        <v>491</v>
      </c>
      <c r="D8" s="56"/>
      <c r="E8" s="417">
        <f t="shared" si="0"/>
        <v>30.297246526815893</v>
      </c>
      <c r="F8" s="56">
        <v>31</v>
      </c>
      <c r="G8" s="474">
        <v>32.15625</v>
      </c>
      <c r="H8" s="474">
        <v>28.108</v>
      </c>
      <c r="I8" s="474">
        <v>27</v>
      </c>
      <c r="J8" s="417">
        <v>33.333333333333336</v>
      </c>
      <c r="K8" s="417">
        <v>28.309859154929576</v>
      </c>
      <c r="L8" s="417">
        <v>35.517241379310306</v>
      </c>
      <c r="M8" s="417">
        <v>35.70175438596492</v>
      </c>
      <c r="N8" s="417">
        <v>25.54878048780488</v>
      </c>
      <c r="O8" s="417">
        <v>27</v>
      </c>
      <c r="P8" s="376"/>
      <c r="Q8" s="377"/>
      <c r="R8" s="377"/>
    </row>
    <row r="9" spans="1:18" ht="15">
      <c r="A9" s="412">
        <v>4</v>
      </c>
      <c r="B9" s="439"/>
      <c r="C9" s="438" t="s">
        <v>659</v>
      </c>
      <c r="D9" s="412"/>
      <c r="E9" s="413">
        <f t="shared" si="0"/>
        <v>30.642684410448453</v>
      </c>
      <c r="F9" s="412">
        <v>29</v>
      </c>
      <c r="G9" s="475">
        <v>29.67647058823529</v>
      </c>
      <c r="H9" s="475">
        <v>27.671232876712327</v>
      </c>
      <c r="I9" s="475">
        <v>30.93846153846154</v>
      </c>
      <c r="J9" s="413">
        <v>33.220338983050844</v>
      </c>
      <c r="K9" s="413">
        <v>33.898305084745765</v>
      </c>
      <c r="L9" s="413">
        <v>33.135593220339004</v>
      </c>
      <c r="M9" s="413">
        <v>34.779661016949156</v>
      </c>
      <c r="N9" s="413">
        <v>27.44</v>
      </c>
      <c r="O9" s="413">
        <v>25.024096385542165</v>
      </c>
      <c r="P9" s="376"/>
      <c r="Q9" s="377"/>
      <c r="R9" s="377"/>
    </row>
    <row r="10" spans="1:18" ht="15">
      <c r="A10" s="56">
        <v>5</v>
      </c>
      <c r="B10" s="27"/>
      <c r="C10" s="442" t="s">
        <v>660</v>
      </c>
      <c r="D10" s="56"/>
      <c r="E10" s="417">
        <f t="shared" si="0"/>
        <v>31.862396322032925</v>
      </c>
      <c r="F10" s="56">
        <v>22</v>
      </c>
      <c r="G10" s="474">
        <v>34.13333333333333</v>
      </c>
      <c r="H10" s="474">
        <v>31.920634920634924</v>
      </c>
      <c r="I10" s="474">
        <v>28.942857142857143</v>
      </c>
      <c r="J10" s="417">
        <v>29.402985074626866</v>
      </c>
      <c r="K10" s="417">
        <v>30.9375</v>
      </c>
      <c r="L10" s="417">
        <v>35.2631578947368</v>
      </c>
      <c r="M10" s="417">
        <v>35.50877192982456</v>
      </c>
      <c r="N10" s="417">
        <v>30.358208955223876</v>
      </c>
      <c r="O10" s="417">
        <v>30.294117647058826</v>
      </c>
      <c r="P10" s="376"/>
      <c r="Q10" s="377"/>
      <c r="R10" s="377"/>
    </row>
    <row r="11" spans="1:18" ht="15">
      <c r="A11" s="56">
        <v>6</v>
      </c>
      <c r="B11" s="27"/>
      <c r="C11" s="442" t="s">
        <v>481</v>
      </c>
      <c r="D11" s="56"/>
      <c r="E11" s="417">
        <f t="shared" si="0"/>
        <v>31.687804055718555</v>
      </c>
      <c r="F11" s="56">
        <v>27</v>
      </c>
      <c r="G11" s="474">
        <v>31.96875</v>
      </c>
      <c r="H11" s="474">
        <v>30.074626865671643</v>
      </c>
      <c r="I11" s="474">
        <v>29.391304347826086</v>
      </c>
      <c r="J11" s="417">
        <v>32.833333333333336</v>
      </c>
      <c r="K11" s="417">
        <v>33.5</v>
      </c>
      <c r="L11" s="417">
        <v>33.2786885245902</v>
      </c>
      <c r="M11" s="417">
        <v>34.33898305084745</v>
      </c>
      <c r="N11" s="417">
        <v>28.450704225352112</v>
      </c>
      <c r="O11" s="417">
        <v>31.35384615384615</v>
      </c>
      <c r="P11" s="376"/>
      <c r="Q11" s="377"/>
      <c r="R11" s="377"/>
    </row>
    <row r="12" spans="1:18" ht="15">
      <c r="A12" s="56">
        <v>7</v>
      </c>
      <c r="B12" s="27"/>
      <c r="C12" s="416" t="s">
        <v>791</v>
      </c>
      <c r="D12" s="56"/>
      <c r="E12" s="417">
        <f t="shared" si="0"/>
        <v>33.102118956794385</v>
      </c>
      <c r="F12" s="56">
        <v>16</v>
      </c>
      <c r="G12" s="474">
        <v>34.75862068965517</v>
      </c>
      <c r="H12" s="474">
        <v>33.633333333333326</v>
      </c>
      <c r="I12" s="474">
        <v>31.765625</v>
      </c>
      <c r="J12" s="417">
        <v>32.666666666666664</v>
      </c>
      <c r="K12" s="417">
        <v>30.606060606060606</v>
      </c>
      <c r="L12" s="417">
        <v>34.9491525423729</v>
      </c>
      <c r="M12" s="417">
        <v>35.15517241379311</v>
      </c>
      <c r="N12" s="417">
        <v>29.173913043478258</v>
      </c>
      <c r="O12" s="417">
        <v>35.21052631578948</v>
      </c>
      <c r="P12" s="376"/>
      <c r="Q12" s="377"/>
      <c r="R12" s="377"/>
    </row>
    <row r="13" spans="1:18" ht="15">
      <c r="A13" s="412">
        <v>8</v>
      </c>
      <c r="B13" s="439"/>
      <c r="C13" s="439" t="s">
        <v>793</v>
      </c>
      <c r="D13" s="412"/>
      <c r="E13" s="413">
        <f t="shared" si="0"/>
        <v>31.734011152239493</v>
      </c>
      <c r="F13" s="412">
        <v>25</v>
      </c>
      <c r="G13" s="475">
        <v>32.564516129032256</v>
      </c>
      <c r="H13" s="475">
        <v>31.640625</v>
      </c>
      <c r="I13" s="475">
        <v>30.5</v>
      </c>
      <c r="J13" s="413">
        <v>32.459016393442624</v>
      </c>
      <c r="K13" s="413">
        <v>29.6969696969697</v>
      </c>
      <c r="L13" s="413">
        <v>33.4098360655738</v>
      </c>
      <c r="M13" s="413">
        <v>36.42857142857143</v>
      </c>
      <c r="N13" s="413">
        <v>28.027777777777775</v>
      </c>
      <c r="O13" s="413">
        <v>30.878787878787875</v>
      </c>
      <c r="P13" s="376"/>
      <c r="Q13" s="377"/>
      <c r="R13" s="377"/>
    </row>
    <row r="14" spans="1:18" ht="15">
      <c r="A14" s="56">
        <v>9</v>
      </c>
      <c r="B14" s="27"/>
      <c r="C14" s="437" t="s">
        <v>492</v>
      </c>
      <c r="D14" s="56"/>
      <c r="E14" s="417">
        <f t="shared" si="0"/>
        <v>30.51692540330684</v>
      </c>
      <c r="F14" s="56">
        <v>30</v>
      </c>
      <c r="G14" s="474">
        <v>29.27142857142857</v>
      </c>
      <c r="H14" s="474">
        <v>31.24615384615385</v>
      </c>
      <c r="I14" s="474">
        <v>35.24137931034483</v>
      </c>
      <c r="J14" s="417">
        <v>26.53333333333333</v>
      </c>
      <c r="K14" s="417">
        <v>28.169014084507044</v>
      </c>
      <c r="L14" s="417">
        <v>35.2660550458716</v>
      </c>
      <c r="M14" s="417">
        <v>35.31578947368421</v>
      </c>
      <c r="N14" s="417">
        <v>26.460526315789476</v>
      </c>
      <c r="O14" s="417">
        <v>27.148648648648646</v>
      </c>
      <c r="P14" s="376"/>
      <c r="Q14" s="377"/>
      <c r="R14" s="377"/>
    </row>
    <row r="15" spans="1:18" ht="15">
      <c r="A15" s="56">
        <v>10</v>
      </c>
      <c r="B15" s="476"/>
      <c r="C15" s="442" t="s">
        <v>482</v>
      </c>
      <c r="D15" s="56"/>
      <c r="E15" s="417">
        <f t="shared" si="0"/>
        <v>29.804372983597766</v>
      </c>
      <c r="F15" s="56">
        <v>33</v>
      </c>
      <c r="G15" s="474">
        <v>31.546875</v>
      </c>
      <c r="H15" s="474">
        <v>29.602941176470587</v>
      </c>
      <c r="I15" s="474">
        <v>27.849315068493148</v>
      </c>
      <c r="J15" s="417">
        <v>33.96551724137931</v>
      </c>
      <c r="K15" s="417">
        <v>26.31578947368421</v>
      </c>
      <c r="L15" s="417">
        <v>31.875</v>
      </c>
      <c r="M15" s="417">
        <v>31.261538461538457</v>
      </c>
      <c r="N15" s="417">
        <v>24.807228915662655</v>
      </c>
      <c r="O15" s="417">
        <v>31.015151515151516</v>
      </c>
      <c r="P15" s="376"/>
      <c r="Q15" s="377"/>
      <c r="R15" s="377"/>
    </row>
    <row r="16" spans="1:18" ht="15">
      <c r="A16" s="56">
        <v>11</v>
      </c>
      <c r="B16" s="27"/>
      <c r="C16" s="416" t="s">
        <v>796</v>
      </c>
      <c r="D16" s="56"/>
      <c r="E16" s="417">
        <f t="shared" si="0"/>
        <v>34.88482752049053</v>
      </c>
      <c r="F16" s="56">
        <v>5</v>
      </c>
      <c r="G16" s="474">
        <v>38.075471698113205</v>
      </c>
      <c r="H16" s="474">
        <v>37.236363636363635</v>
      </c>
      <c r="I16" s="474">
        <v>30.772727272727273</v>
      </c>
      <c r="J16" s="417">
        <v>34.56140350877193</v>
      </c>
      <c r="K16" s="417">
        <v>32.786885245901644</v>
      </c>
      <c r="L16" s="417">
        <v>33.75</v>
      </c>
      <c r="M16" s="417">
        <v>38.82692307692308</v>
      </c>
      <c r="N16" s="417">
        <v>32.234375</v>
      </c>
      <c r="O16" s="417">
        <v>35.719298245614034</v>
      </c>
      <c r="P16" s="376"/>
      <c r="Q16" s="377"/>
      <c r="R16" s="377"/>
    </row>
    <row r="17" spans="1:18" ht="15">
      <c r="A17" s="412">
        <v>12</v>
      </c>
      <c r="B17" s="439"/>
      <c r="C17" s="439" t="s">
        <v>798</v>
      </c>
      <c r="D17" s="412"/>
      <c r="E17" s="413">
        <f t="shared" si="0"/>
        <v>34.81328424699123</v>
      </c>
      <c r="F17" s="412">
        <v>7</v>
      </c>
      <c r="G17" s="475">
        <v>38.264150943396224</v>
      </c>
      <c r="H17" s="475">
        <v>34.03333333333333</v>
      </c>
      <c r="I17" s="475">
        <v>31.88888888888889</v>
      </c>
      <c r="J17" s="413">
        <v>35.35714285714286</v>
      </c>
      <c r="K17" s="413">
        <v>35.08771929824561</v>
      </c>
      <c r="L17" s="413">
        <v>34.4745762711864</v>
      </c>
      <c r="M17" s="413">
        <v>38.056603773584904</v>
      </c>
      <c r="N17" s="413">
        <v>28.657142857142855</v>
      </c>
      <c r="O17" s="413">
        <v>37.5</v>
      </c>
      <c r="P17" s="376"/>
      <c r="Q17" s="377"/>
      <c r="R17" s="377"/>
    </row>
    <row r="18" spans="1:18" ht="15">
      <c r="A18" s="56">
        <v>13</v>
      </c>
      <c r="B18" s="27"/>
      <c r="C18" s="416" t="s">
        <v>799</v>
      </c>
      <c r="D18" s="56"/>
      <c r="E18" s="417">
        <f t="shared" si="0"/>
        <v>32.46576240493463</v>
      </c>
      <c r="F18" s="56">
        <v>20</v>
      </c>
      <c r="G18" s="474">
        <v>35.32758620689655</v>
      </c>
      <c r="H18" s="474">
        <v>31.873015873015873</v>
      </c>
      <c r="I18" s="474">
        <v>34.8448275862069</v>
      </c>
      <c r="J18" s="417">
        <v>32.096774193548384</v>
      </c>
      <c r="K18" s="417">
        <v>33.333333333333336</v>
      </c>
      <c r="L18" s="417">
        <v>31.3125</v>
      </c>
      <c r="M18" s="417">
        <v>34.89655172413793</v>
      </c>
      <c r="N18" s="417">
        <v>27.28</v>
      </c>
      <c r="O18" s="417">
        <v>31.227272727272727</v>
      </c>
      <c r="P18" s="376"/>
      <c r="Q18" s="377"/>
      <c r="R18" s="377"/>
    </row>
    <row r="19" spans="1:18" ht="15">
      <c r="A19" s="56">
        <v>14</v>
      </c>
      <c r="B19" s="27"/>
      <c r="C19" s="437" t="s">
        <v>744</v>
      </c>
      <c r="D19" s="56"/>
      <c r="E19" s="417">
        <f t="shared" si="0"/>
        <v>36.72778667859466</v>
      </c>
      <c r="F19" s="56">
        <v>2</v>
      </c>
      <c r="G19" s="474">
        <v>38.18867924528302</v>
      </c>
      <c r="H19" s="474">
        <v>39.66666666666667</v>
      </c>
      <c r="I19" s="474">
        <v>37.74074074074073</v>
      </c>
      <c r="J19" s="417">
        <v>33.96551724137931</v>
      </c>
      <c r="K19" s="417">
        <v>34.48275862068965</v>
      </c>
      <c r="L19" s="417">
        <v>37</v>
      </c>
      <c r="M19" s="417">
        <v>40.46</v>
      </c>
      <c r="N19" s="417">
        <v>31.453125</v>
      </c>
      <c r="O19" s="417">
        <v>37.59259259259259</v>
      </c>
      <c r="P19" s="376"/>
      <c r="Q19" s="377"/>
      <c r="R19" s="377"/>
    </row>
    <row r="20" spans="1:18" ht="15">
      <c r="A20" s="56">
        <v>15</v>
      </c>
      <c r="B20" s="27"/>
      <c r="C20" s="443" t="s">
        <v>485</v>
      </c>
      <c r="D20" s="56"/>
      <c r="E20" s="417">
        <f t="shared" si="0"/>
        <v>28.867589563913043</v>
      </c>
      <c r="F20" s="56">
        <v>35</v>
      </c>
      <c r="G20" s="474">
        <v>27.648648648648646</v>
      </c>
      <c r="H20" s="474">
        <v>30.19402985074627</v>
      </c>
      <c r="I20" s="474">
        <v>29.28985507246377</v>
      </c>
      <c r="J20" s="417">
        <v>27.5</v>
      </c>
      <c r="K20" s="417">
        <v>26.666666666666668</v>
      </c>
      <c r="L20" s="417">
        <v>32.5</v>
      </c>
      <c r="M20" s="417">
        <v>32.14285714285714</v>
      </c>
      <c r="N20" s="417">
        <v>23.563218390804597</v>
      </c>
      <c r="O20" s="417">
        <v>30.303030303030305</v>
      </c>
      <c r="P20" s="376"/>
      <c r="Q20" s="377"/>
      <c r="R20" s="377"/>
    </row>
    <row r="21" spans="1:18" ht="15">
      <c r="A21" s="412">
        <v>16</v>
      </c>
      <c r="B21" s="439"/>
      <c r="C21" s="444" t="s">
        <v>483</v>
      </c>
      <c r="D21" s="412"/>
      <c r="E21" s="413">
        <f t="shared" si="0"/>
        <v>34.95710951540841</v>
      </c>
      <c r="F21" s="412">
        <v>4</v>
      </c>
      <c r="G21" s="475">
        <v>36.05263157894737</v>
      </c>
      <c r="H21" s="475">
        <v>35.68421052631578</v>
      </c>
      <c r="I21" s="475">
        <v>38.30188679245283</v>
      </c>
      <c r="J21" s="413">
        <v>31.7741935483871</v>
      </c>
      <c r="K21" s="413">
        <v>33.333333333333336</v>
      </c>
      <c r="L21" s="413">
        <v>36.410714285714306</v>
      </c>
      <c r="M21" s="413">
        <v>38.47169811320755</v>
      </c>
      <c r="N21" s="413">
        <v>28.26388888888889</v>
      </c>
      <c r="O21" s="413">
        <v>36.32142857142857</v>
      </c>
      <c r="P21" s="376"/>
      <c r="Q21" s="377"/>
      <c r="R21" s="377"/>
    </row>
    <row r="22" spans="1:18" ht="15">
      <c r="A22" s="56">
        <v>17</v>
      </c>
      <c r="B22" s="476"/>
      <c r="C22" s="443" t="s">
        <v>484</v>
      </c>
      <c r="D22" s="56"/>
      <c r="E22" s="417">
        <f t="shared" si="0"/>
        <v>31.77335655340359</v>
      </c>
      <c r="F22" s="56">
        <v>23</v>
      </c>
      <c r="G22" s="474">
        <v>32.269841269841265</v>
      </c>
      <c r="H22" s="474">
        <v>29.231884057971012</v>
      </c>
      <c r="I22" s="474">
        <v>30.149253731343286</v>
      </c>
      <c r="J22" s="417">
        <v>32.833333333333336</v>
      </c>
      <c r="K22" s="417">
        <v>31.9047619047619</v>
      </c>
      <c r="L22" s="417">
        <v>32.967213114754095</v>
      </c>
      <c r="M22" s="417">
        <v>34.05</v>
      </c>
      <c r="N22" s="417">
        <v>30.22058823529412</v>
      </c>
      <c r="O22" s="417">
        <v>32.33333333333333</v>
      </c>
      <c r="P22" s="376"/>
      <c r="Q22" s="377"/>
      <c r="R22" s="377"/>
    </row>
    <row r="23" spans="1:18" ht="15">
      <c r="A23" s="56">
        <v>18</v>
      </c>
      <c r="B23" s="27"/>
      <c r="C23" s="443" t="s">
        <v>801</v>
      </c>
      <c r="D23" s="56"/>
      <c r="E23" s="417">
        <f t="shared" si="0"/>
        <v>33.90050468127152</v>
      </c>
      <c r="F23" s="56">
        <v>13</v>
      </c>
      <c r="G23" s="474">
        <v>37.46296296296297</v>
      </c>
      <c r="H23" s="474">
        <v>33.37704918032787</v>
      </c>
      <c r="I23" s="474">
        <v>31.75</v>
      </c>
      <c r="J23" s="417">
        <v>29.6969696969697</v>
      </c>
      <c r="K23" s="417">
        <v>34.48275862068965</v>
      </c>
      <c r="L23" s="417">
        <v>38.4528301886792</v>
      </c>
      <c r="M23" s="417">
        <v>38.47169811320755</v>
      </c>
      <c r="N23" s="417">
        <v>25.32098765432099</v>
      </c>
      <c r="O23" s="417">
        <v>36.089285714285715</v>
      </c>
      <c r="P23" s="376"/>
      <c r="Q23" s="377"/>
      <c r="R23" s="377"/>
    </row>
    <row r="24" spans="1:18" ht="15">
      <c r="A24" s="56">
        <v>19</v>
      </c>
      <c r="B24" s="27"/>
      <c r="C24" s="442" t="s">
        <v>803</v>
      </c>
      <c r="D24" s="56"/>
      <c r="E24" s="417">
        <f t="shared" si="0"/>
        <v>29.458432831950137</v>
      </c>
      <c r="F24" s="56">
        <v>34</v>
      </c>
      <c r="G24" s="474">
        <v>29.579710144927535</v>
      </c>
      <c r="H24" s="474">
        <v>28.814285714285713</v>
      </c>
      <c r="I24" s="474">
        <v>27.794520547945204</v>
      </c>
      <c r="J24" s="417">
        <v>30.78125</v>
      </c>
      <c r="K24" s="417">
        <v>27.162162162162158</v>
      </c>
      <c r="L24" s="417">
        <v>33.9677419354839</v>
      </c>
      <c r="M24" s="417">
        <v>31.968253968253965</v>
      </c>
      <c r="N24" s="417">
        <v>25</v>
      </c>
      <c r="O24" s="417">
        <v>30.05797101449275</v>
      </c>
      <c r="P24" s="376"/>
      <c r="Q24" s="377"/>
      <c r="R24" s="377"/>
    </row>
    <row r="25" spans="1:18" ht="15">
      <c r="A25" s="412">
        <v>20</v>
      </c>
      <c r="B25" s="439"/>
      <c r="C25" s="438" t="s">
        <v>203</v>
      </c>
      <c r="D25" s="412"/>
      <c r="E25" s="413">
        <f t="shared" si="0"/>
        <v>40.13743750243938</v>
      </c>
      <c r="F25" s="412">
        <v>1</v>
      </c>
      <c r="G25" s="475">
        <v>41.36734693877551</v>
      </c>
      <c r="H25" s="475">
        <v>40.23529411764706</v>
      </c>
      <c r="I25" s="475">
        <v>34.689655172413794</v>
      </c>
      <c r="J25" s="413">
        <v>39.795918367346935</v>
      </c>
      <c r="K25" s="413">
        <v>41.875</v>
      </c>
      <c r="L25" s="413">
        <v>43.61702127659569</v>
      </c>
      <c r="M25" s="413">
        <v>43.71739130434783</v>
      </c>
      <c r="N25" s="413">
        <v>35.37931034482759</v>
      </c>
      <c r="O25" s="413">
        <v>40.56</v>
      </c>
      <c r="P25" s="376"/>
      <c r="Q25" s="377"/>
      <c r="R25" s="377"/>
    </row>
    <row r="26" spans="1:18" ht="15">
      <c r="A26" s="56">
        <v>21</v>
      </c>
      <c r="B26" s="27"/>
      <c r="C26" s="442" t="s">
        <v>205</v>
      </c>
      <c r="D26" s="56"/>
      <c r="E26" s="417">
        <f t="shared" si="0"/>
        <v>31.983456721262687</v>
      </c>
      <c r="F26" s="56">
        <v>21</v>
      </c>
      <c r="G26" s="474">
        <v>31.661538461538456</v>
      </c>
      <c r="H26" s="474">
        <v>31.23076923076923</v>
      </c>
      <c r="I26" s="474">
        <v>30.666666666666668</v>
      </c>
      <c r="J26" s="417">
        <v>32.131147540983605</v>
      </c>
      <c r="K26" s="417">
        <v>32.25806451612903</v>
      </c>
      <c r="L26" s="417">
        <v>35.9464285714286</v>
      </c>
      <c r="M26" s="417">
        <v>35.15517241379311</v>
      </c>
      <c r="N26" s="417">
        <v>28.422535211267604</v>
      </c>
      <c r="O26" s="417">
        <v>30.378787878787875</v>
      </c>
      <c r="P26" s="376"/>
      <c r="Q26" s="377"/>
      <c r="R26" s="377"/>
    </row>
    <row r="27" spans="1:18" ht="15">
      <c r="A27" s="56">
        <v>22</v>
      </c>
      <c r="B27" s="27"/>
      <c r="C27" s="437" t="s">
        <v>493</v>
      </c>
      <c r="D27" s="56"/>
      <c r="E27" s="417">
        <f t="shared" si="0"/>
        <v>28.32008964818732</v>
      </c>
      <c r="F27" s="56">
        <v>36</v>
      </c>
      <c r="G27" s="474">
        <v>28.857142857142858</v>
      </c>
      <c r="H27" s="474">
        <v>27.575342465753426</v>
      </c>
      <c r="I27" s="474">
        <v>32.31746031746032</v>
      </c>
      <c r="J27" s="417">
        <v>26.84931506849315</v>
      </c>
      <c r="K27" s="417">
        <v>23.52941176470588</v>
      </c>
      <c r="L27" s="417">
        <v>33.1967213114754</v>
      </c>
      <c r="M27" s="417">
        <v>34.237288135593225</v>
      </c>
      <c r="N27" s="417">
        <v>21.98901098901099</v>
      </c>
      <c r="O27" s="417">
        <v>26.32911392405063</v>
      </c>
      <c r="P27" s="376"/>
      <c r="Q27" s="377"/>
      <c r="R27" s="377"/>
    </row>
    <row r="28" spans="1:18" ht="15">
      <c r="A28" s="56">
        <v>23</v>
      </c>
      <c r="B28" s="27"/>
      <c r="C28" s="443" t="s">
        <v>486</v>
      </c>
      <c r="D28" s="56"/>
      <c r="E28" s="417">
        <f t="shared" si="0"/>
        <v>33.28890209383522</v>
      </c>
      <c r="F28" s="56">
        <v>15</v>
      </c>
      <c r="G28" s="474">
        <v>30.742424242424242</v>
      </c>
      <c r="H28" s="474">
        <v>33.666666666666664</v>
      </c>
      <c r="I28" s="474">
        <v>34.22033898305085</v>
      </c>
      <c r="J28" s="417">
        <v>32.622950819672134</v>
      </c>
      <c r="K28" s="417">
        <v>34.48275862068965</v>
      </c>
      <c r="L28" s="417">
        <v>36.3035714285714</v>
      </c>
      <c r="M28" s="417">
        <v>34.91525423728813</v>
      </c>
      <c r="N28" s="417">
        <v>31.076923076923077</v>
      </c>
      <c r="O28" s="417">
        <v>31.569230769230774</v>
      </c>
      <c r="P28" s="376"/>
      <c r="Q28" s="377"/>
      <c r="R28" s="377"/>
    </row>
    <row r="29" spans="1:18" ht="15">
      <c r="A29" s="412">
        <v>24</v>
      </c>
      <c r="B29" s="439"/>
      <c r="C29" s="444" t="s">
        <v>487</v>
      </c>
      <c r="D29" s="412"/>
      <c r="E29" s="413">
        <f t="shared" si="0"/>
        <v>33.97292534209019</v>
      </c>
      <c r="F29" s="412">
        <v>11</v>
      </c>
      <c r="G29" s="475">
        <v>35.34482758620689</v>
      </c>
      <c r="H29" s="475">
        <v>35.91228070175439</v>
      </c>
      <c r="I29" s="475">
        <v>33.59016393442623</v>
      </c>
      <c r="J29" s="413">
        <v>34.56140350877193</v>
      </c>
      <c r="K29" s="413">
        <v>34.6551724137931</v>
      </c>
      <c r="L29" s="413">
        <v>36.945454545454496</v>
      </c>
      <c r="M29" s="413">
        <v>34.8448275862069</v>
      </c>
      <c r="N29" s="413">
        <v>29.071428571428573</v>
      </c>
      <c r="O29" s="413">
        <v>30.83076923076923</v>
      </c>
      <c r="P29" s="376"/>
      <c r="Q29" s="377"/>
      <c r="R29" s="377"/>
    </row>
    <row r="30" spans="1:18" ht="15">
      <c r="A30" s="56">
        <v>25</v>
      </c>
      <c r="B30" s="27"/>
      <c r="C30" s="443" t="s">
        <v>488</v>
      </c>
      <c r="D30" s="56"/>
      <c r="E30" s="417">
        <f t="shared" si="0"/>
        <v>29.9113817444374</v>
      </c>
      <c r="F30" s="56">
        <v>32</v>
      </c>
      <c r="G30" s="474">
        <v>29.55072463768116</v>
      </c>
      <c r="H30" s="474">
        <v>26.480519480519483</v>
      </c>
      <c r="I30" s="474">
        <v>31.921875</v>
      </c>
      <c r="J30" s="417">
        <v>26.4</v>
      </c>
      <c r="K30" s="417">
        <v>33.333333333333336</v>
      </c>
      <c r="L30" s="417">
        <v>31.529411764705902</v>
      </c>
      <c r="M30" s="417">
        <v>33.8</v>
      </c>
      <c r="N30" s="417">
        <v>27.876712328767127</v>
      </c>
      <c r="O30" s="417">
        <v>28.309859154929576</v>
      </c>
      <c r="P30" s="376"/>
      <c r="Q30" s="377"/>
      <c r="R30" s="377"/>
    </row>
    <row r="31" spans="1:18" ht="15">
      <c r="A31" s="56">
        <v>26</v>
      </c>
      <c r="B31" s="27"/>
      <c r="C31" s="443" t="s">
        <v>489</v>
      </c>
      <c r="D31" s="56"/>
      <c r="E31" s="417">
        <f t="shared" si="0"/>
        <v>34.82544138497914</v>
      </c>
      <c r="F31" s="56">
        <v>6</v>
      </c>
      <c r="G31" s="474">
        <v>33.96666666666667</v>
      </c>
      <c r="H31" s="474">
        <v>35.719298245614034</v>
      </c>
      <c r="I31" s="474">
        <v>31.153846153846153</v>
      </c>
      <c r="J31" s="417">
        <v>36.48148148148148</v>
      </c>
      <c r="K31" s="417">
        <v>37.73584905660377</v>
      </c>
      <c r="L31" s="417">
        <v>38.1818181818182</v>
      </c>
      <c r="M31" s="417">
        <v>36.56363636363637</v>
      </c>
      <c r="N31" s="417">
        <v>30.298507462686565</v>
      </c>
      <c r="O31" s="417">
        <v>33.32786885245902</v>
      </c>
      <c r="P31" s="376"/>
      <c r="Q31" s="377"/>
      <c r="R31" s="377"/>
    </row>
    <row r="32" spans="1:18" ht="15">
      <c r="A32" s="56">
        <v>27</v>
      </c>
      <c r="B32" s="27"/>
      <c r="C32" s="416" t="s">
        <v>207</v>
      </c>
      <c r="D32" s="56"/>
      <c r="E32" s="417">
        <f t="shared" si="0"/>
        <v>33.971922657725855</v>
      </c>
      <c r="F32" s="56">
        <v>12</v>
      </c>
      <c r="G32" s="474">
        <v>34</v>
      </c>
      <c r="H32" s="474">
        <v>30.93846153846154</v>
      </c>
      <c r="I32" s="474">
        <v>30.636363636363633</v>
      </c>
      <c r="J32" s="417">
        <v>32.25806451612903</v>
      </c>
      <c r="K32" s="417">
        <v>39.41176470588235</v>
      </c>
      <c r="L32" s="417">
        <v>34.7796610169491</v>
      </c>
      <c r="M32" s="417">
        <v>37.2</v>
      </c>
      <c r="N32" s="417">
        <v>30.833333333333336</v>
      </c>
      <c r="O32" s="417">
        <v>35.689655172413794</v>
      </c>
      <c r="P32" s="376"/>
      <c r="Q32" s="377"/>
      <c r="R32" s="377"/>
    </row>
    <row r="33" spans="1:18" ht="15">
      <c r="A33" s="412">
        <v>28</v>
      </c>
      <c r="B33" s="439"/>
      <c r="C33" s="439" t="s">
        <v>315</v>
      </c>
      <c r="D33" s="412"/>
      <c r="E33" s="413">
        <f t="shared" si="0"/>
        <v>32.63211179661967</v>
      </c>
      <c r="F33" s="412">
        <v>19</v>
      </c>
      <c r="G33" s="475">
        <v>34.8</v>
      </c>
      <c r="H33" s="475">
        <v>29.071428571428573</v>
      </c>
      <c r="I33" s="475">
        <v>37.07272727272728</v>
      </c>
      <c r="J33" s="413">
        <v>32.666666666666664</v>
      </c>
      <c r="K33" s="413">
        <v>33.898305084745765</v>
      </c>
      <c r="L33" s="413">
        <v>33.85</v>
      </c>
      <c r="M33" s="413">
        <v>35.10344827586207</v>
      </c>
      <c r="N33" s="413">
        <v>27.52054794520548</v>
      </c>
      <c r="O33" s="413">
        <v>29.705882352941174</v>
      </c>
      <c r="P33" s="376"/>
      <c r="Q33" s="377"/>
      <c r="R33" s="377"/>
    </row>
    <row r="34" spans="1:18" ht="15">
      <c r="A34" s="56">
        <v>29</v>
      </c>
      <c r="B34" s="27"/>
      <c r="C34" s="437" t="s">
        <v>494</v>
      </c>
      <c r="D34" s="56"/>
      <c r="E34" s="417">
        <f t="shared" si="0"/>
        <v>31.74796160745368</v>
      </c>
      <c r="F34" s="56">
        <v>24</v>
      </c>
      <c r="G34" s="474">
        <v>33.048</v>
      </c>
      <c r="H34" s="474">
        <v>28.097222222222225</v>
      </c>
      <c r="I34" s="474">
        <v>32.641</v>
      </c>
      <c r="J34" s="417">
        <v>33</v>
      </c>
      <c r="K34" s="417">
        <v>36.36363636363636</v>
      </c>
      <c r="L34" s="417">
        <v>34.2203389830508</v>
      </c>
      <c r="M34" s="417">
        <v>33.31147540983607</v>
      </c>
      <c r="N34" s="417">
        <v>27.35135135135135</v>
      </c>
      <c r="O34" s="417">
        <v>27.6986301369863</v>
      </c>
      <c r="P34" s="376"/>
      <c r="Q34" s="377"/>
      <c r="R34" s="377"/>
    </row>
    <row r="35" spans="1:18" ht="15.75">
      <c r="A35" s="56">
        <v>30</v>
      </c>
      <c r="B35" s="398"/>
      <c r="C35" s="443" t="s">
        <v>490</v>
      </c>
      <c r="D35" s="56"/>
      <c r="E35" s="417">
        <f t="shared" si="0"/>
        <v>33.05712408800368</v>
      </c>
      <c r="F35" s="56">
        <v>17</v>
      </c>
      <c r="G35" s="474">
        <v>34.91525423728813</v>
      </c>
      <c r="H35" s="474">
        <v>33.360655737704924</v>
      </c>
      <c r="I35" s="474">
        <v>33.88333333333333</v>
      </c>
      <c r="J35" s="417">
        <v>30.78125</v>
      </c>
      <c r="K35" s="417">
        <v>32.95081967213114</v>
      </c>
      <c r="L35" s="417">
        <v>34.237288135593204</v>
      </c>
      <c r="M35" s="417">
        <v>38.54716981132076</v>
      </c>
      <c r="N35" s="417">
        <v>26.552631578947366</v>
      </c>
      <c r="O35" s="417">
        <v>32.285714285714285</v>
      </c>
      <c r="P35" s="376"/>
      <c r="Q35" s="377"/>
      <c r="R35" s="377"/>
    </row>
    <row r="36" spans="1:18" ht="15">
      <c r="A36" s="56">
        <v>31</v>
      </c>
      <c r="B36" s="27"/>
      <c r="C36" s="416" t="s">
        <v>317</v>
      </c>
      <c r="D36" s="56"/>
      <c r="E36" s="417">
        <f t="shared" si="0"/>
        <v>34.79331073839666</v>
      </c>
      <c r="F36" s="56">
        <v>8</v>
      </c>
      <c r="G36" s="474">
        <v>34.38983050847458</v>
      </c>
      <c r="H36" s="474">
        <v>33.11290322580645</v>
      </c>
      <c r="I36" s="474">
        <v>33.78333333333334</v>
      </c>
      <c r="J36" s="417">
        <v>38.431372549019606</v>
      </c>
      <c r="K36" s="417">
        <v>33.5</v>
      </c>
      <c r="L36" s="417">
        <v>37.309090909090905</v>
      </c>
      <c r="M36" s="417">
        <v>35.59649122807018</v>
      </c>
      <c r="N36" s="417">
        <v>31.106060606060606</v>
      </c>
      <c r="O36" s="417">
        <v>35.91071428571429</v>
      </c>
      <c r="P36" s="376"/>
      <c r="Q36" s="377"/>
      <c r="R36" s="377"/>
    </row>
    <row r="37" spans="1:18" ht="15">
      <c r="A37" s="412">
        <v>32</v>
      </c>
      <c r="B37" s="439"/>
      <c r="C37" s="439" t="s">
        <v>347</v>
      </c>
      <c r="D37" s="412"/>
      <c r="E37" s="413">
        <f t="shared" si="0"/>
        <v>35.998039447326356</v>
      </c>
      <c r="F37" s="412">
        <v>3</v>
      </c>
      <c r="G37" s="475">
        <v>37.44444444444444</v>
      </c>
      <c r="H37" s="475">
        <v>33.46666666666667</v>
      </c>
      <c r="I37" s="475">
        <v>32.714</v>
      </c>
      <c r="J37" s="413">
        <v>39.6</v>
      </c>
      <c r="K37" s="413">
        <v>37.92452830188679</v>
      </c>
      <c r="L37" s="413">
        <v>39.3846153846154</v>
      </c>
      <c r="M37" s="413">
        <v>32.87096774193548</v>
      </c>
      <c r="N37" s="413">
        <v>35.10344827586207</v>
      </c>
      <c r="O37" s="413">
        <v>35.47368421052631</v>
      </c>
      <c r="P37" s="376"/>
      <c r="Q37" s="377"/>
      <c r="R37" s="377"/>
    </row>
    <row r="38" spans="1:18" ht="15">
      <c r="A38" s="56">
        <v>33</v>
      </c>
      <c r="B38" s="27"/>
      <c r="C38" s="27" t="s">
        <v>166</v>
      </c>
      <c r="D38" s="415"/>
      <c r="E38" s="417">
        <f t="shared" si="0"/>
        <v>31.695396005834695</v>
      </c>
      <c r="F38" s="56">
        <v>26</v>
      </c>
      <c r="G38" s="474">
        <v>30.953846153846154</v>
      </c>
      <c r="H38" s="474">
        <v>30.134328358208958</v>
      </c>
      <c r="I38" s="474">
        <v>28.785714285714285</v>
      </c>
      <c r="J38" s="417">
        <v>32.833333333333336</v>
      </c>
      <c r="K38" s="417">
        <v>32.25806451612903</v>
      </c>
      <c r="L38" s="417">
        <v>34.0983606557377</v>
      </c>
      <c r="M38" s="417">
        <v>35.964285714285715</v>
      </c>
      <c r="N38" s="417">
        <v>27.410958904109588</v>
      </c>
      <c r="O38" s="417">
        <v>32.81967213114754</v>
      </c>
      <c r="P38" s="376"/>
      <c r="Q38" s="377"/>
      <c r="R38" s="377"/>
    </row>
    <row r="39" spans="1:18" ht="15">
      <c r="A39" s="56">
        <v>34</v>
      </c>
      <c r="B39" s="27"/>
      <c r="C39" s="416" t="s">
        <v>160</v>
      </c>
      <c r="D39" s="415"/>
      <c r="E39" s="417">
        <f t="shared" si="0"/>
        <v>34.01135979254545</v>
      </c>
      <c r="F39" s="56">
        <v>10</v>
      </c>
      <c r="G39" s="474">
        <v>33.88333333333333</v>
      </c>
      <c r="H39" s="474">
        <v>34.49152542372882</v>
      </c>
      <c r="I39" s="474">
        <v>32.645161290322584</v>
      </c>
      <c r="J39" s="417">
        <v>35.63636363636363</v>
      </c>
      <c r="K39" s="417">
        <v>32.41935483870967</v>
      </c>
      <c r="L39" s="417">
        <v>37.0892857142857</v>
      </c>
      <c r="M39" s="417">
        <v>36.83636363636363</v>
      </c>
      <c r="N39" s="417">
        <v>27.876712328767127</v>
      </c>
      <c r="O39" s="417">
        <v>35.22413793103449</v>
      </c>
      <c r="P39" s="376"/>
      <c r="Q39" s="377"/>
      <c r="R39" s="377"/>
    </row>
    <row r="40" spans="1:18" ht="15">
      <c r="A40" s="56">
        <v>35</v>
      </c>
      <c r="B40" s="27"/>
      <c r="C40" s="416" t="s">
        <v>496</v>
      </c>
      <c r="D40" s="415"/>
      <c r="E40" s="417">
        <f t="shared" si="0"/>
        <v>33.62631610717356</v>
      </c>
      <c r="F40" s="56">
        <v>14</v>
      </c>
      <c r="G40" s="417">
        <v>33.147540983606554</v>
      </c>
      <c r="H40" s="417">
        <v>33.75</v>
      </c>
      <c r="I40" s="417">
        <v>36.464285714285715</v>
      </c>
      <c r="J40" s="417">
        <v>33.96551724137931</v>
      </c>
      <c r="K40" s="417">
        <v>35.714285714285715</v>
      </c>
      <c r="L40" s="417">
        <v>36.105263157894704</v>
      </c>
      <c r="M40" s="417">
        <v>36.96363636363637</v>
      </c>
      <c r="N40" s="417">
        <v>26.776315789473685</v>
      </c>
      <c r="O40" s="417">
        <v>29.75</v>
      </c>
      <c r="P40" s="376"/>
      <c r="Q40" s="377"/>
      <c r="R40" s="377"/>
    </row>
    <row r="41" spans="1:18" ht="15.75" thickBot="1">
      <c r="A41" s="409">
        <v>36</v>
      </c>
      <c r="B41" s="410"/>
      <c r="C41" s="410" t="s">
        <v>495</v>
      </c>
      <c r="D41" s="409"/>
      <c r="E41" s="414">
        <f t="shared" si="0"/>
        <v>34.30504825071402</v>
      </c>
      <c r="F41" s="409">
        <v>9</v>
      </c>
      <c r="G41" s="414">
        <v>36.642857142857146</v>
      </c>
      <c r="H41" s="414">
        <v>28.25</v>
      </c>
      <c r="I41" s="414">
        <v>32.33333333333333</v>
      </c>
      <c r="J41" s="414">
        <v>32.295081967213115</v>
      </c>
      <c r="K41" s="414">
        <v>41.875</v>
      </c>
      <c r="L41" s="414">
        <v>38.2592592592592</v>
      </c>
      <c r="M41" s="414">
        <v>33.193548387096776</v>
      </c>
      <c r="N41" s="414">
        <v>31.5796875</v>
      </c>
      <c r="O41" s="414">
        <v>34.31666666666667</v>
      </c>
      <c r="P41" s="376"/>
      <c r="Q41" s="377"/>
      <c r="R41" s="377"/>
    </row>
    <row r="42" spans="1:15" ht="15.75" thickTop="1">
      <c r="A42" s="417"/>
      <c r="B42" s="391"/>
      <c r="C42" s="391"/>
      <c r="D42" s="417"/>
      <c r="E42" s="418"/>
      <c r="F42" s="474"/>
      <c r="G42" s="418"/>
      <c r="H42" s="418"/>
      <c r="I42" s="418"/>
      <c r="J42" s="418"/>
      <c r="K42" s="418"/>
      <c r="L42" s="418"/>
      <c r="M42" s="418"/>
      <c r="N42" s="418"/>
      <c r="O42" s="477"/>
    </row>
    <row r="43" spans="1:15" ht="15">
      <c r="A43" s="56"/>
      <c r="B43" s="476"/>
      <c r="C43" s="57" t="s">
        <v>861</v>
      </c>
      <c r="D43" s="56"/>
      <c r="E43" s="474">
        <f>AVERAGE(E6:E41)</f>
        <v>32.756487974444354</v>
      </c>
      <c r="F43" s="393"/>
      <c r="G43" s="474">
        <f aca="true" t="shared" si="1" ref="G43:O43">AVERAGE(G6:G41)</f>
        <v>33.55067917508407</v>
      </c>
      <c r="H43" s="474">
        <f t="shared" si="1"/>
        <v>31.946114650210234</v>
      </c>
      <c r="I43" s="474">
        <f>AVERAGE(I6:I41)</f>
        <v>32.11803472779325</v>
      </c>
      <c r="J43" s="474">
        <f>AVERAGE(J6:J41)</f>
        <v>32.6670377938137</v>
      </c>
      <c r="K43" s="474">
        <f>AVERAGE(K6:K41)</f>
        <v>32.90087274174199</v>
      </c>
      <c r="L43" s="474">
        <f>AVERAGE(L6:L41)</f>
        <v>35.23355036244661</v>
      </c>
      <c r="M43" s="474">
        <f t="shared" si="1"/>
        <v>35.62151485229495</v>
      </c>
      <c r="N43" s="474">
        <f>AVERAGE(N6:N41)</f>
        <v>28.55097880889474</v>
      </c>
      <c r="O43" s="474">
        <f t="shared" si="1"/>
        <v>32.21960865771971</v>
      </c>
    </row>
  </sheetData>
  <printOptions horizontalCentered="1"/>
  <pageMargins left="0.75" right="0.75" top="1" bottom="1" header="0.5" footer="0.5"/>
  <pageSetup fitToHeight="1" fitToWidth="1" orientation="landscape" paperSize="9" scale="71"/>
  <headerFooter alignWithMargins="0"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6"/>
  <sheetViews>
    <sheetView workbookViewId="0" topLeftCell="A1">
      <selection activeCell="A1" sqref="A1:D1"/>
    </sheetView>
  </sheetViews>
  <sheetFormatPr defaultColWidth="9.140625" defaultRowHeight="12.75"/>
  <cols>
    <col min="1" max="1" width="8.8515625" style="0" customWidth="1"/>
    <col min="2" max="2" width="34.421875" style="0" customWidth="1"/>
    <col min="3" max="3" width="26.7109375" style="0" customWidth="1"/>
    <col min="4" max="4" width="18.421875" style="0" customWidth="1"/>
    <col min="5" max="5" width="5.28125" style="0" customWidth="1"/>
    <col min="6" max="16384" width="8.8515625" style="0" customWidth="1"/>
  </cols>
  <sheetData>
    <row r="1" spans="1:4" ht="15">
      <c r="A1" s="484" t="s">
        <v>884</v>
      </c>
      <c r="B1" s="484"/>
      <c r="C1" s="484"/>
      <c r="D1" s="484"/>
    </row>
    <row r="2" spans="1:5" ht="15">
      <c r="A2" s="485" t="s">
        <v>447</v>
      </c>
      <c r="B2" s="485"/>
      <c r="C2" s="485"/>
      <c r="D2" s="485"/>
      <c r="E2" s="485"/>
    </row>
    <row r="3" spans="1:5" ht="15">
      <c r="A3" s="56"/>
      <c r="B3" s="56"/>
      <c r="C3" s="56"/>
      <c r="D3" s="56"/>
      <c r="E3" s="56"/>
    </row>
    <row r="5" ht="12.75">
      <c r="E5" s="2" t="s">
        <v>885</v>
      </c>
    </row>
    <row r="6" ht="12.75">
      <c r="E6" s="2"/>
    </row>
    <row r="7" spans="1:5" ht="12.75">
      <c r="A7" s="108" t="s">
        <v>302</v>
      </c>
      <c r="E7" s="1">
        <v>1</v>
      </c>
    </row>
    <row r="8" spans="1:5" ht="12.75">
      <c r="A8" s="108"/>
      <c r="E8" s="1" t="s">
        <v>303</v>
      </c>
    </row>
    <row r="9" spans="1:5" ht="12.75">
      <c r="A9" s="108" t="s">
        <v>339</v>
      </c>
      <c r="E9" s="1">
        <v>2</v>
      </c>
    </row>
    <row r="10" spans="1:5" ht="12.75">
      <c r="A10" s="108"/>
      <c r="E10" s="1"/>
    </row>
    <row r="11" spans="1:5" ht="12.75">
      <c r="A11" s="108" t="s">
        <v>340</v>
      </c>
      <c r="E11" s="1">
        <v>4</v>
      </c>
    </row>
    <row r="12" spans="1:5" ht="12.75">
      <c r="A12" s="108"/>
      <c r="E12" s="1" t="s">
        <v>303</v>
      </c>
    </row>
    <row r="13" spans="1:5" ht="12.75">
      <c r="A13" s="108" t="s">
        <v>157</v>
      </c>
      <c r="E13" s="1">
        <v>5</v>
      </c>
    </row>
    <row r="14" spans="1:5" ht="12.75">
      <c r="A14" s="108"/>
      <c r="E14" s="1" t="s">
        <v>303</v>
      </c>
    </row>
    <row r="15" spans="1:5" ht="12.75">
      <c r="A15" s="108" t="s">
        <v>154</v>
      </c>
      <c r="E15" s="1">
        <v>7</v>
      </c>
    </row>
    <row r="16" spans="1:5" ht="12.75">
      <c r="A16" s="108"/>
      <c r="E16" s="1" t="s">
        <v>303</v>
      </c>
    </row>
    <row r="17" spans="1:5" ht="12.75">
      <c r="A17" s="108" t="s">
        <v>173</v>
      </c>
      <c r="E17" s="1">
        <v>8</v>
      </c>
    </row>
    <row r="18" spans="1:5" ht="12.75">
      <c r="A18" s="108"/>
      <c r="E18" s="1" t="s">
        <v>303</v>
      </c>
    </row>
    <row r="19" spans="1:5" ht="12.75">
      <c r="A19" s="108" t="s">
        <v>175</v>
      </c>
      <c r="E19" s="1">
        <v>9</v>
      </c>
    </row>
    <row r="20" spans="1:5" ht="12.75">
      <c r="A20" s="108"/>
      <c r="E20" s="1"/>
    </row>
    <row r="21" spans="1:5" ht="12.75">
      <c r="A21" s="108" t="s">
        <v>176</v>
      </c>
      <c r="E21" s="1" t="s">
        <v>303</v>
      </c>
    </row>
    <row r="22" spans="1:5" ht="12.75">
      <c r="A22" s="108" t="s">
        <v>96</v>
      </c>
      <c r="E22" s="1">
        <v>10</v>
      </c>
    </row>
    <row r="23" spans="1:5" ht="12.75">
      <c r="A23" s="108"/>
      <c r="E23" s="1" t="s">
        <v>303</v>
      </c>
    </row>
    <row r="24" spans="1:5" ht="12.75">
      <c r="A24" s="108" t="s">
        <v>237</v>
      </c>
      <c r="E24" s="1">
        <v>11</v>
      </c>
    </row>
    <row r="25" spans="1:5" ht="12.75">
      <c r="A25" s="108"/>
      <c r="E25" s="1" t="s">
        <v>303</v>
      </c>
    </row>
    <row r="26" spans="1:5" ht="12.75">
      <c r="A26" s="108" t="s">
        <v>255</v>
      </c>
      <c r="E26" s="1">
        <v>12</v>
      </c>
    </row>
    <row r="27" spans="1:5" ht="12.75">
      <c r="A27" s="108"/>
      <c r="E27" s="1" t="s">
        <v>303</v>
      </c>
    </row>
    <row r="28" spans="1:5" ht="12.75">
      <c r="A28" s="108" t="s">
        <v>178</v>
      </c>
      <c r="E28" s="1">
        <v>13</v>
      </c>
    </row>
    <row r="29" spans="1:5" ht="12.75">
      <c r="A29" s="108"/>
      <c r="E29" s="1" t="s">
        <v>303</v>
      </c>
    </row>
    <row r="30" spans="1:5" ht="12.75">
      <c r="A30" s="108" t="s">
        <v>388</v>
      </c>
      <c r="E30" s="1">
        <v>14</v>
      </c>
    </row>
    <row r="31" spans="1:5" ht="12.75">
      <c r="A31" s="108"/>
      <c r="E31" s="1" t="s">
        <v>303</v>
      </c>
    </row>
    <row r="32" spans="1:5" ht="12.75">
      <c r="A32" s="108" t="s">
        <v>256</v>
      </c>
      <c r="E32" s="1"/>
    </row>
    <row r="33" spans="1:5" ht="12.75">
      <c r="A33" s="108" t="s">
        <v>179</v>
      </c>
      <c r="E33" s="1">
        <v>15</v>
      </c>
    </row>
    <row r="34" spans="1:5" ht="12.75">
      <c r="A34" s="108"/>
      <c r="E34" s="1" t="s">
        <v>303</v>
      </c>
    </row>
    <row r="35" spans="1:5" ht="12.75">
      <c r="A35" s="108" t="s">
        <v>134</v>
      </c>
      <c r="E35" s="1">
        <v>16</v>
      </c>
    </row>
    <row r="36" spans="1:5" ht="12.75">
      <c r="A36" s="108"/>
      <c r="E36" s="1" t="s">
        <v>303</v>
      </c>
    </row>
    <row r="37" spans="1:5" ht="12.75">
      <c r="A37" s="108" t="s">
        <v>103</v>
      </c>
      <c r="E37" s="1">
        <v>17</v>
      </c>
    </row>
    <row r="38" spans="1:5" ht="12.75">
      <c r="A38" s="108"/>
      <c r="E38" s="1" t="s">
        <v>303</v>
      </c>
    </row>
    <row r="39" spans="1:5" ht="12.75">
      <c r="A39" s="108" t="s">
        <v>83</v>
      </c>
      <c r="E39" s="1">
        <v>18</v>
      </c>
    </row>
    <row r="40" spans="1:5" ht="12.75">
      <c r="A40" s="108"/>
      <c r="E40" s="1"/>
    </row>
    <row r="41" spans="1:5" ht="12.75">
      <c r="A41" s="108" t="s">
        <v>141</v>
      </c>
      <c r="E41" s="1">
        <v>19</v>
      </c>
    </row>
    <row r="42" spans="1:5" ht="12.75">
      <c r="A42" s="108"/>
      <c r="E42" s="1"/>
    </row>
    <row r="43" spans="1:5" ht="12.75">
      <c r="A43" s="108" t="s">
        <v>201</v>
      </c>
      <c r="E43" s="1" t="s">
        <v>303</v>
      </c>
    </row>
    <row r="44" spans="1:5" ht="12.75">
      <c r="A44" s="108" t="s">
        <v>217</v>
      </c>
      <c r="E44" s="1">
        <v>20</v>
      </c>
    </row>
    <row r="45" spans="1:5" ht="12.75">
      <c r="A45" s="108"/>
      <c r="E45" s="1" t="s">
        <v>303</v>
      </c>
    </row>
    <row r="46" spans="1:5" ht="12.75">
      <c r="A46" s="108" t="s">
        <v>48</v>
      </c>
      <c r="E46" s="1">
        <v>21</v>
      </c>
    </row>
    <row r="47" spans="1:5" ht="12.75">
      <c r="A47" s="108"/>
      <c r="E47" s="1" t="s">
        <v>303</v>
      </c>
    </row>
    <row r="48" spans="1:5" ht="12.75">
      <c r="A48" s="108" t="s">
        <v>294</v>
      </c>
      <c r="E48" s="1"/>
    </row>
    <row r="49" spans="1:5" ht="12.75">
      <c r="A49" s="108" t="s">
        <v>620</v>
      </c>
      <c r="E49" s="1">
        <v>22</v>
      </c>
    </row>
    <row r="50" spans="1:5" ht="12.75">
      <c r="A50" s="108"/>
      <c r="E50" s="1"/>
    </row>
    <row r="51" spans="1:5" ht="12.75">
      <c r="A51" s="108" t="s">
        <v>218</v>
      </c>
      <c r="E51" s="1"/>
    </row>
    <row r="52" spans="1:5" ht="12.75">
      <c r="A52" s="108" t="s">
        <v>219</v>
      </c>
      <c r="E52" s="1">
        <v>23</v>
      </c>
    </row>
    <row r="53" spans="1:5" ht="12.75">
      <c r="A53" s="108"/>
      <c r="E53" s="1"/>
    </row>
    <row r="54" spans="1:5" ht="12.75">
      <c r="A54" s="108" t="s">
        <v>147</v>
      </c>
      <c r="E54" s="1">
        <v>24</v>
      </c>
    </row>
    <row r="55" spans="1:5" ht="12.75">
      <c r="A55" s="108"/>
      <c r="E55" s="1" t="s">
        <v>303</v>
      </c>
    </row>
    <row r="56" spans="1:5" ht="12.75">
      <c r="A56" s="108" t="s">
        <v>296</v>
      </c>
      <c r="E56" s="1">
        <v>25</v>
      </c>
    </row>
    <row r="57" spans="1:5" ht="12.75">
      <c r="A57" s="108"/>
      <c r="E57" s="1" t="s">
        <v>303</v>
      </c>
    </row>
    <row r="58" spans="1:5" ht="12.75">
      <c r="A58" s="108" t="s">
        <v>234</v>
      </c>
      <c r="E58" s="1">
        <v>26</v>
      </c>
    </row>
    <row r="59" spans="1:5" ht="12.75">
      <c r="A59" s="108"/>
      <c r="E59" s="1"/>
    </row>
    <row r="60" spans="1:5" ht="12.75">
      <c r="A60" s="108" t="s">
        <v>254</v>
      </c>
      <c r="E60" s="1">
        <v>27</v>
      </c>
    </row>
    <row r="61" spans="1:5" ht="12.75">
      <c r="A61" s="108"/>
      <c r="E61" s="1" t="s">
        <v>303</v>
      </c>
    </row>
    <row r="62" spans="1:5" ht="12.75">
      <c r="A62" s="108" t="s">
        <v>174</v>
      </c>
      <c r="E62" s="1">
        <v>28</v>
      </c>
    </row>
    <row r="63" spans="1:5" ht="12.75">
      <c r="A63" s="108"/>
      <c r="E63" s="1" t="s">
        <v>303</v>
      </c>
    </row>
    <row r="64" spans="1:5" ht="12.75">
      <c r="A64" s="108" t="s">
        <v>177</v>
      </c>
      <c r="E64" s="1">
        <v>29</v>
      </c>
    </row>
    <row r="65" spans="1:5" ht="12.75">
      <c r="A65" s="108"/>
      <c r="E65" s="1" t="s">
        <v>303</v>
      </c>
    </row>
    <row r="66" spans="1:5" ht="12.75">
      <c r="A66" s="108" t="s">
        <v>180</v>
      </c>
      <c r="E66" s="1">
        <v>30</v>
      </c>
    </row>
    <row r="67" spans="1:5" ht="12.75">
      <c r="A67" s="108"/>
      <c r="E67" s="1"/>
    </row>
    <row r="68" spans="1:5" ht="12.75">
      <c r="A68" s="108" t="s">
        <v>100</v>
      </c>
      <c r="E68" s="1">
        <v>31</v>
      </c>
    </row>
    <row r="69" spans="1:5" ht="12.75">
      <c r="A69" s="108"/>
      <c r="E69" s="1"/>
    </row>
    <row r="70" spans="1:5" ht="12.75">
      <c r="A70" s="108" t="s">
        <v>132</v>
      </c>
      <c r="E70" s="1"/>
    </row>
    <row r="71" spans="1:5" ht="12.75">
      <c r="A71" s="108" t="s">
        <v>57</v>
      </c>
      <c r="E71" s="1">
        <v>32</v>
      </c>
    </row>
    <row r="72" spans="1:5" ht="12.75">
      <c r="A72" s="108"/>
      <c r="E72" s="1"/>
    </row>
    <row r="73" spans="1:5" ht="12.75">
      <c r="A73" s="108" t="s">
        <v>58</v>
      </c>
      <c r="E73" s="1"/>
    </row>
    <row r="74" spans="1:5" ht="12.75">
      <c r="A74" s="108" t="s">
        <v>235</v>
      </c>
      <c r="E74" s="1">
        <v>33</v>
      </c>
    </row>
    <row r="75" ht="12.75">
      <c r="A75" s="108"/>
    </row>
    <row r="79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E95" t="s">
        <v>236</v>
      </c>
    </row>
    <row r="96" ht="12.75">
      <c r="E96" t="s">
        <v>236</v>
      </c>
    </row>
  </sheetData>
  <mergeCells count="2">
    <mergeCell ref="A1:D1"/>
    <mergeCell ref="A2:E2"/>
  </mergeCells>
  <printOptions horizontalCentered="1"/>
  <pageMargins left="0.5" right="0.5" top="1" bottom="1" header="0.5" footer="0.5"/>
  <pageSetup horizontalDpi="600" verticalDpi="600" orientation="portrait" scale="88"/>
  <rowBreaks count="1" manualBreakCount="1">
    <brk id="5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8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00390625" style="0" customWidth="1"/>
    <col min="3" max="3" width="20.28125" style="0" customWidth="1"/>
    <col min="4" max="4" width="1.8515625" style="0" customWidth="1"/>
    <col min="5" max="5" width="9.140625" style="5" customWidth="1"/>
    <col min="6" max="6" width="1.28515625" style="1" customWidth="1"/>
    <col min="7" max="7" width="9.140625" style="1" customWidth="1"/>
    <col min="8" max="8" width="1.421875" style="1" customWidth="1"/>
    <col min="9" max="9" width="6.8515625" style="5" customWidth="1"/>
    <col min="10" max="10" width="7.28125" style="5" customWidth="1"/>
    <col min="11" max="11" width="7.28125" style="1" customWidth="1"/>
    <col min="12" max="18" width="9.140625" style="1" customWidth="1"/>
    <col min="19" max="16384" width="8.8515625" style="0" customWidth="1"/>
  </cols>
  <sheetData>
    <row r="1" spans="1:11" ht="15">
      <c r="A1" s="375" t="s">
        <v>929</v>
      </c>
      <c r="C1" s="3"/>
      <c r="D1" s="3"/>
      <c r="F1" s="5"/>
      <c r="G1" s="5"/>
      <c r="H1" s="5"/>
      <c r="K1" s="5"/>
    </row>
    <row r="2" spans="1:11" ht="15">
      <c r="A2" s="5"/>
      <c r="B2" s="391" t="s">
        <v>903</v>
      </c>
      <c r="C2" s="3"/>
      <c r="D2" s="3"/>
      <c r="F2" s="5"/>
      <c r="G2" s="5"/>
      <c r="H2" s="5"/>
      <c r="K2" s="5"/>
    </row>
    <row r="3" spans="1:11" ht="15">
      <c r="A3" s="5"/>
      <c r="B3" s="391"/>
      <c r="C3" s="3"/>
      <c r="D3" s="3"/>
      <c r="F3" s="5"/>
      <c r="G3" s="5"/>
      <c r="H3" s="5"/>
      <c r="K3" s="5"/>
    </row>
    <row r="4" spans="1:11" ht="12.75">
      <c r="A4" s="5"/>
      <c r="B4" s="3"/>
      <c r="C4" s="3"/>
      <c r="D4" s="3"/>
      <c r="E4" s="5" t="s">
        <v>517</v>
      </c>
      <c r="F4" s="5"/>
      <c r="G4" s="5" t="s">
        <v>517</v>
      </c>
      <c r="H4" s="5"/>
      <c r="K4" s="5"/>
    </row>
    <row r="5" spans="1:11" ht="12.75">
      <c r="A5" s="5" t="s">
        <v>518</v>
      </c>
      <c r="B5" s="3"/>
      <c r="C5" s="3" t="s">
        <v>519</v>
      </c>
      <c r="D5" s="3"/>
      <c r="E5" s="5" t="s">
        <v>728</v>
      </c>
      <c r="F5" s="5"/>
      <c r="G5" s="5" t="s">
        <v>728</v>
      </c>
      <c r="H5" s="5"/>
      <c r="I5" s="5" t="s">
        <v>591</v>
      </c>
      <c r="J5" s="5" t="s">
        <v>597</v>
      </c>
      <c r="K5" s="5" t="s">
        <v>771</v>
      </c>
    </row>
    <row r="6" spans="1:11" ht="13.5" thickBot="1">
      <c r="A6" s="46" t="s">
        <v>679</v>
      </c>
      <c r="B6" s="44"/>
      <c r="C6" s="44" t="s">
        <v>680</v>
      </c>
      <c r="D6" s="44"/>
      <c r="E6" s="46" t="s">
        <v>599</v>
      </c>
      <c r="F6" s="46"/>
      <c r="G6" s="46" t="s">
        <v>559</v>
      </c>
      <c r="H6" s="46"/>
      <c r="I6" s="46" t="s">
        <v>564</v>
      </c>
      <c r="J6" s="46" t="s">
        <v>458</v>
      </c>
      <c r="K6" s="114" t="s">
        <v>770</v>
      </c>
    </row>
    <row r="7" spans="1:18" ht="13.5" thickTop="1">
      <c r="A7" s="294">
        <v>1</v>
      </c>
      <c r="B7" s="288"/>
      <c r="C7" s="288" t="s">
        <v>553</v>
      </c>
      <c r="D7" s="1"/>
      <c r="E7" s="5">
        <f aca="true" t="shared" si="0" ref="E7:E42">AVERAGE(I7:K7)</f>
        <v>17.06458333333333</v>
      </c>
      <c r="G7" s="1">
        <v>9</v>
      </c>
      <c r="I7" s="5">
        <v>18.3875</v>
      </c>
      <c r="J7" s="5">
        <v>17.48125</v>
      </c>
      <c r="K7" s="5">
        <v>15.325</v>
      </c>
      <c r="L7" s="3"/>
      <c r="M7" s="3"/>
      <c r="N7" s="3"/>
      <c r="O7"/>
      <c r="P7"/>
      <c r="Q7"/>
      <c r="R7"/>
    </row>
    <row r="8" spans="1:18" ht="12.75">
      <c r="A8" s="294">
        <v>2</v>
      </c>
      <c r="B8" s="288"/>
      <c r="C8" s="288" t="s">
        <v>555</v>
      </c>
      <c r="D8" s="1"/>
      <c r="E8" s="5">
        <f t="shared" si="0"/>
        <v>17.358333333333334</v>
      </c>
      <c r="G8" s="1">
        <v>8</v>
      </c>
      <c r="I8" s="5">
        <v>18.31875</v>
      </c>
      <c r="J8" s="5">
        <v>17.19375</v>
      </c>
      <c r="K8" s="5">
        <v>16.5625</v>
      </c>
      <c r="L8" s="3"/>
      <c r="M8" s="3"/>
      <c r="N8" s="3"/>
      <c r="O8"/>
      <c r="P8"/>
      <c r="Q8"/>
      <c r="R8"/>
    </row>
    <row r="9" spans="1:18" ht="12.75">
      <c r="A9" s="294">
        <v>3</v>
      </c>
      <c r="B9" s="288"/>
      <c r="C9" s="314" t="s">
        <v>491</v>
      </c>
      <c r="D9" s="1"/>
      <c r="E9" s="5">
        <f t="shared" si="0"/>
        <v>16.660416666666666</v>
      </c>
      <c r="G9" s="1">
        <v>13</v>
      </c>
      <c r="I9" s="5">
        <v>17.775</v>
      </c>
      <c r="J9" s="5">
        <v>17.1625</v>
      </c>
      <c r="K9" s="5">
        <v>15.04375</v>
      </c>
      <c r="L9" s="3"/>
      <c r="M9" s="3"/>
      <c r="N9" s="3"/>
      <c r="O9"/>
      <c r="P9"/>
      <c r="Q9"/>
      <c r="R9"/>
    </row>
    <row r="10" spans="1:18" ht="12.75">
      <c r="A10" s="299">
        <v>4</v>
      </c>
      <c r="B10" s="320"/>
      <c r="C10" s="317" t="s">
        <v>659</v>
      </c>
      <c r="D10" s="13"/>
      <c r="E10" s="42">
        <f t="shared" si="0"/>
        <v>17.677083333333332</v>
      </c>
      <c r="F10" s="13"/>
      <c r="G10" s="13">
        <v>4</v>
      </c>
      <c r="H10" s="13"/>
      <c r="I10" s="42">
        <v>19.59375</v>
      </c>
      <c r="J10" s="42">
        <v>17.89375</v>
      </c>
      <c r="K10" s="42">
        <v>15.54375</v>
      </c>
      <c r="L10" s="3"/>
      <c r="M10" s="3"/>
      <c r="N10" s="3"/>
      <c r="O10"/>
      <c r="P10"/>
      <c r="Q10"/>
      <c r="R10"/>
    </row>
    <row r="11" spans="1:18" ht="12.75">
      <c r="A11" s="294">
        <v>5</v>
      </c>
      <c r="B11" s="288"/>
      <c r="C11" s="319" t="s">
        <v>660</v>
      </c>
      <c r="D11" s="1"/>
      <c r="E11" s="5">
        <f t="shared" si="0"/>
        <v>17.67916666666667</v>
      </c>
      <c r="G11" s="1">
        <v>3</v>
      </c>
      <c r="I11" s="5">
        <v>19.6625</v>
      </c>
      <c r="J11" s="5">
        <v>17.83125</v>
      </c>
      <c r="K11" s="5">
        <v>15.54375</v>
      </c>
      <c r="L11" s="3"/>
      <c r="M11" s="3"/>
      <c r="N11" s="3"/>
      <c r="O11"/>
      <c r="P11"/>
      <c r="Q11"/>
      <c r="R11"/>
    </row>
    <row r="12" spans="1:18" ht="12.75">
      <c r="A12" s="294">
        <v>6</v>
      </c>
      <c r="C12" s="319" t="s">
        <v>481</v>
      </c>
      <c r="D12" s="1"/>
      <c r="E12" s="5">
        <f t="shared" si="0"/>
        <v>16.568749999999998</v>
      </c>
      <c r="G12" s="1">
        <v>15</v>
      </c>
      <c r="I12" s="5">
        <v>17.7</v>
      </c>
      <c r="J12" s="5">
        <v>17.24375</v>
      </c>
      <c r="K12" s="5">
        <v>14.7625</v>
      </c>
      <c r="L12" s="3"/>
      <c r="M12" s="3"/>
      <c r="N12" s="3"/>
      <c r="O12"/>
      <c r="P12"/>
      <c r="Q12"/>
      <c r="R12"/>
    </row>
    <row r="13" spans="1:18" ht="12.75">
      <c r="A13" s="294">
        <v>7</v>
      </c>
      <c r="B13" s="288"/>
      <c r="C13" s="293" t="s">
        <v>791</v>
      </c>
      <c r="D13" s="1"/>
      <c r="E13" s="5">
        <f t="shared" si="0"/>
        <v>16.397916666666664</v>
      </c>
      <c r="G13" s="1">
        <v>16</v>
      </c>
      <c r="I13" s="5">
        <v>17.05625</v>
      </c>
      <c r="J13" s="5">
        <v>16.825</v>
      </c>
      <c r="K13" s="5">
        <v>15.3125</v>
      </c>
      <c r="L13" s="3"/>
      <c r="M13" s="3"/>
      <c r="N13" s="3"/>
      <c r="O13"/>
      <c r="P13"/>
      <c r="Q13"/>
      <c r="R13"/>
    </row>
    <row r="14" spans="1:18" ht="12.75">
      <c r="A14" s="299">
        <v>8</v>
      </c>
      <c r="B14" s="320"/>
      <c r="C14" s="320" t="s">
        <v>793</v>
      </c>
      <c r="D14" s="13"/>
      <c r="E14" s="42">
        <f t="shared" si="0"/>
        <v>16.210416666666664</v>
      </c>
      <c r="F14" s="13"/>
      <c r="G14" s="13">
        <v>17</v>
      </c>
      <c r="H14" s="13"/>
      <c r="I14" s="42">
        <v>16.40625</v>
      </c>
      <c r="J14" s="42">
        <v>16.70625</v>
      </c>
      <c r="K14" s="42">
        <v>15.51875</v>
      </c>
      <c r="L14" s="3"/>
      <c r="M14" s="3"/>
      <c r="N14" s="3"/>
      <c r="O14"/>
      <c r="P14"/>
      <c r="Q14"/>
      <c r="R14"/>
    </row>
    <row r="15" spans="1:18" ht="12.75">
      <c r="A15" s="294">
        <v>9</v>
      </c>
      <c r="B15" s="288"/>
      <c r="C15" s="314" t="s">
        <v>492</v>
      </c>
      <c r="D15" s="1"/>
      <c r="E15" s="5">
        <f t="shared" si="0"/>
        <v>18.625</v>
      </c>
      <c r="G15" s="1">
        <v>1</v>
      </c>
      <c r="I15" s="5">
        <v>21.1375</v>
      </c>
      <c r="J15" s="5">
        <v>18.54375</v>
      </c>
      <c r="K15" s="5">
        <v>16.19375</v>
      </c>
      <c r="L15" s="3"/>
      <c r="M15" s="3"/>
      <c r="N15" s="3"/>
      <c r="O15"/>
      <c r="P15"/>
      <c r="Q15"/>
      <c r="R15"/>
    </row>
    <row r="16" spans="1:18" ht="12.75">
      <c r="A16" s="1">
        <v>10</v>
      </c>
      <c r="B16" s="59"/>
      <c r="C16" s="319" t="s">
        <v>482</v>
      </c>
      <c r="D16" s="1"/>
      <c r="E16" s="5">
        <f t="shared" si="0"/>
        <v>17.047916666666666</v>
      </c>
      <c r="G16" s="1">
        <v>10</v>
      </c>
      <c r="I16" s="5">
        <v>18.3125</v>
      </c>
      <c r="J16" s="5">
        <v>17.1125</v>
      </c>
      <c r="K16" s="5">
        <v>15.71875</v>
      </c>
      <c r="L16" s="3"/>
      <c r="M16" s="3"/>
      <c r="N16" s="3"/>
      <c r="O16"/>
      <c r="P16"/>
      <c r="Q16"/>
      <c r="R16"/>
    </row>
    <row r="17" spans="1:18" ht="12.75">
      <c r="A17" s="294">
        <v>11</v>
      </c>
      <c r="B17" s="288"/>
      <c r="C17" s="293" t="s">
        <v>796</v>
      </c>
      <c r="D17" s="1"/>
      <c r="E17" s="5">
        <f t="shared" si="0"/>
        <v>16.1875</v>
      </c>
      <c r="G17" s="1">
        <v>18</v>
      </c>
      <c r="I17" s="5">
        <v>18.24375</v>
      </c>
      <c r="J17" s="5">
        <v>14.70625</v>
      </c>
      <c r="K17" s="5">
        <v>15.6125</v>
      </c>
      <c r="L17" s="3"/>
      <c r="M17" s="3"/>
      <c r="N17" s="3"/>
      <c r="O17"/>
      <c r="P17"/>
      <c r="Q17"/>
      <c r="R17"/>
    </row>
    <row r="18" spans="1:18" ht="12.75">
      <c r="A18" s="299">
        <v>12</v>
      </c>
      <c r="B18" s="320"/>
      <c r="C18" s="320" t="s">
        <v>798</v>
      </c>
      <c r="D18" s="13"/>
      <c r="E18" s="42">
        <f t="shared" si="0"/>
        <v>16.8625</v>
      </c>
      <c r="F18" s="13"/>
      <c r="G18" s="13">
        <v>12</v>
      </c>
      <c r="H18" s="13"/>
      <c r="I18" s="42">
        <v>18.70625</v>
      </c>
      <c r="J18" s="42">
        <v>16.48125</v>
      </c>
      <c r="K18" s="42">
        <v>15.4</v>
      </c>
      <c r="L18" s="3"/>
      <c r="M18" s="3"/>
      <c r="N18" s="3"/>
      <c r="O18"/>
      <c r="P18"/>
      <c r="Q18"/>
      <c r="R18"/>
    </row>
    <row r="19" spans="1:18" ht="12.75">
      <c r="A19" s="294">
        <v>13</v>
      </c>
      <c r="B19" s="288"/>
      <c r="C19" s="293" t="s">
        <v>799</v>
      </c>
      <c r="D19" s="1"/>
      <c r="E19" s="5">
        <f t="shared" si="0"/>
        <v>15.816666666666668</v>
      </c>
      <c r="G19" s="1">
        <v>25</v>
      </c>
      <c r="I19" s="5">
        <v>16.51875</v>
      </c>
      <c r="J19" s="5">
        <v>16.075</v>
      </c>
      <c r="K19" s="5">
        <v>14.85625</v>
      </c>
      <c r="L19" s="3"/>
      <c r="M19" s="3"/>
      <c r="N19" s="3"/>
      <c r="O19"/>
      <c r="P19"/>
      <c r="Q19"/>
      <c r="R19"/>
    </row>
    <row r="20" spans="1:18" ht="12.75">
      <c r="A20" s="294">
        <v>14</v>
      </c>
      <c r="B20" s="288"/>
      <c r="C20" s="314" t="s">
        <v>744</v>
      </c>
      <c r="D20" s="1"/>
      <c r="E20" s="5">
        <f t="shared" si="0"/>
        <v>17.420833333333334</v>
      </c>
      <c r="G20" s="1">
        <v>7</v>
      </c>
      <c r="I20" s="5">
        <v>18.925</v>
      </c>
      <c r="J20" s="5">
        <v>17.79375</v>
      </c>
      <c r="K20" s="5">
        <v>15.54375</v>
      </c>
      <c r="L20" s="3"/>
      <c r="M20" s="3"/>
      <c r="N20" s="3"/>
      <c r="O20"/>
      <c r="P20"/>
      <c r="Q20"/>
      <c r="R20"/>
    </row>
    <row r="21" spans="1:18" ht="12.75">
      <c r="A21" s="294">
        <v>15</v>
      </c>
      <c r="B21" s="288"/>
      <c r="C21" s="321" t="s">
        <v>485</v>
      </c>
      <c r="D21" s="1"/>
      <c r="E21" s="5">
        <f t="shared" si="0"/>
        <v>15.660416666666668</v>
      </c>
      <c r="G21" s="1">
        <v>29</v>
      </c>
      <c r="I21" s="5">
        <v>16.40625</v>
      </c>
      <c r="J21" s="5">
        <v>16.1</v>
      </c>
      <c r="K21" s="5">
        <v>14.475</v>
      </c>
      <c r="L21" s="3"/>
      <c r="M21" s="3"/>
      <c r="N21" s="3"/>
      <c r="O21"/>
      <c r="P21"/>
      <c r="Q21"/>
      <c r="R21"/>
    </row>
    <row r="22" spans="1:18" ht="12.75">
      <c r="A22" s="13">
        <v>16</v>
      </c>
      <c r="B22" s="37"/>
      <c r="C22" s="322" t="s">
        <v>483</v>
      </c>
      <c r="D22" s="13"/>
      <c r="E22" s="42">
        <f t="shared" si="0"/>
        <v>15.875</v>
      </c>
      <c r="F22" s="13"/>
      <c r="G22" s="13">
        <v>24</v>
      </c>
      <c r="H22" s="13"/>
      <c r="I22" s="42">
        <v>16.56875</v>
      </c>
      <c r="J22" s="42">
        <v>16.78125</v>
      </c>
      <c r="K22" s="42">
        <v>14.275</v>
      </c>
      <c r="L22" s="3"/>
      <c r="M22" s="3"/>
      <c r="N22" s="3"/>
      <c r="O22"/>
      <c r="P22"/>
      <c r="Q22"/>
      <c r="R22"/>
    </row>
    <row r="23" spans="1:18" ht="12.75">
      <c r="A23" s="1">
        <v>17</v>
      </c>
      <c r="B23" s="59"/>
      <c r="C23" s="321" t="s">
        <v>484</v>
      </c>
      <c r="D23" s="1"/>
      <c r="E23" s="5">
        <f t="shared" si="0"/>
        <v>14.15</v>
      </c>
      <c r="G23" s="1">
        <v>36</v>
      </c>
      <c r="I23" s="5">
        <v>16.94375</v>
      </c>
      <c r="J23" s="5">
        <v>16.4125</v>
      </c>
      <c r="K23" s="5">
        <v>9.09375</v>
      </c>
      <c r="L23" s="3"/>
      <c r="M23" s="3"/>
      <c r="N23" s="3"/>
      <c r="O23"/>
      <c r="P23"/>
      <c r="Q23"/>
      <c r="R23"/>
    </row>
    <row r="24" spans="1:18" ht="12.75">
      <c r="A24" s="294">
        <v>18</v>
      </c>
      <c r="B24" s="288"/>
      <c r="C24" s="321" t="s">
        <v>801</v>
      </c>
      <c r="D24" s="1"/>
      <c r="E24" s="5">
        <f t="shared" si="0"/>
        <v>16.08541666666667</v>
      </c>
      <c r="G24" s="1">
        <v>20</v>
      </c>
      <c r="I24" s="5">
        <v>16.58125</v>
      </c>
      <c r="J24" s="5">
        <v>16.38125</v>
      </c>
      <c r="K24" s="5">
        <v>15.29375</v>
      </c>
      <c r="L24" s="3"/>
      <c r="M24" s="3"/>
      <c r="N24" s="3"/>
      <c r="O24"/>
      <c r="P24"/>
      <c r="Q24"/>
      <c r="R24"/>
    </row>
    <row r="25" spans="1:18" ht="12.75">
      <c r="A25" s="294">
        <v>19</v>
      </c>
      <c r="B25" s="288"/>
      <c r="C25" s="319" t="s">
        <v>803</v>
      </c>
      <c r="D25" s="1"/>
      <c r="E25" s="5">
        <f t="shared" si="0"/>
        <v>17.5</v>
      </c>
      <c r="G25" s="1">
        <v>6</v>
      </c>
      <c r="I25" s="5">
        <v>18.85</v>
      </c>
      <c r="J25" s="5">
        <v>17.96875</v>
      </c>
      <c r="K25" s="5">
        <v>15.68125</v>
      </c>
      <c r="L25" s="3"/>
      <c r="M25" s="3"/>
      <c r="N25" s="3"/>
      <c r="O25"/>
      <c r="P25"/>
      <c r="Q25"/>
      <c r="R25"/>
    </row>
    <row r="26" spans="1:18" ht="12.75">
      <c r="A26" s="299">
        <v>20</v>
      </c>
      <c r="B26" s="320"/>
      <c r="C26" s="317" t="s">
        <v>203</v>
      </c>
      <c r="D26" s="13"/>
      <c r="E26" s="42">
        <f t="shared" si="0"/>
        <v>16.004166666666666</v>
      </c>
      <c r="F26" s="13"/>
      <c r="G26" s="13">
        <v>21</v>
      </c>
      <c r="H26" s="13"/>
      <c r="I26" s="42">
        <v>17.14375</v>
      </c>
      <c r="J26" s="42">
        <v>16.55</v>
      </c>
      <c r="K26" s="42">
        <v>14.31875</v>
      </c>
      <c r="L26" s="3"/>
      <c r="M26" s="3"/>
      <c r="N26" s="3"/>
      <c r="O26"/>
      <c r="P26"/>
      <c r="Q26"/>
      <c r="R26"/>
    </row>
    <row r="27" spans="1:18" ht="12.75">
      <c r="A27" s="294">
        <v>21</v>
      </c>
      <c r="B27" s="288"/>
      <c r="C27" s="319" t="s">
        <v>205</v>
      </c>
      <c r="D27" s="1"/>
      <c r="E27" s="5">
        <f t="shared" si="0"/>
        <v>15.289583333333333</v>
      </c>
      <c r="G27" s="1">
        <v>34</v>
      </c>
      <c r="I27" s="5">
        <v>16.04375</v>
      </c>
      <c r="J27" s="5">
        <v>16.0125</v>
      </c>
      <c r="K27" s="5">
        <v>13.8125</v>
      </c>
      <c r="L27" s="3"/>
      <c r="M27" s="3"/>
      <c r="N27" s="3"/>
      <c r="O27"/>
      <c r="P27"/>
      <c r="Q27"/>
      <c r="R27"/>
    </row>
    <row r="28" spans="1:18" ht="12.75">
      <c r="A28" s="294">
        <v>22</v>
      </c>
      <c r="B28" s="288"/>
      <c r="C28" s="314" t="s">
        <v>493</v>
      </c>
      <c r="D28" s="1"/>
      <c r="E28" s="5">
        <f t="shared" si="0"/>
        <v>18.04375</v>
      </c>
      <c r="G28" s="1">
        <v>2</v>
      </c>
      <c r="I28" s="5">
        <v>18.7625</v>
      </c>
      <c r="J28" s="5">
        <v>19.3</v>
      </c>
      <c r="K28" s="5">
        <v>16.06875</v>
      </c>
      <c r="L28" s="3"/>
      <c r="M28" s="3"/>
      <c r="N28" s="3"/>
      <c r="O28"/>
      <c r="P28"/>
      <c r="Q28"/>
      <c r="R28"/>
    </row>
    <row r="29" spans="1:18" ht="12.75">
      <c r="A29" s="294">
        <v>23</v>
      </c>
      <c r="B29" s="288"/>
      <c r="C29" s="321" t="s">
        <v>486</v>
      </c>
      <c r="D29" s="1"/>
      <c r="E29" s="5">
        <f t="shared" si="0"/>
        <v>15.660416666666668</v>
      </c>
      <c r="G29" s="1">
        <v>30</v>
      </c>
      <c r="I29" s="5">
        <v>16.33125</v>
      </c>
      <c r="J29" s="5">
        <v>16.30625</v>
      </c>
      <c r="K29" s="5">
        <v>14.34375</v>
      </c>
      <c r="L29" s="3"/>
      <c r="M29" s="3"/>
      <c r="N29" s="3"/>
      <c r="O29"/>
      <c r="P29"/>
      <c r="Q29"/>
      <c r="R29"/>
    </row>
    <row r="30" spans="1:18" ht="12.75">
      <c r="A30" s="299">
        <v>24</v>
      </c>
      <c r="B30" s="320"/>
      <c r="C30" s="322" t="s">
        <v>487</v>
      </c>
      <c r="D30" s="13"/>
      <c r="E30" s="42">
        <f t="shared" si="0"/>
        <v>15.61875</v>
      </c>
      <c r="F30" s="13"/>
      <c r="G30" s="13">
        <v>31</v>
      </c>
      <c r="H30" s="13"/>
      <c r="I30" s="42">
        <v>17.25</v>
      </c>
      <c r="J30" s="42">
        <v>16.325</v>
      </c>
      <c r="K30" s="42">
        <v>13.28125</v>
      </c>
      <c r="L30" s="3"/>
      <c r="M30" s="3"/>
      <c r="N30" s="3"/>
      <c r="O30"/>
      <c r="P30"/>
      <c r="Q30"/>
      <c r="R30"/>
    </row>
    <row r="31" spans="1:18" ht="12.75">
      <c r="A31" s="294">
        <v>25</v>
      </c>
      <c r="B31" s="288"/>
      <c r="C31" s="321" t="s">
        <v>488</v>
      </c>
      <c r="D31" s="1"/>
      <c r="E31" s="5">
        <f t="shared" si="0"/>
        <v>15.791666666666666</v>
      </c>
      <c r="G31" s="1">
        <v>26</v>
      </c>
      <c r="I31" s="5">
        <v>17.075</v>
      </c>
      <c r="J31" s="5">
        <v>16.2625</v>
      </c>
      <c r="K31" s="5">
        <v>14.0375</v>
      </c>
      <c r="L31" s="3"/>
      <c r="M31" s="3"/>
      <c r="N31" s="3"/>
      <c r="O31"/>
      <c r="P31"/>
      <c r="Q31"/>
      <c r="R31"/>
    </row>
    <row r="32" spans="1:18" ht="12.75">
      <c r="A32" s="294">
        <v>26</v>
      </c>
      <c r="B32" s="288"/>
      <c r="C32" s="321" t="s">
        <v>489</v>
      </c>
      <c r="D32" s="1"/>
      <c r="E32" s="5">
        <f t="shared" si="0"/>
        <v>15.316666666666668</v>
      </c>
      <c r="G32" s="1">
        <v>33</v>
      </c>
      <c r="I32" s="5">
        <v>16.5625</v>
      </c>
      <c r="J32" s="5">
        <v>15.6875</v>
      </c>
      <c r="K32" s="5">
        <v>13.7</v>
      </c>
      <c r="L32" s="3"/>
      <c r="M32" s="3"/>
      <c r="N32" s="3"/>
      <c r="O32"/>
      <c r="P32"/>
      <c r="Q32"/>
      <c r="R32"/>
    </row>
    <row r="33" spans="1:18" ht="12.75">
      <c r="A33" s="294">
        <v>27</v>
      </c>
      <c r="B33" s="288"/>
      <c r="C33" s="293" t="s">
        <v>207</v>
      </c>
      <c r="D33" s="1"/>
      <c r="E33" s="5">
        <f t="shared" si="0"/>
        <v>15.970833333333333</v>
      </c>
      <c r="G33" s="1">
        <v>23</v>
      </c>
      <c r="I33" s="5">
        <v>17.0125</v>
      </c>
      <c r="J33" s="5">
        <v>16.01875</v>
      </c>
      <c r="K33" s="5">
        <v>14.88125</v>
      </c>
      <c r="L33" s="3"/>
      <c r="M33" s="3"/>
      <c r="N33" s="3"/>
      <c r="O33"/>
      <c r="P33"/>
      <c r="Q33"/>
      <c r="R33"/>
    </row>
    <row r="34" spans="1:18" ht="12.75">
      <c r="A34" s="299">
        <v>28</v>
      </c>
      <c r="B34" s="320"/>
      <c r="C34" s="320" t="s">
        <v>315</v>
      </c>
      <c r="D34" s="13"/>
      <c r="E34" s="42">
        <f t="shared" si="0"/>
        <v>15.554166666666667</v>
      </c>
      <c r="F34" s="13"/>
      <c r="G34" s="13">
        <v>32</v>
      </c>
      <c r="H34" s="13"/>
      <c r="I34" s="42">
        <v>16.1125</v>
      </c>
      <c r="J34" s="42">
        <v>16.3</v>
      </c>
      <c r="K34" s="42">
        <v>14.25</v>
      </c>
      <c r="L34" s="3"/>
      <c r="M34" s="3"/>
      <c r="N34" s="3"/>
      <c r="O34"/>
      <c r="P34"/>
      <c r="Q34"/>
      <c r="R34"/>
    </row>
    <row r="35" spans="1:18" ht="12.75">
      <c r="A35" s="294">
        <v>29</v>
      </c>
      <c r="B35" s="288"/>
      <c r="C35" s="314" t="s">
        <v>494</v>
      </c>
      <c r="D35" s="1"/>
      <c r="E35" s="5">
        <f t="shared" si="0"/>
        <v>17.60625</v>
      </c>
      <c r="G35" s="1">
        <v>5</v>
      </c>
      <c r="I35" s="5">
        <v>18.0125</v>
      </c>
      <c r="J35" s="5">
        <v>18.60625</v>
      </c>
      <c r="K35" s="5">
        <v>16.2</v>
      </c>
      <c r="L35" s="3"/>
      <c r="M35" s="3"/>
      <c r="N35" s="3"/>
      <c r="O35"/>
      <c r="P35"/>
      <c r="Q35"/>
      <c r="R35"/>
    </row>
    <row r="36" spans="1:18" ht="12.75">
      <c r="A36" s="294">
        <v>30</v>
      </c>
      <c r="B36" s="327"/>
      <c r="C36" s="321" t="s">
        <v>490</v>
      </c>
      <c r="D36" s="1"/>
      <c r="E36" s="5">
        <f t="shared" si="0"/>
        <v>15.225</v>
      </c>
      <c r="G36" s="1">
        <v>35</v>
      </c>
      <c r="I36" s="5">
        <v>15.5125</v>
      </c>
      <c r="J36" s="5">
        <v>15.06875</v>
      </c>
      <c r="K36" s="5">
        <v>15.09375</v>
      </c>
      <c r="L36" s="3"/>
      <c r="M36" s="3"/>
      <c r="N36" s="3"/>
      <c r="O36"/>
      <c r="P36"/>
      <c r="Q36"/>
      <c r="R36"/>
    </row>
    <row r="37" spans="1:18" ht="12.75">
      <c r="A37" s="294">
        <v>31</v>
      </c>
      <c r="B37" s="288"/>
      <c r="C37" s="293" t="s">
        <v>317</v>
      </c>
      <c r="D37" s="1"/>
      <c r="E37" s="5">
        <f t="shared" si="0"/>
        <v>15.7875</v>
      </c>
      <c r="G37" s="1">
        <v>27</v>
      </c>
      <c r="I37" s="5">
        <v>17.1375</v>
      </c>
      <c r="J37" s="5">
        <v>15.575</v>
      </c>
      <c r="K37" s="5">
        <v>14.65</v>
      </c>
      <c r="L37" s="3"/>
      <c r="M37" s="3"/>
      <c r="N37" s="3"/>
      <c r="O37"/>
      <c r="P37"/>
      <c r="Q37"/>
      <c r="R37"/>
    </row>
    <row r="38" spans="1:18" ht="12.75">
      <c r="A38" s="299">
        <v>32</v>
      </c>
      <c r="B38" s="37"/>
      <c r="C38" s="320" t="s">
        <v>347</v>
      </c>
      <c r="D38" s="13"/>
      <c r="E38" s="42">
        <f t="shared" si="0"/>
        <v>15.679166666666667</v>
      </c>
      <c r="F38" s="13"/>
      <c r="G38" s="13">
        <v>28</v>
      </c>
      <c r="H38" s="13"/>
      <c r="I38" s="42">
        <v>16.1</v>
      </c>
      <c r="J38" s="42">
        <v>15.53125</v>
      </c>
      <c r="K38" s="42">
        <v>15.40625</v>
      </c>
      <c r="L38" s="3"/>
      <c r="M38" s="3"/>
      <c r="N38" s="3"/>
      <c r="O38"/>
      <c r="P38"/>
      <c r="Q38"/>
      <c r="R38"/>
    </row>
    <row r="39" spans="1:18" ht="12.75">
      <c r="A39" s="294">
        <v>33</v>
      </c>
      <c r="B39" s="288"/>
      <c r="C39" s="288" t="s">
        <v>166</v>
      </c>
      <c r="D39" s="1"/>
      <c r="E39" s="5">
        <f t="shared" si="0"/>
        <v>16.583333333333332</v>
      </c>
      <c r="G39" s="1">
        <v>14</v>
      </c>
      <c r="I39" s="5">
        <v>17.3625</v>
      </c>
      <c r="J39" s="5">
        <v>16.93125</v>
      </c>
      <c r="K39" s="5">
        <v>15.45625</v>
      </c>
      <c r="L39"/>
      <c r="M39" s="3"/>
      <c r="N39" s="3"/>
      <c r="O39"/>
      <c r="P39"/>
      <c r="Q39"/>
      <c r="R39"/>
    </row>
    <row r="40" spans="1:18" ht="12.75">
      <c r="A40" s="294">
        <v>34</v>
      </c>
      <c r="B40" s="288"/>
      <c r="C40" s="293" t="s">
        <v>160</v>
      </c>
      <c r="D40" s="1"/>
      <c r="E40" s="5">
        <f t="shared" si="0"/>
        <v>15.975000000000001</v>
      </c>
      <c r="G40" s="1">
        <v>22</v>
      </c>
      <c r="I40" s="5">
        <v>16.00625</v>
      </c>
      <c r="J40" s="5">
        <v>17.175</v>
      </c>
      <c r="K40" s="5">
        <v>14.74375</v>
      </c>
      <c r="L40"/>
      <c r="M40" s="3"/>
      <c r="N40" s="3"/>
      <c r="O40"/>
      <c r="P40"/>
      <c r="Q40"/>
      <c r="R40"/>
    </row>
    <row r="41" spans="1:18" ht="12.75">
      <c r="A41" s="294">
        <v>35</v>
      </c>
      <c r="B41" s="288"/>
      <c r="C41" s="293" t="s">
        <v>496</v>
      </c>
      <c r="D41" s="1"/>
      <c r="E41" s="5">
        <f t="shared" si="0"/>
        <v>16.897916666666664</v>
      </c>
      <c r="G41" s="1">
        <v>11</v>
      </c>
      <c r="I41" s="5">
        <v>17.2625</v>
      </c>
      <c r="J41" s="5">
        <v>17.0125</v>
      </c>
      <c r="K41" s="5">
        <v>16.41875</v>
      </c>
      <c r="L41"/>
      <c r="M41" s="3"/>
      <c r="N41" s="3"/>
      <c r="O41"/>
      <c r="P41"/>
      <c r="Q41"/>
      <c r="R41"/>
    </row>
    <row r="42" spans="1:18" ht="13.5" thickBot="1">
      <c r="A42" s="289">
        <v>36</v>
      </c>
      <c r="B42" s="40"/>
      <c r="C42" s="290" t="s">
        <v>495</v>
      </c>
      <c r="D42" s="41"/>
      <c r="E42" s="46">
        <f t="shared" si="0"/>
        <v>16.172916666666666</v>
      </c>
      <c r="F42" s="41"/>
      <c r="G42" s="41">
        <v>19</v>
      </c>
      <c r="H42" s="41"/>
      <c r="I42" s="46">
        <v>16.35</v>
      </c>
      <c r="J42" s="46">
        <v>16.86875</v>
      </c>
      <c r="K42" s="46">
        <v>15.3</v>
      </c>
      <c r="L42"/>
      <c r="M42" s="3"/>
      <c r="N42" s="3"/>
      <c r="O42"/>
      <c r="P42"/>
      <c r="Q42"/>
      <c r="R42"/>
    </row>
    <row r="43" spans="3:18" ht="13.5" thickTop="1">
      <c r="C43" s="2"/>
      <c r="D43" s="1"/>
      <c r="G43" s="376"/>
      <c r="H43" s="376"/>
      <c r="K43" s="5"/>
      <c r="L43"/>
      <c r="M43" s="3"/>
      <c r="N43" s="3"/>
      <c r="O43"/>
      <c r="P43"/>
      <c r="Q43"/>
      <c r="R43"/>
    </row>
    <row r="44" spans="3:18" ht="12.75">
      <c r="C44" s="2" t="s">
        <v>861</v>
      </c>
      <c r="D44" s="1"/>
      <c r="E44" s="5">
        <f>AVERAGE(E7:E42)</f>
        <v>16.389583333333334</v>
      </c>
      <c r="G44" s="376"/>
      <c r="H44" s="376"/>
      <c r="I44" s="5">
        <f>AVERAGE(I7:I42)</f>
        <v>17.448090277777784</v>
      </c>
      <c r="J44" s="5">
        <f>AVERAGE(J7:J42)</f>
        <v>16.78402777777778</v>
      </c>
      <c r="K44" s="5">
        <f>AVERAGE(K7:K42)</f>
        <v>14.936631944444445</v>
      </c>
      <c r="L44"/>
      <c r="M44" s="3"/>
      <c r="N44" s="3"/>
      <c r="O44"/>
      <c r="P44"/>
      <c r="Q44"/>
      <c r="R44"/>
    </row>
    <row r="45" spans="3:18" ht="12.75">
      <c r="C45" s="2"/>
      <c r="D45" s="1"/>
      <c r="G45" s="376"/>
      <c r="H45" s="376"/>
      <c r="I45" s="376"/>
      <c r="J45" s="3"/>
      <c r="K45"/>
      <c r="L45"/>
      <c r="M45"/>
      <c r="N45"/>
      <c r="O45"/>
      <c r="P45"/>
      <c r="Q45"/>
      <c r="R45"/>
    </row>
    <row r="46" spans="3:18" ht="12.75">
      <c r="C46" s="2"/>
      <c r="D46" s="1"/>
      <c r="G46" s="52"/>
      <c r="H46" s="52"/>
      <c r="I46" s="52"/>
      <c r="J46" s="3"/>
      <c r="K46"/>
      <c r="L46"/>
      <c r="M46"/>
      <c r="N46"/>
      <c r="O46"/>
      <c r="P46"/>
      <c r="Q46"/>
      <c r="R46"/>
    </row>
    <row r="47" spans="2:18" ht="12.75">
      <c r="B47" s="59"/>
      <c r="C47" s="59"/>
      <c r="D47" s="1"/>
      <c r="J47" s="3"/>
      <c r="K47"/>
      <c r="L47"/>
      <c r="M47"/>
      <c r="N47"/>
      <c r="O47"/>
      <c r="P47"/>
      <c r="Q47"/>
      <c r="R47"/>
    </row>
    <row r="48" spans="3:18" ht="12.75">
      <c r="C48" s="2"/>
      <c r="D48" s="1"/>
      <c r="I48" s="1"/>
      <c r="J48" s="3"/>
      <c r="K48"/>
      <c r="L48"/>
      <c r="M48"/>
      <c r="N48"/>
      <c r="O48"/>
      <c r="P48"/>
      <c r="Q48"/>
      <c r="R48"/>
    </row>
    <row r="49" spans="3:18" ht="12.75">
      <c r="C49" s="2"/>
      <c r="D49" s="1"/>
      <c r="I49" s="1"/>
      <c r="J49" s="3"/>
      <c r="K49"/>
      <c r="L49"/>
      <c r="M49"/>
      <c r="N49"/>
      <c r="O49"/>
      <c r="P49"/>
      <c r="Q49"/>
      <c r="R49"/>
    </row>
    <row r="50" spans="3:18" ht="12.75">
      <c r="C50" s="2"/>
      <c r="D50" s="1"/>
      <c r="I50" s="1"/>
      <c r="J50" s="3"/>
      <c r="K50"/>
      <c r="L50"/>
      <c r="M50"/>
      <c r="N50"/>
      <c r="O50"/>
      <c r="P50"/>
      <c r="Q50"/>
      <c r="R50"/>
    </row>
    <row r="51" spans="4:18" ht="12.75">
      <c r="D51" s="1"/>
      <c r="I51" s="1"/>
      <c r="J51" s="3"/>
      <c r="K51"/>
      <c r="L51"/>
      <c r="M51"/>
      <c r="N51"/>
      <c r="O51"/>
      <c r="P51"/>
      <c r="Q51"/>
      <c r="R51"/>
    </row>
    <row r="52" spans="4:18" ht="12.75">
      <c r="D52" s="1"/>
      <c r="I52" s="1"/>
      <c r="J52" s="3"/>
      <c r="K52"/>
      <c r="L52"/>
      <c r="M52"/>
      <c r="N52"/>
      <c r="O52"/>
      <c r="P52"/>
      <c r="Q52"/>
      <c r="R52"/>
    </row>
    <row r="53" spans="4:18" ht="12.75">
      <c r="D53" s="1"/>
      <c r="I53" s="1"/>
      <c r="J53" s="3"/>
      <c r="K53"/>
      <c r="L53"/>
      <c r="M53"/>
      <c r="N53"/>
      <c r="O53"/>
      <c r="P53"/>
      <c r="Q53"/>
      <c r="R53"/>
    </row>
    <row r="54" spans="4:18" ht="12.75">
      <c r="D54" s="1"/>
      <c r="I54" s="1"/>
      <c r="J54" s="3"/>
      <c r="K54"/>
      <c r="L54"/>
      <c r="M54"/>
      <c r="N54"/>
      <c r="O54"/>
      <c r="P54"/>
      <c r="Q54"/>
      <c r="R54"/>
    </row>
    <row r="55" spans="4:18" ht="12.75">
      <c r="D55" s="1"/>
      <c r="J55" s="3"/>
      <c r="K55"/>
      <c r="L55"/>
      <c r="M55"/>
      <c r="N55"/>
      <c r="O55"/>
      <c r="P55"/>
      <c r="Q55"/>
      <c r="R55"/>
    </row>
    <row r="56" spans="4:18" ht="12.75">
      <c r="D56" s="1"/>
      <c r="J56" s="3"/>
      <c r="K56"/>
      <c r="L56"/>
      <c r="M56"/>
      <c r="N56"/>
      <c r="O56"/>
      <c r="P56"/>
      <c r="Q56"/>
      <c r="R56"/>
    </row>
    <row r="57" spans="4:18" ht="12.75">
      <c r="D57" s="1"/>
      <c r="J57" s="3"/>
      <c r="K57"/>
      <c r="L57"/>
      <c r="M57"/>
      <c r="N57"/>
      <c r="O57"/>
      <c r="P57"/>
      <c r="Q57"/>
      <c r="R57"/>
    </row>
    <row r="58" spans="4:18" ht="12.75">
      <c r="D58" s="1"/>
      <c r="J58" s="3"/>
      <c r="K58"/>
      <c r="L58"/>
      <c r="M58"/>
      <c r="N58"/>
      <c r="O58"/>
      <c r="P58"/>
      <c r="Q58"/>
      <c r="R58"/>
    </row>
    <row r="59" spans="4:18" ht="12.75">
      <c r="D59" s="1"/>
      <c r="J59" s="3"/>
      <c r="K59"/>
      <c r="L59"/>
      <c r="M59"/>
      <c r="N59"/>
      <c r="O59"/>
      <c r="P59"/>
      <c r="Q59"/>
      <c r="R59"/>
    </row>
    <row r="60" spans="4:18" ht="12.75">
      <c r="D60" s="1"/>
      <c r="J60" s="3"/>
      <c r="K60"/>
      <c r="L60"/>
      <c r="M60"/>
      <c r="N60"/>
      <c r="O60"/>
      <c r="P60"/>
      <c r="Q60"/>
      <c r="R60"/>
    </row>
    <row r="61" spans="4:18" ht="12.75">
      <c r="D61" s="1"/>
      <c r="J61" s="3"/>
      <c r="K61"/>
      <c r="L61"/>
      <c r="M61"/>
      <c r="N61"/>
      <c r="O61"/>
      <c r="P61"/>
      <c r="Q61"/>
      <c r="R61"/>
    </row>
    <row r="62" spans="4:18" ht="12.75">
      <c r="D62" s="1"/>
      <c r="J62" s="3"/>
      <c r="K62"/>
      <c r="L62"/>
      <c r="M62"/>
      <c r="N62"/>
      <c r="O62"/>
      <c r="P62"/>
      <c r="Q62"/>
      <c r="R62"/>
    </row>
    <row r="63" spans="4:18" ht="12.75">
      <c r="D63" s="1"/>
      <c r="J63" s="3"/>
      <c r="K63"/>
      <c r="L63"/>
      <c r="M63"/>
      <c r="N63"/>
      <c r="O63"/>
      <c r="P63"/>
      <c r="Q63"/>
      <c r="R63"/>
    </row>
    <row r="64" spans="4:18" ht="12.75">
      <c r="D64" s="1"/>
      <c r="J64" s="3"/>
      <c r="K64"/>
      <c r="L64"/>
      <c r="M64"/>
      <c r="N64"/>
      <c r="O64"/>
      <c r="P64"/>
      <c r="Q64"/>
      <c r="R64"/>
    </row>
    <row r="65" spans="4:18" ht="12.75">
      <c r="D65" s="1"/>
      <c r="J65" s="3"/>
      <c r="K65"/>
      <c r="L65"/>
      <c r="M65"/>
      <c r="N65"/>
      <c r="O65"/>
      <c r="P65"/>
      <c r="Q65"/>
      <c r="R65"/>
    </row>
    <row r="66" spans="4:18" ht="12.75">
      <c r="D66" s="1"/>
      <c r="J66" s="3"/>
      <c r="K66"/>
      <c r="L66"/>
      <c r="M66"/>
      <c r="N66"/>
      <c r="O66"/>
      <c r="P66"/>
      <c r="Q66"/>
      <c r="R66"/>
    </row>
    <row r="67" spans="4:18" ht="12.75">
      <c r="D67" s="1"/>
      <c r="J67" s="3"/>
      <c r="K67"/>
      <c r="L67"/>
      <c r="M67"/>
      <c r="N67"/>
      <c r="O67"/>
      <c r="P67"/>
      <c r="Q67"/>
      <c r="R67"/>
    </row>
    <row r="68" spans="4:18" ht="12.75">
      <c r="D68" s="1"/>
      <c r="J68" s="3"/>
      <c r="K68"/>
      <c r="L68"/>
      <c r="M68"/>
      <c r="N68"/>
      <c r="O68"/>
      <c r="P68"/>
      <c r="Q68"/>
      <c r="R68"/>
    </row>
    <row r="69" spans="4:18" ht="12.75">
      <c r="D69" s="1"/>
      <c r="J69" s="3"/>
      <c r="K69"/>
      <c r="L69"/>
      <c r="M69"/>
      <c r="N69"/>
      <c r="O69"/>
      <c r="P69"/>
      <c r="Q69"/>
      <c r="R69"/>
    </row>
    <row r="70" spans="4:18" ht="12.75">
      <c r="D70" s="1"/>
      <c r="J70" s="3"/>
      <c r="K70"/>
      <c r="L70"/>
      <c r="M70"/>
      <c r="N70"/>
      <c r="O70"/>
      <c r="P70"/>
      <c r="Q70"/>
      <c r="R70"/>
    </row>
    <row r="71" spans="4:18" ht="12.75">
      <c r="D71" s="1"/>
      <c r="J71" s="3"/>
      <c r="K71"/>
      <c r="L71"/>
      <c r="M71"/>
      <c r="N71"/>
      <c r="O71"/>
      <c r="P71"/>
      <c r="Q71"/>
      <c r="R71"/>
    </row>
    <row r="72" spans="4:18" ht="12.75">
      <c r="D72" s="1"/>
      <c r="J72" s="3"/>
      <c r="K72"/>
      <c r="L72"/>
      <c r="M72"/>
      <c r="N72"/>
      <c r="O72"/>
      <c r="P72"/>
      <c r="Q72"/>
      <c r="R72"/>
    </row>
    <row r="73" spans="4:18" ht="12.75">
      <c r="D73" s="1"/>
      <c r="J73" s="3"/>
      <c r="K73"/>
      <c r="L73"/>
      <c r="M73"/>
      <c r="N73"/>
      <c r="O73"/>
      <c r="P73"/>
      <c r="Q73"/>
      <c r="R73"/>
    </row>
    <row r="74" spans="4:18" ht="12.75">
      <c r="D74" s="1"/>
      <c r="J74" s="3"/>
      <c r="K74"/>
      <c r="L74"/>
      <c r="M74"/>
      <c r="N74"/>
      <c r="O74"/>
      <c r="P74"/>
      <c r="Q74"/>
      <c r="R74"/>
    </row>
    <row r="75" spans="4:18" ht="12.75">
      <c r="D75" s="1"/>
      <c r="J75" s="3"/>
      <c r="K75"/>
      <c r="L75"/>
      <c r="M75"/>
      <c r="N75"/>
      <c r="O75"/>
      <c r="P75"/>
      <c r="Q75"/>
      <c r="R75"/>
    </row>
    <row r="76" spans="4:18" ht="12.75">
      <c r="D76" s="1"/>
      <c r="J76" s="3"/>
      <c r="K76"/>
      <c r="L76"/>
      <c r="M76"/>
      <c r="N76"/>
      <c r="O76"/>
      <c r="P76"/>
      <c r="Q76"/>
      <c r="R76"/>
    </row>
    <row r="77" spans="4:18" ht="12.75">
      <c r="D77" s="1"/>
      <c r="J77" s="3"/>
      <c r="K77"/>
      <c r="L77"/>
      <c r="M77"/>
      <c r="N77"/>
      <c r="O77"/>
      <c r="P77"/>
      <c r="Q77"/>
      <c r="R77"/>
    </row>
    <row r="78" spans="4:18" ht="12.75">
      <c r="D78" s="1"/>
      <c r="J78" s="3"/>
      <c r="K78"/>
      <c r="L78"/>
      <c r="M78"/>
      <c r="N78"/>
      <c r="O78"/>
      <c r="P78"/>
      <c r="Q78"/>
      <c r="R78"/>
    </row>
    <row r="79" spans="4:18" ht="12.75">
      <c r="D79" s="1"/>
      <c r="J79" s="3"/>
      <c r="K79"/>
      <c r="L79"/>
      <c r="M79"/>
      <c r="N79"/>
      <c r="O79"/>
      <c r="P79"/>
      <c r="Q79"/>
      <c r="R79"/>
    </row>
    <row r="80" spans="4:18" ht="12.75">
      <c r="D80" s="1"/>
      <c r="J80" s="3"/>
      <c r="K80"/>
      <c r="L80"/>
      <c r="M80"/>
      <c r="N80"/>
      <c r="O80"/>
      <c r="P80"/>
      <c r="Q80"/>
      <c r="R80"/>
    </row>
    <row r="81" spans="4:18" ht="12.75">
      <c r="D81" s="1"/>
      <c r="J81" s="3"/>
      <c r="K81"/>
      <c r="L81"/>
      <c r="M81"/>
      <c r="N81"/>
      <c r="O81"/>
      <c r="P81"/>
      <c r="Q81"/>
      <c r="R81"/>
    </row>
    <row r="82" spans="4:18" ht="12.75">
      <c r="D82" s="1"/>
      <c r="J82" s="3"/>
      <c r="K82"/>
      <c r="L82"/>
      <c r="M82"/>
      <c r="N82"/>
      <c r="O82"/>
      <c r="P82"/>
      <c r="Q82"/>
      <c r="R82"/>
    </row>
    <row r="83" spans="4:18" ht="12.75">
      <c r="D83" s="1"/>
      <c r="J83" s="3"/>
      <c r="K83"/>
      <c r="L83"/>
      <c r="M83"/>
      <c r="N83"/>
      <c r="O83"/>
      <c r="P83"/>
      <c r="Q83"/>
      <c r="R83"/>
    </row>
    <row r="84" spans="4:18" ht="12.75">
      <c r="D84" s="1"/>
      <c r="J84" s="3"/>
      <c r="K84"/>
      <c r="L84"/>
      <c r="M84"/>
      <c r="N84"/>
      <c r="O84"/>
      <c r="P84"/>
      <c r="Q84"/>
      <c r="R84"/>
    </row>
    <row r="85" spans="4:18" ht="12.75">
      <c r="D85" s="1"/>
      <c r="J85" s="3"/>
      <c r="K85"/>
      <c r="L85"/>
      <c r="M85"/>
      <c r="N85"/>
      <c r="O85"/>
      <c r="P85"/>
      <c r="Q85"/>
      <c r="R85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6"/>
  <headerFooter alignWithMargins="0">
    <oddFooter>&amp;R20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2:V37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0.421875" style="0" customWidth="1"/>
    <col min="3" max="3" width="3.28125" style="5" customWidth="1"/>
    <col min="4" max="7" width="9.140625" style="5" customWidth="1"/>
    <col min="8" max="8" width="3.140625" style="5" customWidth="1"/>
    <col min="9" max="10" width="9.140625" style="5" customWidth="1"/>
    <col min="11" max="16384" width="8.8515625" style="0" customWidth="1"/>
  </cols>
  <sheetData>
    <row r="2" ht="15">
      <c r="B2" s="24" t="s">
        <v>390</v>
      </c>
    </row>
    <row r="4" spans="5:7" ht="12.75">
      <c r="E4" s="116"/>
      <c r="F4" s="116"/>
      <c r="G4" s="116"/>
    </row>
    <row r="5" spans="2:22" ht="12.75">
      <c r="B5" t="s">
        <v>519</v>
      </c>
      <c r="C5"/>
      <c r="D5"/>
      <c r="E5"/>
      <c r="K5" s="5"/>
      <c r="L5" s="3"/>
      <c r="N5" s="30"/>
      <c r="O5" s="30"/>
      <c r="P5" s="30"/>
      <c r="Q5" s="30"/>
      <c r="R5" s="30"/>
      <c r="S5" s="30"/>
      <c r="T5" s="30"/>
      <c r="U5" s="30"/>
      <c r="V5" s="30"/>
    </row>
    <row r="6" spans="2:22" ht="13.5" thickBot="1">
      <c r="B6" s="40" t="s">
        <v>680</v>
      </c>
      <c r="C6" s="40"/>
      <c r="D6" s="328" t="s">
        <v>60</v>
      </c>
      <c r="E6" s="328" t="s">
        <v>61</v>
      </c>
      <c r="F6" s="329" t="s">
        <v>62</v>
      </c>
      <c r="G6" s="329" t="s">
        <v>63</v>
      </c>
      <c r="H6" s="329"/>
      <c r="I6" s="329" t="s">
        <v>64</v>
      </c>
      <c r="J6" s="329" t="s">
        <v>65</v>
      </c>
      <c r="K6" s="329" t="s">
        <v>66</v>
      </c>
      <c r="L6" s="3"/>
      <c r="N6" s="319"/>
      <c r="O6" s="12"/>
      <c r="P6" s="11"/>
      <c r="Q6" s="30"/>
      <c r="R6" s="30"/>
      <c r="S6" s="30"/>
      <c r="T6" s="30"/>
      <c r="U6" s="30"/>
      <c r="V6" s="30"/>
    </row>
    <row r="7" spans="2:22" ht="13.5" thickTop="1">
      <c r="B7" s="314" t="s">
        <v>67</v>
      </c>
      <c r="C7" s="304"/>
      <c r="D7" s="345">
        <v>18</v>
      </c>
      <c r="E7" s="372">
        <v>16.3</v>
      </c>
      <c r="F7" s="5">
        <v>16.3</v>
      </c>
      <c r="G7" s="11">
        <v>16.121573044444443</v>
      </c>
      <c r="H7" s="344"/>
      <c r="I7" s="11">
        <f>AVERAGE(D7:E7)</f>
        <v>17.15</v>
      </c>
      <c r="J7" s="5">
        <f>AVERAGE(D7:F7)</f>
        <v>16.866666666666664</v>
      </c>
      <c r="K7" s="296">
        <f>AVERAGE(D7:G7)</f>
        <v>16.68039326111111</v>
      </c>
      <c r="L7" s="3"/>
      <c r="N7" s="319"/>
      <c r="O7" s="12"/>
      <c r="P7" s="30"/>
      <c r="Q7" s="30"/>
      <c r="R7" s="30"/>
      <c r="S7" s="30"/>
      <c r="T7" s="30"/>
      <c r="U7" s="30"/>
      <c r="V7" s="30"/>
    </row>
    <row r="8" spans="2:22" ht="12.75">
      <c r="B8" s="314" t="s">
        <v>68</v>
      </c>
      <c r="C8" s="345"/>
      <c r="D8" s="345">
        <v>18.6</v>
      </c>
      <c r="E8" s="373">
        <v>16.4</v>
      </c>
      <c r="F8" s="5">
        <v>16.6</v>
      </c>
      <c r="G8" s="5">
        <v>15.707350622222224</v>
      </c>
      <c r="I8" s="11">
        <f aca="true" t="shared" si="0" ref="I8:I25">AVERAGE(D8:E8)</f>
        <v>17.5</v>
      </c>
      <c r="J8" s="5">
        <f>AVERAGE(D8:F8)</f>
        <v>17.2</v>
      </c>
      <c r="K8" s="11">
        <f>AVERAGE(D8:G8)</f>
        <v>16.826837655555558</v>
      </c>
      <c r="N8" s="314"/>
      <c r="O8" s="12"/>
      <c r="P8" s="30"/>
      <c r="Q8" s="30"/>
      <c r="R8" s="30"/>
      <c r="S8" s="30"/>
      <c r="T8" s="30"/>
      <c r="U8" s="30"/>
      <c r="V8" s="30"/>
    </row>
    <row r="9" spans="2:22" ht="12.75">
      <c r="B9" s="314" t="s">
        <v>149</v>
      </c>
      <c r="C9" s="345"/>
      <c r="D9" s="345">
        <v>16.7</v>
      </c>
      <c r="E9" s="373">
        <v>15.1</v>
      </c>
      <c r="F9" s="5">
        <v>15.7</v>
      </c>
      <c r="G9" s="5">
        <v>13.985906822222224</v>
      </c>
      <c r="I9" s="11">
        <f t="shared" si="0"/>
        <v>15.899999999999999</v>
      </c>
      <c r="J9" s="5">
        <f>AVERAGE(D9:F9)</f>
        <v>15.833333333333334</v>
      </c>
      <c r="K9" s="11">
        <f>AVERAGE(D9:G9)</f>
        <v>15.371476705555557</v>
      </c>
      <c r="N9" s="319"/>
      <c r="O9" s="12"/>
      <c r="P9" s="11"/>
      <c r="Q9" s="30"/>
      <c r="R9" s="30"/>
      <c r="S9" s="30"/>
      <c r="T9" s="30"/>
      <c r="U9" s="30"/>
      <c r="V9" s="30"/>
    </row>
    <row r="10" spans="2:22" ht="12.75">
      <c r="B10" s="316" t="s">
        <v>151</v>
      </c>
      <c r="C10" s="346"/>
      <c r="D10" s="346">
        <v>16.2</v>
      </c>
      <c r="E10" s="374">
        <v>16.1</v>
      </c>
      <c r="F10" s="42">
        <v>15.8</v>
      </c>
      <c r="G10" s="42">
        <v>14.10384422222222</v>
      </c>
      <c r="H10" s="42"/>
      <c r="I10" s="42">
        <f t="shared" si="0"/>
        <v>16.15</v>
      </c>
      <c r="J10" s="42">
        <f>AVERAGE(D10:F10)</f>
        <v>16.03333333333333</v>
      </c>
      <c r="K10" s="42">
        <f>AVERAGE(D10:G10)</f>
        <v>15.550961055555554</v>
      </c>
      <c r="N10" s="321"/>
      <c r="O10" s="12"/>
      <c r="P10" s="11"/>
      <c r="Q10" s="30"/>
      <c r="R10" s="30"/>
      <c r="S10" s="30"/>
      <c r="T10" s="30"/>
      <c r="U10" s="30"/>
      <c r="V10" s="30"/>
    </row>
    <row r="11" spans="2:22" ht="12.75">
      <c r="B11" s="319" t="s">
        <v>102</v>
      </c>
      <c r="D11" s="5">
        <v>17.6</v>
      </c>
      <c r="E11" s="366">
        <v>16.9</v>
      </c>
      <c r="I11" s="5">
        <f t="shared" si="0"/>
        <v>17.25</v>
      </c>
      <c r="K11" s="1"/>
      <c r="N11" s="321"/>
      <c r="O11" s="12"/>
      <c r="P11" s="30"/>
      <c r="Q11" s="30"/>
      <c r="R11" s="30"/>
      <c r="S11" s="30"/>
      <c r="T11" s="30"/>
      <c r="U11" s="30"/>
      <c r="V11" s="30"/>
    </row>
    <row r="12" spans="2:22" ht="12.75">
      <c r="B12" s="293" t="s">
        <v>744</v>
      </c>
      <c r="C12" s="331"/>
      <c r="D12" s="331">
        <v>17.4</v>
      </c>
      <c r="E12" s="334">
        <v>15.9</v>
      </c>
      <c r="F12" s="11">
        <v>15.6</v>
      </c>
      <c r="G12" s="11">
        <v>14.4</v>
      </c>
      <c r="H12" s="11"/>
      <c r="I12" s="11">
        <f t="shared" si="0"/>
        <v>16.65</v>
      </c>
      <c r="J12" s="11">
        <f>AVERAGE(D12:F12)</f>
        <v>16.3</v>
      </c>
      <c r="K12" s="11">
        <f>AVERAGE(D12:G12)</f>
        <v>15.825</v>
      </c>
      <c r="N12" s="314"/>
      <c r="O12" s="12"/>
      <c r="P12" s="11"/>
      <c r="Q12" s="30"/>
      <c r="R12" s="30"/>
      <c r="S12" s="30"/>
      <c r="T12" s="30"/>
      <c r="U12" s="30"/>
      <c r="V12" s="30"/>
    </row>
    <row r="13" spans="2:22" ht="12.75">
      <c r="B13" s="293" t="s">
        <v>659</v>
      </c>
      <c r="C13" s="331"/>
      <c r="D13" s="331">
        <v>17.7</v>
      </c>
      <c r="E13" s="334">
        <v>16.7</v>
      </c>
      <c r="F13" s="11"/>
      <c r="G13" s="11"/>
      <c r="H13" s="11"/>
      <c r="I13" s="11">
        <f t="shared" si="0"/>
        <v>17.2</v>
      </c>
      <c r="J13" s="11"/>
      <c r="K13" s="11"/>
      <c r="N13" s="321"/>
      <c r="O13" s="12"/>
      <c r="P13" s="11"/>
      <c r="Q13" s="30"/>
      <c r="R13" s="30"/>
      <c r="S13" s="30"/>
      <c r="T13" s="30"/>
      <c r="U13" s="30"/>
      <c r="V13" s="30"/>
    </row>
    <row r="14" spans="2:22" ht="12.75">
      <c r="B14" s="320" t="s">
        <v>660</v>
      </c>
      <c r="C14" s="335"/>
      <c r="D14" s="335">
        <v>17.7</v>
      </c>
      <c r="E14" s="332">
        <v>17.4</v>
      </c>
      <c r="F14" s="42"/>
      <c r="G14" s="42"/>
      <c r="H14" s="42"/>
      <c r="I14" s="42">
        <f t="shared" si="0"/>
        <v>17.549999999999997</v>
      </c>
      <c r="J14" s="42"/>
      <c r="K14" s="42"/>
      <c r="N14" s="321"/>
      <c r="O14" s="12"/>
      <c r="P14" s="11"/>
      <c r="Q14" s="30"/>
      <c r="R14" s="30"/>
      <c r="S14" s="30"/>
      <c r="T14" s="30"/>
      <c r="U14" s="30"/>
      <c r="V14" s="30"/>
    </row>
    <row r="15" spans="2:22" ht="12.75">
      <c r="B15" s="293" t="s">
        <v>481</v>
      </c>
      <c r="C15" s="351"/>
      <c r="D15" s="351">
        <v>16.6</v>
      </c>
      <c r="E15" s="348">
        <v>16.7</v>
      </c>
      <c r="F15" s="11"/>
      <c r="G15" s="11"/>
      <c r="H15" s="11"/>
      <c r="I15" s="11">
        <f t="shared" si="0"/>
        <v>16.65</v>
      </c>
      <c r="J15" s="11"/>
      <c r="K15" s="11"/>
      <c r="N15" s="321"/>
      <c r="O15" s="12"/>
      <c r="P15" s="11"/>
      <c r="Q15" s="30"/>
      <c r="R15" s="30"/>
      <c r="S15" s="30"/>
      <c r="T15" s="30"/>
      <c r="U15" s="30"/>
      <c r="V15" s="30"/>
    </row>
    <row r="16" spans="2:22" ht="12.75">
      <c r="B16" s="293" t="s">
        <v>482</v>
      </c>
      <c r="C16" s="331"/>
      <c r="D16" s="331">
        <v>17</v>
      </c>
      <c r="E16" s="334">
        <v>16.5</v>
      </c>
      <c r="F16" s="11"/>
      <c r="G16" s="11"/>
      <c r="H16" s="11"/>
      <c r="I16" s="11">
        <f t="shared" si="0"/>
        <v>16.75</v>
      </c>
      <c r="J16" s="11"/>
      <c r="K16" s="12"/>
      <c r="N16" s="321"/>
      <c r="O16" s="12"/>
      <c r="P16" s="11"/>
      <c r="Q16" s="30"/>
      <c r="R16" s="30"/>
      <c r="S16" s="30"/>
      <c r="T16" s="30"/>
      <c r="U16" s="30"/>
      <c r="V16" s="30"/>
    </row>
    <row r="17" spans="2:22" ht="12.75">
      <c r="B17" s="293" t="s">
        <v>485</v>
      </c>
      <c r="C17" s="331"/>
      <c r="D17" s="331">
        <v>15.7</v>
      </c>
      <c r="E17" s="334">
        <v>15.8</v>
      </c>
      <c r="F17" s="11"/>
      <c r="G17" s="11"/>
      <c r="H17" s="11"/>
      <c r="I17" s="11">
        <f t="shared" si="0"/>
        <v>15.75</v>
      </c>
      <c r="J17" s="11"/>
      <c r="K17" s="12"/>
      <c r="N17" s="321"/>
      <c r="O17" s="12"/>
      <c r="P17" s="30"/>
      <c r="Q17" s="30"/>
      <c r="R17" s="30"/>
      <c r="S17" s="30"/>
      <c r="T17" s="30"/>
      <c r="U17" s="30"/>
      <c r="V17" s="30"/>
    </row>
    <row r="18" spans="2:22" ht="12.75">
      <c r="B18" s="320" t="s">
        <v>483</v>
      </c>
      <c r="C18" s="42"/>
      <c r="D18" s="42">
        <v>15.9</v>
      </c>
      <c r="E18" s="365">
        <v>15.6</v>
      </c>
      <c r="F18" s="333"/>
      <c r="G18" s="42"/>
      <c r="H18" s="42"/>
      <c r="I18" s="42">
        <f t="shared" si="0"/>
        <v>15.75</v>
      </c>
      <c r="J18" s="42"/>
      <c r="K18" s="13"/>
      <c r="N18" s="314"/>
      <c r="O18" s="12"/>
      <c r="P18" s="30"/>
      <c r="Q18" s="30"/>
      <c r="R18" s="30"/>
      <c r="S18" s="30"/>
      <c r="T18" s="30"/>
      <c r="U18" s="30"/>
      <c r="V18" s="30"/>
    </row>
    <row r="19" spans="2:22" ht="12.75">
      <c r="B19" s="293" t="s">
        <v>484</v>
      </c>
      <c r="D19" s="5">
        <v>14.2</v>
      </c>
      <c r="E19" s="366">
        <v>14.6</v>
      </c>
      <c r="F19" s="116"/>
      <c r="I19" s="5">
        <f t="shared" si="0"/>
        <v>14.399999999999999</v>
      </c>
      <c r="K19" s="1"/>
      <c r="N19" s="321"/>
      <c r="O19" s="12"/>
      <c r="P19" s="11"/>
      <c r="Q19" s="30"/>
      <c r="R19" s="30"/>
      <c r="S19" s="30"/>
      <c r="T19" s="30"/>
      <c r="U19" s="30"/>
      <c r="V19" s="30"/>
    </row>
    <row r="20" spans="2:22" ht="12.75">
      <c r="B20" s="293" t="s">
        <v>486</v>
      </c>
      <c r="D20" s="5">
        <v>15.7</v>
      </c>
      <c r="E20" s="366">
        <v>15.2</v>
      </c>
      <c r="F20" s="116"/>
      <c r="I20" s="5">
        <f t="shared" si="0"/>
        <v>15.45</v>
      </c>
      <c r="K20" s="1"/>
      <c r="N20" s="321"/>
      <c r="O20" s="12"/>
      <c r="P20" s="11"/>
      <c r="Q20" s="30"/>
      <c r="R20" s="30"/>
      <c r="S20" s="30"/>
      <c r="T20" s="30"/>
      <c r="U20" s="30"/>
      <c r="V20" s="30"/>
    </row>
    <row r="21" spans="1:22" ht="12.75">
      <c r="A21" s="30"/>
      <c r="B21" s="293" t="s">
        <v>487</v>
      </c>
      <c r="C21" s="331"/>
      <c r="D21" s="331">
        <v>15.6</v>
      </c>
      <c r="E21" s="334">
        <v>15.1</v>
      </c>
      <c r="F21" s="62"/>
      <c r="G21" s="11"/>
      <c r="H21" s="11"/>
      <c r="I21" s="11">
        <f t="shared" si="0"/>
        <v>15.35</v>
      </c>
      <c r="J21" s="11"/>
      <c r="K21" s="12"/>
      <c r="L21" s="30"/>
      <c r="N21" s="321"/>
      <c r="O21" s="12"/>
      <c r="P21" s="30"/>
      <c r="Q21" s="30"/>
      <c r="R21" s="30"/>
      <c r="S21" s="30"/>
      <c r="T21" s="30"/>
      <c r="U21" s="30"/>
      <c r="V21" s="30"/>
    </row>
    <row r="22" spans="1:22" ht="12.75">
      <c r="A22" s="30"/>
      <c r="B22" s="320" t="s">
        <v>488</v>
      </c>
      <c r="C22" s="335"/>
      <c r="D22" s="335">
        <v>15.8</v>
      </c>
      <c r="E22" s="335">
        <v>15</v>
      </c>
      <c r="F22" s="42"/>
      <c r="G22" s="42"/>
      <c r="H22" s="42"/>
      <c r="I22" s="42">
        <f t="shared" si="0"/>
        <v>15.4</v>
      </c>
      <c r="J22" s="42"/>
      <c r="K22" s="37"/>
      <c r="L22" s="30"/>
      <c r="N22" s="314"/>
      <c r="O22" s="12"/>
      <c r="P22" s="11"/>
      <c r="Q22" s="30"/>
      <c r="R22" s="30"/>
      <c r="S22" s="30"/>
      <c r="T22" s="30"/>
      <c r="U22" s="30"/>
      <c r="V22" s="30"/>
    </row>
    <row r="23" spans="1:22" ht="12.75">
      <c r="A23" s="30"/>
      <c r="B23" s="293" t="s">
        <v>489</v>
      </c>
      <c r="C23" s="331"/>
      <c r="D23" s="331">
        <v>15.3</v>
      </c>
      <c r="E23" s="331">
        <v>15.7</v>
      </c>
      <c r="F23" s="11"/>
      <c r="G23" s="11"/>
      <c r="H23" s="11"/>
      <c r="I23" s="11">
        <f t="shared" si="0"/>
        <v>15.5</v>
      </c>
      <c r="J23" s="11"/>
      <c r="K23" s="30"/>
      <c r="L23" s="30"/>
      <c r="N23" s="314"/>
      <c r="O23" s="12"/>
      <c r="P23" s="11"/>
      <c r="Q23" s="30"/>
      <c r="R23" s="30"/>
      <c r="S23" s="30"/>
      <c r="T23" s="30"/>
      <c r="U23" s="30"/>
      <c r="V23" s="30"/>
    </row>
    <row r="24" spans="1:22" ht="12.75">
      <c r="A24" s="30"/>
      <c r="B24" s="293" t="s">
        <v>490</v>
      </c>
      <c r="C24" s="11"/>
      <c r="D24" s="11">
        <v>15.2</v>
      </c>
      <c r="E24" s="11">
        <v>15.1</v>
      </c>
      <c r="F24" s="11"/>
      <c r="G24" s="11"/>
      <c r="H24" s="11"/>
      <c r="I24" s="11">
        <f t="shared" si="0"/>
        <v>15.149999999999999</v>
      </c>
      <c r="J24" s="11"/>
      <c r="K24" s="30"/>
      <c r="L24" s="30"/>
      <c r="N24" s="314"/>
      <c r="O24" s="12"/>
      <c r="P24" s="30"/>
      <c r="Q24" s="30"/>
      <c r="R24" s="30"/>
      <c r="S24" s="30"/>
      <c r="T24" s="30"/>
      <c r="U24" s="30"/>
      <c r="V24" s="30"/>
    </row>
    <row r="25" spans="2:22" ht="12.75">
      <c r="B25" s="293" t="s">
        <v>496</v>
      </c>
      <c r="D25" s="5">
        <v>16.9</v>
      </c>
      <c r="E25" s="5">
        <v>16.5</v>
      </c>
      <c r="I25" s="5">
        <f t="shared" si="0"/>
        <v>16.7</v>
      </c>
      <c r="N25" s="314"/>
      <c r="O25" s="12"/>
      <c r="P25" s="30"/>
      <c r="Q25" s="30"/>
      <c r="R25" s="30"/>
      <c r="S25" s="30"/>
      <c r="T25" s="30"/>
      <c r="U25" s="30"/>
      <c r="V25" s="30"/>
    </row>
    <row r="26" spans="14:22" ht="12.75">
      <c r="N26" s="314"/>
      <c r="O26" s="12"/>
      <c r="P26" s="30"/>
      <c r="Q26" s="30"/>
      <c r="R26" s="30"/>
      <c r="S26" s="30"/>
      <c r="T26" s="30"/>
      <c r="U26" s="30"/>
      <c r="V26" s="30"/>
    </row>
    <row r="27" spans="14:22" ht="12.75">
      <c r="N27" s="314"/>
      <c r="O27" s="12"/>
      <c r="P27" s="11"/>
      <c r="Q27" s="30"/>
      <c r="R27" s="30"/>
      <c r="S27" s="30"/>
      <c r="T27" s="30"/>
      <c r="U27" s="30"/>
      <c r="V27" s="30"/>
    </row>
    <row r="28" spans="14:22" ht="12.75">
      <c r="N28" s="321"/>
      <c r="O28" s="12"/>
      <c r="P28" s="11"/>
      <c r="Q28" s="30"/>
      <c r="R28" s="30"/>
      <c r="S28" s="30"/>
      <c r="T28" s="30"/>
      <c r="U28" s="30"/>
      <c r="V28" s="30"/>
    </row>
    <row r="29" spans="14:22" ht="12.75">
      <c r="N29" s="321"/>
      <c r="O29" s="12"/>
      <c r="P29" s="11"/>
      <c r="Q29" s="30"/>
      <c r="R29" s="30"/>
      <c r="S29" s="30"/>
      <c r="T29" s="30"/>
      <c r="U29" s="30"/>
      <c r="V29" s="30"/>
    </row>
    <row r="30" spans="14:22" ht="12.75">
      <c r="N30" s="321"/>
      <c r="O30" s="12"/>
      <c r="P30" s="11"/>
      <c r="Q30" s="30"/>
      <c r="R30" s="30"/>
      <c r="S30" s="30"/>
      <c r="T30" s="30"/>
      <c r="U30" s="30"/>
      <c r="V30" s="30"/>
    </row>
    <row r="31" spans="14:22" ht="12.75">
      <c r="N31" s="321"/>
      <c r="O31" s="12"/>
      <c r="P31" s="30"/>
      <c r="Q31" s="30"/>
      <c r="R31" s="30"/>
      <c r="S31" s="30"/>
      <c r="T31" s="30"/>
      <c r="U31" s="30"/>
      <c r="V31" s="30"/>
    </row>
    <row r="32" spans="14:22" ht="12.75">
      <c r="N32" s="314"/>
      <c r="O32" s="12"/>
      <c r="P32" s="11"/>
      <c r="Q32" s="30"/>
      <c r="R32" s="30"/>
      <c r="S32" s="30"/>
      <c r="T32" s="30"/>
      <c r="U32" s="30"/>
      <c r="V32" s="30"/>
    </row>
    <row r="33" spans="14:22" ht="12.75">
      <c r="N33" s="321"/>
      <c r="O33" s="12"/>
      <c r="P33" s="11"/>
      <c r="Q33" s="30"/>
      <c r="R33" s="30"/>
      <c r="S33" s="30"/>
      <c r="T33" s="30"/>
      <c r="U33" s="30"/>
      <c r="V33" s="30"/>
    </row>
    <row r="34" spans="14:22" ht="12.75">
      <c r="N34" s="321"/>
      <c r="O34" s="12"/>
      <c r="P34" s="11"/>
      <c r="Q34" s="30"/>
      <c r="R34" s="30"/>
      <c r="S34" s="30"/>
      <c r="T34" s="30"/>
      <c r="U34" s="30"/>
      <c r="V34" s="30"/>
    </row>
    <row r="35" spans="14:22" ht="12.75">
      <c r="N35" s="321"/>
      <c r="O35" s="12"/>
      <c r="P35" s="30"/>
      <c r="Q35" s="30"/>
      <c r="R35" s="30"/>
      <c r="S35" s="30"/>
      <c r="T35" s="30"/>
      <c r="U35" s="30"/>
      <c r="V35" s="30"/>
    </row>
    <row r="36" spans="14:16" ht="12.75">
      <c r="N36" s="314"/>
      <c r="O36" s="12"/>
      <c r="P36" s="11"/>
    </row>
    <row r="37" spans="14:16" ht="12.75">
      <c r="N37" s="30"/>
      <c r="O37" s="30"/>
      <c r="P37" s="30"/>
    </row>
  </sheetData>
  <printOptions horizontalCentered="1" verticalCentered="1"/>
  <pageMargins left="0.5" right="0.5" top="1" bottom="1" header="0.5" footer="0.5"/>
  <pageSetup horizontalDpi="600" verticalDpi="600" orientation="landscape"/>
  <headerFooter alignWithMargins="0"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BQ125"/>
  <sheetViews>
    <sheetView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3" width="6.8515625" style="1" customWidth="1"/>
    <col min="4" max="4" width="0.42578125" style="0" customWidth="1"/>
    <col min="5" max="5" width="21.00390625" style="0" customWidth="1"/>
    <col min="6" max="6" width="9.140625" style="5" customWidth="1"/>
    <col min="7" max="7" width="9.140625" style="4" customWidth="1"/>
    <col min="8" max="8" width="7.7109375" style="5" customWidth="1"/>
    <col min="9" max="16384" width="8.8515625" style="0" customWidth="1"/>
  </cols>
  <sheetData>
    <row r="1" spans="2:5" ht="15">
      <c r="B1" s="27" t="s">
        <v>72</v>
      </c>
      <c r="C1" s="107"/>
      <c r="E1" s="27"/>
    </row>
    <row r="2" spans="3:5" ht="15">
      <c r="C2" s="24" t="s">
        <v>904</v>
      </c>
      <c r="E2" s="27"/>
    </row>
    <row r="4" spans="6:7" ht="12.75">
      <c r="F4" s="5" t="s">
        <v>516</v>
      </c>
      <c r="G4" s="4" t="s">
        <v>516</v>
      </c>
    </row>
    <row r="5" spans="6:7" ht="12.75">
      <c r="F5" s="5" t="s">
        <v>517</v>
      </c>
      <c r="G5" s="4" t="s">
        <v>517</v>
      </c>
    </row>
    <row r="6" spans="3:10" ht="12.75">
      <c r="C6" s="1" t="s">
        <v>518</v>
      </c>
      <c r="E6" t="s">
        <v>519</v>
      </c>
      <c r="F6" s="5" t="s">
        <v>520</v>
      </c>
      <c r="G6" s="4" t="s">
        <v>520</v>
      </c>
      <c r="H6" s="5" t="s">
        <v>591</v>
      </c>
      <c r="I6" s="5" t="s">
        <v>597</v>
      </c>
      <c r="J6" s="5" t="s">
        <v>771</v>
      </c>
    </row>
    <row r="7" spans="3:10" ht="13.5" thickBot="1">
      <c r="C7" s="41" t="s">
        <v>679</v>
      </c>
      <c r="D7" s="40"/>
      <c r="E7" s="40" t="s">
        <v>680</v>
      </c>
      <c r="F7" s="46" t="s">
        <v>599</v>
      </c>
      <c r="G7" s="50" t="s">
        <v>559</v>
      </c>
      <c r="H7" s="46" t="s">
        <v>564</v>
      </c>
      <c r="I7" s="46" t="s">
        <v>458</v>
      </c>
      <c r="J7" s="114" t="s">
        <v>770</v>
      </c>
    </row>
    <row r="8" spans="3:10" ht="13.5" thickTop="1">
      <c r="C8" s="294">
        <v>1</v>
      </c>
      <c r="D8" s="288"/>
      <c r="E8" s="288" t="s">
        <v>553</v>
      </c>
      <c r="F8" s="5">
        <f aca="true" t="shared" si="0" ref="F8:F43">AVERAGE(H8:J8)</f>
        <v>517.3086717974658</v>
      </c>
      <c r="G8" s="294">
        <v>14</v>
      </c>
      <c r="H8" s="5">
        <v>696.6891360000001</v>
      </c>
      <c r="I8" s="5">
        <v>405.8243022977022</v>
      </c>
      <c r="J8" s="5">
        <v>449.4125770946951</v>
      </c>
    </row>
    <row r="9" spans="3:10" ht="12.75">
      <c r="C9" s="294">
        <v>2</v>
      </c>
      <c r="D9" s="288"/>
      <c r="E9" s="288" t="s">
        <v>555</v>
      </c>
      <c r="F9" s="5">
        <f t="shared" si="0"/>
        <v>512.3448757340439</v>
      </c>
      <c r="G9" s="294">
        <v>15</v>
      </c>
      <c r="H9" s="5">
        <v>684.7519440000001</v>
      </c>
      <c r="I9" s="5">
        <v>368.827805032067</v>
      </c>
      <c r="J9" s="5">
        <v>483.45487817006466</v>
      </c>
    </row>
    <row r="10" spans="3:10" ht="12.75">
      <c r="C10" s="294">
        <v>3</v>
      </c>
      <c r="D10" s="288"/>
      <c r="E10" s="314" t="s">
        <v>491</v>
      </c>
      <c r="F10" s="5">
        <f t="shared" si="0"/>
        <v>519.0295172508668</v>
      </c>
      <c r="G10" s="294">
        <v>13</v>
      </c>
      <c r="H10" s="5">
        <v>732.4818640776696</v>
      </c>
      <c r="I10" s="5">
        <v>370.6856202386635</v>
      </c>
      <c r="J10" s="5">
        <v>453.9210674362674</v>
      </c>
    </row>
    <row r="11" spans="3:10" ht="12.75">
      <c r="C11" s="299">
        <v>4</v>
      </c>
      <c r="D11" s="320"/>
      <c r="E11" s="317" t="s">
        <v>659</v>
      </c>
      <c r="F11" s="42">
        <f t="shared" si="0"/>
        <v>523.8340714919431</v>
      </c>
      <c r="G11" s="13">
        <v>10</v>
      </c>
      <c r="H11" s="42">
        <v>812.0515933503835</v>
      </c>
      <c r="I11" s="42">
        <v>376.4052040816326</v>
      </c>
      <c r="J11" s="42">
        <v>383.04541704381313</v>
      </c>
    </row>
    <row r="12" spans="3:10" ht="12.75">
      <c r="C12" s="294">
        <v>5</v>
      </c>
      <c r="D12" s="288"/>
      <c r="E12" s="319" t="s">
        <v>660</v>
      </c>
      <c r="F12" s="5">
        <f t="shared" si="0"/>
        <v>523.6447367434558</v>
      </c>
      <c r="G12" s="294">
        <v>11</v>
      </c>
      <c r="H12" s="5">
        <v>775.9657520398011</v>
      </c>
      <c r="I12" s="5">
        <v>348.68765663716823</v>
      </c>
      <c r="J12" s="5">
        <v>446.280801553398</v>
      </c>
    </row>
    <row r="13" spans="3:10" ht="12.75">
      <c r="C13" s="294">
        <v>6</v>
      </c>
      <c r="E13" s="319" t="s">
        <v>481</v>
      </c>
      <c r="F13" s="5">
        <f t="shared" si="0"/>
        <v>523.5768248295809</v>
      </c>
      <c r="G13" s="294">
        <v>12</v>
      </c>
      <c r="H13" s="5">
        <v>753.9827515270936</v>
      </c>
      <c r="I13" s="5">
        <v>364.39806643564344</v>
      </c>
      <c r="J13" s="5">
        <v>452.34965652600584</v>
      </c>
    </row>
    <row r="14" spans="3:10" ht="12.75">
      <c r="C14" s="294">
        <v>7</v>
      </c>
      <c r="D14" s="288"/>
      <c r="E14" s="293" t="s">
        <v>791</v>
      </c>
      <c r="F14" s="5">
        <f t="shared" si="0"/>
        <v>540.0824231052446</v>
      </c>
      <c r="G14" s="294">
        <v>4</v>
      </c>
      <c r="H14" s="5">
        <v>692.1691606207564</v>
      </c>
      <c r="I14" s="5">
        <v>440.1111081967213</v>
      </c>
      <c r="J14" s="5">
        <v>487.967000498256</v>
      </c>
    </row>
    <row r="15" spans="3:10" ht="12.75">
      <c r="C15" s="299">
        <v>8</v>
      </c>
      <c r="D15" s="320"/>
      <c r="E15" s="320" t="s">
        <v>793</v>
      </c>
      <c r="F15" s="42">
        <f t="shared" si="0"/>
        <v>497.1341021529817</v>
      </c>
      <c r="G15" s="299">
        <v>20</v>
      </c>
      <c r="H15" s="42">
        <v>659.4659470068696</v>
      </c>
      <c r="I15" s="42">
        <v>382.9680481665014</v>
      </c>
      <c r="J15" s="42">
        <v>448.9683112855741</v>
      </c>
    </row>
    <row r="16" spans="3:10" ht="12.75">
      <c r="C16" s="294">
        <v>9</v>
      </c>
      <c r="D16" s="288"/>
      <c r="E16" s="314" t="s">
        <v>492</v>
      </c>
      <c r="F16" s="5">
        <f t="shared" si="0"/>
        <v>454.71411627983235</v>
      </c>
      <c r="G16" s="294">
        <v>32</v>
      </c>
      <c r="H16" s="5">
        <v>615.105209157128</v>
      </c>
      <c r="I16" s="5">
        <v>332.5683890601689</v>
      </c>
      <c r="J16" s="5">
        <v>416.4687506222001</v>
      </c>
    </row>
    <row r="17" spans="3:10" ht="12.75">
      <c r="C17" s="1">
        <v>10</v>
      </c>
      <c r="D17" s="59"/>
      <c r="E17" s="319" t="s">
        <v>482</v>
      </c>
      <c r="F17" s="5">
        <f t="shared" si="0"/>
        <v>527.158831965448</v>
      </c>
      <c r="G17" s="294">
        <v>9</v>
      </c>
      <c r="H17" s="5">
        <v>737.4999588235291</v>
      </c>
      <c r="I17" s="5">
        <v>378.9450509956288</v>
      </c>
      <c r="J17" s="5">
        <v>465.0314860771861</v>
      </c>
    </row>
    <row r="18" spans="3:10" ht="12.75">
      <c r="C18" s="294">
        <v>11</v>
      </c>
      <c r="D18" s="288"/>
      <c r="E18" s="293" t="s">
        <v>796</v>
      </c>
      <c r="F18" s="5">
        <f t="shared" si="0"/>
        <v>533.9131354521855</v>
      </c>
      <c r="G18" s="294">
        <v>7</v>
      </c>
      <c r="H18" s="5">
        <v>747.4490862222221</v>
      </c>
      <c r="I18" s="5">
        <v>368.2779187590887</v>
      </c>
      <c r="J18" s="5">
        <v>486.0124013752456</v>
      </c>
    </row>
    <row r="19" spans="3:10" ht="12.75">
      <c r="C19" s="299">
        <v>12</v>
      </c>
      <c r="D19" s="320"/>
      <c r="E19" s="320" t="s">
        <v>798</v>
      </c>
      <c r="F19" s="42">
        <f t="shared" si="0"/>
        <v>558.0656019863103</v>
      </c>
      <c r="G19" s="299">
        <v>1</v>
      </c>
      <c r="H19" s="42">
        <v>748.656424090462</v>
      </c>
      <c r="I19" s="42">
        <v>397.2733833499501</v>
      </c>
      <c r="J19" s="42">
        <v>528.2669985185186</v>
      </c>
    </row>
    <row r="20" spans="3:10" ht="12.75">
      <c r="C20" s="294">
        <v>13</v>
      </c>
      <c r="D20" s="288"/>
      <c r="E20" s="293" t="s">
        <v>799</v>
      </c>
      <c r="F20" s="5">
        <f t="shared" si="0"/>
        <v>501.8486608165527</v>
      </c>
      <c r="G20" s="294">
        <v>19</v>
      </c>
      <c r="H20" s="5">
        <v>725.7456431137723</v>
      </c>
      <c r="I20" s="5">
        <v>356.05078475073304</v>
      </c>
      <c r="J20" s="5">
        <v>423.7495545851527</v>
      </c>
    </row>
    <row r="21" spans="3:10" ht="12.75">
      <c r="C21" s="294">
        <v>14</v>
      </c>
      <c r="D21" s="288"/>
      <c r="E21" s="314" t="s">
        <v>744</v>
      </c>
      <c r="F21" s="5">
        <f t="shared" si="0"/>
        <v>538.7041175780618</v>
      </c>
      <c r="G21" s="294">
        <v>6</v>
      </c>
      <c r="H21" s="5">
        <v>761.1811695331694</v>
      </c>
      <c r="I21" s="5">
        <v>382.3389469448585</v>
      </c>
      <c r="J21" s="5">
        <v>472.5922362561576</v>
      </c>
    </row>
    <row r="22" spans="3:10" ht="12.75">
      <c r="C22" s="294">
        <v>15</v>
      </c>
      <c r="D22" s="288"/>
      <c r="E22" s="321" t="s">
        <v>485</v>
      </c>
      <c r="F22" s="5">
        <f t="shared" si="0"/>
        <v>474.6802002035385</v>
      </c>
      <c r="G22" s="294">
        <v>27</v>
      </c>
      <c r="H22" s="5">
        <v>602.9240694789081</v>
      </c>
      <c r="I22" s="5">
        <v>358.4957627317073</v>
      </c>
      <c r="J22" s="5">
        <v>462.62076840000014</v>
      </c>
    </row>
    <row r="23" spans="3:10" ht="12.75">
      <c r="C23" s="13">
        <v>16</v>
      </c>
      <c r="D23" s="37"/>
      <c r="E23" s="322" t="s">
        <v>483</v>
      </c>
      <c r="F23" s="42">
        <f t="shared" si="0"/>
        <v>490.6823697118232</v>
      </c>
      <c r="G23" s="299">
        <v>21</v>
      </c>
      <c r="H23" s="42">
        <v>624.9482221677295</v>
      </c>
      <c r="I23" s="42">
        <v>343.8151076167077</v>
      </c>
      <c r="J23" s="42">
        <v>503.2837793510325</v>
      </c>
    </row>
    <row r="24" spans="3:10" ht="12.75">
      <c r="C24" s="1">
        <v>17</v>
      </c>
      <c r="D24" s="59"/>
      <c r="E24" s="321" t="s">
        <v>484</v>
      </c>
      <c r="F24" s="5">
        <f t="shared" si="0"/>
        <v>438.55160836453393</v>
      </c>
      <c r="G24" s="294">
        <v>34</v>
      </c>
      <c r="H24" s="5">
        <v>606.9318317255099</v>
      </c>
      <c r="I24" s="5">
        <v>436.71185051094903</v>
      </c>
      <c r="J24" s="5">
        <v>272.01114285714294</v>
      </c>
    </row>
    <row r="25" spans="3:10" ht="12.75">
      <c r="C25" s="294">
        <v>18</v>
      </c>
      <c r="D25" s="288"/>
      <c r="E25" s="321" t="s">
        <v>801</v>
      </c>
      <c r="F25" s="5">
        <f t="shared" si="0"/>
        <v>435.721793227483</v>
      </c>
      <c r="G25" s="294">
        <v>35</v>
      </c>
      <c r="H25" s="5">
        <v>556.7655053974486</v>
      </c>
      <c r="I25" s="5">
        <v>351.1521490004876</v>
      </c>
      <c r="J25" s="5">
        <v>399.2477252845126</v>
      </c>
    </row>
    <row r="26" spans="3:10" ht="12.75">
      <c r="C26" s="294">
        <v>19</v>
      </c>
      <c r="D26" s="288"/>
      <c r="E26" s="319" t="s">
        <v>803</v>
      </c>
      <c r="F26" s="5">
        <f t="shared" si="0"/>
        <v>545.2545051101032</v>
      </c>
      <c r="G26" s="294">
        <v>2</v>
      </c>
      <c r="H26" s="5">
        <v>772.56</v>
      </c>
      <c r="I26" s="5">
        <v>408.849987654321</v>
      </c>
      <c r="J26" s="5">
        <v>454.3535276759886</v>
      </c>
    </row>
    <row r="27" spans="3:10" ht="12.75">
      <c r="C27" s="299">
        <v>20</v>
      </c>
      <c r="D27" s="320"/>
      <c r="E27" s="317" t="s">
        <v>203</v>
      </c>
      <c r="F27" s="42">
        <f t="shared" si="0"/>
        <v>451.5735897829193</v>
      </c>
      <c r="G27" s="299">
        <v>33</v>
      </c>
      <c r="H27" s="42">
        <v>596.1007317073172</v>
      </c>
      <c r="I27" s="42">
        <v>311.8786526315789</v>
      </c>
      <c r="J27" s="42">
        <v>446.74138500986186</v>
      </c>
    </row>
    <row r="28" spans="3:10" ht="12.75">
      <c r="C28" s="294">
        <v>21</v>
      </c>
      <c r="D28" s="288"/>
      <c r="E28" s="319" t="s">
        <v>205</v>
      </c>
      <c r="F28" s="5">
        <f t="shared" si="0"/>
        <v>465.6709183023933</v>
      </c>
      <c r="G28" s="294">
        <v>30</v>
      </c>
      <c r="H28" s="5">
        <v>613.9070402384502</v>
      </c>
      <c r="I28" s="5">
        <v>371.00299147670967</v>
      </c>
      <c r="J28" s="5">
        <v>412.10272319202</v>
      </c>
    </row>
    <row r="29" spans="3:10" ht="12.75">
      <c r="C29" s="294">
        <v>22</v>
      </c>
      <c r="D29" s="288"/>
      <c r="E29" s="314" t="s">
        <v>493</v>
      </c>
      <c r="F29" s="5">
        <f t="shared" si="0"/>
        <v>376.2519088216682</v>
      </c>
      <c r="G29" s="294">
        <v>36</v>
      </c>
      <c r="H29" s="5">
        <v>594.3693155555555</v>
      </c>
      <c r="I29" s="5">
        <v>224.21256571714147</v>
      </c>
      <c r="J29" s="5">
        <v>310.17384519230774</v>
      </c>
    </row>
    <row r="30" spans="3:10" ht="12.75">
      <c r="C30" s="294">
        <v>23</v>
      </c>
      <c r="D30" s="288"/>
      <c r="E30" s="321" t="s">
        <v>486</v>
      </c>
      <c r="F30" s="5">
        <f t="shared" si="0"/>
        <v>487.87400546940825</v>
      </c>
      <c r="G30" s="294">
        <v>22</v>
      </c>
      <c r="H30" s="5">
        <v>689.2798382685687</v>
      </c>
      <c r="I30" s="5">
        <v>292.26870445544535</v>
      </c>
      <c r="J30" s="5">
        <v>482.0734736842106</v>
      </c>
    </row>
    <row r="31" spans="3:10" ht="12.75">
      <c r="C31" s="299">
        <v>24</v>
      </c>
      <c r="D31" s="320"/>
      <c r="E31" s="322" t="s">
        <v>487</v>
      </c>
      <c r="F31" s="42">
        <f t="shared" si="0"/>
        <v>510.25416282891365</v>
      </c>
      <c r="G31" s="13">
        <v>16</v>
      </c>
      <c r="H31" s="42">
        <v>765.80057480315</v>
      </c>
      <c r="I31" s="42">
        <v>316.3731412285011</v>
      </c>
      <c r="J31" s="42">
        <v>448.58877245508995</v>
      </c>
    </row>
    <row r="32" spans="3:10" ht="12.75">
      <c r="C32" s="294">
        <v>25</v>
      </c>
      <c r="D32" s="288"/>
      <c r="E32" s="321" t="s">
        <v>488</v>
      </c>
      <c r="F32" s="5">
        <f t="shared" si="0"/>
        <v>528.7340075343187</v>
      </c>
      <c r="G32" s="294">
        <v>8</v>
      </c>
      <c r="H32" s="5">
        <v>727.0157820895523</v>
      </c>
      <c r="I32" s="5">
        <v>396.6872387223587</v>
      </c>
      <c r="J32" s="5">
        <v>462.4990017910449</v>
      </c>
    </row>
    <row r="33" spans="3:10" ht="12.75">
      <c r="C33" s="294">
        <v>26</v>
      </c>
      <c r="D33" s="288"/>
      <c r="E33" s="321" t="s">
        <v>489</v>
      </c>
      <c r="F33" s="5">
        <f t="shared" si="0"/>
        <v>481.38460097488314</v>
      </c>
      <c r="G33" s="294">
        <v>25</v>
      </c>
      <c r="H33" s="5">
        <v>711.525</v>
      </c>
      <c r="I33" s="5">
        <v>342.6501152709359</v>
      </c>
      <c r="J33" s="5">
        <v>389.9786876537136</v>
      </c>
    </row>
    <row r="34" spans="3:10" ht="12.75">
      <c r="C34" s="294">
        <v>27</v>
      </c>
      <c r="D34" s="288"/>
      <c r="E34" s="293" t="s">
        <v>207</v>
      </c>
      <c r="F34" s="5">
        <f t="shared" si="0"/>
        <v>544.7149932796414</v>
      </c>
      <c r="G34" s="294">
        <v>3</v>
      </c>
      <c r="H34" s="5">
        <v>734.7052076023392</v>
      </c>
      <c r="I34" s="5">
        <v>395.72921513513523</v>
      </c>
      <c r="J34" s="5">
        <v>503.71055710144947</v>
      </c>
    </row>
    <row r="35" spans="3:10" ht="12.75">
      <c r="C35" s="299">
        <v>28</v>
      </c>
      <c r="D35" s="320"/>
      <c r="E35" s="320" t="s">
        <v>315</v>
      </c>
      <c r="F35" s="42">
        <f t="shared" si="0"/>
        <v>539.8170522311867</v>
      </c>
      <c r="G35" s="299">
        <v>5</v>
      </c>
      <c r="H35" s="42">
        <v>749.5364275726243</v>
      </c>
      <c r="I35" s="42">
        <v>375.14931129915385</v>
      </c>
      <c r="J35" s="42">
        <v>494.7654178217821</v>
      </c>
    </row>
    <row r="36" spans="3:10" ht="12.75">
      <c r="C36" s="294">
        <v>29</v>
      </c>
      <c r="D36" s="288"/>
      <c r="E36" s="314" t="s">
        <v>494</v>
      </c>
      <c r="F36" s="5">
        <f t="shared" si="0"/>
        <v>475.7254773692755</v>
      </c>
      <c r="G36" s="294">
        <v>26</v>
      </c>
      <c r="H36" s="5">
        <v>650.8318252600296</v>
      </c>
      <c r="I36" s="5">
        <v>352.0490768774703</v>
      </c>
      <c r="J36" s="5">
        <v>424.2955299703264</v>
      </c>
    </row>
    <row r="37" spans="3:10" ht="12.75">
      <c r="C37" s="294">
        <v>30</v>
      </c>
      <c r="D37" s="327"/>
      <c r="E37" s="321" t="s">
        <v>490</v>
      </c>
      <c r="F37" s="5">
        <f t="shared" si="0"/>
        <v>470.41331130137195</v>
      </c>
      <c r="G37" s="294">
        <v>28</v>
      </c>
      <c r="H37" s="5">
        <v>658.9587128712872</v>
      </c>
      <c r="I37" s="5">
        <v>301.46341129831524</v>
      </c>
      <c r="J37" s="5">
        <v>450.8178097345133</v>
      </c>
    </row>
    <row r="38" spans="3:10" ht="12.75">
      <c r="C38" s="294">
        <v>31</v>
      </c>
      <c r="D38" s="288"/>
      <c r="E38" s="293" t="s">
        <v>317</v>
      </c>
      <c r="F38" s="5">
        <f t="shared" si="0"/>
        <v>505.61284379595503</v>
      </c>
      <c r="G38" s="1">
        <v>17</v>
      </c>
      <c r="H38" s="5">
        <v>677.5626315789474</v>
      </c>
      <c r="I38" s="5">
        <v>408.9254258158792</v>
      </c>
      <c r="J38" s="5">
        <v>430.3504739930383</v>
      </c>
    </row>
    <row r="39" spans="3:10" ht="12.75">
      <c r="C39" s="299">
        <v>32</v>
      </c>
      <c r="D39" s="37"/>
      <c r="E39" s="320" t="s">
        <v>347</v>
      </c>
      <c r="F39" s="42">
        <f t="shared" si="0"/>
        <v>482.6813044303105</v>
      </c>
      <c r="G39" s="299">
        <v>24</v>
      </c>
      <c r="H39" s="42">
        <v>643.7424</v>
      </c>
      <c r="I39" s="42">
        <v>373.98029469548123</v>
      </c>
      <c r="J39" s="42">
        <v>430.3212185954501</v>
      </c>
    </row>
    <row r="40" spans="3:10" ht="12" customHeight="1">
      <c r="C40" s="294">
        <v>33</v>
      </c>
      <c r="D40" s="288"/>
      <c r="E40" s="288" t="s">
        <v>166</v>
      </c>
      <c r="F40" s="5">
        <f t="shared" si="0"/>
        <v>503.5813907946627</v>
      </c>
      <c r="G40" s="294">
        <v>18</v>
      </c>
      <c r="H40" s="5">
        <v>710.5376076923079</v>
      </c>
      <c r="I40" s="5">
        <v>347.3585127436282</v>
      </c>
      <c r="J40" s="5">
        <v>452.84805194805193</v>
      </c>
    </row>
    <row r="41" spans="3:46" ht="12.75">
      <c r="C41" s="294">
        <v>34</v>
      </c>
      <c r="D41" s="288"/>
      <c r="E41" s="293" t="s">
        <v>160</v>
      </c>
      <c r="F41" s="5">
        <f t="shared" si="0"/>
        <v>485.4516566922029</v>
      </c>
      <c r="G41" s="294">
        <v>23</v>
      </c>
      <c r="H41" s="5">
        <v>632.8888204140587</v>
      </c>
      <c r="I41" s="5">
        <v>363.2858700737101</v>
      </c>
      <c r="J41" s="5">
        <v>460.1802795888398</v>
      </c>
      <c r="K41" s="294"/>
      <c r="L41" s="288"/>
      <c r="M41" s="288"/>
      <c r="N41" s="296"/>
      <c r="O41" s="296"/>
      <c r="P41" s="296"/>
      <c r="Q41" s="296"/>
      <c r="R41" s="296"/>
      <c r="S41" s="296"/>
      <c r="T41" s="296"/>
      <c r="U41" s="296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88"/>
      <c r="AO41" s="288"/>
      <c r="AP41" s="288"/>
      <c r="AQ41" s="288"/>
      <c r="AR41" s="288"/>
      <c r="AS41" s="288"/>
      <c r="AT41" s="288"/>
    </row>
    <row r="42" spans="3:46" ht="12" customHeight="1">
      <c r="C42" s="294">
        <v>35</v>
      </c>
      <c r="D42" s="288"/>
      <c r="E42" s="293" t="s">
        <v>496</v>
      </c>
      <c r="F42" s="11">
        <f t="shared" si="0"/>
        <v>460.0314737331498</v>
      </c>
      <c r="G42" s="294">
        <v>31</v>
      </c>
      <c r="H42" s="11">
        <v>606.7719428571428</v>
      </c>
      <c r="I42" s="11">
        <v>354.3602594594593</v>
      </c>
      <c r="J42" s="11">
        <v>418.96221888284725</v>
      </c>
      <c r="K42" s="294"/>
      <c r="L42" s="24"/>
      <c r="M42" s="288"/>
      <c r="N42" s="296"/>
      <c r="O42" s="296"/>
      <c r="P42" s="296"/>
      <c r="Q42" s="296"/>
      <c r="R42" s="296"/>
      <c r="S42" s="296"/>
      <c r="T42" s="296"/>
      <c r="U42" s="296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88"/>
      <c r="AO42" s="288"/>
      <c r="AP42" s="288"/>
      <c r="AQ42" s="288"/>
      <c r="AR42" s="288"/>
      <c r="AS42" s="288"/>
      <c r="AT42" s="288"/>
    </row>
    <row r="43" spans="3:46" ht="12" customHeight="1" thickBot="1">
      <c r="C43" s="289">
        <v>36</v>
      </c>
      <c r="D43" s="40"/>
      <c r="E43" s="290" t="s">
        <v>495</v>
      </c>
      <c r="F43" s="46">
        <f t="shared" si="0"/>
        <v>469.19610760979117</v>
      </c>
      <c r="G43" s="289">
        <v>29</v>
      </c>
      <c r="H43" s="46">
        <v>595.6768751210067</v>
      </c>
      <c r="I43" s="46">
        <v>324.1043491168176</v>
      </c>
      <c r="J43" s="46">
        <v>487.8070985915493</v>
      </c>
      <c r="K43" s="294"/>
      <c r="L43" s="24"/>
      <c r="M43" s="288"/>
      <c r="N43" s="296"/>
      <c r="O43" s="296"/>
      <c r="P43" s="296"/>
      <c r="Q43" s="296"/>
      <c r="R43" s="296"/>
      <c r="S43" s="296"/>
      <c r="T43" s="296"/>
      <c r="U43" s="296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88"/>
      <c r="AO43" s="288"/>
      <c r="AP43" s="288"/>
      <c r="AQ43" s="288"/>
      <c r="AR43" s="288"/>
      <c r="AS43" s="288"/>
      <c r="AT43" s="288"/>
    </row>
    <row r="44" spans="6:46" ht="13.5" thickTop="1">
      <c r="F44"/>
      <c r="G44" s="5"/>
      <c r="I44" s="5"/>
      <c r="J44" s="5"/>
      <c r="K44" s="294"/>
      <c r="L44" s="288"/>
      <c r="M44" s="288"/>
      <c r="N44" s="296"/>
      <c r="O44" s="296"/>
      <c r="P44" s="296"/>
      <c r="Q44" s="296"/>
      <c r="R44" s="296"/>
      <c r="S44" s="296"/>
      <c r="T44" s="296"/>
      <c r="U44" s="296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88"/>
      <c r="AO44" s="288"/>
      <c r="AP44" s="288"/>
      <c r="AQ44" s="288"/>
      <c r="AR44" s="288"/>
      <c r="AS44" s="288"/>
      <c r="AT44" s="288"/>
    </row>
    <row r="45" spans="5:68" ht="12.75">
      <c r="E45" s="2" t="s">
        <v>861</v>
      </c>
      <c r="F45" s="5">
        <f>AVERAGE(F8:F43)</f>
        <v>497.0894157987085</v>
      </c>
      <c r="G45" s="358"/>
      <c r="H45" s="5">
        <f>AVERAGE(H8:H43)</f>
        <v>685.1815556101332</v>
      </c>
      <c r="I45" s="5">
        <f>AVERAGE(I8:I43)</f>
        <v>361.7740632910674</v>
      </c>
      <c r="J45" s="5">
        <f>AVERAGE(J8:J43)</f>
        <v>444.3126284949252</v>
      </c>
      <c r="K45" s="294"/>
      <c r="L45" s="288"/>
      <c r="M45" s="288"/>
      <c r="N45" s="357"/>
      <c r="O45" s="22"/>
      <c r="P45" s="22"/>
      <c r="Q45" s="22"/>
      <c r="R45" s="22"/>
      <c r="S45" s="22"/>
      <c r="T45" s="22"/>
      <c r="U45" s="22"/>
      <c r="V45" s="22"/>
      <c r="W45" s="296"/>
      <c r="X45" s="296"/>
      <c r="Y45" s="22"/>
      <c r="Z45" s="22"/>
      <c r="AA45" s="22"/>
      <c r="AB45" s="296"/>
      <c r="AC45" s="296"/>
      <c r="AD45" s="296"/>
      <c r="AE45" s="22"/>
      <c r="AF45" s="22"/>
      <c r="AG45" s="22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3"/>
      <c r="BH45" s="293"/>
      <c r="BI45" s="296"/>
      <c r="BJ45" s="296"/>
      <c r="BK45" s="293"/>
      <c r="BL45" s="293"/>
      <c r="BM45" s="293"/>
      <c r="BN45" s="30"/>
      <c r="BO45" s="296"/>
      <c r="BP45" s="296"/>
    </row>
    <row r="46" spans="3:68" ht="12.75">
      <c r="C46" s="12"/>
      <c r="D46" s="30"/>
      <c r="E46" s="30"/>
      <c r="F46" s="30"/>
      <c r="G46" s="11"/>
      <c r="H46" s="11"/>
      <c r="I46" s="11"/>
      <c r="J46" s="11"/>
      <c r="K46" s="359"/>
      <c r="L46" s="293"/>
      <c r="M46" s="293"/>
      <c r="N46" s="492"/>
      <c r="O46" s="492"/>
      <c r="P46" s="296"/>
      <c r="Q46" s="296"/>
      <c r="R46" s="296"/>
      <c r="S46" s="296"/>
      <c r="T46" s="11"/>
      <c r="U46" s="11"/>
      <c r="V46" s="30"/>
      <c r="W46" s="296"/>
      <c r="X46" s="296"/>
      <c r="Y46" s="11"/>
      <c r="Z46" s="11"/>
      <c r="AA46" s="11"/>
      <c r="AB46" s="296"/>
      <c r="AC46" s="296"/>
      <c r="AD46" s="296"/>
      <c r="AE46" s="11"/>
      <c r="AF46" s="11"/>
      <c r="AG46" s="11"/>
      <c r="AH46" s="296"/>
      <c r="AI46" s="296"/>
      <c r="AJ46" s="296"/>
      <c r="AK46" s="11"/>
      <c r="AL46" s="11"/>
      <c r="AM46" s="11"/>
      <c r="AN46" s="296"/>
      <c r="AO46" s="296"/>
      <c r="AP46" s="296"/>
      <c r="AQ46" s="296"/>
      <c r="AR46" s="296"/>
      <c r="AS46" s="296"/>
      <c r="AT46" s="296"/>
      <c r="AU46" s="296"/>
      <c r="AV46" s="296"/>
      <c r="AW46" s="11"/>
      <c r="AX46" s="11"/>
      <c r="AY46" s="11"/>
      <c r="AZ46" s="296"/>
      <c r="BA46" s="296"/>
      <c r="BB46" s="296"/>
      <c r="BC46" s="11"/>
      <c r="BD46" s="11"/>
      <c r="BE46" s="11"/>
      <c r="BF46" s="296"/>
      <c r="BG46" s="296"/>
      <c r="BH46" s="296"/>
      <c r="BI46" s="11"/>
      <c r="BJ46" s="11"/>
      <c r="BK46" s="296"/>
      <c r="BL46" s="296"/>
      <c r="BM46" s="296"/>
      <c r="BN46" s="30"/>
      <c r="BO46" s="11"/>
      <c r="BP46" s="11"/>
    </row>
    <row r="47" spans="3:68" ht="14.25">
      <c r="C47" s="12"/>
      <c r="D47" s="30"/>
      <c r="E47" s="158"/>
      <c r="F47" s="30"/>
      <c r="G47" s="11"/>
      <c r="H47" s="11"/>
      <c r="I47" s="11"/>
      <c r="J47" s="11"/>
      <c r="K47" s="359"/>
      <c r="L47" s="293"/>
      <c r="M47" s="293"/>
      <c r="N47" s="492"/>
      <c r="O47" s="492"/>
      <c r="P47" s="296"/>
      <c r="Q47" s="296"/>
      <c r="R47" s="296"/>
      <c r="S47" s="296"/>
      <c r="T47" s="11"/>
      <c r="U47" s="11"/>
      <c r="V47" s="30"/>
      <c r="W47" s="296"/>
      <c r="X47" s="296"/>
      <c r="Y47" s="11"/>
      <c r="Z47" s="11"/>
      <c r="AA47" s="11"/>
      <c r="AB47" s="296"/>
      <c r="AC47" s="296"/>
      <c r="AD47" s="296"/>
      <c r="AE47" s="11"/>
      <c r="AF47" s="11"/>
      <c r="AG47" s="11"/>
      <c r="AH47" s="296"/>
      <c r="AI47" s="296"/>
      <c r="AJ47" s="296"/>
      <c r="AK47" s="11"/>
      <c r="AL47" s="11"/>
      <c r="AM47" s="11"/>
      <c r="AN47" s="296"/>
      <c r="AO47" s="296"/>
      <c r="AP47" s="296"/>
      <c r="AQ47" s="296"/>
      <c r="AR47" s="296"/>
      <c r="AS47" s="296"/>
      <c r="AT47" s="296"/>
      <c r="AU47" s="296"/>
      <c r="AV47" s="296"/>
      <c r="AW47" s="11"/>
      <c r="AX47" s="11"/>
      <c r="AY47" s="11"/>
      <c r="AZ47" s="296"/>
      <c r="BA47" s="296"/>
      <c r="BB47" s="296"/>
      <c r="BC47" s="11"/>
      <c r="BD47" s="11"/>
      <c r="BE47" s="11"/>
      <c r="BF47" s="296"/>
      <c r="BG47" s="296"/>
      <c r="BH47" s="296"/>
      <c r="BI47" s="11"/>
      <c r="BJ47" s="11"/>
      <c r="BK47" s="296"/>
      <c r="BL47" s="296"/>
      <c r="BM47" s="296"/>
      <c r="BN47" s="30"/>
      <c r="BO47" s="11"/>
      <c r="BP47" s="11"/>
    </row>
    <row r="48" spans="3:68" ht="12.75">
      <c r="C48" s="12"/>
      <c r="D48" s="30"/>
      <c r="E48" s="30"/>
      <c r="F48" s="30"/>
      <c r="G48" s="11"/>
      <c r="H48" s="11"/>
      <c r="I48" s="11"/>
      <c r="J48" s="11"/>
      <c r="K48" s="359"/>
      <c r="L48" s="293"/>
      <c r="M48" s="293"/>
      <c r="N48" s="360"/>
      <c r="O48" s="296"/>
      <c r="P48" s="296"/>
      <c r="Q48" s="296"/>
      <c r="R48" s="296"/>
      <c r="S48" s="62"/>
      <c r="T48" s="11"/>
      <c r="U48" s="11"/>
      <c r="V48" s="30"/>
      <c r="W48" s="296"/>
      <c r="X48" s="296"/>
      <c r="Y48" s="11"/>
      <c r="Z48" s="11"/>
      <c r="AA48" s="11"/>
      <c r="AB48" s="296"/>
      <c r="AC48" s="296"/>
      <c r="AD48" s="296"/>
      <c r="AE48" s="11"/>
      <c r="AF48" s="11"/>
      <c r="AG48" s="11"/>
      <c r="AH48" s="296"/>
      <c r="AI48" s="296"/>
      <c r="AJ48" s="296"/>
      <c r="AK48" s="11"/>
      <c r="AL48" s="11"/>
      <c r="AM48" s="11"/>
      <c r="AN48" s="296"/>
      <c r="AO48" s="296"/>
      <c r="AP48" s="296"/>
      <c r="AQ48" s="296"/>
      <c r="AR48" s="296"/>
      <c r="AS48" s="296"/>
      <c r="AT48" s="296"/>
      <c r="AU48" s="296"/>
      <c r="AV48" s="296"/>
      <c r="AW48" s="11"/>
      <c r="AX48" s="11"/>
      <c r="AY48" s="11"/>
      <c r="AZ48" s="296"/>
      <c r="BA48" s="296"/>
      <c r="BB48" s="296"/>
      <c r="BC48" s="11"/>
      <c r="BD48" s="11"/>
      <c r="BE48" s="11"/>
      <c r="BF48" s="296"/>
      <c r="BG48" s="361"/>
      <c r="BH48" s="361"/>
      <c r="BI48" s="11"/>
      <c r="BJ48" s="11"/>
      <c r="BK48" s="361"/>
      <c r="BL48" s="361"/>
      <c r="BM48" s="361"/>
      <c r="BN48" s="30"/>
      <c r="BO48" s="11"/>
      <c r="BP48" s="11"/>
    </row>
    <row r="49" spans="3:69" ht="12.75">
      <c r="C49" s="337"/>
      <c r="D49" s="314"/>
      <c r="E49" s="319"/>
      <c r="F49" s="12"/>
      <c r="G49" s="11"/>
      <c r="H49" s="135"/>
      <c r="I49" s="62"/>
      <c r="J49" s="62"/>
      <c r="K49" s="337"/>
      <c r="L49" s="314"/>
      <c r="M49" s="319"/>
      <c r="N49" s="296"/>
      <c r="O49" s="359"/>
      <c r="P49" s="324"/>
      <c r="Q49" s="296"/>
      <c r="R49" s="296"/>
      <c r="S49" s="62"/>
      <c r="T49" s="11"/>
      <c r="U49" s="362"/>
      <c r="V49" s="30"/>
      <c r="W49" s="296"/>
      <c r="X49" s="296"/>
      <c r="Y49" s="62"/>
      <c r="Z49" s="11"/>
      <c r="AA49" s="362"/>
      <c r="AB49" s="30"/>
      <c r="AC49" s="296"/>
      <c r="AD49" s="296"/>
      <c r="AE49" s="62"/>
      <c r="AF49" s="11"/>
      <c r="AG49" s="362"/>
      <c r="AH49" s="30"/>
      <c r="AI49" s="296"/>
      <c r="AJ49" s="296"/>
      <c r="AK49" s="62"/>
      <c r="AL49" s="11"/>
      <c r="AM49" s="362"/>
      <c r="AN49" s="30"/>
      <c r="AO49" s="296"/>
      <c r="AP49" s="296"/>
      <c r="AQ49" s="296"/>
      <c r="AR49" s="11"/>
      <c r="AS49" s="362"/>
      <c r="AT49" s="30"/>
      <c r="AU49" s="296"/>
      <c r="AV49" s="296"/>
      <c r="AW49" s="135"/>
      <c r="AX49" s="11"/>
      <c r="AY49" s="362"/>
      <c r="AZ49" s="30"/>
      <c r="BA49" s="296"/>
      <c r="BB49" s="296"/>
      <c r="BC49" s="135"/>
      <c r="BD49" s="11"/>
      <c r="BE49" s="362"/>
      <c r="BF49" s="30"/>
      <c r="BG49" s="364"/>
      <c r="BH49" s="296"/>
      <c r="BI49" s="11"/>
      <c r="BJ49" s="11"/>
      <c r="BK49" s="362"/>
      <c r="BL49" s="30"/>
      <c r="BM49" s="296"/>
      <c r="BN49" s="296"/>
      <c r="BO49" s="62"/>
      <c r="BP49" s="11"/>
      <c r="BQ49" s="363"/>
    </row>
    <row r="50" spans="3:69" ht="12.75">
      <c r="C50" s="337"/>
      <c r="D50" s="314"/>
      <c r="E50" s="319"/>
      <c r="F50" s="12"/>
      <c r="G50" s="11"/>
      <c r="H50" s="135"/>
      <c r="I50" s="62"/>
      <c r="J50" s="62"/>
      <c r="K50" s="337"/>
      <c r="L50" s="314"/>
      <c r="M50" s="319"/>
      <c r="N50" s="296"/>
      <c r="O50" s="359"/>
      <c r="P50" s="324"/>
      <c r="Q50" s="296"/>
      <c r="R50" s="296"/>
      <c r="S50" s="62"/>
      <c r="T50" s="11"/>
      <c r="U50" s="362"/>
      <c r="V50" s="30"/>
      <c r="W50" s="296"/>
      <c r="X50" s="296"/>
      <c r="Y50" s="62"/>
      <c r="Z50" s="11"/>
      <c r="AA50" s="362"/>
      <c r="AB50" s="30"/>
      <c r="AC50" s="296"/>
      <c r="AD50" s="296"/>
      <c r="AE50" s="62"/>
      <c r="AF50" s="11"/>
      <c r="AG50" s="362"/>
      <c r="AH50" s="30"/>
      <c r="AI50" s="296"/>
      <c r="AJ50" s="296"/>
      <c r="AK50" s="62"/>
      <c r="AL50" s="11"/>
      <c r="AM50" s="362"/>
      <c r="AN50" s="30"/>
      <c r="AO50" s="296"/>
      <c r="AP50" s="296"/>
      <c r="AQ50" s="296"/>
      <c r="AR50" s="11"/>
      <c r="AS50" s="362"/>
      <c r="AT50" s="30"/>
      <c r="AU50" s="296"/>
      <c r="AV50" s="296"/>
      <c r="AW50" s="135"/>
      <c r="AX50" s="11"/>
      <c r="AY50" s="362"/>
      <c r="AZ50" s="30"/>
      <c r="BA50" s="296"/>
      <c r="BB50" s="296"/>
      <c r="BC50" s="135"/>
      <c r="BD50" s="11"/>
      <c r="BE50" s="362"/>
      <c r="BF50" s="30"/>
      <c r="BG50" s="364"/>
      <c r="BH50" s="296"/>
      <c r="BI50" s="11"/>
      <c r="BJ50" s="11"/>
      <c r="BK50" s="362"/>
      <c r="BL50" s="30"/>
      <c r="BM50" s="296"/>
      <c r="BN50" s="296"/>
      <c r="BO50" s="62"/>
      <c r="BP50" s="11"/>
      <c r="BQ50" s="363"/>
    </row>
    <row r="51" spans="3:69" ht="12.75">
      <c r="C51" s="337"/>
      <c r="D51" s="30"/>
      <c r="E51" s="319"/>
      <c r="F51" s="12"/>
      <c r="G51" s="11"/>
      <c r="H51" s="135"/>
      <c r="I51" s="62"/>
      <c r="J51" s="62"/>
      <c r="K51" s="337"/>
      <c r="L51" s="293"/>
      <c r="M51" s="319"/>
      <c r="N51" s="296"/>
      <c r="O51" s="359"/>
      <c r="P51" s="324"/>
      <c r="Q51" s="296"/>
      <c r="R51" s="296"/>
      <c r="S51" s="62"/>
      <c r="T51" s="11"/>
      <c r="U51" s="362"/>
      <c r="V51" s="30"/>
      <c r="W51" s="296"/>
      <c r="X51" s="296"/>
      <c r="Y51" s="62"/>
      <c r="Z51" s="11"/>
      <c r="AA51" s="362"/>
      <c r="AB51" s="30"/>
      <c r="AC51" s="296"/>
      <c r="AD51" s="296"/>
      <c r="AE51" s="62"/>
      <c r="AF51" s="11"/>
      <c r="AG51" s="362"/>
      <c r="AH51" s="30"/>
      <c r="AI51" s="296"/>
      <c r="AJ51" s="296"/>
      <c r="AK51" s="62"/>
      <c r="AL51" s="11"/>
      <c r="AM51" s="362"/>
      <c r="AN51" s="30"/>
      <c r="AO51" s="296"/>
      <c r="AP51" s="296"/>
      <c r="AQ51" s="296"/>
      <c r="AR51" s="11"/>
      <c r="AS51" s="362"/>
      <c r="AT51" s="30"/>
      <c r="AU51" s="296"/>
      <c r="AV51" s="296"/>
      <c r="AW51" s="135"/>
      <c r="AX51" s="11"/>
      <c r="AY51" s="362"/>
      <c r="AZ51" s="30"/>
      <c r="BA51" s="296"/>
      <c r="BB51" s="296"/>
      <c r="BC51" s="135"/>
      <c r="BD51" s="11"/>
      <c r="BE51" s="362"/>
      <c r="BF51" s="30"/>
      <c r="BG51" s="364"/>
      <c r="BH51" s="296"/>
      <c r="BI51" s="11"/>
      <c r="BJ51" s="11"/>
      <c r="BK51" s="362"/>
      <c r="BL51" s="30"/>
      <c r="BM51" s="296"/>
      <c r="BN51" s="296"/>
      <c r="BO51" s="62"/>
      <c r="BP51" s="11"/>
      <c r="BQ51" s="363"/>
    </row>
    <row r="52" spans="3:69" ht="12.75">
      <c r="C52" s="337"/>
      <c r="D52" s="314"/>
      <c r="E52" s="314"/>
      <c r="F52" s="12"/>
      <c r="G52" s="11"/>
      <c r="H52" s="135"/>
      <c r="I52" s="62"/>
      <c r="J52" s="62"/>
      <c r="K52" s="337"/>
      <c r="L52" s="314"/>
      <c r="M52" s="314"/>
      <c r="N52" s="296"/>
      <c r="O52" s="359"/>
      <c r="P52" s="324"/>
      <c r="Q52" s="296"/>
      <c r="R52" s="296"/>
      <c r="S52" s="62"/>
      <c r="T52" s="11"/>
      <c r="U52" s="362"/>
      <c r="V52" s="30"/>
      <c r="W52" s="296"/>
      <c r="X52" s="296"/>
      <c r="Y52" s="62"/>
      <c r="Z52" s="11"/>
      <c r="AA52" s="362"/>
      <c r="AB52" s="30"/>
      <c r="AC52" s="296"/>
      <c r="AD52" s="296"/>
      <c r="AE52" s="62"/>
      <c r="AF52" s="11"/>
      <c r="AG52" s="362"/>
      <c r="AH52" s="30"/>
      <c r="AI52" s="296"/>
      <c r="AJ52" s="296"/>
      <c r="AK52" s="62"/>
      <c r="AL52" s="11"/>
      <c r="AM52" s="362"/>
      <c r="AN52" s="30"/>
      <c r="AO52" s="296"/>
      <c r="AP52" s="296"/>
      <c r="AQ52" s="296"/>
      <c r="AR52" s="11"/>
      <c r="AS52" s="362"/>
      <c r="AT52" s="30"/>
      <c r="AU52" s="296"/>
      <c r="AV52" s="296"/>
      <c r="AW52" s="135"/>
      <c r="AX52" s="11"/>
      <c r="AY52" s="362"/>
      <c r="AZ52" s="30"/>
      <c r="BA52" s="296"/>
      <c r="BB52" s="296"/>
      <c r="BC52" s="135"/>
      <c r="BD52" s="11"/>
      <c r="BE52" s="362"/>
      <c r="BF52" s="30"/>
      <c r="BG52" s="364"/>
      <c r="BH52" s="296"/>
      <c r="BI52" s="11"/>
      <c r="BJ52" s="11"/>
      <c r="BK52" s="362"/>
      <c r="BL52" s="30"/>
      <c r="BM52" s="296"/>
      <c r="BN52" s="296"/>
      <c r="BO52" s="62"/>
      <c r="BP52" s="11"/>
      <c r="BQ52" s="363"/>
    </row>
    <row r="53" spans="3:69" ht="12.75">
      <c r="C53" s="337"/>
      <c r="D53" s="314"/>
      <c r="E53" s="319"/>
      <c r="F53" s="12"/>
      <c r="G53" s="11"/>
      <c r="H53" s="135"/>
      <c r="I53" s="62"/>
      <c r="J53" s="62"/>
      <c r="K53" s="337"/>
      <c r="L53" s="314"/>
      <c r="M53" s="319"/>
      <c r="N53" s="296"/>
      <c r="O53" s="359"/>
      <c r="P53" s="324"/>
      <c r="Q53" s="296"/>
      <c r="R53" s="296"/>
      <c r="S53" s="62"/>
      <c r="T53" s="11"/>
      <c r="U53" s="362"/>
      <c r="V53" s="30"/>
      <c r="W53" s="296"/>
      <c r="X53" s="296"/>
      <c r="Y53" s="62"/>
      <c r="Z53" s="11"/>
      <c r="AA53" s="362"/>
      <c r="AB53" s="30"/>
      <c r="AC53" s="296"/>
      <c r="AD53" s="296"/>
      <c r="AE53" s="62"/>
      <c r="AF53" s="11"/>
      <c r="AG53" s="362"/>
      <c r="AH53" s="30"/>
      <c r="AI53" s="296"/>
      <c r="AJ53" s="296"/>
      <c r="AK53" s="62"/>
      <c r="AL53" s="11"/>
      <c r="AM53" s="362"/>
      <c r="AN53" s="30"/>
      <c r="AO53" s="135"/>
      <c r="AP53" s="296"/>
      <c r="AQ53" s="296"/>
      <c r="AR53" s="11"/>
      <c r="AS53" s="362"/>
      <c r="AT53" s="30"/>
      <c r="AU53" s="296"/>
      <c r="AV53" s="296"/>
      <c r="AW53" s="135"/>
      <c r="AX53" s="11"/>
      <c r="AY53" s="362"/>
      <c r="AZ53" s="30"/>
      <c r="BA53" s="296"/>
      <c r="BB53" s="296"/>
      <c r="BC53" s="135"/>
      <c r="BD53" s="11"/>
      <c r="BE53" s="362"/>
      <c r="BF53" s="30"/>
      <c r="BG53" s="364"/>
      <c r="BH53" s="296"/>
      <c r="BI53" s="11"/>
      <c r="BJ53" s="11"/>
      <c r="BK53" s="362"/>
      <c r="BL53" s="30"/>
      <c r="BM53" s="296"/>
      <c r="BN53" s="296"/>
      <c r="BO53" s="62"/>
      <c r="BP53" s="11"/>
      <c r="BQ53" s="363"/>
    </row>
    <row r="54" spans="3:69" ht="12.75">
      <c r="C54" s="337"/>
      <c r="D54" s="314"/>
      <c r="E54" s="321"/>
      <c r="F54" s="12"/>
      <c r="G54" s="11"/>
      <c r="H54" s="135"/>
      <c r="I54" s="62"/>
      <c r="J54" s="62"/>
      <c r="K54" s="337"/>
      <c r="L54" s="314"/>
      <c r="M54" s="321"/>
      <c r="N54" s="296"/>
      <c r="O54" s="359"/>
      <c r="P54" s="324"/>
      <c r="Q54" s="296"/>
      <c r="R54" s="296"/>
      <c r="S54" s="62"/>
      <c r="T54" s="11"/>
      <c r="U54" s="362"/>
      <c r="V54" s="30"/>
      <c r="W54" s="296"/>
      <c r="X54" s="296"/>
      <c r="Y54" s="62"/>
      <c r="Z54" s="11"/>
      <c r="AA54" s="362"/>
      <c r="AB54" s="30"/>
      <c r="AC54" s="296"/>
      <c r="AD54" s="296"/>
      <c r="AE54" s="62"/>
      <c r="AF54" s="11"/>
      <c r="AG54" s="362"/>
      <c r="AH54" s="30"/>
      <c r="AI54" s="296"/>
      <c r="AJ54" s="296"/>
      <c r="AK54" s="62"/>
      <c r="AL54" s="11"/>
      <c r="AM54" s="362"/>
      <c r="AN54" s="30"/>
      <c r="AO54" s="135"/>
      <c r="AP54" s="296"/>
      <c r="AQ54" s="296"/>
      <c r="AR54" s="11"/>
      <c r="AS54" s="362"/>
      <c r="AT54" s="30"/>
      <c r="AU54" s="296"/>
      <c r="AV54" s="296"/>
      <c r="AW54" s="135"/>
      <c r="AX54" s="11"/>
      <c r="AY54" s="362"/>
      <c r="AZ54" s="30"/>
      <c r="BA54" s="296"/>
      <c r="BB54" s="296"/>
      <c r="BC54" s="135"/>
      <c r="BD54" s="11"/>
      <c r="BE54" s="362"/>
      <c r="BF54" s="30"/>
      <c r="BG54" s="364"/>
      <c r="BH54" s="296"/>
      <c r="BI54" s="11"/>
      <c r="BJ54" s="11"/>
      <c r="BK54" s="362"/>
      <c r="BL54" s="30"/>
      <c r="BM54" s="296"/>
      <c r="BN54" s="296"/>
      <c r="BO54" s="62"/>
      <c r="BP54" s="11"/>
      <c r="BQ54" s="363"/>
    </row>
    <row r="55" spans="3:69" ht="12.75">
      <c r="C55" s="337"/>
      <c r="D55" s="314"/>
      <c r="E55" s="321"/>
      <c r="F55" s="12"/>
      <c r="G55" s="11"/>
      <c r="H55" s="135"/>
      <c r="I55" s="62"/>
      <c r="J55" s="62"/>
      <c r="K55" s="337"/>
      <c r="L55" s="314"/>
      <c r="M55" s="321"/>
      <c r="N55" s="296"/>
      <c r="O55" s="359"/>
      <c r="P55" s="324"/>
      <c r="Q55" s="296"/>
      <c r="R55" s="296"/>
      <c r="S55" s="62"/>
      <c r="T55" s="11"/>
      <c r="U55" s="362"/>
      <c r="V55" s="30"/>
      <c r="W55" s="296"/>
      <c r="X55" s="296"/>
      <c r="Y55" s="62"/>
      <c r="Z55" s="11"/>
      <c r="AA55" s="362"/>
      <c r="AB55" s="30"/>
      <c r="AC55" s="296"/>
      <c r="AD55" s="296"/>
      <c r="AE55" s="62"/>
      <c r="AF55" s="11"/>
      <c r="AG55" s="362"/>
      <c r="AH55" s="30"/>
      <c r="AI55" s="296"/>
      <c r="AJ55" s="296"/>
      <c r="AK55" s="62"/>
      <c r="AL55" s="11"/>
      <c r="AM55" s="362"/>
      <c r="AN55" s="30"/>
      <c r="AO55" s="135"/>
      <c r="AP55" s="296"/>
      <c r="AQ55" s="296"/>
      <c r="AR55" s="11"/>
      <c r="AS55" s="362"/>
      <c r="AT55" s="30"/>
      <c r="AU55" s="296"/>
      <c r="AV55" s="296"/>
      <c r="AW55" s="135"/>
      <c r="AX55" s="11"/>
      <c r="AY55" s="362"/>
      <c r="AZ55" s="30"/>
      <c r="BA55" s="296"/>
      <c r="BB55" s="296"/>
      <c r="BC55" s="135"/>
      <c r="BD55" s="11"/>
      <c r="BE55" s="362"/>
      <c r="BF55" s="30"/>
      <c r="BG55" s="364"/>
      <c r="BH55" s="296"/>
      <c r="BI55" s="11"/>
      <c r="BJ55" s="11"/>
      <c r="BK55" s="362"/>
      <c r="BL55" s="30"/>
      <c r="BM55" s="296"/>
      <c r="BN55" s="296"/>
      <c r="BO55" s="62"/>
      <c r="BP55" s="11"/>
      <c r="BQ55" s="363"/>
    </row>
    <row r="56" spans="3:69" ht="12.75">
      <c r="C56" s="337"/>
      <c r="D56" s="314"/>
      <c r="E56" s="314"/>
      <c r="F56" s="12"/>
      <c r="G56" s="11"/>
      <c r="H56" s="135"/>
      <c r="I56" s="62"/>
      <c r="J56" s="62"/>
      <c r="K56" s="337"/>
      <c r="L56" s="314"/>
      <c r="M56" s="314"/>
      <c r="N56" s="296"/>
      <c r="O56" s="359"/>
      <c r="P56" s="324"/>
      <c r="Q56" s="296"/>
      <c r="R56" s="296"/>
      <c r="S56" s="62"/>
      <c r="T56" s="11"/>
      <c r="U56" s="362"/>
      <c r="V56" s="30"/>
      <c r="W56" s="296"/>
      <c r="X56" s="296"/>
      <c r="Y56" s="62"/>
      <c r="Z56" s="11"/>
      <c r="AA56" s="362"/>
      <c r="AB56" s="30"/>
      <c r="AC56" s="296"/>
      <c r="AD56" s="296"/>
      <c r="AE56" s="62"/>
      <c r="AF56" s="11"/>
      <c r="AG56" s="362"/>
      <c r="AH56" s="30"/>
      <c r="AI56" s="296"/>
      <c r="AJ56" s="296"/>
      <c r="AK56" s="62"/>
      <c r="AL56" s="11"/>
      <c r="AM56" s="362"/>
      <c r="AN56" s="30"/>
      <c r="AO56" s="135"/>
      <c r="AP56" s="296"/>
      <c r="AQ56" s="296"/>
      <c r="AR56" s="11"/>
      <c r="AS56" s="362"/>
      <c r="AT56" s="30"/>
      <c r="AU56" s="296"/>
      <c r="AV56" s="296"/>
      <c r="AW56" s="135"/>
      <c r="AX56" s="11"/>
      <c r="AY56" s="362"/>
      <c r="AZ56" s="30"/>
      <c r="BA56" s="296"/>
      <c r="BB56" s="296"/>
      <c r="BC56" s="135"/>
      <c r="BD56" s="11"/>
      <c r="BE56" s="362"/>
      <c r="BF56" s="30"/>
      <c r="BG56" s="364"/>
      <c r="BH56" s="296"/>
      <c r="BI56" s="11"/>
      <c r="BJ56" s="11"/>
      <c r="BK56" s="362"/>
      <c r="BL56" s="30"/>
      <c r="BM56" s="296"/>
      <c r="BN56" s="296"/>
      <c r="BO56" s="62"/>
      <c r="BP56" s="11"/>
      <c r="BQ56" s="363"/>
    </row>
    <row r="57" spans="3:69" ht="12.75">
      <c r="C57" s="337"/>
      <c r="D57" s="314"/>
      <c r="E57" s="321"/>
      <c r="F57" s="12"/>
      <c r="G57" s="11"/>
      <c r="H57" s="135"/>
      <c r="I57" s="62"/>
      <c r="J57" s="62"/>
      <c r="K57" s="337"/>
      <c r="L57" s="314"/>
      <c r="M57" s="321"/>
      <c r="N57" s="296"/>
      <c r="O57" s="359"/>
      <c r="P57" s="324"/>
      <c r="Q57" s="296"/>
      <c r="R57" s="296"/>
      <c r="S57" s="62"/>
      <c r="T57" s="11"/>
      <c r="U57" s="362"/>
      <c r="V57" s="30"/>
      <c r="W57" s="296"/>
      <c r="X57" s="296"/>
      <c r="Y57" s="62"/>
      <c r="Z57" s="11"/>
      <c r="AA57" s="362"/>
      <c r="AB57" s="30"/>
      <c r="AC57" s="296"/>
      <c r="AD57" s="296"/>
      <c r="AE57" s="62"/>
      <c r="AF57" s="11"/>
      <c r="AG57" s="362"/>
      <c r="AH57" s="30"/>
      <c r="AI57" s="296"/>
      <c r="AJ57" s="296"/>
      <c r="AK57" s="62"/>
      <c r="AL57" s="11"/>
      <c r="AM57" s="362"/>
      <c r="AN57" s="30"/>
      <c r="AO57" s="135"/>
      <c r="AP57" s="296"/>
      <c r="AQ57" s="296"/>
      <c r="AR57" s="11"/>
      <c r="AS57" s="362"/>
      <c r="AT57" s="30"/>
      <c r="AU57" s="296"/>
      <c r="AV57" s="296"/>
      <c r="AW57" s="135"/>
      <c r="AX57" s="11"/>
      <c r="AY57" s="362"/>
      <c r="AZ57" s="30"/>
      <c r="BA57" s="296"/>
      <c r="BB57" s="296"/>
      <c r="BC57" s="135"/>
      <c r="BD57" s="11"/>
      <c r="BE57" s="362"/>
      <c r="BF57" s="30"/>
      <c r="BG57" s="364"/>
      <c r="BH57" s="296"/>
      <c r="BI57" s="11"/>
      <c r="BJ57" s="11"/>
      <c r="BK57" s="362"/>
      <c r="BL57" s="30"/>
      <c r="BM57" s="296"/>
      <c r="BN57" s="296"/>
      <c r="BO57" s="62"/>
      <c r="BP57" s="11"/>
      <c r="BQ57" s="363"/>
    </row>
    <row r="58" spans="3:69" ht="12.75">
      <c r="C58" s="337"/>
      <c r="D58" s="314"/>
      <c r="E58" s="321"/>
      <c r="F58" s="12"/>
      <c r="G58" s="11"/>
      <c r="H58" s="135"/>
      <c r="I58" s="62"/>
      <c r="J58" s="62"/>
      <c r="K58" s="337"/>
      <c r="L58" s="314"/>
      <c r="M58" s="321"/>
      <c r="N58" s="296"/>
      <c r="O58" s="359"/>
      <c r="P58" s="324"/>
      <c r="Q58" s="296"/>
      <c r="R58" s="296"/>
      <c r="S58" s="62"/>
      <c r="T58" s="11"/>
      <c r="U58" s="362"/>
      <c r="V58" s="30"/>
      <c r="W58" s="296"/>
      <c r="X58" s="296"/>
      <c r="Y58" s="62"/>
      <c r="Z58" s="11"/>
      <c r="AA58" s="362"/>
      <c r="AB58" s="30"/>
      <c r="AC58" s="296"/>
      <c r="AD58" s="296"/>
      <c r="AE58" s="62"/>
      <c r="AF58" s="11"/>
      <c r="AG58" s="362"/>
      <c r="AH58" s="30"/>
      <c r="AI58" s="296"/>
      <c r="AJ58" s="296"/>
      <c r="AK58" s="62"/>
      <c r="AL58" s="11"/>
      <c r="AM58" s="362"/>
      <c r="AN58" s="30"/>
      <c r="AO58" s="135"/>
      <c r="AP58" s="296"/>
      <c r="AQ58" s="296"/>
      <c r="AR58" s="11"/>
      <c r="AS58" s="362"/>
      <c r="AT58" s="30"/>
      <c r="AU58" s="296"/>
      <c r="AV58" s="296"/>
      <c r="AW58" s="135"/>
      <c r="AX58" s="11"/>
      <c r="AY58" s="362"/>
      <c r="AZ58" s="30"/>
      <c r="BA58" s="296"/>
      <c r="BB58" s="296"/>
      <c r="BC58" s="135"/>
      <c r="BD58" s="11"/>
      <c r="BE58" s="362"/>
      <c r="BF58" s="30"/>
      <c r="BG58" s="364"/>
      <c r="BH58" s="296"/>
      <c r="BI58" s="11"/>
      <c r="BJ58" s="11"/>
      <c r="BK58" s="362"/>
      <c r="BL58" s="30"/>
      <c r="BM58" s="296"/>
      <c r="BN58" s="296"/>
      <c r="BO58" s="62"/>
      <c r="BP58" s="11"/>
      <c r="BQ58" s="363"/>
    </row>
    <row r="59" spans="3:69" ht="12.75">
      <c r="C59" s="337"/>
      <c r="D59" s="314"/>
      <c r="E59" s="321"/>
      <c r="F59" s="12"/>
      <c r="G59" s="11"/>
      <c r="H59" s="135"/>
      <c r="I59" s="62"/>
      <c r="J59" s="62"/>
      <c r="K59" s="337"/>
      <c r="L59" s="314"/>
      <c r="M59" s="321"/>
      <c r="N59" s="296"/>
      <c r="O59" s="359"/>
      <c r="P59" s="324"/>
      <c r="Q59" s="296"/>
      <c r="R59" s="296"/>
      <c r="S59" s="62"/>
      <c r="T59" s="11"/>
      <c r="U59" s="362"/>
      <c r="V59" s="30"/>
      <c r="W59" s="296"/>
      <c r="X59" s="296"/>
      <c r="Y59" s="62"/>
      <c r="Z59" s="11"/>
      <c r="AA59" s="362"/>
      <c r="AB59" s="30"/>
      <c r="AC59" s="296"/>
      <c r="AD59" s="296"/>
      <c r="AE59" s="62"/>
      <c r="AF59" s="11"/>
      <c r="AG59" s="362"/>
      <c r="AH59" s="30"/>
      <c r="AI59" s="296"/>
      <c r="AJ59" s="296"/>
      <c r="AK59" s="62"/>
      <c r="AL59" s="11"/>
      <c r="AM59" s="362"/>
      <c r="AN59" s="30"/>
      <c r="AO59" s="135"/>
      <c r="AP59" s="296"/>
      <c r="AQ59" s="296"/>
      <c r="AR59" s="11"/>
      <c r="AS59" s="362"/>
      <c r="AT59" s="30"/>
      <c r="AU59" s="296"/>
      <c r="AV59" s="296"/>
      <c r="AW59" s="135"/>
      <c r="AX59" s="11"/>
      <c r="AY59" s="362"/>
      <c r="AZ59" s="30"/>
      <c r="BA59" s="296"/>
      <c r="BB59" s="296"/>
      <c r="BC59" s="135"/>
      <c r="BD59" s="11"/>
      <c r="BE59" s="362"/>
      <c r="BF59" s="30"/>
      <c r="BG59" s="364"/>
      <c r="BH59" s="296"/>
      <c r="BI59" s="11"/>
      <c r="BJ59" s="11"/>
      <c r="BK59" s="362"/>
      <c r="BL59" s="30"/>
      <c r="BM59" s="296"/>
      <c r="BN59" s="296"/>
      <c r="BO59" s="62"/>
      <c r="BP59" s="11"/>
      <c r="BQ59" s="363"/>
    </row>
    <row r="60" spans="3:69" ht="12.75">
      <c r="C60" s="337"/>
      <c r="D60" s="314"/>
      <c r="E60" s="321"/>
      <c r="F60" s="12"/>
      <c r="G60" s="11"/>
      <c r="H60" s="135"/>
      <c r="I60" s="62"/>
      <c r="J60" s="62"/>
      <c r="K60" s="337"/>
      <c r="L60" s="314"/>
      <c r="M60" s="321"/>
      <c r="N60" s="296"/>
      <c r="O60" s="359"/>
      <c r="P60" s="324"/>
      <c r="Q60" s="296"/>
      <c r="R60" s="296"/>
      <c r="S60" s="62"/>
      <c r="T60" s="11"/>
      <c r="U60" s="362"/>
      <c r="V60" s="30"/>
      <c r="W60" s="296"/>
      <c r="X60" s="296"/>
      <c r="Y60" s="62"/>
      <c r="Z60" s="11"/>
      <c r="AA60" s="362"/>
      <c r="AB60" s="30"/>
      <c r="AC60" s="296"/>
      <c r="AD60" s="296"/>
      <c r="AE60" s="62"/>
      <c r="AF60" s="11"/>
      <c r="AG60" s="362"/>
      <c r="AH60" s="30"/>
      <c r="AI60" s="296"/>
      <c r="AJ60" s="296"/>
      <c r="AK60" s="62"/>
      <c r="AL60" s="11"/>
      <c r="AM60" s="362"/>
      <c r="AN60" s="30"/>
      <c r="AO60" s="135"/>
      <c r="AP60" s="296"/>
      <c r="AQ60" s="296"/>
      <c r="AR60" s="11"/>
      <c r="AS60" s="362"/>
      <c r="AT60" s="30"/>
      <c r="AU60" s="296"/>
      <c r="AV60" s="296"/>
      <c r="AW60" s="135"/>
      <c r="AX60" s="11"/>
      <c r="AY60" s="362"/>
      <c r="AZ60" s="30"/>
      <c r="BA60" s="296"/>
      <c r="BB60" s="296"/>
      <c r="BC60" s="135"/>
      <c r="BD60" s="11"/>
      <c r="BE60" s="362"/>
      <c r="BF60" s="30"/>
      <c r="BG60" s="364"/>
      <c r="BH60" s="296"/>
      <c r="BI60" s="11"/>
      <c r="BJ60" s="11"/>
      <c r="BK60" s="362"/>
      <c r="BL60" s="30"/>
      <c r="BM60" s="296"/>
      <c r="BN60" s="296"/>
      <c r="BO60" s="62"/>
      <c r="BP60" s="11"/>
      <c r="BQ60" s="363"/>
    </row>
    <row r="61" spans="3:69" ht="12.75">
      <c r="C61" s="337"/>
      <c r="D61" s="314"/>
      <c r="E61" s="321"/>
      <c r="F61" s="12"/>
      <c r="G61" s="11"/>
      <c r="H61" s="135"/>
      <c r="I61" s="62"/>
      <c r="J61" s="62"/>
      <c r="K61" s="337"/>
      <c r="L61" s="314"/>
      <c r="M61" s="321"/>
      <c r="N61" s="296"/>
      <c r="O61" s="359"/>
      <c r="P61" s="324"/>
      <c r="Q61" s="296"/>
      <c r="R61" s="296"/>
      <c r="S61" s="62"/>
      <c r="T61" s="11"/>
      <c r="U61" s="362"/>
      <c r="V61" s="30"/>
      <c r="W61" s="296"/>
      <c r="X61" s="296"/>
      <c r="Y61" s="62"/>
      <c r="Z61" s="11"/>
      <c r="AA61" s="362"/>
      <c r="AB61" s="30"/>
      <c r="AC61" s="296"/>
      <c r="AD61" s="296"/>
      <c r="AE61" s="62"/>
      <c r="AF61" s="11"/>
      <c r="AG61" s="362"/>
      <c r="AH61" s="30"/>
      <c r="AI61" s="296"/>
      <c r="AJ61" s="296"/>
      <c r="AK61" s="62"/>
      <c r="AL61" s="11"/>
      <c r="AM61" s="362"/>
      <c r="AN61" s="30"/>
      <c r="AO61" s="135"/>
      <c r="AP61" s="296"/>
      <c r="AQ61" s="296"/>
      <c r="AR61" s="11"/>
      <c r="AS61" s="362"/>
      <c r="AT61" s="30"/>
      <c r="AU61" s="296"/>
      <c r="AV61" s="296"/>
      <c r="AW61" s="135"/>
      <c r="AX61" s="11"/>
      <c r="AY61" s="362"/>
      <c r="AZ61" s="30"/>
      <c r="BA61" s="296"/>
      <c r="BB61" s="296"/>
      <c r="BC61" s="135"/>
      <c r="BD61" s="11"/>
      <c r="BE61" s="362"/>
      <c r="BF61" s="30"/>
      <c r="BG61" s="364"/>
      <c r="BH61" s="296"/>
      <c r="BI61" s="11"/>
      <c r="BJ61" s="11"/>
      <c r="BK61" s="362"/>
      <c r="BL61" s="30"/>
      <c r="BM61" s="296"/>
      <c r="BN61" s="296"/>
      <c r="BO61" s="62"/>
      <c r="BP61" s="11"/>
      <c r="BQ61" s="363"/>
    </row>
    <row r="62" spans="3:69" ht="12.75">
      <c r="C62" s="337"/>
      <c r="D62" s="314"/>
      <c r="E62" s="314"/>
      <c r="F62" s="12"/>
      <c r="G62" s="11"/>
      <c r="H62" s="135"/>
      <c r="I62" s="62"/>
      <c r="J62" s="62"/>
      <c r="K62" s="337"/>
      <c r="L62" s="314"/>
      <c r="M62" s="314"/>
      <c r="N62" s="296"/>
      <c r="O62" s="359"/>
      <c r="P62" s="324"/>
      <c r="Q62" s="296"/>
      <c r="R62" s="296"/>
      <c r="S62" s="62"/>
      <c r="T62" s="11"/>
      <c r="U62" s="362"/>
      <c r="V62" s="30"/>
      <c r="W62" s="296"/>
      <c r="X62" s="296"/>
      <c r="Y62" s="62"/>
      <c r="Z62" s="11"/>
      <c r="AA62" s="362"/>
      <c r="AB62" s="30"/>
      <c r="AC62" s="296"/>
      <c r="AD62" s="296"/>
      <c r="AE62" s="62"/>
      <c r="AF62" s="11"/>
      <c r="AG62" s="362"/>
      <c r="AH62" s="30"/>
      <c r="AI62" s="296"/>
      <c r="AJ62" s="296"/>
      <c r="AK62" s="62"/>
      <c r="AL62" s="11"/>
      <c r="AM62" s="362"/>
      <c r="AN62" s="30"/>
      <c r="AO62" s="135"/>
      <c r="AP62" s="296"/>
      <c r="AQ62" s="296"/>
      <c r="AR62" s="11"/>
      <c r="AS62" s="362"/>
      <c r="AT62" s="30"/>
      <c r="AU62" s="296"/>
      <c r="AV62" s="296"/>
      <c r="AW62" s="135"/>
      <c r="AX62" s="11"/>
      <c r="AY62" s="362"/>
      <c r="AZ62" s="30"/>
      <c r="BA62" s="296"/>
      <c r="BB62" s="296"/>
      <c r="BC62" s="135"/>
      <c r="BD62" s="11"/>
      <c r="BE62" s="362"/>
      <c r="BF62" s="30"/>
      <c r="BG62" s="364"/>
      <c r="BH62" s="296"/>
      <c r="BI62" s="11"/>
      <c r="BJ62" s="11"/>
      <c r="BK62" s="362"/>
      <c r="BL62" s="30"/>
      <c r="BM62" s="296"/>
      <c r="BN62" s="296"/>
      <c r="BO62" s="62"/>
      <c r="BP62" s="11"/>
      <c r="BQ62" s="363"/>
    </row>
    <row r="63" spans="3:69" ht="12.75">
      <c r="C63" s="337"/>
      <c r="D63" s="314"/>
      <c r="E63" s="321"/>
      <c r="F63" s="12"/>
      <c r="G63" s="11"/>
      <c r="H63" s="135"/>
      <c r="I63" s="62"/>
      <c r="J63" s="62"/>
      <c r="K63" s="337"/>
      <c r="L63" s="314"/>
      <c r="M63" s="321"/>
      <c r="N63" s="296"/>
      <c r="O63" s="359"/>
      <c r="P63" s="324"/>
      <c r="Q63" s="296"/>
      <c r="R63" s="296"/>
      <c r="S63" s="62"/>
      <c r="T63" s="11"/>
      <c r="U63" s="362"/>
      <c r="V63" s="30"/>
      <c r="W63" s="296"/>
      <c r="X63" s="296"/>
      <c r="Y63" s="62"/>
      <c r="Z63" s="11"/>
      <c r="AA63" s="362"/>
      <c r="AB63" s="30"/>
      <c r="AC63" s="296"/>
      <c r="AD63" s="296"/>
      <c r="AE63" s="62"/>
      <c r="AF63" s="11"/>
      <c r="AG63" s="362"/>
      <c r="AH63" s="30"/>
      <c r="AI63" s="296"/>
      <c r="AJ63" s="296"/>
      <c r="AK63" s="62"/>
      <c r="AL63" s="11"/>
      <c r="AM63" s="362"/>
      <c r="AN63" s="30"/>
      <c r="AO63" s="135"/>
      <c r="AP63" s="296"/>
      <c r="AQ63" s="296"/>
      <c r="AR63" s="11"/>
      <c r="AS63" s="362"/>
      <c r="AT63" s="30"/>
      <c r="AU63" s="296"/>
      <c r="AV63" s="296"/>
      <c r="AW63" s="135"/>
      <c r="AX63" s="11"/>
      <c r="AY63" s="362"/>
      <c r="AZ63" s="30"/>
      <c r="BA63" s="296"/>
      <c r="BB63" s="296"/>
      <c r="BC63" s="135"/>
      <c r="BD63" s="11"/>
      <c r="BE63" s="362"/>
      <c r="BF63" s="30"/>
      <c r="BG63" s="364"/>
      <c r="BH63" s="296"/>
      <c r="BI63" s="11"/>
      <c r="BJ63" s="11"/>
      <c r="BK63" s="362"/>
      <c r="BL63" s="30"/>
      <c r="BM63" s="296"/>
      <c r="BN63" s="296"/>
      <c r="BO63" s="62"/>
      <c r="BP63" s="11"/>
      <c r="BQ63" s="363"/>
    </row>
    <row r="64" spans="3:69" ht="12.75">
      <c r="C64" s="337"/>
      <c r="D64" s="314"/>
      <c r="E64" s="321"/>
      <c r="F64" s="12"/>
      <c r="G64" s="11"/>
      <c r="H64" s="135"/>
      <c r="I64" s="62"/>
      <c r="J64" s="62"/>
      <c r="K64" s="337"/>
      <c r="L64" s="314"/>
      <c r="M64" s="321"/>
      <c r="N64" s="296"/>
      <c r="O64" s="359"/>
      <c r="P64" s="324"/>
      <c r="Q64" s="296"/>
      <c r="R64" s="296"/>
      <c r="S64" s="62"/>
      <c r="T64" s="11"/>
      <c r="U64" s="362"/>
      <c r="V64" s="30"/>
      <c r="W64" s="296"/>
      <c r="X64" s="296"/>
      <c r="Y64" s="62"/>
      <c r="Z64" s="11"/>
      <c r="AA64" s="362"/>
      <c r="AB64" s="30"/>
      <c r="AC64" s="296"/>
      <c r="AD64" s="296"/>
      <c r="AE64" s="62"/>
      <c r="AF64" s="11"/>
      <c r="AG64" s="362"/>
      <c r="AH64" s="30"/>
      <c r="AI64" s="296"/>
      <c r="AJ64" s="296"/>
      <c r="AK64" s="62"/>
      <c r="AL64" s="11"/>
      <c r="AM64" s="362"/>
      <c r="AN64" s="30"/>
      <c r="AO64" s="135"/>
      <c r="AP64" s="296"/>
      <c r="AQ64" s="296"/>
      <c r="AR64" s="11"/>
      <c r="AS64" s="362"/>
      <c r="AT64" s="30"/>
      <c r="AU64" s="296"/>
      <c r="AV64" s="296"/>
      <c r="AW64" s="135"/>
      <c r="AX64" s="11"/>
      <c r="AY64" s="362"/>
      <c r="AZ64" s="30"/>
      <c r="BA64" s="296"/>
      <c r="BB64" s="296"/>
      <c r="BC64" s="135"/>
      <c r="BD64" s="11"/>
      <c r="BE64" s="362"/>
      <c r="BF64" s="30"/>
      <c r="BG64" s="364"/>
      <c r="BH64" s="296"/>
      <c r="BI64" s="11"/>
      <c r="BJ64" s="11"/>
      <c r="BK64" s="362"/>
      <c r="BL64" s="30"/>
      <c r="BM64" s="296"/>
      <c r="BN64" s="296"/>
      <c r="BO64" s="62"/>
      <c r="BP64" s="11"/>
      <c r="BQ64" s="363"/>
    </row>
    <row r="65" spans="3:69" ht="12.75">
      <c r="C65" s="337"/>
      <c r="D65" s="314"/>
      <c r="E65" s="321"/>
      <c r="F65" s="12"/>
      <c r="G65" s="11"/>
      <c r="H65" s="135"/>
      <c r="I65" s="62"/>
      <c r="J65" s="62"/>
      <c r="K65" s="337"/>
      <c r="L65" s="314"/>
      <c r="M65" s="321"/>
      <c r="N65" s="296"/>
      <c r="O65" s="359"/>
      <c r="P65" s="324"/>
      <c r="Q65" s="296"/>
      <c r="R65" s="296"/>
      <c r="S65" s="62"/>
      <c r="T65" s="11"/>
      <c r="U65" s="362"/>
      <c r="V65" s="30"/>
      <c r="W65" s="296"/>
      <c r="X65" s="296"/>
      <c r="Y65" s="62"/>
      <c r="Z65" s="11"/>
      <c r="AA65" s="362"/>
      <c r="AB65" s="30"/>
      <c r="AC65" s="296"/>
      <c r="AD65" s="296"/>
      <c r="AE65" s="62"/>
      <c r="AF65" s="11"/>
      <c r="AG65" s="362"/>
      <c r="AH65" s="30"/>
      <c r="AI65" s="296"/>
      <c r="AJ65" s="296"/>
      <c r="AK65" s="62"/>
      <c r="AL65" s="11"/>
      <c r="AM65" s="362"/>
      <c r="AN65" s="30"/>
      <c r="AO65" s="135"/>
      <c r="AP65" s="296"/>
      <c r="AQ65" s="296"/>
      <c r="AR65" s="11"/>
      <c r="AS65" s="362"/>
      <c r="AT65" s="30"/>
      <c r="AU65" s="296"/>
      <c r="AV65" s="296"/>
      <c r="AW65" s="135"/>
      <c r="AX65" s="11"/>
      <c r="AY65" s="362"/>
      <c r="AZ65" s="30"/>
      <c r="BA65" s="296"/>
      <c r="BB65" s="296"/>
      <c r="BC65" s="135"/>
      <c r="BD65" s="11"/>
      <c r="BE65" s="362"/>
      <c r="BF65" s="30"/>
      <c r="BG65" s="364"/>
      <c r="BH65" s="296"/>
      <c r="BI65" s="11"/>
      <c r="BJ65" s="11"/>
      <c r="BK65" s="362"/>
      <c r="BL65" s="30"/>
      <c r="BM65" s="296"/>
      <c r="BN65" s="296"/>
      <c r="BO65" s="62"/>
      <c r="BP65" s="11"/>
      <c r="BQ65" s="363"/>
    </row>
    <row r="66" spans="3:69" ht="12.75">
      <c r="C66" s="337"/>
      <c r="D66" s="314"/>
      <c r="E66" s="314"/>
      <c r="F66" s="12"/>
      <c r="G66" s="11"/>
      <c r="H66" s="135"/>
      <c r="I66" s="62"/>
      <c r="J66" s="62"/>
      <c r="K66" s="337"/>
      <c r="L66" s="314"/>
      <c r="M66" s="314"/>
      <c r="N66" s="296"/>
      <c r="O66" s="359"/>
      <c r="P66" s="324"/>
      <c r="Q66" s="296"/>
      <c r="R66" s="296"/>
      <c r="S66" s="62"/>
      <c r="T66" s="11"/>
      <c r="U66" s="362"/>
      <c r="V66" s="30"/>
      <c r="W66" s="296"/>
      <c r="X66" s="296"/>
      <c r="Y66" s="62"/>
      <c r="Z66" s="11"/>
      <c r="AA66" s="362"/>
      <c r="AB66" s="30"/>
      <c r="AC66" s="296"/>
      <c r="AD66" s="296"/>
      <c r="AE66" s="62"/>
      <c r="AF66" s="11"/>
      <c r="AG66" s="362"/>
      <c r="AH66" s="30"/>
      <c r="AI66" s="296"/>
      <c r="AJ66" s="296"/>
      <c r="AK66" s="62"/>
      <c r="AL66" s="11"/>
      <c r="AM66" s="362"/>
      <c r="AN66" s="30"/>
      <c r="AO66" s="135"/>
      <c r="AP66" s="296"/>
      <c r="AQ66" s="296"/>
      <c r="AR66" s="11"/>
      <c r="AS66" s="362"/>
      <c r="AT66" s="30"/>
      <c r="AU66" s="296"/>
      <c r="AV66" s="296"/>
      <c r="AW66" s="135"/>
      <c r="AX66" s="11"/>
      <c r="AY66" s="362"/>
      <c r="AZ66" s="30"/>
      <c r="BA66" s="296"/>
      <c r="BB66" s="296"/>
      <c r="BC66" s="135"/>
      <c r="BD66" s="11"/>
      <c r="BE66" s="362"/>
      <c r="BF66" s="30"/>
      <c r="BG66" s="364"/>
      <c r="BH66" s="296"/>
      <c r="BI66" s="11"/>
      <c r="BJ66" s="11"/>
      <c r="BK66" s="362"/>
      <c r="BL66" s="30"/>
      <c r="BM66" s="296"/>
      <c r="BN66" s="296"/>
      <c r="BO66" s="62"/>
      <c r="BP66" s="11"/>
      <c r="BQ66" s="363"/>
    </row>
    <row r="67" spans="3:69" ht="12.75">
      <c r="C67" s="337"/>
      <c r="D67" s="314"/>
      <c r="E67" s="314"/>
      <c r="F67" s="12"/>
      <c r="G67" s="11"/>
      <c r="H67" s="135"/>
      <c r="I67" s="62"/>
      <c r="J67" s="62"/>
      <c r="K67" s="337"/>
      <c r="L67" s="314"/>
      <c r="M67" s="314"/>
      <c r="N67" s="296"/>
      <c r="O67" s="359"/>
      <c r="P67" s="324"/>
      <c r="Q67" s="296"/>
      <c r="R67" s="296"/>
      <c r="S67" s="62"/>
      <c r="T67" s="11"/>
      <c r="U67" s="362"/>
      <c r="V67" s="30"/>
      <c r="W67" s="296"/>
      <c r="X67" s="296"/>
      <c r="Y67" s="62"/>
      <c r="Z67" s="11"/>
      <c r="AA67" s="362"/>
      <c r="AB67" s="30"/>
      <c r="AC67" s="296"/>
      <c r="AD67" s="296"/>
      <c r="AE67" s="62"/>
      <c r="AF67" s="11"/>
      <c r="AG67" s="362"/>
      <c r="AH67" s="30"/>
      <c r="AI67" s="296"/>
      <c r="AJ67" s="296"/>
      <c r="AK67" s="62"/>
      <c r="AL67" s="11"/>
      <c r="AM67" s="362"/>
      <c r="AN67" s="30"/>
      <c r="AO67" s="135"/>
      <c r="AP67" s="296"/>
      <c r="AQ67" s="296"/>
      <c r="AR67" s="11"/>
      <c r="AS67" s="362"/>
      <c r="AT67" s="30"/>
      <c r="AU67" s="296"/>
      <c r="AV67" s="296"/>
      <c r="AW67" s="135"/>
      <c r="AX67" s="11"/>
      <c r="AY67" s="362"/>
      <c r="AZ67" s="30"/>
      <c r="BA67" s="296"/>
      <c r="BB67" s="296"/>
      <c r="BC67" s="135"/>
      <c r="BD67" s="11"/>
      <c r="BE67" s="362"/>
      <c r="BF67" s="30"/>
      <c r="BG67" s="364"/>
      <c r="BH67" s="296"/>
      <c r="BI67" s="11"/>
      <c r="BJ67" s="11"/>
      <c r="BK67" s="362"/>
      <c r="BL67" s="30"/>
      <c r="BM67" s="296"/>
      <c r="BN67" s="296"/>
      <c r="BO67" s="62"/>
      <c r="BP67" s="11"/>
      <c r="BQ67" s="363"/>
    </row>
    <row r="68" spans="3:69" ht="12.75">
      <c r="C68" s="337"/>
      <c r="D68" s="314"/>
      <c r="E68" s="314"/>
      <c r="F68" s="12"/>
      <c r="G68" s="11"/>
      <c r="H68" s="135"/>
      <c r="I68" s="62"/>
      <c r="J68" s="62"/>
      <c r="K68" s="337"/>
      <c r="L68" s="314"/>
      <c r="M68" s="314"/>
      <c r="N68" s="296"/>
      <c r="O68" s="359"/>
      <c r="P68" s="324"/>
      <c r="Q68" s="296"/>
      <c r="R68" s="296"/>
      <c r="S68" s="62"/>
      <c r="T68" s="11"/>
      <c r="U68" s="362"/>
      <c r="V68" s="30"/>
      <c r="W68" s="296"/>
      <c r="X68" s="296"/>
      <c r="Y68" s="62"/>
      <c r="Z68" s="11"/>
      <c r="AA68" s="362"/>
      <c r="AB68" s="30"/>
      <c r="AC68" s="296"/>
      <c r="AD68" s="296"/>
      <c r="AE68" s="62"/>
      <c r="AF68" s="11"/>
      <c r="AG68" s="362"/>
      <c r="AH68" s="30"/>
      <c r="AI68" s="296"/>
      <c r="AJ68" s="296"/>
      <c r="AK68" s="62"/>
      <c r="AL68" s="11"/>
      <c r="AM68" s="362"/>
      <c r="AN68" s="30"/>
      <c r="AO68" s="135"/>
      <c r="AP68" s="296"/>
      <c r="AQ68" s="367"/>
      <c r="AR68" s="11"/>
      <c r="AS68" s="362"/>
      <c r="AT68" s="30"/>
      <c r="AU68" s="296"/>
      <c r="AV68" s="296"/>
      <c r="AW68" s="135"/>
      <c r="AX68" s="11"/>
      <c r="AY68" s="362"/>
      <c r="AZ68" s="30"/>
      <c r="BA68" s="296"/>
      <c r="BB68" s="296"/>
      <c r="BC68" s="135"/>
      <c r="BD68" s="11"/>
      <c r="BE68" s="362"/>
      <c r="BF68" s="30"/>
      <c r="BG68" s="364"/>
      <c r="BH68" s="296"/>
      <c r="BI68" s="11"/>
      <c r="BJ68" s="11"/>
      <c r="BK68" s="362"/>
      <c r="BL68" s="30"/>
      <c r="BM68" s="296"/>
      <c r="BN68" s="296"/>
      <c r="BO68" s="62"/>
      <c r="BP68" s="11"/>
      <c r="BQ68" s="363"/>
    </row>
    <row r="69" spans="3:69" ht="12.75">
      <c r="C69" s="337"/>
      <c r="D69" s="314"/>
      <c r="E69" s="314"/>
      <c r="F69" s="12"/>
      <c r="G69" s="11"/>
      <c r="H69" s="135"/>
      <c r="I69" s="62"/>
      <c r="J69" s="62"/>
      <c r="K69" s="337"/>
      <c r="L69" s="314"/>
      <c r="M69" s="314"/>
      <c r="N69" s="296"/>
      <c r="O69" s="359"/>
      <c r="P69" s="324"/>
      <c r="Q69" s="296"/>
      <c r="R69" s="296"/>
      <c r="S69" s="62"/>
      <c r="T69" s="11"/>
      <c r="U69" s="362"/>
      <c r="V69" s="30"/>
      <c r="W69" s="296"/>
      <c r="X69" s="296"/>
      <c r="Y69" s="62"/>
      <c r="Z69" s="11"/>
      <c r="AA69" s="362"/>
      <c r="AB69" s="30"/>
      <c r="AC69" s="296"/>
      <c r="AD69" s="296"/>
      <c r="AE69" s="62"/>
      <c r="AF69" s="11"/>
      <c r="AG69" s="362"/>
      <c r="AH69" s="30"/>
      <c r="AI69" s="296"/>
      <c r="AJ69" s="296"/>
      <c r="AK69" s="62"/>
      <c r="AL69" s="11"/>
      <c r="AM69" s="362"/>
      <c r="AN69" s="30"/>
      <c r="AO69" s="135"/>
      <c r="AP69" s="296"/>
      <c r="AQ69" s="296"/>
      <c r="AR69" s="11"/>
      <c r="AS69" s="362"/>
      <c r="AT69" s="30"/>
      <c r="AU69" s="296"/>
      <c r="AV69" s="296"/>
      <c r="AW69" s="135"/>
      <c r="AX69" s="11"/>
      <c r="AY69" s="362"/>
      <c r="AZ69" s="30"/>
      <c r="BA69" s="296"/>
      <c r="BB69" s="296"/>
      <c r="BC69" s="135"/>
      <c r="BD69" s="11"/>
      <c r="BE69" s="362"/>
      <c r="BF69" s="30"/>
      <c r="BG69" s="364"/>
      <c r="BH69" s="296"/>
      <c r="BI69" s="11"/>
      <c r="BJ69" s="11"/>
      <c r="BK69" s="362"/>
      <c r="BL69" s="30"/>
      <c r="BM69" s="296"/>
      <c r="BN69" s="296"/>
      <c r="BO69" s="62"/>
      <c r="BP69" s="11"/>
      <c r="BQ69" s="363"/>
    </row>
    <row r="70" spans="3:69" ht="12.75">
      <c r="C70" s="337"/>
      <c r="D70" s="30"/>
      <c r="E70" s="314"/>
      <c r="F70" s="12"/>
      <c r="G70" s="11"/>
      <c r="H70" s="135"/>
      <c r="I70" s="62"/>
      <c r="J70" s="62"/>
      <c r="K70" s="337"/>
      <c r="L70" s="293"/>
      <c r="M70" s="314"/>
      <c r="N70" s="296"/>
      <c r="O70" s="359"/>
      <c r="P70" s="324"/>
      <c r="Q70" s="296"/>
      <c r="R70" s="296"/>
      <c r="S70" s="62"/>
      <c r="T70" s="11"/>
      <c r="U70" s="362"/>
      <c r="V70" s="30"/>
      <c r="W70" s="296"/>
      <c r="X70" s="296"/>
      <c r="Y70" s="62"/>
      <c r="Z70" s="11"/>
      <c r="AA70" s="362"/>
      <c r="AB70" s="30"/>
      <c r="AC70" s="296"/>
      <c r="AD70" s="296"/>
      <c r="AE70" s="62"/>
      <c r="AF70" s="11"/>
      <c r="AG70" s="362"/>
      <c r="AH70" s="30"/>
      <c r="AI70" s="296"/>
      <c r="AJ70" s="296"/>
      <c r="AK70" s="62"/>
      <c r="AL70" s="11"/>
      <c r="AM70" s="362"/>
      <c r="AN70" s="30"/>
      <c r="AO70" s="135"/>
      <c r="AP70" s="296"/>
      <c r="AQ70" s="367"/>
      <c r="AR70" s="11"/>
      <c r="AS70" s="362"/>
      <c r="AT70" s="30"/>
      <c r="AU70" s="296"/>
      <c r="AV70" s="296"/>
      <c r="AW70" s="135"/>
      <c r="AX70" s="11"/>
      <c r="AY70" s="362"/>
      <c r="AZ70" s="30"/>
      <c r="BA70" s="296"/>
      <c r="BB70" s="296"/>
      <c r="BC70" s="135"/>
      <c r="BD70" s="11"/>
      <c r="BE70" s="362"/>
      <c r="BF70" s="30"/>
      <c r="BG70" s="364"/>
      <c r="BH70" s="296"/>
      <c r="BI70" s="11"/>
      <c r="BJ70" s="11"/>
      <c r="BK70" s="362"/>
      <c r="BL70" s="30"/>
      <c r="BM70" s="296"/>
      <c r="BN70" s="296"/>
      <c r="BO70" s="62"/>
      <c r="BP70" s="11"/>
      <c r="BQ70" s="363"/>
    </row>
    <row r="71" spans="3:69" ht="12.75">
      <c r="C71" s="337"/>
      <c r="D71" s="30"/>
      <c r="E71" s="314"/>
      <c r="F71" s="12"/>
      <c r="G71" s="11"/>
      <c r="H71" s="135"/>
      <c r="I71" s="62"/>
      <c r="J71" s="62"/>
      <c r="K71" s="337"/>
      <c r="L71" s="293"/>
      <c r="M71" s="314"/>
      <c r="N71" s="296"/>
      <c r="O71" s="359"/>
      <c r="P71" s="324"/>
      <c r="Q71" s="296"/>
      <c r="R71" s="296"/>
      <c r="S71" s="62"/>
      <c r="T71" s="11"/>
      <c r="U71" s="362"/>
      <c r="V71" s="30"/>
      <c r="W71" s="296"/>
      <c r="X71" s="296"/>
      <c r="Y71" s="62"/>
      <c r="Z71" s="11"/>
      <c r="AA71" s="362"/>
      <c r="AB71" s="30"/>
      <c r="AC71" s="296"/>
      <c r="AD71" s="296"/>
      <c r="AE71" s="62"/>
      <c r="AF71" s="11"/>
      <c r="AG71" s="362"/>
      <c r="AH71" s="30"/>
      <c r="AI71" s="296"/>
      <c r="AJ71" s="296"/>
      <c r="AK71" s="62"/>
      <c r="AL71" s="11"/>
      <c r="AM71" s="362"/>
      <c r="AN71" s="30"/>
      <c r="AO71" s="135"/>
      <c r="AP71" s="296"/>
      <c r="AQ71" s="296"/>
      <c r="AR71" s="11"/>
      <c r="AS71" s="362"/>
      <c r="AT71" s="30"/>
      <c r="AU71" s="296"/>
      <c r="AV71" s="296"/>
      <c r="AW71" s="135"/>
      <c r="AX71" s="11"/>
      <c r="AY71" s="362"/>
      <c r="AZ71" s="30"/>
      <c r="BA71" s="296"/>
      <c r="BB71" s="296"/>
      <c r="BC71" s="135"/>
      <c r="BD71" s="11"/>
      <c r="BE71" s="362"/>
      <c r="BF71" s="30"/>
      <c r="BG71" s="364"/>
      <c r="BH71" s="296"/>
      <c r="BI71" s="11"/>
      <c r="BJ71" s="11"/>
      <c r="BK71" s="362"/>
      <c r="BL71" s="30"/>
      <c r="BM71" s="296"/>
      <c r="BN71" s="296"/>
      <c r="BO71" s="62"/>
      <c r="BP71" s="11"/>
      <c r="BQ71" s="363"/>
    </row>
    <row r="72" spans="3:69" ht="12.75">
      <c r="C72" s="337"/>
      <c r="D72" s="314"/>
      <c r="E72" s="321"/>
      <c r="F72" s="12"/>
      <c r="G72" s="11"/>
      <c r="H72" s="135"/>
      <c r="I72" s="62"/>
      <c r="J72" s="62"/>
      <c r="K72" s="337"/>
      <c r="L72" s="314"/>
      <c r="M72" s="321"/>
      <c r="N72" s="296"/>
      <c r="O72" s="359"/>
      <c r="P72" s="324"/>
      <c r="Q72" s="296"/>
      <c r="R72" s="296"/>
      <c r="S72" s="62"/>
      <c r="T72" s="11"/>
      <c r="U72" s="362"/>
      <c r="V72" s="30"/>
      <c r="W72" s="296"/>
      <c r="X72" s="296"/>
      <c r="Y72" s="62"/>
      <c r="Z72" s="11"/>
      <c r="AA72" s="362"/>
      <c r="AB72" s="30"/>
      <c r="AC72" s="296"/>
      <c r="AD72" s="296"/>
      <c r="AE72" s="62"/>
      <c r="AF72" s="11"/>
      <c r="AG72" s="362"/>
      <c r="AH72" s="30"/>
      <c r="AI72" s="296"/>
      <c r="AJ72" s="296"/>
      <c r="AK72" s="62"/>
      <c r="AL72" s="11"/>
      <c r="AM72" s="362"/>
      <c r="AN72" s="30"/>
      <c r="AO72" s="135"/>
      <c r="AP72" s="296"/>
      <c r="AQ72" s="296"/>
      <c r="AR72" s="11"/>
      <c r="AS72" s="362"/>
      <c r="AT72" s="30"/>
      <c r="AU72" s="296"/>
      <c r="AV72" s="296"/>
      <c r="AW72" s="135"/>
      <c r="AX72" s="11"/>
      <c r="AY72" s="362"/>
      <c r="AZ72" s="30"/>
      <c r="BA72" s="296"/>
      <c r="BB72" s="296"/>
      <c r="BC72" s="135"/>
      <c r="BD72" s="11"/>
      <c r="BE72" s="362"/>
      <c r="BF72" s="30"/>
      <c r="BG72" s="364"/>
      <c r="BH72" s="296"/>
      <c r="BI72" s="11"/>
      <c r="BJ72" s="11"/>
      <c r="BK72" s="362"/>
      <c r="BL72" s="30"/>
      <c r="BM72" s="296"/>
      <c r="BN72" s="296"/>
      <c r="BO72" s="62"/>
      <c r="BP72" s="11"/>
      <c r="BQ72" s="363"/>
    </row>
    <row r="73" spans="3:69" ht="12.75">
      <c r="C73" s="337"/>
      <c r="D73" s="314"/>
      <c r="E73" s="321"/>
      <c r="F73" s="12"/>
      <c r="G73" s="11"/>
      <c r="H73" s="135"/>
      <c r="I73" s="62"/>
      <c r="J73" s="62"/>
      <c r="K73" s="337"/>
      <c r="L73" s="314"/>
      <c r="M73" s="321"/>
      <c r="N73" s="296"/>
      <c r="O73" s="359"/>
      <c r="P73" s="324"/>
      <c r="Q73" s="296"/>
      <c r="R73" s="296"/>
      <c r="S73" s="62"/>
      <c r="T73" s="11"/>
      <c r="U73" s="362"/>
      <c r="V73" s="30"/>
      <c r="W73" s="296"/>
      <c r="X73" s="296"/>
      <c r="Y73" s="62"/>
      <c r="Z73" s="11"/>
      <c r="AA73" s="362"/>
      <c r="AB73" s="30"/>
      <c r="AC73" s="296"/>
      <c r="AD73" s="296"/>
      <c r="AE73" s="62"/>
      <c r="AF73" s="11"/>
      <c r="AG73" s="362"/>
      <c r="AH73" s="30"/>
      <c r="AI73" s="296"/>
      <c r="AJ73" s="296"/>
      <c r="AK73" s="62"/>
      <c r="AL73" s="11"/>
      <c r="AM73" s="362"/>
      <c r="AN73" s="30"/>
      <c r="AO73" s="135"/>
      <c r="AP73" s="296"/>
      <c r="AQ73" s="296"/>
      <c r="AR73" s="11"/>
      <c r="AS73" s="362"/>
      <c r="AT73" s="30"/>
      <c r="AU73" s="296"/>
      <c r="AV73" s="296"/>
      <c r="AW73" s="135"/>
      <c r="AX73" s="11"/>
      <c r="AY73" s="362"/>
      <c r="AZ73" s="30"/>
      <c r="BA73" s="296"/>
      <c r="BB73" s="296"/>
      <c r="BC73" s="135"/>
      <c r="BD73" s="11"/>
      <c r="BE73" s="362"/>
      <c r="BF73" s="30"/>
      <c r="BG73" s="364"/>
      <c r="BH73" s="296"/>
      <c r="BI73" s="11"/>
      <c r="BJ73" s="11"/>
      <c r="BK73" s="362"/>
      <c r="BL73" s="30"/>
      <c r="BM73" s="296"/>
      <c r="BN73" s="296"/>
      <c r="BO73" s="62"/>
      <c r="BP73" s="11"/>
      <c r="BQ73" s="363"/>
    </row>
    <row r="74" spans="3:69" ht="12.75">
      <c r="C74" s="337"/>
      <c r="D74" s="314"/>
      <c r="E74" s="321"/>
      <c r="F74" s="12"/>
      <c r="G74" s="11"/>
      <c r="H74" s="135"/>
      <c r="I74" s="62"/>
      <c r="J74" s="62"/>
      <c r="K74" s="337"/>
      <c r="L74" s="314"/>
      <c r="M74" s="321"/>
      <c r="N74" s="296"/>
      <c r="O74" s="359"/>
      <c r="P74" s="324"/>
      <c r="Q74" s="296"/>
      <c r="R74" s="296"/>
      <c r="S74" s="62"/>
      <c r="T74" s="11"/>
      <c r="U74" s="362"/>
      <c r="V74" s="30"/>
      <c r="W74" s="296"/>
      <c r="X74" s="296"/>
      <c r="Y74" s="62"/>
      <c r="Z74" s="11"/>
      <c r="AA74" s="362"/>
      <c r="AB74" s="30"/>
      <c r="AC74" s="296"/>
      <c r="AD74" s="296"/>
      <c r="AE74" s="62"/>
      <c r="AF74" s="11"/>
      <c r="AG74" s="362"/>
      <c r="AH74" s="30"/>
      <c r="AI74" s="296"/>
      <c r="AJ74" s="296"/>
      <c r="AK74" s="62"/>
      <c r="AL74" s="11"/>
      <c r="AM74" s="362"/>
      <c r="AN74" s="30"/>
      <c r="AO74" s="135"/>
      <c r="AP74" s="296"/>
      <c r="AQ74" s="296"/>
      <c r="AR74" s="11"/>
      <c r="AS74" s="362"/>
      <c r="AT74" s="30"/>
      <c r="AU74" s="296"/>
      <c r="AV74" s="296"/>
      <c r="AW74" s="135"/>
      <c r="AX74" s="11"/>
      <c r="AY74" s="362"/>
      <c r="AZ74" s="30"/>
      <c r="BA74" s="296"/>
      <c r="BB74" s="296"/>
      <c r="BC74" s="135"/>
      <c r="BD74" s="11"/>
      <c r="BE74" s="362"/>
      <c r="BF74" s="30"/>
      <c r="BG74" s="364"/>
      <c r="BH74" s="296"/>
      <c r="BI74" s="11"/>
      <c r="BJ74" s="11"/>
      <c r="BK74" s="362"/>
      <c r="BL74" s="30"/>
      <c r="BM74" s="296"/>
      <c r="BN74" s="296"/>
      <c r="BO74" s="62"/>
      <c r="BP74" s="11"/>
      <c r="BQ74" s="363"/>
    </row>
    <row r="75" spans="3:69" ht="12.75">
      <c r="C75" s="337"/>
      <c r="D75" s="314"/>
      <c r="E75" s="321"/>
      <c r="F75" s="12"/>
      <c r="G75" s="11"/>
      <c r="H75" s="135"/>
      <c r="I75" s="62"/>
      <c r="J75" s="62"/>
      <c r="K75" s="337"/>
      <c r="L75" s="314"/>
      <c r="M75" s="321"/>
      <c r="N75" s="296"/>
      <c r="O75" s="359"/>
      <c r="P75" s="324"/>
      <c r="Q75" s="296"/>
      <c r="R75" s="296"/>
      <c r="S75" s="62"/>
      <c r="T75" s="11"/>
      <c r="U75" s="362"/>
      <c r="V75" s="30"/>
      <c r="W75" s="296"/>
      <c r="X75" s="296"/>
      <c r="Y75" s="62"/>
      <c r="Z75" s="11"/>
      <c r="AA75" s="362"/>
      <c r="AB75" s="30"/>
      <c r="AC75" s="296"/>
      <c r="AD75" s="296"/>
      <c r="AE75" s="62"/>
      <c r="AF75" s="11"/>
      <c r="AG75" s="362"/>
      <c r="AH75" s="30"/>
      <c r="AI75" s="296"/>
      <c r="AJ75" s="296"/>
      <c r="AK75" s="62"/>
      <c r="AL75" s="11"/>
      <c r="AM75" s="362"/>
      <c r="AN75" s="30"/>
      <c r="AO75" s="135"/>
      <c r="AP75" s="296"/>
      <c r="AQ75" s="296"/>
      <c r="AR75" s="11"/>
      <c r="AS75" s="362"/>
      <c r="AT75" s="30"/>
      <c r="AU75" s="296"/>
      <c r="AV75" s="296"/>
      <c r="AW75" s="135"/>
      <c r="AX75" s="11"/>
      <c r="AY75" s="362"/>
      <c r="AZ75" s="30"/>
      <c r="BA75" s="296"/>
      <c r="BB75" s="296"/>
      <c r="BC75" s="135"/>
      <c r="BD75" s="11"/>
      <c r="BE75" s="362"/>
      <c r="BF75" s="30"/>
      <c r="BG75" s="364"/>
      <c r="BH75" s="296"/>
      <c r="BI75" s="11"/>
      <c r="BJ75" s="11"/>
      <c r="BK75" s="362"/>
      <c r="BL75" s="30"/>
      <c r="BM75" s="296"/>
      <c r="BN75" s="296"/>
      <c r="BO75" s="62"/>
      <c r="BP75" s="11"/>
      <c r="BQ75" s="363"/>
    </row>
    <row r="76" spans="3:69" ht="12.75">
      <c r="C76" s="337"/>
      <c r="D76" s="314"/>
      <c r="E76" s="314"/>
      <c r="F76" s="12"/>
      <c r="G76" s="11"/>
      <c r="H76" s="135"/>
      <c r="I76" s="62"/>
      <c r="J76" s="62"/>
      <c r="K76" s="337"/>
      <c r="L76" s="314"/>
      <c r="M76" s="314"/>
      <c r="N76" s="296"/>
      <c r="O76" s="359"/>
      <c r="P76" s="324"/>
      <c r="Q76" s="296"/>
      <c r="R76" s="296"/>
      <c r="S76" s="62"/>
      <c r="T76" s="11"/>
      <c r="U76" s="362"/>
      <c r="V76" s="30"/>
      <c r="W76" s="296"/>
      <c r="X76" s="296"/>
      <c r="Y76" s="62"/>
      <c r="Z76" s="11"/>
      <c r="AA76" s="362"/>
      <c r="AB76" s="30"/>
      <c r="AC76" s="296"/>
      <c r="AD76" s="296"/>
      <c r="AE76" s="62"/>
      <c r="AF76" s="11"/>
      <c r="AG76" s="362"/>
      <c r="AH76" s="30"/>
      <c r="AI76" s="296"/>
      <c r="AJ76" s="296"/>
      <c r="AK76" s="62"/>
      <c r="AL76" s="11"/>
      <c r="AM76" s="362"/>
      <c r="AN76" s="30"/>
      <c r="AO76" s="135"/>
      <c r="AP76" s="296"/>
      <c r="AQ76" s="367"/>
      <c r="AR76" s="11"/>
      <c r="AS76" s="362"/>
      <c r="AT76" s="30"/>
      <c r="AU76" s="296"/>
      <c r="AV76" s="296"/>
      <c r="AW76" s="135"/>
      <c r="AX76" s="11"/>
      <c r="AY76" s="362"/>
      <c r="AZ76" s="30"/>
      <c r="BA76" s="296"/>
      <c r="BB76" s="296"/>
      <c r="BC76" s="135"/>
      <c r="BD76" s="11"/>
      <c r="BE76" s="362"/>
      <c r="BF76" s="30"/>
      <c r="BG76" s="364"/>
      <c r="BH76" s="296"/>
      <c r="BI76" s="11"/>
      <c r="BJ76" s="11"/>
      <c r="BK76" s="362"/>
      <c r="BL76" s="30"/>
      <c r="BM76" s="296"/>
      <c r="BN76" s="296"/>
      <c r="BO76" s="62"/>
      <c r="BP76" s="11"/>
      <c r="BQ76" s="363"/>
    </row>
    <row r="77" spans="3:69" ht="12.75">
      <c r="C77" s="337"/>
      <c r="D77" s="314"/>
      <c r="E77" s="321"/>
      <c r="F77" s="12"/>
      <c r="G77" s="11"/>
      <c r="H77" s="135"/>
      <c r="I77" s="62"/>
      <c r="J77" s="62"/>
      <c r="K77" s="337"/>
      <c r="L77" s="314"/>
      <c r="M77" s="321"/>
      <c r="N77" s="296"/>
      <c r="O77" s="359"/>
      <c r="P77" s="324"/>
      <c r="Q77" s="296"/>
      <c r="R77" s="296"/>
      <c r="S77" s="62"/>
      <c r="T77" s="11"/>
      <c r="U77" s="362"/>
      <c r="V77" s="30"/>
      <c r="W77" s="296"/>
      <c r="X77" s="296"/>
      <c r="Y77" s="62"/>
      <c r="Z77" s="11"/>
      <c r="AA77" s="362"/>
      <c r="AB77" s="30"/>
      <c r="AC77" s="296"/>
      <c r="AD77" s="296"/>
      <c r="AE77" s="62"/>
      <c r="AF77" s="11"/>
      <c r="AG77" s="362"/>
      <c r="AH77" s="30"/>
      <c r="AI77" s="296"/>
      <c r="AJ77" s="296"/>
      <c r="AK77" s="62"/>
      <c r="AL77" s="11"/>
      <c r="AM77" s="362"/>
      <c r="AN77" s="30"/>
      <c r="AO77" s="135"/>
      <c r="AP77" s="296"/>
      <c r="AQ77" s="135"/>
      <c r="AR77" s="11"/>
      <c r="AS77" s="362"/>
      <c r="AT77" s="30"/>
      <c r="AU77" s="296"/>
      <c r="AV77" s="296"/>
      <c r="AW77" s="135"/>
      <c r="AX77" s="11"/>
      <c r="AY77" s="362"/>
      <c r="AZ77" s="30"/>
      <c r="BA77" s="296"/>
      <c r="BB77" s="296"/>
      <c r="BC77" s="135"/>
      <c r="BD77" s="11"/>
      <c r="BE77" s="362"/>
      <c r="BF77" s="30"/>
      <c r="BG77" s="364"/>
      <c r="BH77" s="296"/>
      <c r="BI77" s="11"/>
      <c r="BJ77" s="11"/>
      <c r="BK77" s="362"/>
      <c r="BL77" s="30"/>
      <c r="BM77" s="296"/>
      <c r="BN77" s="296"/>
      <c r="BO77" s="62"/>
      <c r="BP77" s="11"/>
      <c r="BQ77" s="363"/>
    </row>
    <row r="78" spans="3:69" ht="12.75">
      <c r="C78" s="337"/>
      <c r="D78" s="314"/>
      <c r="E78" s="321"/>
      <c r="F78" s="12"/>
      <c r="G78" s="11"/>
      <c r="H78" s="135"/>
      <c r="I78" s="62"/>
      <c r="J78" s="62"/>
      <c r="K78" s="337"/>
      <c r="L78" s="314"/>
      <c r="M78" s="321"/>
      <c r="N78" s="296"/>
      <c r="O78" s="359"/>
      <c r="P78" s="324"/>
      <c r="Q78" s="296"/>
      <c r="R78" s="296"/>
      <c r="S78" s="62"/>
      <c r="T78" s="11"/>
      <c r="U78" s="362"/>
      <c r="V78" s="30"/>
      <c r="W78" s="296"/>
      <c r="X78" s="296"/>
      <c r="Y78" s="62"/>
      <c r="Z78" s="11"/>
      <c r="AA78" s="362"/>
      <c r="AB78" s="30"/>
      <c r="AC78" s="296"/>
      <c r="AD78" s="296"/>
      <c r="AE78" s="62"/>
      <c r="AF78" s="11"/>
      <c r="AG78" s="362"/>
      <c r="AH78" s="30"/>
      <c r="AI78" s="296"/>
      <c r="AJ78" s="296"/>
      <c r="AK78" s="62"/>
      <c r="AL78" s="11"/>
      <c r="AM78" s="362"/>
      <c r="AN78" s="30"/>
      <c r="AO78" s="135"/>
      <c r="AP78" s="296"/>
      <c r="AQ78" s="296"/>
      <c r="AR78" s="11"/>
      <c r="AS78" s="362"/>
      <c r="AT78" s="30"/>
      <c r="AU78" s="296"/>
      <c r="AV78" s="296"/>
      <c r="AW78" s="135"/>
      <c r="AX78" s="11"/>
      <c r="AY78" s="362"/>
      <c r="AZ78" s="30"/>
      <c r="BA78" s="296"/>
      <c r="BB78" s="296"/>
      <c r="BC78" s="135"/>
      <c r="BD78" s="11"/>
      <c r="BE78" s="362"/>
      <c r="BF78" s="30"/>
      <c r="BG78" s="364"/>
      <c r="BH78" s="296"/>
      <c r="BI78" s="11"/>
      <c r="BJ78" s="11"/>
      <c r="BK78" s="362"/>
      <c r="BL78" s="30"/>
      <c r="BM78" s="296"/>
      <c r="BN78" s="296"/>
      <c r="BO78" s="62"/>
      <c r="BP78" s="11"/>
      <c r="BQ78" s="363"/>
    </row>
    <row r="79" spans="3:69" ht="12.75">
      <c r="C79" s="337"/>
      <c r="D79" s="314"/>
      <c r="E79" s="321"/>
      <c r="F79" s="12"/>
      <c r="G79" s="11"/>
      <c r="H79" s="135"/>
      <c r="I79" s="62"/>
      <c r="J79" s="62"/>
      <c r="K79" s="337"/>
      <c r="L79" s="314"/>
      <c r="M79" s="321"/>
      <c r="N79" s="296"/>
      <c r="O79" s="359"/>
      <c r="P79" s="324"/>
      <c r="Q79" s="296"/>
      <c r="R79" s="296"/>
      <c r="S79" s="62"/>
      <c r="T79" s="11"/>
      <c r="U79" s="362"/>
      <c r="V79" s="30"/>
      <c r="W79" s="296"/>
      <c r="X79" s="296"/>
      <c r="Y79" s="62"/>
      <c r="Z79" s="11"/>
      <c r="AA79" s="362"/>
      <c r="AB79" s="30"/>
      <c r="AC79" s="296"/>
      <c r="AD79" s="296"/>
      <c r="AE79" s="62"/>
      <c r="AF79" s="11"/>
      <c r="AG79" s="362"/>
      <c r="AH79" s="30"/>
      <c r="AI79" s="296"/>
      <c r="AJ79" s="296"/>
      <c r="AK79" s="62"/>
      <c r="AL79" s="11"/>
      <c r="AM79" s="362"/>
      <c r="AN79" s="30"/>
      <c r="AO79" s="135"/>
      <c r="AP79" s="296"/>
      <c r="AQ79" s="296"/>
      <c r="AR79" s="11"/>
      <c r="AS79" s="362"/>
      <c r="AT79" s="30"/>
      <c r="AU79" s="296"/>
      <c r="AV79" s="296"/>
      <c r="AW79" s="135"/>
      <c r="AX79" s="11"/>
      <c r="AY79" s="362"/>
      <c r="AZ79" s="30"/>
      <c r="BA79" s="296"/>
      <c r="BB79" s="296"/>
      <c r="BC79" s="135"/>
      <c r="BD79" s="11"/>
      <c r="BE79" s="362"/>
      <c r="BF79" s="30"/>
      <c r="BG79" s="364"/>
      <c r="BH79" s="296"/>
      <c r="BI79" s="11"/>
      <c r="BJ79" s="11"/>
      <c r="BK79" s="362"/>
      <c r="BL79" s="30"/>
      <c r="BM79" s="296"/>
      <c r="BN79" s="296"/>
      <c r="BO79" s="62"/>
      <c r="BP79" s="11"/>
      <c r="BQ79" s="363"/>
    </row>
    <row r="80" spans="3:69" ht="12.75">
      <c r="C80" s="337"/>
      <c r="D80" s="368"/>
      <c r="E80" s="314"/>
      <c r="F80" s="12"/>
      <c r="G80" s="11"/>
      <c r="H80" s="135"/>
      <c r="I80" s="62"/>
      <c r="J80" s="62"/>
      <c r="K80" s="337"/>
      <c r="L80" s="368"/>
      <c r="M80" s="314"/>
      <c r="N80" s="296"/>
      <c r="O80" s="359"/>
      <c r="P80" s="324"/>
      <c r="Q80" s="296"/>
      <c r="R80" s="296"/>
      <c r="S80" s="62"/>
      <c r="T80" s="11"/>
      <c r="U80" s="362"/>
      <c r="V80" s="30"/>
      <c r="W80" s="296"/>
      <c r="X80" s="296"/>
      <c r="Y80" s="62"/>
      <c r="Z80" s="11"/>
      <c r="AA80" s="362"/>
      <c r="AB80" s="30"/>
      <c r="AC80" s="296"/>
      <c r="AD80" s="296"/>
      <c r="AE80" s="62"/>
      <c r="AF80" s="11"/>
      <c r="AG80" s="362"/>
      <c r="AH80" s="30"/>
      <c r="AI80" s="296"/>
      <c r="AJ80" s="296"/>
      <c r="AK80" s="62"/>
      <c r="AL80" s="11"/>
      <c r="AM80" s="362"/>
      <c r="AN80" s="30"/>
      <c r="AO80" s="135"/>
      <c r="AP80" s="296"/>
      <c r="AQ80" s="296"/>
      <c r="AR80" s="11"/>
      <c r="AS80" s="362"/>
      <c r="AT80" s="30"/>
      <c r="AU80" s="296"/>
      <c r="AV80" s="296"/>
      <c r="AW80" s="135"/>
      <c r="AX80" s="11"/>
      <c r="AY80" s="362"/>
      <c r="AZ80" s="30"/>
      <c r="BA80" s="296"/>
      <c r="BB80" s="296"/>
      <c r="BC80" s="135"/>
      <c r="BD80" s="11"/>
      <c r="BE80" s="362"/>
      <c r="BF80" s="30"/>
      <c r="BG80" s="364"/>
      <c r="BH80" s="296"/>
      <c r="BI80" s="11"/>
      <c r="BJ80" s="11"/>
      <c r="BK80" s="362"/>
      <c r="BL80" s="30"/>
      <c r="BM80" s="296"/>
      <c r="BN80" s="296"/>
      <c r="BO80" s="62"/>
      <c r="BP80" s="11"/>
      <c r="BQ80" s="363"/>
    </row>
    <row r="81" spans="3:68" ht="12.75">
      <c r="C81" s="12"/>
      <c r="D81" s="87"/>
      <c r="E81" s="87"/>
      <c r="F81" s="12"/>
      <c r="G81" s="11"/>
      <c r="H81" s="62"/>
      <c r="I81" s="11"/>
      <c r="J81" s="11"/>
      <c r="K81" s="359"/>
      <c r="L81" s="369"/>
      <c r="M81" s="369"/>
      <c r="N81" s="296"/>
      <c r="O81" s="359"/>
      <c r="P81" s="324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331"/>
      <c r="AP81" s="331"/>
      <c r="AQ81" s="331"/>
      <c r="AR81" s="331"/>
      <c r="AS81" s="331"/>
      <c r="AT81" s="331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296"/>
      <c r="BN81" s="30"/>
      <c r="BO81" s="30"/>
      <c r="BP81" s="30"/>
    </row>
    <row r="82" spans="3:57" ht="12.75">
      <c r="C82" s="12"/>
      <c r="D82" s="30"/>
      <c r="E82" s="370"/>
      <c r="F82" s="12"/>
      <c r="G82" s="11"/>
      <c r="H82" s="11"/>
      <c r="I82" s="11"/>
      <c r="J82" s="11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3:57" ht="12.75">
      <c r="C83" s="12"/>
      <c r="D83" s="30"/>
      <c r="E83" s="30"/>
      <c r="F83" s="11"/>
      <c r="G83" s="78"/>
      <c r="H83" s="1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3:34" ht="12.75">
      <c r="C84" s="12"/>
      <c r="D84" s="30"/>
      <c r="E84" s="30"/>
      <c r="F84" s="11"/>
      <c r="G84" s="78"/>
      <c r="H84" s="1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3:34" ht="15">
      <c r="C85" s="11"/>
      <c r="D85" s="371"/>
      <c r="E85" s="63"/>
      <c r="F85" s="63"/>
      <c r="G85" s="11"/>
      <c r="H85" s="296"/>
      <c r="I85" s="11"/>
      <c r="J85" s="11"/>
      <c r="K85" s="11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3:34" ht="12.75">
      <c r="C86" s="11"/>
      <c r="D86" s="63"/>
      <c r="E86" s="63"/>
      <c r="F86" s="63"/>
      <c r="G86" s="11"/>
      <c r="H86" s="296"/>
      <c r="I86" s="11"/>
      <c r="J86" s="11"/>
      <c r="K86" s="11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3:34" ht="12.75">
      <c r="C87" s="11"/>
      <c r="D87" s="63"/>
      <c r="E87" s="63"/>
      <c r="F87" s="63"/>
      <c r="G87" s="11"/>
      <c r="H87" s="296"/>
      <c r="I87" s="11"/>
      <c r="J87" s="11"/>
      <c r="K87" s="11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3:34" ht="12.75">
      <c r="C88" s="11"/>
      <c r="D88" s="63"/>
      <c r="E88" s="63"/>
      <c r="F88" s="63"/>
      <c r="G88" s="11"/>
      <c r="H88" s="296"/>
      <c r="I88" s="11"/>
      <c r="J88" s="11"/>
      <c r="K88" s="11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3:34" ht="12.75">
      <c r="C89" s="11"/>
      <c r="D89" s="63"/>
      <c r="E89" s="63"/>
      <c r="F89" s="63"/>
      <c r="G89" s="11"/>
      <c r="H89" s="296"/>
      <c r="I89" s="11"/>
      <c r="J89" s="11"/>
      <c r="K89" s="11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3:34" ht="12.75">
      <c r="C90" s="11"/>
      <c r="D90" s="63"/>
      <c r="E90" s="63"/>
      <c r="F90" s="63"/>
      <c r="G90" s="11"/>
      <c r="H90" s="296"/>
      <c r="I90" s="11"/>
      <c r="J90" s="11"/>
      <c r="K90" s="11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3:34" ht="12.75">
      <c r="C91" s="337"/>
      <c r="D91" s="314"/>
      <c r="E91" s="319"/>
      <c r="F91" s="12"/>
      <c r="G91" s="11"/>
      <c r="H91" s="11"/>
      <c r="I91" s="11"/>
      <c r="J91" s="11"/>
      <c r="K91" s="11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3:34" ht="12.75">
      <c r="C92" s="337"/>
      <c r="D92" s="314"/>
      <c r="E92" s="319"/>
      <c r="F92" s="12"/>
      <c r="G92" s="11"/>
      <c r="H92" s="11"/>
      <c r="I92" s="11"/>
      <c r="J92" s="11"/>
      <c r="K92" s="11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3:34" ht="12.75">
      <c r="C93" s="337"/>
      <c r="D93" s="30"/>
      <c r="E93" s="319"/>
      <c r="F93" s="12"/>
      <c r="G93" s="11"/>
      <c r="H93" s="11"/>
      <c r="I93" s="11"/>
      <c r="J93" s="11"/>
      <c r="K93" s="11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3:34" ht="12.75">
      <c r="C94" s="337"/>
      <c r="D94" s="314"/>
      <c r="E94" s="314"/>
      <c r="F94" s="12"/>
      <c r="G94" s="11"/>
      <c r="H94" s="11"/>
      <c r="I94" s="11"/>
      <c r="J94" s="11"/>
      <c r="K94" s="11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3:34" ht="12.75">
      <c r="C95" s="337"/>
      <c r="D95" s="314"/>
      <c r="E95" s="319"/>
      <c r="F95" s="12"/>
      <c r="G95" s="11"/>
      <c r="H95" s="11"/>
      <c r="I95" s="11"/>
      <c r="J95" s="11"/>
      <c r="K95" s="11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3:34" ht="12.75">
      <c r="C96" s="337"/>
      <c r="D96" s="314"/>
      <c r="E96" s="321"/>
      <c r="F96" s="12"/>
      <c r="G96" s="11"/>
      <c r="H96" s="11"/>
      <c r="I96" s="11"/>
      <c r="J96" s="11"/>
      <c r="K96" s="11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3:34" ht="12.75">
      <c r="C97" s="337"/>
      <c r="D97" s="314"/>
      <c r="E97" s="321"/>
      <c r="F97" s="12"/>
      <c r="G97" s="11"/>
      <c r="H97" s="11"/>
      <c r="I97" s="11"/>
      <c r="J97" s="11"/>
      <c r="K97" s="11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3:34" ht="12.75">
      <c r="C98" s="337"/>
      <c r="D98" s="314"/>
      <c r="E98" s="314"/>
      <c r="F98" s="12"/>
      <c r="G98" s="11"/>
      <c r="H98" s="11"/>
      <c r="I98" s="11"/>
      <c r="J98" s="11"/>
      <c r="K98" s="11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3:34" ht="12.75">
      <c r="C99" s="337"/>
      <c r="D99" s="314"/>
      <c r="E99" s="321"/>
      <c r="F99" s="12"/>
      <c r="G99" s="11"/>
      <c r="H99" s="11"/>
      <c r="I99" s="11"/>
      <c r="J99" s="11"/>
      <c r="K99" s="11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3:34" ht="12.75">
      <c r="C100" s="337"/>
      <c r="D100" s="314"/>
      <c r="E100" s="321"/>
      <c r="F100" s="12"/>
      <c r="G100" s="11"/>
      <c r="H100" s="11"/>
      <c r="I100" s="11"/>
      <c r="J100" s="11"/>
      <c r="K100" s="11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3:34" ht="12.75">
      <c r="C101" s="337"/>
      <c r="D101" s="314"/>
      <c r="E101" s="321"/>
      <c r="F101" s="12"/>
      <c r="G101" s="11"/>
      <c r="H101" s="11"/>
      <c r="I101" s="11"/>
      <c r="J101" s="11"/>
      <c r="K101" s="11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3:34" ht="12.75">
      <c r="C102" s="337"/>
      <c r="D102" s="314"/>
      <c r="E102" s="321"/>
      <c r="F102" s="12"/>
      <c r="G102" s="11"/>
      <c r="H102" s="11"/>
      <c r="I102" s="11"/>
      <c r="J102" s="11"/>
      <c r="K102" s="1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3:34" ht="12.75">
      <c r="C103" s="337"/>
      <c r="D103" s="314"/>
      <c r="E103" s="321"/>
      <c r="F103" s="12"/>
      <c r="G103" s="11"/>
      <c r="H103" s="11"/>
      <c r="I103" s="11"/>
      <c r="J103" s="11"/>
      <c r="K103" s="11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3:34" ht="12.75">
      <c r="C104" s="337"/>
      <c r="D104" s="314"/>
      <c r="E104" s="314"/>
      <c r="F104" s="12"/>
      <c r="G104" s="11"/>
      <c r="H104" s="11"/>
      <c r="I104" s="11"/>
      <c r="J104" s="11"/>
      <c r="K104" s="11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3:34" ht="12.75">
      <c r="C105" s="337"/>
      <c r="D105" s="314"/>
      <c r="E105" s="321"/>
      <c r="F105" s="12"/>
      <c r="G105" s="11"/>
      <c r="H105" s="11"/>
      <c r="I105" s="11"/>
      <c r="J105" s="11"/>
      <c r="K105" s="11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3:34" ht="12.75">
      <c r="C106" s="337"/>
      <c r="D106" s="314"/>
      <c r="E106" s="321"/>
      <c r="F106" s="12"/>
      <c r="G106" s="11"/>
      <c r="H106" s="11"/>
      <c r="I106" s="11"/>
      <c r="J106" s="11"/>
      <c r="K106" s="11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3:34" ht="12.75">
      <c r="C107" s="337"/>
      <c r="D107" s="314"/>
      <c r="E107" s="321"/>
      <c r="F107" s="12"/>
      <c r="G107" s="11"/>
      <c r="H107" s="11"/>
      <c r="I107" s="11"/>
      <c r="J107" s="11"/>
      <c r="K107" s="11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3:34" ht="12.75">
      <c r="C108" s="337"/>
      <c r="D108" s="314"/>
      <c r="E108" s="314"/>
      <c r="F108" s="12"/>
      <c r="G108" s="11"/>
      <c r="H108" s="11"/>
      <c r="I108" s="11"/>
      <c r="J108" s="11"/>
      <c r="K108" s="11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3:34" ht="12.75">
      <c r="C109" s="337"/>
      <c r="D109" s="314"/>
      <c r="E109" s="314"/>
      <c r="F109" s="12"/>
      <c r="G109" s="11"/>
      <c r="H109" s="11"/>
      <c r="I109" s="11"/>
      <c r="J109" s="11"/>
      <c r="K109" s="11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3:34" ht="12.75">
      <c r="C110" s="337"/>
      <c r="D110" s="314"/>
      <c r="E110" s="314"/>
      <c r="F110" s="12"/>
      <c r="G110" s="11"/>
      <c r="H110" s="11"/>
      <c r="I110" s="11"/>
      <c r="J110" s="11"/>
      <c r="K110" s="11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3:34" ht="12.75">
      <c r="C111" s="337"/>
      <c r="D111" s="314"/>
      <c r="E111" s="314"/>
      <c r="F111" s="12"/>
      <c r="G111" s="11"/>
      <c r="H111" s="11"/>
      <c r="I111" s="11"/>
      <c r="J111" s="11"/>
      <c r="K111" s="11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3:34" ht="12.75">
      <c r="C112" s="337"/>
      <c r="D112" s="30"/>
      <c r="E112" s="314"/>
      <c r="F112" s="12"/>
      <c r="G112" s="11"/>
      <c r="H112" s="11"/>
      <c r="I112" s="11"/>
      <c r="J112" s="11"/>
      <c r="K112" s="11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3:34" ht="12.75">
      <c r="C113" s="337"/>
      <c r="D113" s="30"/>
      <c r="E113" s="314"/>
      <c r="F113" s="12"/>
      <c r="G113" s="11"/>
      <c r="H113" s="11"/>
      <c r="I113" s="11"/>
      <c r="J113" s="11"/>
      <c r="K113" s="11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3:34" ht="12.75">
      <c r="C114" s="337"/>
      <c r="D114" s="314"/>
      <c r="E114" s="321"/>
      <c r="F114" s="12"/>
      <c r="G114" s="11"/>
      <c r="H114" s="11"/>
      <c r="I114" s="11"/>
      <c r="J114" s="11"/>
      <c r="K114" s="1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3:34" ht="12.75">
      <c r="C115" s="337"/>
      <c r="D115" s="314"/>
      <c r="E115" s="321"/>
      <c r="F115" s="12"/>
      <c r="G115" s="11"/>
      <c r="H115" s="11"/>
      <c r="I115" s="11"/>
      <c r="J115" s="11"/>
      <c r="K115" s="11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3:34" ht="12.75">
      <c r="C116" s="337"/>
      <c r="D116" s="314"/>
      <c r="E116" s="321"/>
      <c r="F116" s="12"/>
      <c r="G116" s="11"/>
      <c r="H116" s="11"/>
      <c r="I116" s="11"/>
      <c r="J116" s="11"/>
      <c r="K116" s="11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3:34" ht="12.75">
      <c r="C117" s="337"/>
      <c r="D117" s="314"/>
      <c r="E117" s="321"/>
      <c r="F117" s="12"/>
      <c r="G117" s="11"/>
      <c r="H117" s="11"/>
      <c r="I117" s="11"/>
      <c r="J117" s="11"/>
      <c r="K117" s="11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3:34" ht="12.75">
      <c r="C118" s="337"/>
      <c r="D118" s="314"/>
      <c r="E118" s="314"/>
      <c r="F118" s="12"/>
      <c r="G118" s="11"/>
      <c r="H118" s="11"/>
      <c r="I118" s="11"/>
      <c r="J118" s="11"/>
      <c r="K118" s="11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3:34" ht="12.75">
      <c r="C119" s="337"/>
      <c r="D119" s="314"/>
      <c r="E119" s="321"/>
      <c r="F119" s="12"/>
      <c r="G119" s="11"/>
      <c r="H119" s="11"/>
      <c r="I119" s="11"/>
      <c r="J119" s="11"/>
      <c r="K119" s="11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3:34" ht="12.75">
      <c r="C120" s="337"/>
      <c r="D120" s="314"/>
      <c r="E120" s="321"/>
      <c r="F120" s="12"/>
      <c r="G120" s="11"/>
      <c r="H120" s="11"/>
      <c r="I120" s="11"/>
      <c r="J120" s="11"/>
      <c r="K120" s="11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3:34" ht="12.75">
      <c r="C121" s="337"/>
      <c r="D121" s="314"/>
      <c r="E121" s="321"/>
      <c r="F121" s="12"/>
      <c r="G121" s="11"/>
      <c r="H121" s="11"/>
      <c r="I121" s="11"/>
      <c r="J121" s="11"/>
      <c r="K121" s="11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3:34" ht="12.75">
      <c r="C122" s="337"/>
      <c r="D122" s="368"/>
      <c r="E122" s="314"/>
      <c r="F122" s="12"/>
      <c r="G122" s="11"/>
      <c r="H122" s="11"/>
      <c r="I122" s="11"/>
      <c r="J122" s="11"/>
      <c r="K122" s="11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3:34" ht="12.75">
      <c r="C123" s="12"/>
      <c r="D123" s="87"/>
      <c r="E123" s="87"/>
      <c r="F123" s="12"/>
      <c r="G123" s="11"/>
      <c r="H123" s="296"/>
      <c r="I123" s="11"/>
      <c r="J123" s="11"/>
      <c r="K123" s="11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3:34" ht="12.75">
      <c r="C124" s="12"/>
      <c r="D124" s="30"/>
      <c r="E124" s="88"/>
      <c r="F124" s="12"/>
      <c r="G124" s="11"/>
      <c r="H124" s="11"/>
      <c r="I124" s="11"/>
      <c r="J124" s="11"/>
      <c r="K124" s="11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3:34" ht="12.75">
      <c r="C125" s="12"/>
      <c r="D125" s="30"/>
      <c r="E125" s="30"/>
      <c r="F125" s="11"/>
      <c r="G125" s="78"/>
      <c r="H125" s="1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</sheetData>
  <mergeCells count="2">
    <mergeCell ref="N46:O46"/>
    <mergeCell ref="N47:O47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81"/>
  <headerFooter alignWithMargins="0">
    <oddFooter>&amp;R22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80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421875" style="1" customWidth="1"/>
    <col min="3" max="3" width="1.421875" style="0" customWidth="1"/>
    <col min="4" max="4" width="19.00390625" style="0" customWidth="1"/>
    <col min="5" max="5" width="0.85546875" style="0" customWidth="1"/>
    <col min="6" max="6" width="9.140625" style="5" customWidth="1"/>
    <col min="7" max="7" width="1.1484375" style="5" customWidth="1"/>
    <col min="8" max="8" width="9.140625" style="5" customWidth="1"/>
    <col min="9" max="9" width="2.00390625" style="3" customWidth="1"/>
    <col min="10" max="10" width="7.421875" style="5" customWidth="1"/>
    <col min="11" max="11" width="9.140625" style="3" customWidth="1"/>
    <col min="12" max="16384" width="8.8515625" style="0" customWidth="1"/>
  </cols>
  <sheetData>
    <row r="1" spans="1:2" ht="15">
      <c r="A1" s="24" t="s">
        <v>122</v>
      </c>
      <c r="B1" s="107"/>
    </row>
    <row r="3" spans="6:8" ht="12.75">
      <c r="F3" s="5" t="s">
        <v>516</v>
      </c>
      <c r="H3" s="5" t="s">
        <v>516</v>
      </c>
    </row>
    <row r="4" spans="6:8" ht="12.75">
      <c r="F4" s="5" t="s">
        <v>106</v>
      </c>
      <c r="H4" s="5" t="s">
        <v>106</v>
      </c>
    </row>
    <row r="5" spans="2:15" ht="12.75">
      <c r="B5" s="1" t="s">
        <v>518</v>
      </c>
      <c r="D5" t="s">
        <v>519</v>
      </c>
      <c r="F5" s="5" t="s">
        <v>728</v>
      </c>
      <c r="H5" s="5" t="s">
        <v>728</v>
      </c>
      <c r="J5" s="5" t="s">
        <v>591</v>
      </c>
      <c r="K5" s="5" t="s">
        <v>597</v>
      </c>
      <c r="L5" s="5" t="s">
        <v>771</v>
      </c>
      <c r="M5" s="30"/>
      <c r="N5" s="11"/>
      <c r="O5" s="11"/>
    </row>
    <row r="6" spans="2:15" ht="13.5" thickBot="1">
      <c r="B6" s="41" t="s">
        <v>679</v>
      </c>
      <c r="C6" s="40"/>
      <c r="D6" s="40" t="s">
        <v>680</v>
      </c>
      <c r="E6" s="40"/>
      <c r="F6" s="46" t="s">
        <v>599</v>
      </c>
      <c r="G6" s="46"/>
      <c r="H6" s="46" t="s">
        <v>559</v>
      </c>
      <c r="I6" s="44"/>
      <c r="J6" s="46" t="s">
        <v>564</v>
      </c>
      <c r="K6" s="46" t="s">
        <v>458</v>
      </c>
      <c r="L6" s="114" t="s">
        <v>770</v>
      </c>
      <c r="M6" s="30"/>
      <c r="N6" s="62"/>
      <c r="O6" s="62"/>
    </row>
    <row r="7" spans="2:15" ht="13.5" thickTop="1">
      <c r="B7" s="294">
        <v>1</v>
      </c>
      <c r="C7" s="288"/>
      <c r="D7" s="288" t="s">
        <v>553</v>
      </c>
      <c r="E7" s="1"/>
      <c r="F7" s="52">
        <v>5.23961994036735</v>
      </c>
      <c r="G7" s="1"/>
      <c r="H7" s="294">
        <v>30</v>
      </c>
      <c r="I7" s="1"/>
      <c r="J7" s="355">
        <v>5.332024860975167</v>
      </c>
      <c r="K7" s="355">
        <v>5.9393156875417965</v>
      </c>
      <c r="L7" s="355">
        <v>4.447519272585087</v>
      </c>
      <c r="M7" s="81"/>
      <c r="N7" s="81"/>
      <c r="O7" s="81"/>
    </row>
    <row r="8" spans="2:15" ht="12.75">
      <c r="B8" s="294">
        <v>2</v>
      </c>
      <c r="C8" s="288"/>
      <c r="D8" s="288" t="s">
        <v>555</v>
      </c>
      <c r="E8" s="1"/>
      <c r="F8" s="52">
        <v>6.765405771688733</v>
      </c>
      <c r="G8" s="1"/>
      <c r="H8" s="294">
        <v>6</v>
      </c>
      <c r="I8" s="1"/>
      <c r="J8" s="355">
        <v>6.521739130434679</v>
      </c>
      <c r="K8" s="355">
        <v>7.5343830974694574</v>
      </c>
      <c r="L8" s="355">
        <v>6.240095087162062</v>
      </c>
      <c r="M8" s="81"/>
      <c r="N8" s="81"/>
      <c r="O8" s="81"/>
    </row>
    <row r="9" spans="2:15" ht="12.75">
      <c r="B9" s="294">
        <v>3</v>
      </c>
      <c r="C9" s="288"/>
      <c r="D9" s="314" t="s">
        <v>491</v>
      </c>
      <c r="E9" s="1"/>
      <c r="F9" s="52">
        <v>6.254842901613166</v>
      </c>
      <c r="G9" s="1"/>
      <c r="H9" s="294">
        <v>12</v>
      </c>
      <c r="I9" s="1"/>
      <c r="J9" s="355">
        <v>6.490912722188708</v>
      </c>
      <c r="K9" s="355">
        <v>6.048476762284513</v>
      </c>
      <c r="L9" s="355">
        <v>6.22513922036628</v>
      </c>
      <c r="M9" s="81"/>
      <c r="N9" s="81"/>
      <c r="O9" s="81"/>
    </row>
    <row r="10" spans="2:15" ht="12.75">
      <c r="B10" s="299">
        <v>4</v>
      </c>
      <c r="C10" s="320"/>
      <c r="D10" s="317" t="s">
        <v>659</v>
      </c>
      <c r="E10" s="13"/>
      <c r="F10" s="53">
        <v>6.3516566838450395</v>
      </c>
      <c r="G10" s="13"/>
      <c r="H10" s="13">
        <v>10</v>
      </c>
      <c r="I10" s="13"/>
      <c r="J10" s="388" t="s">
        <v>124</v>
      </c>
      <c r="K10" s="356">
        <v>6.904055390703755</v>
      </c>
      <c r="L10" s="356">
        <v>6.126914660831363</v>
      </c>
      <c r="M10" s="81"/>
      <c r="N10" s="81"/>
      <c r="O10" s="81"/>
    </row>
    <row r="11" spans="2:15" ht="12.75">
      <c r="B11" s="294">
        <v>5</v>
      </c>
      <c r="C11" s="288"/>
      <c r="D11" s="319" t="s">
        <v>660</v>
      </c>
      <c r="E11" s="1"/>
      <c r="F11" s="52">
        <v>6.346973545178435</v>
      </c>
      <c r="G11" s="1"/>
      <c r="H11" s="294">
        <v>11</v>
      </c>
      <c r="I11" s="1"/>
      <c r="J11" s="389">
        <v>6.6389177939646755</v>
      </c>
      <c r="K11" s="355">
        <v>6.512651265126967</v>
      </c>
      <c r="L11" s="355">
        <v>5.889351576443663</v>
      </c>
      <c r="M11" s="81"/>
      <c r="N11" s="81"/>
      <c r="O11" s="81"/>
    </row>
    <row r="12" spans="2:15" ht="12.75">
      <c r="B12" s="294">
        <v>6</v>
      </c>
      <c r="D12" s="319" t="s">
        <v>481</v>
      </c>
      <c r="E12" s="1"/>
      <c r="F12" s="52">
        <v>6.887321359145614</v>
      </c>
      <c r="G12" s="1"/>
      <c r="H12" s="294">
        <v>3</v>
      </c>
      <c r="I12" s="1"/>
      <c r="J12" s="339">
        <v>5.872888173773018</v>
      </c>
      <c r="K12" s="52">
        <v>7.848201867674125</v>
      </c>
      <c r="L12" s="52">
        <v>6.940874035989697</v>
      </c>
      <c r="M12" s="81"/>
      <c r="N12" s="81"/>
      <c r="O12" s="81"/>
    </row>
    <row r="13" spans="2:15" ht="12.75">
      <c r="B13" s="294">
        <v>7</v>
      </c>
      <c r="C13" s="288"/>
      <c r="D13" s="293" t="s">
        <v>791</v>
      </c>
      <c r="E13" s="1"/>
      <c r="F13" s="52">
        <v>6.7418368997904885</v>
      </c>
      <c r="G13" s="1"/>
      <c r="H13" s="294">
        <v>7</v>
      </c>
      <c r="I13" s="1"/>
      <c r="J13" s="389">
        <v>6.973026973027049</v>
      </c>
      <c r="K13" s="355">
        <v>7.094994087505196</v>
      </c>
      <c r="L13" s="355">
        <v>6.157489638839221</v>
      </c>
      <c r="M13" s="81"/>
      <c r="N13" s="81"/>
      <c r="O13" s="81"/>
    </row>
    <row r="14" spans="2:15" ht="12.75">
      <c r="B14" s="299">
        <v>8</v>
      </c>
      <c r="C14" s="320"/>
      <c r="D14" s="320" t="s">
        <v>793</v>
      </c>
      <c r="E14" s="13"/>
      <c r="F14" s="53">
        <v>5.903421122639545</v>
      </c>
      <c r="G14" s="13"/>
      <c r="H14" s="299">
        <v>18</v>
      </c>
      <c r="I14" s="13"/>
      <c r="J14" s="388">
        <v>6.20510774142066</v>
      </c>
      <c r="K14" s="356">
        <v>6.185155626497585</v>
      </c>
      <c r="L14" s="356">
        <v>5.32000000000039</v>
      </c>
      <c r="M14" s="81"/>
      <c r="N14" s="81"/>
      <c r="O14" s="81"/>
    </row>
    <row r="15" spans="2:15" ht="12.75">
      <c r="B15" s="294">
        <v>9</v>
      </c>
      <c r="C15" s="288"/>
      <c r="D15" s="314" t="s">
        <v>492</v>
      </c>
      <c r="E15" s="1"/>
      <c r="F15" s="52">
        <v>5.127668949423586</v>
      </c>
      <c r="G15" s="1"/>
      <c r="H15" s="294">
        <v>33</v>
      </c>
      <c r="I15" s="1"/>
      <c r="J15" s="389">
        <v>5.11190233977648</v>
      </c>
      <c r="K15" s="355">
        <v>5.900060204695049</v>
      </c>
      <c r="L15" s="355">
        <v>4.371044303799227</v>
      </c>
      <c r="M15" s="81"/>
      <c r="N15" s="81"/>
      <c r="O15" s="81"/>
    </row>
    <row r="16" spans="2:15" ht="12.75">
      <c r="B16" s="1">
        <v>10</v>
      </c>
      <c r="C16" s="59"/>
      <c r="D16" s="319" t="s">
        <v>482</v>
      </c>
      <c r="E16" s="1"/>
      <c r="F16" s="52">
        <v>4.910511434863526</v>
      </c>
      <c r="G16" s="1"/>
      <c r="H16" s="294">
        <v>34</v>
      </c>
      <c r="I16" s="1"/>
      <c r="J16" s="389">
        <v>4.621513944223306</v>
      </c>
      <c r="K16" s="355">
        <v>5.601741884402524</v>
      </c>
      <c r="L16" s="355">
        <v>4.508278475964748</v>
      </c>
      <c r="M16" s="81"/>
      <c r="N16" s="81"/>
      <c r="O16" s="81"/>
    </row>
    <row r="17" spans="2:15" ht="12.75">
      <c r="B17" s="294">
        <v>11</v>
      </c>
      <c r="C17" s="288"/>
      <c r="D17" s="293" t="s">
        <v>796</v>
      </c>
      <c r="E17" s="1"/>
      <c r="F17" s="52">
        <v>6.87774384613244</v>
      </c>
      <c r="G17" s="1"/>
      <c r="H17" s="294">
        <v>4</v>
      </c>
      <c r="I17" s="1"/>
      <c r="J17" s="389">
        <v>5.089463220675737</v>
      </c>
      <c r="K17" s="355">
        <v>8.382642998028404</v>
      </c>
      <c r="L17" s="355">
        <v>7.16112531969318</v>
      </c>
      <c r="M17" s="81"/>
      <c r="N17" s="81"/>
      <c r="O17" s="81"/>
    </row>
    <row r="18" spans="2:15" ht="12.75">
      <c r="B18" s="299">
        <v>12</v>
      </c>
      <c r="C18" s="320"/>
      <c r="D18" s="320" t="s">
        <v>798</v>
      </c>
      <c r="E18" s="13"/>
      <c r="F18" s="53">
        <v>7.331694242299292</v>
      </c>
      <c r="G18" s="13"/>
      <c r="H18" s="299">
        <v>1</v>
      </c>
      <c r="I18" s="13"/>
      <c r="J18" s="388">
        <v>6.25626629236016</v>
      </c>
      <c r="K18" s="356">
        <v>8.421262193907493</v>
      </c>
      <c r="L18" s="356">
        <v>7.3175542406302245</v>
      </c>
      <c r="M18" s="81"/>
      <c r="N18" s="81"/>
      <c r="O18" s="81"/>
    </row>
    <row r="19" spans="2:15" ht="12.75">
      <c r="B19" s="294">
        <v>13</v>
      </c>
      <c r="C19" s="288"/>
      <c r="D19" s="293" t="s">
        <v>799</v>
      </c>
      <c r="E19" s="1"/>
      <c r="F19" s="52">
        <v>6.408337174495171</v>
      </c>
      <c r="G19" s="1"/>
      <c r="H19" s="294">
        <v>9</v>
      </c>
      <c r="I19" s="1"/>
      <c r="J19" s="389">
        <v>6.691818903892254</v>
      </c>
      <c r="K19" s="355">
        <v>7.4177467597205515</v>
      </c>
      <c r="L19" s="355">
        <v>5.115445859872709</v>
      </c>
      <c r="M19" s="81"/>
      <c r="N19" s="81"/>
      <c r="O19" s="81"/>
    </row>
    <row r="20" spans="2:15" ht="12.75">
      <c r="B20" s="294">
        <v>14</v>
      </c>
      <c r="C20" s="288"/>
      <c r="D20" s="314" t="s">
        <v>744</v>
      </c>
      <c r="E20" s="1"/>
      <c r="F20" s="52">
        <v>5.789825983661346</v>
      </c>
      <c r="G20" s="1"/>
      <c r="H20" s="294">
        <v>20</v>
      </c>
      <c r="I20" s="1"/>
      <c r="J20" s="389">
        <v>5.220325526002555</v>
      </c>
      <c r="K20" s="355">
        <v>5.797101449275956</v>
      </c>
      <c r="L20" s="355">
        <v>6.352050975705526</v>
      </c>
      <c r="M20" s="81"/>
      <c r="N20" s="81"/>
      <c r="O20" s="81"/>
    </row>
    <row r="21" spans="2:15" ht="12.75">
      <c r="B21" s="294">
        <v>15</v>
      </c>
      <c r="C21" s="288"/>
      <c r="D21" s="321" t="s">
        <v>485</v>
      </c>
      <c r="E21" s="1"/>
      <c r="F21" s="52">
        <v>5.164832842654506</v>
      </c>
      <c r="G21" s="1"/>
      <c r="H21" s="294">
        <v>32</v>
      </c>
      <c r="I21" s="1"/>
      <c r="J21" s="389">
        <v>4.02848423194304</v>
      </c>
      <c r="K21" s="355">
        <v>6.2101910828022175</v>
      </c>
      <c r="L21" s="355">
        <v>5.2558232132182585</v>
      </c>
      <c r="M21" s="81"/>
      <c r="N21" s="81"/>
      <c r="O21" s="81"/>
    </row>
    <row r="22" spans="2:15" ht="12.75">
      <c r="B22" s="13">
        <v>16</v>
      </c>
      <c r="C22" s="37"/>
      <c r="D22" s="322" t="s">
        <v>483</v>
      </c>
      <c r="E22" s="13"/>
      <c r="F22" s="53">
        <v>5.439177518289882</v>
      </c>
      <c r="G22" s="13"/>
      <c r="H22" s="299">
        <v>27</v>
      </c>
      <c r="I22" s="13"/>
      <c r="J22" s="388">
        <v>5.45161939247652</v>
      </c>
      <c r="K22" s="356">
        <v>6.133118841746134</v>
      </c>
      <c r="L22" s="356">
        <v>4.732794320646994</v>
      </c>
      <c r="M22" s="81"/>
      <c r="N22" s="81"/>
      <c r="O22" s="81"/>
    </row>
    <row r="23" spans="2:15" ht="12.75">
      <c r="B23" s="1">
        <v>17</v>
      </c>
      <c r="C23" s="59"/>
      <c r="D23" s="321" t="s">
        <v>484</v>
      </c>
      <c r="E23" s="1"/>
      <c r="F23" s="52">
        <v>5.765381978023093</v>
      </c>
      <c r="G23" s="1"/>
      <c r="H23" s="294">
        <v>21</v>
      </c>
      <c r="I23" s="1"/>
      <c r="J23" s="339" t="s">
        <v>125</v>
      </c>
      <c r="K23" s="52">
        <v>7.079119571684637</v>
      </c>
      <c r="L23" s="52">
        <v>5.9020263623846425</v>
      </c>
      <c r="M23" s="81"/>
      <c r="N23" s="81"/>
      <c r="O23" s="81"/>
    </row>
    <row r="24" spans="2:15" ht="12.75">
      <c r="B24" s="294">
        <v>18</v>
      </c>
      <c r="C24" s="288"/>
      <c r="D24" s="321" t="s">
        <v>801</v>
      </c>
      <c r="E24" s="1"/>
      <c r="F24" s="52">
        <v>5.523809855337009</v>
      </c>
      <c r="G24" s="1"/>
      <c r="H24" s="294">
        <v>25</v>
      </c>
      <c r="I24" s="1"/>
      <c r="J24" s="389">
        <v>5.785456006428361</v>
      </c>
      <c r="K24" s="355">
        <v>5.778055903211481</v>
      </c>
      <c r="L24" s="355">
        <v>5.007917656371183</v>
      </c>
      <c r="M24" s="81"/>
      <c r="N24" s="81"/>
      <c r="O24" s="81"/>
    </row>
    <row r="25" spans="2:15" ht="12.75">
      <c r="B25" s="294">
        <v>19</v>
      </c>
      <c r="C25" s="288"/>
      <c r="D25" s="319" t="s">
        <v>803</v>
      </c>
      <c r="E25" s="1"/>
      <c r="F25" s="52">
        <v>6.524213569806946</v>
      </c>
      <c r="G25" s="1"/>
      <c r="H25" s="294">
        <v>8</v>
      </c>
      <c r="I25" s="1"/>
      <c r="J25" s="389">
        <v>6.44591611479095</v>
      </c>
      <c r="K25" s="355">
        <v>6.824867621102991</v>
      </c>
      <c r="L25" s="355">
        <v>6.301856973526897</v>
      </c>
      <c r="M25" s="81"/>
      <c r="N25" s="81"/>
      <c r="O25" s="81"/>
    </row>
    <row r="26" spans="2:15" ht="12.75">
      <c r="B26" s="299">
        <v>20</v>
      </c>
      <c r="C26" s="320"/>
      <c r="D26" s="317" t="s">
        <v>203</v>
      </c>
      <c r="E26" s="13"/>
      <c r="F26" s="53">
        <v>6.207745161350425</v>
      </c>
      <c r="G26" s="13"/>
      <c r="H26" s="299">
        <v>13</v>
      </c>
      <c r="I26" s="13"/>
      <c r="J26" s="388">
        <v>6.612716763005975</v>
      </c>
      <c r="K26" s="356">
        <v>6.468253968254401</v>
      </c>
      <c r="L26" s="356">
        <v>5.5422647527909</v>
      </c>
      <c r="M26" s="81"/>
      <c r="N26" s="81"/>
      <c r="O26" s="81"/>
    </row>
    <row r="27" spans="2:15" ht="12.75">
      <c r="B27" s="294">
        <v>21</v>
      </c>
      <c r="C27" s="288"/>
      <c r="D27" s="319" t="s">
        <v>205</v>
      </c>
      <c r="E27" s="1"/>
      <c r="F27" s="52">
        <v>5.192786287537534</v>
      </c>
      <c r="G27" s="1"/>
      <c r="H27" s="294">
        <v>31</v>
      </c>
      <c r="I27" s="1"/>
      <c r="J27" s="389">
        <v>4.1791044776117445</v>
      </c>
      <c r="K27" s="355">
        <v>5.726613061385175</v>
      </c>
      <c r="L27" s="355">
        <v>5.672641323615685</v>
      </c>
      <c r="M27" s="81"/>
      <c r="N27" s="81"/>
      <c r="O27" s="81"/>
    </row>
    <row r="28" spans="2:15" ht="12.75">
      <c r="B28" s="294">
        <v>22</v>
      </c>
      <c r="C28" s="288"/>
      <c r="D28" s="314" t="s">
        <v>493</v>
      </c>
      <c r="E28" s="1"/>
      <c r="F28" s="52">
        <v>6.075164911249035</v>
      </c>
      <c r="G28" s="1"/>
      <c r="H28" s="294">
        <v>15</v>
      </c>
      <c r="I28" s="1"/>
      <c r="J28" s="389">
        <v>5.973773676541892</v>
      </c>
      <c r="K28" s="355">
        <v>6.197688322042492</v>
      </c>
      <c r="L28" s="355">
        <v>6.054032735162722</v>
      </c>
      <c r="M28" s="81"/>
      <c r="N28" s="81"/>
      <c r="O28" s="81"/>
    </row>
    <row r="29" spans="2:15" ht="12.75">
      <c r="B29" s="294">
        <v>23</v>
      </c>
      <c r="C29" s="288"/>
      <c r="D29" s="321" t="s">
        <v>486</v>
      </c>
      <c r="E29" s="1"/>
      <c r="F29" s="52">
        <v>4.691272624962431</v>
      </c>
      <c r="G29" s="1"/>
      <c r="H29" s="294">
        <v>36</v>
      </c>
      <c r="I29" s="1"/>
      <c r="J29" s="389">
        <v>3.378778897450944</v>
      </c>
      <c r="K29" s="355">
        <v>5.926511260368811</v>
      </c>
      <c r="L29" s="355">
        <v>4.768527717067537</v>
      </c>
      <c r="M29" s="81"/>
      <c r="N29" s="81"/>
      <c r="O29" s="81"/>
    </row>
    <row r="30" spans="2:15" ht="12.75">
      <c r="B30" s="299">
        <v>24</v>
      </c>
      <c r="C30" s="320"/>
      <c r="D30" s="322" t="s">
        <v>487</v>
      </c>
      <c r="E30" s="13"/>
      <c r="F30" s="53">
        <v>5.558135888154708</v>
      </c>
      <c r="G30" s="13"/>
      <c r="H30" s="299">
        <v>24</v>
      </c>
      <c r="I30" s="13"/>
      <c r="J30" s="388">
        <v>4.6610169491524305</v>
      </c>
      <c r="K30" s="356">
        <v>6.18022328548762</v>
      </c>
      <c r="L30" s="356">
        <v>5.833167429824074</v>
      </c>
      <c r="M30" s="81"/>
      <c r="N30" s="81"/>
      <c r="O30" s="81"/>
    </row>
    <row r="31" spans="2:15" ht="12.75">
      <c r="B31" s="294">
        <v>25</v>
      </c>
      <c r="C31" s="288"/>
      <c r="D31" s="321" t="s">
        <v>488</v>
      </c>
      <c r="E31" s="1"/>
      <c r="F31" s="52">
        <v>6.822969043337739</v>
      </c>
      <c r="G31" s="1"/>
      <c r="H31" s="294">
        <v>5</v>
      </c>
      <c r="I31" s="1"/>
      <c r="J31" s="389">
        <v>6.740157480314918</v>
      </c>
      <c r="K31" s="355">
        <v>6.62698412698419</v>
      </c>
      <c r="L31" s="355">
        <v>7.10176552271411</v>
      </c>
      <c r="M31" s="81"/>
      <c r="N31" s="81"/>
      <c r="O31" s="81"/>
    </row>
    <row r="32" spans="2:15" ht="12.75">
      <c r="B32" s="294">
        <v>26</v>
      </c>
      <c r="C32" s="288"/>
      <c r="D32" s="321" t="s">
        <v>489</v>
      </c>
      <c r="E32" s="1"/>
      <c r="F32" s="52">
        <v>5.733924262131819</v>
      </c>
      <c r="G32" s="1"/>
      <c r="H32" s="294">
        <v>22</v>
      </c>
      <c r="I32" s="1"/>
      <c r="J32" s="389">
        <v>4.701986754966907</v>
      </c>
      <c r="K32" s="355">
        <v>6.891757696127278</v>
      </c>
      <c r="L32" s="355">
        <v>5.608028335301276</v>
      </c>
      <c r="M32" s="81"/>
      <c r="N32" s="81"/>
      <c r="O32" s="81"/>
    </row>
    <row r="33" spans="2:15" ht="12.75">
      <c r="B33" s="294">
        <v>27</v>
      </c>
      <c r="C33" s="288"/>
      <c r="D33" s="293" t="s">
        <v>207</v>
      </c>
      <c r="E33" s="1"/>
      <c r="F33" s="52">
        <v>5.846200401372634</v>
      </c>
      <c r="G33" s="1"/>
      <c r="H33" s="294">
        <v>19</v>
      </c>
      <c r="I33" s="1"/>
      <c r="J33" s="389">
        <v>4.374750299640526</v>
      </c>
      <c r="K33" s="355">
        <v>7.23632038065102</v>
      </c>
      <c r="L33" s="355">
        <v>5.927530523826356</v>
      </c>
      <c r="M33" s="81"/>
      <c r="N33" s="81"/>
      <c r="O33" s="81"/>
    </row>
    <row r="34" spans="2:15" ht="12.75">
      <c r="B34" s="299">
        <v>28</v>
      </c>
      <c r="C34" s="320"/>
      <c r="D34" s="320" t="s">
        <v>315</v>
      </c>
      <c r="E34" s="13"/>
      <c r="F34" s="53">
        <v>6.16563260286916</v>
      </c>
      <c r="G34" s="13"/>
      <c r="H34" s="299">
        <v>14</v>
      </c>
      <c r="I34" s="13"/>
      <c r="J34" s="388">
        <v>3.8992332968235206</v>
      </c>
      <c r="K34" s="356">
        <v>7.493080268879671</v>
      </c>
      <c r="L34" s="356">
        <v>7.104584242904289</v>
      </c>
      <c r="M34" s="81"/>
      <c r="N34" s="81"/>
      <c r="O34" s="81"/>
    </row>
    <row r="35" spans="2:15" ht="12.75">
      <c r="B35" s="294">
        <v>29</v>
      </c>
      <c r="C35" s="288"/>
      <c r="D35" s="314" t="s">
        <v>494</v>
      </c>
      <c r="E35" s="1"/>
      <c r="F35" s="52">
        <v>5.246001501074271</v>
      </c>
      <c r="G35" s="1"/>
      <c r="H35" s="294">
        <v>29</v>
      </c>
      <c r="I35" s="1"/>
      <c r="J35" s="389">
        <v>4.095427435387665</v>
      </c>
      <c r="K35" s="355">
        <v>6.289682539682685</v>
      </c>
      <c r="L35" s="355">
        <v>5.352894528152463</v>
      </c>
      <c r="M35" s="81"/>
      <c r="N35" s="81"/>
      <c r="O35" s="81"/>
    </row>
    <row r="36" spans="2:15" ht="12.75">
      <c r="B36" s="294">
        <v>30</v>
      </c>
      <c r="C36" s="327"/>
      <c r="D36" s="321" t="s">
        <v>490</v>
      </c>
      <c r="E36" s="1"/>
      <c r="F36" s="52">
        <v>7.227770510582363</v>
      </c>
      <c r="G36" s="1"/>
      <c r="H36" s="294">
        <v>2</v>
      </c>
      <c r="I36" s="1"/>
      <c r="J36" s="389">
        <v>6.476114331401335</v>
      </c>
      <c r="K36" s="355">
        <v>8.547177260166228</v>
      </c>
      <c r="L36" s="355">
        <v>6.6600199401795255</v>
      </c>
      <c r="M36" s="81"/>
      <c r="N36" s="81"/>
      <c r="O36" s="81"/>
    </row>
    <row r="37" spans="2:15" ht="12.75">
      <c r="B37" s="294">
        <v>31</v>
      </c>
      <c r="C37" s="288"/>
      <c r="D37" s="293" t="s">
        <v>317</v>
      </c>
      <c r="E37" s="1"/>
      <c r="F37" s="52">
        <v>6.069558098313962</v>
      </c>
      <c r="G37" s="1"/>
      <c r="H37" s="1">
        <v>16</v>
      </c>
      <c r="I37" s="1"/>
      <c r="J37" s="389">
        <v>5.301537248718857</v>
      </c>
      <c r="K37" s="355">
        <v>6.860995439222194</v>
      </c>
      <c r="L37" s="355">
        <v>6.046141607000837</v>
      </c>
      <c r="M37" s="81"/>
      <c r="N37" s="81"/>
      <c r="O37" s="81"/>
    </row>
    <row r="38" spans="2:15" ht="12.75">
      <c r="B38" s="299">
        <v>32</v>
      </c>
      <c r="C38" s="37"/>
      <c r="D38" s="320" t="s">
        <v>347</v>
      </c>
      <c r="E38" s="13"/>
      <c r="F38" s="53">
        <v>5.40059436290469</v>
      </c>
      <c r="G38" s="13"/>
      <c r="H38" s="299">
        <v>28</v>
      </c>
      <c r="I38" s="13"/>
      <c r="J38" s="388">
        <v>3.8860872144763183</v>
      </c>
      <c r="K38" s="356">
        <v>6.62961492655822</v>
      </c>
      <c r="L38" s="356">
        <v>5.686080947679532</v>
      </c>
      <c r="M38" s="81"/>
      <c r="N38" s="81"/>
      <c r="O38" s="81"/>
    </row>
    <row r="39" spans="2:15" ht="12.75">
      <c r="B39" s="294">
        <v>33</v>
      </c>
      <c r="C39" s="288"/>
      <c r="D39" s="288" t="s">
        <v>166</v>
      </c>
      <c r="E39" s="1"/>
      <c r="F39" s="52">
        <v>6.059581477054874</v>
      </c>
      <c r="G39" s="1"/>
      <c r="H39" s="1">
        <v>17</v>
      </c>
      <c r="I39" s="1"/>
      <c r="J39" s="389">
        <v>5.269889997441789</v>
      </c>
      <c r="K39" s="355">
        <v>6.559332140727738</v>
      </c>
      <c r="L39" s="355">
        <v>6.349522292995098</v>
      </c>
      <c r="M39" s="81"/>
      <c r="N39" s="81"/>
      <c r="O39" s="81"/>
    </row>
    <row r="40" spans="2:15" s="80" customFormat="1" ht="12.75">
      <c r="B40" s="294">
        <v>34</v>
      </c>
      <c r="C40" s="288"/>
      <c r="D40" s="293" t="s">
        <v>160</v>
      </c>
      <c r="E40" s="52"/>
      <c r="F40" s="52">
        <v>4.75779977384176</v>
      </c>
      <c r="G40" s="52"/>
      <c r="H40" s="294">
        <v>35</v>
      </c>
      <c r="I40" s="52"/>
      <c r="J40" s="389" t="s">
        <v>126</v>
      </c>
      <c r="K40" s="355">
        <v>6.332138590203912</v>
      </c>
      <c r="L40" s="355">
        <v>5.584260731321368</v>
      </c>
      <c r="M40" s="81"/>
      <c r="N40" s="81"/>
      <c r="O40" s="81"/>
    </row>
    <row r="41" spans="2:15" s="80" customFormat="1" ht="12.75">
      <c r="B41" s="294">
        <v>35</v>
      </c>
      <c r="C41" s="288"/>
      <c r="D41" s="293" t="s">
        <v>496</v>
      </c>
      <c r="E41" s="81"/>
      <c r="F41" s="81">
        <v>5.494544821798695</v>
      </c>
      <c r="G41" s="81"/>
      <c r="H41" s="294">
        <v>26</v>
      </c>
      <c r="I41" s="81"/>
      <c r="J41" s="355">
        <v>4.978575800856962</v>
      </c>
      <c r="K41" s="355">
        <v>5.56762092793647</v>
      </c>
      <c r="L41" s="355">
        <v>5.937437736602652</v>
      </c>
      <c r="M41" s="81"/>
      <c r="N41" s="81"/>
      <c r="O41" s="81"/>
    </row>
    <row r="42" spans="2:15" ht="13.5" thickBot="1">
      <c r="B42" s="289">
        <v>36</v>
      </c>
      <c r="C42" s="40"/>
      <c r="D42" s="290" t="s">
        <v>495</v>
      </c>
      <c r="E42" s="41"/>
      <c r="F42" s="118">
        <v>5.702295822938852</v>
      </c>
      <c r="G42" s="41"/>
      <c r="H42" s="289">
        <v>23</v>
      </c>
      <c r="I42" s="41"/>
      <c r="J42" s="118">
        <v>5.648824807425891</v>
      </c>
      <c r="K42" s="118">
        <v>5.5040441901760655</v>
      </c>
      <c r="L42" s="118">
        <v>5.9540184712145985</v>
      </c>
      <c r="M42" s="81"/>
      <c r="N42" s="81"/>
      <c r="O42" s="81"/>
    </row>
    <row r="43" spans="4:15" ht="13.5" thickTop="1">
      <c r="D43" s="2" t="s">
        <v>861</v>
      </c>
      <c r="E43" s="1"/>
      <c r="F43" s="52">
        <v>5.9335070325202794</v>
      </c>
      <c r="G43" s="1"/>
      <c r="H43" s="1"/>
      <c r="I43" s="1"/>
      <c r="J43" s="52">
        <f>AVERAGE(J7:J42)</f>
        <v>5.421677539380939</v>
      </c>
      <c r="K43" s="52">
        <f>AVERAGE(K7:K42)</f>
        <v>6.629199463339862</v>
      </c>
      <c r="L43" s="52">
        <f>AVERAGE(L7:L42)</f>
        <v>5.848783889788454</v>
      </c>
      <c r="M43" s="81"/>
      <c r="N43" s="81"/>
      <c r="O43" s="81"/>
    </row>
    <row r="44" spans="4:11" ht="12.75">
      <c r="D44" s="2"/>
      <c r="E44" s="1"/>
      <c r="F44" s="1"/>
      <c r="G44" s="1"/>
      <c r="H44" s="1"/>
      <c r="I44" s="1"/>
      <c r="J44" s="1"/>
      <c r="K44"/>
    </row>
    <row r="45" spans="2:11" ht="12.75">
      <c r="B45" s="107"/>
      <c r="C45" s="108" t="s">
        <v>123</v>
      </c>
      <c r="D45" s="2"/>
      <c r="E45" s="1"/>
      <c r="F45" s="1"/>
      <c r="G45" s="1"/>
      <c r="H45" s="1"/>
      <c r="I45" s="1"/>
      <c r="J45" s="1"/>
      <c r="K45"/>
    </row>
    <row r="46" spans="5:11" ht="12.75">
      <c r="E46" s="1"/>
      <c r="F46" s="1"/>
      <c r="G46" s="1"/>
      <c r="H46" s="1"/>
      <c r="I46" s="1"/>
      <c r="J46" s="1"/>
      <c r="K46"/>
    </row>
    <row r="47" spans="5:11" ht="12.75">
      <c r="E47" s="1"/>
      <c r="F47" s="1"/>
      <c r="G47" s="1"/>
      <c r="H47" s="1"/>
      <c r="I47" s="1"/>
      <c r="J47" s="1"/>
      <c r="K47"/>
    </row>
    <row r="48" spans="5:12" ht="12.75">
      <c r="E48" s="1"/>
      <c r="F48" s="1"/>
      <c r="G48" s="1"/>
      <c r="H48" s="1"/>
      <c r="I48" s="1"/>
      <c r="J48" s="1"/>
      <c r="K48"/>
      <c r="L48" s="30"/>
    </row>
    <row r="49" spans="5:11" ht="12.75">
      <c r="E49" s="1"/>
      <c r="F49" s="1"/>
      <c r="G49" s="1"/>
      <c r="H49" s="1"/>
      <c r="I49" s="1"/>
      <c r="J49" s="1"/>
      <c r="K49"/>
    </row>
    <row r="50" spans="5:11" ht="12.75">
      <c r="E50" s="1"/>
      <c r="F50" s="1"/>
      <c r="G50" s="1"/>
      <c r="H50" s="1"/>
      <c r="I50" s="1"/>
      <c r="J50" s="1"/>
      <c r="K50"/>
    </row>
    <row r="51" spans="5:11" ht="12.75">
      <c r="E51" s="1"/>
      <c r="F51" s="1"/>
      <c r="G51" s="1"/>
      <c r="H51" s="1"/>
      <c r="I51" s="1"/>
      <c r="J51" s="1"/>
      <c r="K51"/>
    </row>
    <row r="52" spans="5:11" ht="12.75">
      <c r="E52" s="1"/>
      <c r="F52" s="1"/>
      <c r="G52" s="1"/>
      <c r="H52" s="1"/>
      <c r="I52" s="1"/>
      <c r="J52" s="1"/>
      <c r="K52"/>
    </row>
    <row r="53" spans="5:11" ht="12.75">
      <c r="E53" s="1"/>
      <c r="F53" s="1"/>
      <c r="G53" s="1"/>
      <c r="H53" s="1"/>
      <c r="I53" s="1"/>
      <c r="J53" s="1"/>
      <c r="K53"/>
    </row>
    <row r="54" spans="5:11" ht="12.75">
      <c r="E54" s="1"/>
      <c r="F54" s="1"/>
      <c r="G54" s="1"/>
      <c r="H54" s="1"/>
      <c r="I54" s="1"/>
      <c r="J54" s="1"/>
      <c r="K54"/>
    </row>
    <row r="55" spans="5:11" ht="12.75">
      <c r="E55" s="1"/>
      <c r="F55" s="1"/>
      <c r="G55" s="1"/>
      <c r="H55" s="1"/>
      <c r="I55" s="1"/>
      <c r="J55" s="1"/>
      <c r="K55"/>
    </row>
    <row r="56" spans="5:11" ht="12.75">
      <c r="E56" s="1"/>
      <c r="F56" s="1"/>
      <c r="G56" s="1"/>
      <c r="H56" s="1"/>
      <c r="I56" s="1"/>
      <c r="J56" s="1"/>
      <c r="K56"/>
    </row>
    <row r="57" spans="5:11" ht="12.75">
      <c r="E57" s="1"/>
      <c r="F57" s="1"/>
      <c r="G57" s="1"/>
      <c r="H57" s="1"/>
      <c r="I57" s="1"/>
      <c r="J57" s="1"/>
      <c r="K57"/>
    </row>
    <row r="58" spans="5:11" ht="12.75">
      <c r="E58" s="1"/>
      <c r="F58" s="1"/>
      <c r="G58" s="1"/>
      <c r="H58" s="1"/>
      <c r="I58" s="1"/>
      <c r="J58" s="1"/>
      <c r="K58"/>
    </row>
    <row r="59" spans="5:11" ht="12.75">
      <c r="E59" s="1"/>
      <c r="F59" s="1"/>
      <c r="G59" s="1"/>
      <c r="H59" s="1"/>
      <c r="I59" s="1"/>
      <c r="J59" s="1"/>
      <c r="K59"/>
    </row>
    <row r="60" spans="5:11" ht="12.75">
      <c r="E60" s="1"/>
      <c r="F60" s="1"/>
      <c r="G60" s="1"/>
      <c r="H60" s="1"/>
      <c r="I60" s="1"/>
      <c r="J60" s="1"/>
      <c r="K60"/>
    </row>
    <row r="61" spans="5:11" ht="12.75">
      <c r="E61" s="1"/>
      <c r="F61" s="1"/>
      <c r="G61" s="1"/>
      <c r="H61" s="1"/>
      <c r="I61" s="1"/>
      <c r="J61" s="1"/>
      <c r="K61"/>
    </row>
    <row r="62" spans="5:11" ht="12.75">
      <c r="E62" s="1"/>
      <c r="F62" s="1"/>
      <c r="G62" s="1"/>
      <c r="H62" s="1"/>
      <c r="I62" s="1"/>
      <c r="J62" s="1"/>
      <c r="K62"/>
    </row>
    <row r="63" spans="5:11" ht="12.75">
      <c r="E63" s="1"/>
      <c r="F63" s="1"/>
      <c r="G63" s="1"/>
      <c r="H63" s="1"/>
      <c r="I63" s="1"/>
      <c r="J63" s="1"/>
      <c r="K63"/>
    </row>
    <row r="64" spans="5:11" ht="12.75">
      <c r="E64" s="1"/>
      <c r="F64" s="1"/>
      <c r="G64" s="1"/>
      <c r="H64" s="1"/>
      <c r="I64" s="1"/>
      <c r="J64" s="1"/>
      <c r="K64"/>
    </row>
    <row r="65" spans="5:11" ht="12.75">
      <c r="E65" s="1"/>
      <c r="F65" s="1"/>
      <c r="G65" s="1"/>
      <c r="H65" s="1"/>
      <c r="I65" s="1"/>
      <c r="J65" s="1"/>
      <c r="K65"/>
    </row>
    <row r="66" spans="5:11" ht="12.75">
      <c r="E66" s="1"/>
      <c r="F66" s="1"/>
      <c r="G66" s="1"/>
      <c r="H66" s="1"/>
      <c r="I66" s="1"/>
      <c r="J66" s="1"/>
      <c r="K66"/>
    </row>
    <row r="67" spans="5:11" ht="12.75">
      <c r="E67" s="1"/>
      <c r="F67" s="1"/>
      <c r="G67" s="1"/>
      <c r="H67" s="1"/>
      <c r="I67" s="1"/>
      <c r="J67" s="1"/>
      <c r="K67"/>
    </row>
    <row r="68" spans="5:11" ht="12.75">
      <c r="E68" s="1"/>
      <c r="F68" s="1"/>
      <c r="G68" s="1"/>
      <c r="H68" s="1"/>
      <c r="I68" s="1"/>
      <c r="J68" s="1"/>
      <c r="K68"/>
    </row>
    <row r="69" spans="5:11" ht="12.75">
      <c r="E69" s="1"/>
      <c r="F69" s="1"/>
      <c r="G69" s="1"/>
      <c r="H69" s="1"/>
      <c r="I69" s="1"/>
      <c r="J69" s="1"/>
      <c r="K69"/>
    </row>
    <row r="70" spans="5:11" ht="12.75">
      <c r="E70" s="1"/>
      <c r="F70" s="1"/>
      <c r="G70" s="1"/>
      <c r="H70" s="1"/>
      <c r="I70" s="1"/>
      <c r="J70" s="1"/>
      <c r="K70"/>
    </row>
    <row r="71" spans="5:11" ht="12.75">
      <c r="E71" s="1"/>
      <c r="F71" s="1"/>
      <c r="G71" s="1"/>
      <c r="H71" s="1"/>
      <c r="I71" s="1"/>
      <c r="J71" s="1"/>
      <c r="K71"/>
    </row>
    <row r="72" spans="5:11" ht="12.75">
      <c r="E72" s="1"/>
      <c r="F72" s="1"/>
      <c r="G72" s="1"/>
      <c r="H72" s="1"/>
      <c r="I72" s="1"/>
      <c r="J72" s="1"/>
      <c r="K72"/>
    </row>
    <row r="73" spans="5:11" ht="12.75">
      <c r="E73" s="1"/>
      <c r="F73" s="1"/>
      <c r="G73" s="1"/>
      <c r="H73" s="1"/>
      <c r="I73" s="1"/>
      <c r="J73" s="1"/>
      <c r="K73"/>
    </row>
    <row r="74" spans="5:11" ht="12.75">
      <c r="E74" s="1"/>
      <c r="F74" s="1"/>
      <c r="G74" s="1"/>
      <c r="H74" s="1"/>
      <c r="I74" s="1"/>
      <c r="J74" s="1"/>
      <c r="K74"/>
    </row>
    <row r="75" spans="5:11" ht="12.75">
      <c r="E75" s="1"/>
      <c r="F75" s="1"/>
      <c r="G75" s="1"/>
      <c r="H75" s="1"/>
      <c r="I75" s="1"/>
      <c r="J75" s="1"/>
      <c r="K75"/>
    </row>
    <row r="76" spans="5:11" ht="12.75">
      <c r="E76" s="1"/>
      <c r="F76" s="1"/>
      <c r="G76" s="1"/>
      <c r="H76" s="1"/>
      <c r="I76" s="1"/>
      <c r="J76" s="1"/>
      <c r="K76"/>
    </row>
    <row r="77" spans="5:11" ht="12.75">
      <c r="E77" s="1"/>
      <c r="F77" s="1"/>
      <c r="G77" s="1"/>
      <c r="H77" s="1"/>
      <c r="I77" s="1"/>
      <c r="J77" s="1"/>
      <c r="K77"/>
    </row>
    <row r="78" spans="5:11" ht="12.75">
      <c r="E78" s="1"/>
      <c r="F78" s="1"/>
      <c r="G78" s="1"/>
      <c r="H78" s="1"/>
      <c r="I78" s="1"/>
      <c r="J78" s="1"/>
      <c r="K78"/>
    </row>
    <row r="79" spans="5:11" ht="12.75">
      <c r="E79" s="1"/>
      <c r="F79" s="1"/>
      <c r="G79" s="1"/>
      <c r="H79" s="1"/>
      <c r="I79" s="1"/>
      <c r="J79" s="1"/>
      <c r="K79"/>
    </row>
    <row r="80" spans="5:11" ht="12.75">
      <c r="E80" s="1"/>
      <c r="F80" s="1"/>
      <c r="G80" s="1"/>
      <c r="H80" s="1"/>
      <c r="I80" s="1"/>
      <c r="J80" s="1"/>
      <c r="K80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3"/>
  <headerFooter alignWithMargins="0"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B1:Z3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8.421875" style="0" customWidth="1"/>
    <col min="3" max="3" width="2.28125" style="5" customWidth="1"/>
    <col min="4" max="5" width="9.140625" style="5" customWidth="1"/>
    <col min="6" max="7" width="9.140625" style="52" customWidth="1"/>
    <col min="8" max="8" width="3.00390625" style="52" customWidth="1"/>
    <col min="9" max="10" width="9.140625" style="52" customWidth="1"/>
    <col min="11" max="11" width="9.140625" style="80" customWidth="1"/>
    <col min="12" max="16384" width="8.8515625" style="0" customWidth="1"/>
  </cols>
  <sheetData>
    <row r="1" spans="14:26" ht="12.75"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spans="2:26" ht="15">
      <c r="B2" s="24" t="s">
        <v>105</v>
      </c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</row>
    <row r="3" spans="2:26" ht="15">
      <c r="B3" s="24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4:26" ht="12.75"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2:26" ht="12.75">
      <c r="B5" t="s">
        <v>519</v>
      </c>
      <c r="C5"/>
      <c r="D5"/>
      <c r="E5"/>
      <c r="K5" s="52"/>
      <c r="L5" s="3"/>
      <c r="N5" s="325"/>
      <c r="O5" s="325"/>
      <c r="P5" s="325"/>
      <c r="Q5" s="62"/>
      <c r="R5" s="62"/>
      <c r="S5" s="62"/>
      <c r="T5" s="62"/>
      <c r="U5" s="62"/>
      <c r="V5" s="62"/>
      <c r="W5" s="62"/>
      <c r="X5" s="62"/>
      <c r="Y5" s="325"/>
      <c r="Z5" s="325"/>
    </row>
    <row r="6" spans="2:26" ht="13.5" thickBot="1">
      <c r="B6" s="40" t="s">
        <v>680</v>
      </c>
      <c r="C6" s="40"/>
      <c r="D6" s="328" t="s">
        <v>60</v>
      </c>
      <c r="E6" s="328" t="s">
        <v>61</v>
      </c>
      <c r="F6" s="340" t="s">
        <v>62</v>
      </c>
      <c r="G6" s="329" t="s">
        <v>63</v>
      </c>
      <c r="H6" s="329"/>
      <c r="I6" s="329" t="s">
        <v>64</v>
      </c>
      <c r="J6" s="329" t="s">
        <v>65</v>
      </c>
      <c r="K6" s="329" t="s">
        <v>66</v>
      </c>
      <c r="L6" s="3"/>
      <c r="N6" s="325"/>
      <c r="O6" s="325"/>
      <c r="P6" s="326"/>
      <c r="Q6" s="341"/>
      <c r="R6" s="341"/>
      <c r="S6" s="341"/>
      <c r="T6" s="341"/>
      <c r="U6" s="341"/>
      <c r="V6" s="28"/>
      <c r="W6" s="28"/>
      <c r="X6" s="28"/>
      <c r="Y6" s="325"/>
      <c r="Z6" s="325"/>
    </row>
    <row r="7" spans="2:26" ht="13.5" thickTop="1">
      <c r="B7" s="314" t="s">
        <v>67</v>
      </c>
      <c r="C7" s="304"/>
      <c r="D7" s="383">
        <v>6.08</v>
      </c>
      <c r="E7" s="342">
        <v>5.99</v>
      </c>
      <c r="F7" s="52">
        <v>5.31</v>
      </c>
      <c r="G7" s="52">
        <v>5.931125122222222</v>
      </c>
      <c r="H7" s="343"/>
      <c r="I7" s="81">
        <f>AVERAGE(D7:E7)</f>
        <v>6.035</v>
      </c>
      <c r="J7" s="52">
        <f>AVERAGE(D7:F7)</f>
        <v>5.793333333333333</v>
      </c>
      <c r="K7" s="81">
        <f>AVERAGE(D7:G7)</f>
        <v>5.8277812805555556</v>
      </c>
      <c r="L7" s="3"/>
      <c r="N7" s="319"/>
      <c r="O7" s="319"/>
      <c r="P7" s="336"/>
      <c r="Q7" s="62"/>
      <c r="R7" s="62"/>
      <c r="S7" s="62"/>
      <c r="T7" s="62"/>
      <c r="U7" s="344"/>
      <c r="V7" s="62"/>
      <c r="W7" s="62"/>
      <c r="X7" s="62"/>
      <c r="Y7" s="325"/>
      <c r="Z7" s="325"/>
    </row>
    <row r="8" spans="2:26" ht="12.75">
      <c r="B8" s="314" t="s">
        <v>68</v>
      </c>
      <c r="C8" s="345"/>
      <c r="D8" s="383">
        <v>5.13</v>
      </c>
      <c r="E8" s="342">
        <v>5.98</v>
      </c>
      <c r="F8" s="52">
        <v>5.52</v>
      </c>
      <c r="G8" s="52">
        <v>5.470501044444444</v>
      </c>
      <c r="I8" s="81">
        <f aca="true" t="shared" si="0" ref="I8:I25">AVERAGE(D8:E8)</f>
        <v>5.555</v>
      </c>
      <c r="J8" s="52">
        <f>AVERAGE(D8:F8)</f>
        <v>5.543333333333333</v>
      </c>
      <c r="K8" s="81">
        <f>AVERAGE(D8:G8)</f>
        <v>5.525125261111111</v>
      </c>
      <c r="N8" s="319"/>
      <c r="O8" s="334"/>
      <c r="P8" s="334"/>
      <c r="Q8" s="62"/>
      <c r="R8" s="62"/>
      <c r="S8" s="62"/>
      <c r="T8" s="62"/>
      <c r="U8" s="62"/>
      <c r="V8" s="62"/>
      <c r="W8" s="62"/>
      <c r="X8" s="62"/>
      <c r="Y8" s="325"/>
      <c r="Z8" s="325"/>
    </row>
    <row r="9" spans="2:26" ht="12.75">
      <c r="B9" s="314" t="s">
        <v>149</v>
      </c>
      <c r="C9" s="345"/>
      <c r="D9" s="383">
        <v>6.25</v>
      </c>
      <c r="E9" s="342">
        <v>5.76</v>
      </c>
      <c r="F9" s="52">
        <v>5.32</v>
      </c>
      <c r="G9" s="81">
        <v>5.1930064555555555</v>
      </c>
      <c r="I9" s="81">
        <f t="shared" si="0"/>
        <v>6.005</v>
      </c>
      <c r="J9" s="52">
        <f>AVERAGE(D9:F9)</f>
        <v>5.776666666666666</v>
      </c>
      <c r="K9" s="81">
        <f>AVERAGE(D9:G9)</f>
        <v>5.630751613888888</v>
      </c>
      <c r="N9" s="319"/>
      <c r="O9" s="334"/>
      <c r="P9" s="334"/>
      <c r="Q9" s="62"/>
      <c r="R9" s="62"/>
      <c r="S9" s="62"/>
      <c r="T9" s="62"/>
      <c r="U9" s="62"/>
      <c r="V9" s="62"/>
      <c r="W9" s="62"/>
      <c r="X9" s="62"/>
      <c r="Y9" s="325"/>
      <c r="Z9" s="325"/>
    </row>
    <row r="10" spans="2:26" ht="12.75">
      <c r="B10" s="316" t="s">
        <v>151</v>
      </c>
      <c r="C10" s="346"/>
      <c r="D10" s="384">
        <v>5.7</v>
      </c>
      <c r="E10" s="347">
        <v>6.44</v>
      </c>
      <c r="F10" s="53">
        <v>5.26</v>
      </c>
      <c r="G10" s="53">
        <v>6.1393069777777765</v>
      </c>
      <c r="H10" s="53"/>
      <c r="I10" s="53">
        <f t="shared" si="0"/>
        <v>6.07</v>
      </c>
      <c r="J10" s="53">
        <f>AVERAGE(D10:F10)</f>
        <v>5.8</v>
      </c>
      <c r="K10" s="53">
        <f>AVERAGE(D10:G10)</f>
        <v>5.884826744444444</v>
      </c>
      <c r="N10" s="321"/>
      <c r="O10" s="348"/>
      <c r="P10" s="348"/>
      <c r="Q10" s="62"/>
      <c r="R10" s="62"/>
      <c r="S10" s="62"/>
      <c r="T10" s="62"/>
      <c r="U10" s="62"/>
      <c r="V10" s="62"/>
      <c r="W10" s="62"/>
      <c r="X10" s="62"/>
      <c r="Y10" s="325"/>
      <c r="Z10" s="325"/>
    </row>
    <row r="11" spans="2:26" ht="12.75">
      <c r="B11" s="319" t="s">
        <v>102</v>
      </c>
      <c r="D11" s="52">
        <v>5.25</v>
      </c>
      <c r="E11" s="339">
        <v>5.42</v>
      </c>
      <c r="I11" s="52">
        <f t="shared" si="0"/>
        <v>5.335</v>
      </c>
      <c r="K11" s="52"/>
      <c r="N11" s="319"/>
      <c r="O11" s="62"/>
      <c r="P11" s="62"/>
      <c r="Q11" s="62"/>
      <c r="R11" s="62"/>
      <c r="S11" s="62"/>
      <c r="T11" s="62"/>
      <c r="U11" s="62"/>
      <c r="V11" s="62"/>
      <c r="W11" s="62"/>
      <c r="X11" s="28"/>
      <c r="Y11" s="325"/>
      <c r="Z11" s="325"/>
    </row>
    <row r="12" spans="2:26" ht="12.75">
      <c r="B12" s="293" t="s">
        <v>744</v>
      </c>
      <c r="C12" s="331"/>
      <c r="D12" s="385">
        <v>5.79</v>
      </c>
      <c r="E12" s="349">
        <v>5.24</v>
      </c>
      <c r="F12" s="81">
        <v>4.92</v>
      </c>
      <c r="G12" s="81">
        <v>4.51</v>
      </c>
      <c r="H12" s="81"/>
      <c r="I12" s="81">
        <f t="shared" si="0"/>
        <v>5.515000000000001</v>
      </c>
      <c r="J12" s="81">
        <f>AVERAGE(D12:F12)</f>
        <v>5.316666666666667</v>
      </c>
      <c r="K12" s="81">
        <f>AVERAGE(D12:G12)</f>
        <v>5.115</v>
      </c>
      <c r="L12" s="30"/>
      <c r="N12" s="321"/>
      <c r="O12" s="334"/>
      <c r="P12" s="334"/>
      <c r="Q12" s="62"/>
      <c r="R12" s="62"/>
      <c r="S12" s="62"/>
      <c r="T12" s="62"/>
      <c r="U12" s="62"/>
      <c r="V12" s="62"/>
      <c r="W12" s="62"/>
      <c r="X12" s="62"/>
      <c r="Y12" s="325"/>
      <c r="Z12" s="325"/>
    </row>
    <row r="13" spans="2:26" ht="12.75">
      <c r="B13" s="293" t="s">
        <v>659</v>
      </c>
      <c r="C13" s="331"/>
      <c r="D13" s="385">
        <v>6.35</v>
      </c>
      <c r="E13" s="349">
        <v>6.42</v>
      </c>
      <c r="F13" s="81"/>
      <c r="G13" s="81"/>
      <c r="H13" s="81"/>
      <c r="I13" s="81">
        <f t="shared" si="0"/>
        <v>6.385</v>
      </c>
      <c r="J13" s="81"/>
      <c r="K13" s="81"/>
      <c r="L13" s="30"/>
      <c r="N13" s="321"/>
      <c r="O13" s="334"/>
      <c r="P13" s="334"/>
      <c r="Q13" s="62"/>
      <c r="R13" s="62"/>
      <c r="S13" s="62"/>
      <c r="T13" s="62"/>
      <c r="U13" s="62"/>
      <c r="V13" s="62"/>
      <c r="W13" s="62"/>
      <c r="X13" s="62"/>
      <c r="Y13" s="325"/>
      <c r="Z13" s="325"/>
    </row>
    <row r="14" spans="2:26" ht="12.75">
      <c r="B14" s="320" t="s">
        <v>660</v>
      </c>
      <c r="C14" s="335"/>
      <c r="D14" s="386">
        <v>6.35</v>
      </c>
      <c r="E14" s="350">
        <v>6.61</v>
      </c>
      <c r="F14" s="53"/>
      <c r="G14" s="53"/>
      <c r="H14" s="53"/>
      <c r="I14" s="53">
        <f t="shared" si="0"/>
        <v>6.48</v>
      </c>
      <c r="J14" s="53"/>
      <c r="K14" s="53"/>
      <c r="L14" s="30"/>
      <c r="N14" s="321"/>
      <c r="O14" s="334"/>
      <c r="P14" s="334"/>
      <c r="Q14" s="62"/>
      <c r="R14" s="62"/>
      <c r="S14" s="62"/>
      <c r="T14" s="62"/>
      <c r="U14" s="62"/>
      <c r="V14" s="62"/>
      <c r="W14" s="62"/>
      <c r="X14" s="62"/>
      <c r="Y14" s="325"/>
      <c r="Z14" s="325"/>
    </row>
    <row r="15" spans="2:26" ht="12.75">
      <c r="B15" s="293" t="s">
        <v>481</v>
      </c>
      <c r="C15" s="351"/>
      <c r="D15" s="387">
        <v>6.89</v>
      </c>
      <c r="E15" s="352">
        <v>6.71</v>
      </c>
      <c r="F15" s="81"/>
      <c r="G15" s="81"/>
      <c r="H15" s="81"/>
      <c r="I15" s="81">
        <f t="shared" si="0"/>
        <v>6.8</v>
      </c>
      <c r="J15" s="81"/>
      <c r="K15" s="81"/>
      <c r="L15" s="30"/>
      <c r="N15" s="321"/>
      <c r="O15" s="348"/>
      <c r="P15" s="348"/>
      <c r="Q15" s="62"/>
      <c r="R15" s="62"/>
      <c r="S15" s="62"/>
      <c r="T15" s="62"/>
      <c r="U15" s="62"/>
      <c r="V15" s="62"/>
      <c r="W15" s="62"/>
      <c r="X15" s="62"/>
      <c r="Y15" s="325"/>
      <c r="Z15" s="325"/>
    </row>
    <row r="16" spans="2:26" ht="12.75">
      <c r="B16" s="293" t="s">
        <v>482</v>
      </c>
      <c r="C16" s="331"/>
      <c r="D16" s="385">
        <v>4.91</v>
      </c>
      <c r="E16" s="349">
        <v>4.94</v>
      </c>
      <c r="F16" s="81"/>
      <c r="G16" s="81"/>
      <c r="H16" s="81"/>
      <c r="I16" s="81">
        <f t="shared" si="0"/>
        <v>4.925000000000001</v>
      </c>
      <c r="J16" s="81"/>
      <c r="K16" s="81"/>
      <c r="L16" s="30"/>
      <c r="N16" s="321"/>
      <c r="O16" s="334"/>
      <c r="P16" s="334"/>
      <c r="Q16" s="62"/>
      <c r="R16" s="62"/>
      <c r="S16" s="62"/>
      <c r="T16" s="62"/>
      <c r="U16" s="62"/>
      <c r="V16" s="62"/>
      <c r="W16" s="62"/>
      <c r="X16" s="28"/>
      <c r="Y16" s="325"/>
      <c r="Z16" s="325"/>
    </row>
    <row r="17" spans="2:26" ht="12.75">
      <c r="B17" s="293" t="s">
        <v>485</v>
      </c>
      <c r="C17" s="345"/>
      <c r="D17" s="383">
        <v>5.16</v>
      </c>
      <c r="E17" s="349">
        <v>6.19</v>
      </c>
      <c r="I17" s="81">
        <f t="shared" si="0"/>
        <v>5.675000000000001</v>
      </c>
      <c r="K17" s="52"/>
      <c r="N17" s="321"/>
      <c r="O17" s="334"/>
      <c r="P17" s="334"/>
      <c r="Q17" s="62"/>
      <c r="R17" s="62"/>
      <c r="S17" s="62"/>
      <c r="T17" s="62"/>
      <c r="U17" s="62"/>
      <c r="V17" s="62"/>
      <c r="W17" s="62"/>
      <c r="X17" s="28"/>
      <c r="Y17" s="325"/>
      <c r="Z17" s="325"/>
    </row>
    <row r="18" spans="2:26" ht="12.75">
      <c r="B18" s="320" t="s">
        <v>483</v>
      </c>
      <c r="C18" s="42"/>
      <c r="D18" s="53">
        <v>5.44</v>
      </c>
      <c r="E18" s="353">
        <v>4.66</v>
      </c>
      <c r="F18" s="353"/>
      <c r="G18" s="53"/>
      <c r="H18" s="53"/>
      <c r="I18" s="53">
        <f t="shared" si="0"/>
        <v>5.050000000000001</v>
      </c>
      <c r="J18" s="53"/>
      <c r="K18" s="53"/>
      <c r="N18" s="319"/>
      <c r="O18" s="62"/>
      <c r="P18" s="62"/>
      <c r="Q18" s="62"/>
      <c r="R18" s="62"/>
      <c r="S18" s="62"/>
      <c r="T18" s="62"/>
      <c r="U18" s="62"/>
      <c r="V18" s="62"/>
      <c r="W18" s="62"/>
      <c r="X18" s="28"/>
      <c r="Y18" s="325"/>
      <c r="Z18" s="325"/>
    </row>
    <row r="19" spans="2:26" ht="12.75">
      <c r="B19" s="293" t="s">
        <v>484</v>
      </c>
      <c r="D19" s="52">
        <v>5.77</v>
      </c>
      <c r="E19" s="339">
        <v>5.99</v>
      </c>
      <c r="F19" s="339"/>
      <c r="I19" s="52">
        <f t="shared" si="0"/>
        <v>5.88</v>
      </c>
      <c r="K19" s="52"/>
      <c r="N19" s="321"/>
      <c r="O19" s="62"/>
      <c r="P19" s="62"/>
      <c r="Q19" s="62"/>
      <c r="R19" s="62"/>
      <c r="S19" s="62"/>
      <c r="T19" s="62"/>
      <c r="U19" s="62"/>
      <c r="V19" s="62"/>
      <c r="W19" s="62"/>
      <c r="X19" s="28"/>
      <c r="Y19" s="325"/>
      <c r="Z19" s="325"/>
    </row>
    <row r="20" spans="2:26" ht="12.75">
      <c r="B20" s="293" t="s">
        <v>486</v>
      </c>
      <c r="D20" s="52">
        <v>4.69</v>
      </c>
      <c r="E20" s="339">
        <v>4.95</v>
      </c>
      <c r="F20" s="339"/>
      <c r="I20" s="52">
        <f t="shared" si="0"/>
        <v>4.82</v>
      </c>
      <c r="K20" s="52"/>
      <c r="N20" s="321"/>
      <c r="O20" s="62"/>
      <c r="P20" s="62"/>
      <c r="Q20" s="62"/>
      <c r="R20" s="62"/>
      <c r="S20" s="62"/>
      <c r="T20" s="62"/>
      <c r="U20" s="62"/>
      <c r="V20" s="62"/>
      <c r="W20" s="62"/>
      <c r="X20" s="28"/>
      <c r="Y20" s="325"/>
      <c r="Z20" s="325"/>
    </row>
    <row r="21" spans="2:26" ht="12.75">
      <c r="B21" s="293" t="s">
        <v>487</v>
      </c>
      <c r="D21" s="52">
        <v>5.56</v>
      </c>
      <c r="E21" s="349">
        <v>5.19</v>
      </c>
      <c r="F21" s="339"/>
      <c r="I21" s="52">
        <f t="shared" si="0"/>
        <v>5.375</v>
      </c>
      <c r="K21" s="52"/>
      <c r="N21" s="321"/>
      <c r="O21" s="334"/>
      <c r="P21" s="334"/>
      <c r="Q21" s="62"/>
      <c r="R21" s="62"/>
      <c r="S21" s="62"/>
      <c r="T21" s="62"/>
      <c r="U21" s="62"/>
      <c r="V21" s="62"/>
      <c r="W21" s="62"/>
      <c r="X21" s="28"/>
      <c r="Y21" s="325"/>
      <c r="Z21" s="325"/>
    </row>
    <row r="22" spans="2:26" ht="12.75">
      <c r="B22" s="320" t="s">
        <v>488</v>
      </c>
      <c r="C22" s="42"/>
      <c r="D22" s="53">
        <v>6.82</v>
      </c>
      <c r="E22" s="53">
        <v>6.79</v>
      </c>
      <c r="F22" s="353"/>
      <c r="G22" s="53"/>
      <c r="H22" s="53"/>
      <c r="I22" s="53">
        <f t="shared" si="0"/>
        <v>6.805</v>
      </c>
      <c r="J22" s="53"/>
      <c r="K22" s="53"/>
      <c r="N22" s="321"/>
      <c r="O22" s="28"/>
      <c r="P22" s="354"/>
      <c r="Q22" s="325"/>
      <c r="R22" s="325"/>
      <c r="S22" s="325"/>
      <c r="T22" s="325"/>
      <c r="U22" s="325"/>
      <c r="V22" s="325"/>
      <c r="W22" s="325"/>
      <c r="X22" s="325"/>
      <c r="Y22" s="325"/>
      <c r="Z22" s="325"/>
    </row>
    <row r="23" spans="2:26" ht="12.75">
      <c r="B23" s="293" t="s">
        <v>489</v>
      </c>
      <c r="D23" s="52">
        <v>5.73</v>
      </c>
      <c r="E23" s="52">
        <v>5.38</v>
      </c>
      <c r="I23" s="52">
        <f t="shared" si="0"/>
        <v>5.555</v>
      </c>
      <c r="K23" s="52"/>
      <c r="N23" s="321"/>
      <c r="O23" s="28"/>
      <c r="P23" s="354"/>
      <c r="Q23" s="325"/>
      <c r="R23" s="325"/>
      <c r="S23" s="325"/>
      <c r="T23" s="325"/>
      <c r="U23" s="325"/>
      <c r="V23" s="325"/>
      <c r="W23" s="325"/>
      <c r="X23" s="325"/>
      <c r="Y23" s="325"/>
      <c r="Z23" s="325"/>
    </row>
    <row r="24" spans="2:26" ht="12.75">
      <c r="B24" s="293" t="s">
        <v>490</v>
      </c>
      <c r="D24" s="52">
        <v>7.23</v>
      </c>
      <c r="E24" s="52">
        <v>7.22</v>
      </c>
      <c r="I24" s="52">
        <f t="shared" si="0"/>
        <v>7.225</v>
      </c>
      <c r="K24" s="52"/>
      <c r="N24" s="319"/>
      <c r="O24" s="28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</row>
    <row r="25" spans="2:16" ht="12.75">
      <c r="B25" s="293" t="s">
        <v>496</v>
      </c>
      <c r="D25" s="52">
        <v>5.49</v>
      </c>
      <c r="E25" s="52">
        <v>5.71</v>
      </c>
      <c r="I25" s="52">
        <f t="shared" si="0"/>
        <v>5.6</v>
      </c>
      <c r="K25" s="52"/>
      <c r="N25" s="314"/>
      <c r="O25" s="12"/>
      <c r="P25" s="81"/>
    </row>
    <row r="26" spans="14:16" ht="12.75">
      <c r="N26" s="314"/>
      <c r="O26" s="12"/>
      <c r="P26" s="81"/>
    </row>
    <row r="27" spans="14:16" ht="12.75">
      <c r="N27" s="314"/>
      <c r="O27" s="12"/>
      <c r="P27" s="30"/>
    </row>
    <row r="28" spans="14:16" ht="12.75">
      <c r="N28" s="314"/>
      <c r="O28" s="12"/>
      <c r="P28" s="30"/>
    </row>
    <row r="29" spans="14:16" ht="12.75">
      <c r="N29" s="314"/>
      <c r="O29" s="12"/>
      <c r="P29" s="30"/>
    </row>
    <row r="30" spans="14:16" ht="12.75">
      <c r="N30" s="321"/>
      <c r="O30" s="12"/>
      <c r="P30" s="81"/>
    </row>
    <row r="31" spans="14:16" ht="12.75">
      <c r="N31" s="321"/>
      <c r="O31" s="12"/>
      <c r="P31" s="81"/>
    </row>
    <row r="32" spans="14:16" ht="12.75">
      <c r="N32" s="321"/>
      <c r="O32" s="12"/>
      <c r="P32" s="81"/>
    </row>
    <row r="33" spans="14:16" ht="12.75">
      <c r="N33" s="321"/>
      <c r="O33" s="12"/>
      <c r="P33" s="81"/>
    </row>
    <row r="34" spans="14:16" ht="12.75">
      <c r="N34" s="314"/>
      <c r="O34" s="12"/>
      <c r="P34" s="30"/>
    </row>
    <row r="35" spans="14:16" ht="12.75">
      <c r="N35" s="321"/>
      <c r="O35" s="12"/>
      <c r="P35" s="81"/>
    </row>
    <row r="36" spans="14:16" ht="12.75">
      <c r="N36" s="321"/>
      <c r="O36" s="12"/>
      <c r="P36" s="81"/>
    </row>
    <row r="37" spans="14:16" ht="12.75">
      <c r="N37" s="321"/>
      <c r="O37" s="12"/>
      <c r="P37" s="81"/>
    </row>
    <row r="38" spans="14:16" ht="12.75">
      <c r="N38" s="314"/>
      <c r="O38" s="12"/>
      <c r="P38" s="30"/>
    </row>
    <row r="39" spans="14:16" ht="12.75">
      <c r="N39" s="30"/>
      <c r="O39" s="30"/>
      <c r="P39" s="30"/>
    </row>
  </sheetData>
  <printOptions horizontalCentered="1" verticalCentered="1"/>
  <pageMargins left="0.5" right="0.5" top="1" bottom="1" header="0.5" footer="0.5"/>
  <pageSetup horizontalDpi="600" verticalDpi="600" orientation="landscape"/>
  <headerFooter alignWithMargins="0"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Q8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8515625" style="1" customWidth="1"/>
    <col min="3" max="3" width="1.7109375" style="0" customWidth="1"/>
    <col min="4" max="4" width="22.7109375" style="0" customWidth="1"/>
    <col min="5" max="5" width="1.421875" style="0" customWidth="1"/>
    <col min="6" max="6" width="10.421875" style="5" customWidth="1"/>
    <col min="7" max="7" width="1.28515625" style="5" customWidth="1"/>
    <col min="8" max="8" width="10.7109375" style="5" customWidth="1"/>
    <col min="9" max="9" width="1.1484375" style="5" customWidth="1"/>
    <col min="10" max="12" width="9.140625" style="5" customWidth="1"/>
    <col min="13" max="16384" width="8.8515625" style="0" customWidth="1"/>
  </cols>
  <sheetData>
    <row r="1" ht="15">
      <c r="B1" s="27" t="s">
        <v>28</v>
      </c>
    </row>
    <row r="2" ht="15">
      <c r="D2" s="57" t="s">
        <v>905</v>
      </c>
    </row>
    <row r="4" spans="6:8" ht="12.75">
      <c r="F4" s="5" t="s">
        <v>678</v>
      </c>
      <c r="H4" s="5" t="s">
        <v>678</v>
      </c>
    </row>
    <row r="5" spans="6:8" ht="12.75">
      <c r="F5" s="5" t="s">
        <v>104</v>
      </c>
      <c r="H5" s="5" t="s">
        <v>104</v>
      </c>
    </row>
    <row r="6" spans="2:12" ht="12.75">
      <c r="B6" s="1" t="s">
        <v>518</v>
      </c>
      <c r="D6" t="s">
        <v>519</v>
      </c>
      <c r="F6" s="5" t="s">
        <v>728</v>
      </c>
      <c r="H6" s="5" t="s">
        <v>728</v>
      </c>
      <c r="J6" s="5" t="s">
        <v>591</v>
      </c>
      <c r="K6" s="5" t="s">
        <v>597</v>
      </c>
      <c r="L6" s="5" t="s">
        <v>771</v>
      </c>
    </row>
    <row r="7" spans="2:12" ht="13.5" thickBot="1">
      <c r="B7" s="41" t="s">
        <v>679</v>
      </c>
      <c r="C7" s="40"/>
      <c r="D7" s="40" t="s">
        <v>680</v>
      </c>
      <c r="E7" s="40"/>
      <c r="F7" s="46" t="s">
        <v>599</v>
      </c>
      <c r="G7" s="46"/>
      <c r="H7" s="46" t="s">
        <v>559</v>
      </c>
      <c r="I7" s="46"/>
      <c r="J7" s="46" t="s">
        <v>564</v>
      </c>
      <c r="K7" s="114" t="s">
        <v>458</v>
      </c>
      <c r="L7" s="46" t="s">
        <v>770</v>
      </c>
    </row>
    <row r="8" spans="2:17" ht="13.5" thickTop="1">
      <c r="B8" s="294">
        <v>1</v>
      </c>
      <c r="C8" s="288"/>
      <c r="D8" s="288" t="s">
        <v>553</v>
      </c>
      <c r="E8" s="1"/>
      <c r="F8" s="81">
        <f aca="true" t="shared" si="0" ref="F8:F43">AVERAGE(J8:L8)</f>
        <v>4.6146284778483855</v>
      </c>
      <c r="G8" s="1"/>
      <c r="H8" s="294">
        <v>28</v>
      </c>
      <c r="I8" s="1"/>
      <c r="J8" s="81">
        <v>3.61</v>
      </c>
      <c r="K8" s="81">
        <v>5.335010359536866</v>
      </c>
      <c r="L8" s="81">
        <v>4.89887507400829</v>
      </c>
      <c r="N8" s="81"/>
      <c r="Q8" s="284"/>
    </row>
    <row r="9" spans="2:17" ht="12.75">
      <c r="B9" s="294">
        <v>2</v>
      </c>
      <c r="C9" s="288"/>
      <c r="D9" s="288" t="s">
        <v>555</v>
      </c>
      <c r="E9" s="1"/>
      <c r="F9" s="81">
        <f t="shared" si="0"/>
        <v>4.564074550550948</v>
      </c>
      <c r="G9" s="1"/>
      <c r="H9" s="294">
        <v>30</v>
      </c>
      <c r="I9" s="1"/>
      <c r="J9" s="81">
        <v>3.3288652482269514</v>
      </c>
      <c r="K9" s="81">
        <v>5.021406565656566</v>
      </c>
      <c r="L9" s="81">
        <v>5.341951837769328</v>
      </c>
      <c r="N9" s="81"/>
      <c r="Q9" s="338"/>
    </row>
    <row r="10" spans="2:17" ht="12.75">
      <c r="B10" s="294">
        <v>3</v>
      </c>
      <c r="C10" s="288"/>
      <c r="D10" s="314" t="s">
        <v>491</v>
      </c>
      <c r="E10" s="1"/>
      <c r="F10" s="81">
        <f t="shared" si="0"/>
        <v>4.739753811949568</v>
      </c>
      <c r="G10" s="1"/>
      <c r="H10" s="1">
        <v>25</v>
      </c>
      <c r="I10" s="1"/>
      <c r="J10" s="81">
        <v>4.7982036685641996</v>
      </c>
      <c r="K10" s="81">
        <v>4.13084649967887</v>
      </c>
      <c r="L10" s="81">
        <v>5.290211267605635</v>
      </c>
      <c r="N10" s="81"/>
      <c r="Q10" s="338"/>
    </row>
    <row r="11" spans="2:17" ht="12.75">
      <c r="B11" s="299">
        <v>4</v>
      </c>
      <c r="C11" s="320"/>
      <c r="D11" s="317" t="s">
        <v>659</v>
      </c>
      <c r="E11" s="13"/>
      <c r="F11" s="53">
        <f t="shared" si="0"/>
        <v>4.812453571803033</v>
      </c>
      <c r="G11" s="13"/>
      <c r="H11" s="13">
        <v>22</v>
      </c>
      <c r="I11" s="13"/>
      <c r="J11" s="53">
        <v>5.03934617629889</v>
      </c>
      <c r="K11" s="53">
        <v>4.417195825659915</v>
      </c>
      <c r="L11" s="53">
        <v>4.980818713450293</v>
      </c>
      <c r="N11" s="81"/>
      <c r="Q11" s="338"/>
    </row>
    <row r="12" spans="2:17" ht="12.75">
      <c r="B12" s="294">
        <v>5</v>
      </c>
      <c r="C12" s="288"/>
      <c r="D12" s="319" t="s">
        <v>660</v>
      </c>
      <c r="E12" s="1"/>
      <c r="F12" s="81">
        <f t="shared" si="0"/>
        <v>4.747204906204907</v>
      </c>
      <c r="G12" s="1"/>
      <c r="H12" s="1">
        <v>24</v>
      </c>
      <c r="I12" s="1"/>
      <c r="J12" s="81">
        <v>4.44</v>
      </c>
      <c r="K12" s="81">
        <v>4.779666666666669</v>
      </c>
      <c r="L12" s="81">
        <v>5.021948051948051</v>
      </c>
      <c r="N12" s="81"/>
      <c r="Q12" s="338"/>
    </row>
    <row r="13" spans="2:17" ht="12.75">
      <c r="B13" s="294">
        <v>6</v>
      </c>
      <c r="D13" s="319" t="s">
        <v>481</v>
      </c>
      <c r="E13" s="1"/>
      <c r="F13" s="81">
        <f t="shared" si="0"/>
        <v>4.973718712613174</v>
      </c>
      <c r="G13" s="1"/>
      <c r="H13" s="1">
        <v>18</v>
      </c>
      <c r="I13" s="1"/>
      <c r="J13" s="81">
        <v>4.656955017301038</v>
      </c>
      <c r="K13" s="81">
        <v>5.423606805293006</v>
      </c>
      <c r="L13" s="81">
        <v>4.840594315245477</v>
      </c>
      <c r="N13" s="81"/>
      <c r="Q13" s="338"/>
    </row>
    <row r="14" spans="2:17" ht="12.75">
      <c r="B14" s="294">
        <v>7</v>
      </c>
      <c r="C14" s="288"/>
      <c r="D14" s="293" t="s">
        <v>791</v>
      </c>
      <c r="E14" s="1"/>
      <c r="F14" s="81">
        <f t="shared" si="0"/>
        <v>5.643791673926305</v>
      </c>
      <c r="G14" s="1"/>
      <c r="H14" s="1">
        <v>2</v>
      </c>
      <c r="I14" s="1"/>
      <c r="J14" s="81">
        <v>6.065108556832693</v>
      </c>
      <c r="K14" s="81">
        <v>5.467311241065627</v>
      </c>
      <c r="L14" s="81">
        <v>5.398955223880596</v>
      </c>
      <c r="N14" s="81"/>
      <c r="Q14" s="338"/>
    </row>
    <row r="15" spans="2:17" ht="12.75">
      <c r="B15" s="299">
        <v>8</v>
      </c>
      <c r="C15" s="320"/>
      <c r="D15" s="320" t="s">
        <v>793</v>
      </c>
      <c r="E15" s="13"/>
      <c r="F15" s="53">
        <f t="shared" si="0"/>
        <v>5.526750131969926</v>
      </c>
      <c r="G15" s="13"/>
      <c r="H15" s="13">
        <v>3</v>
      </c>
      <c r="I15" s="13"/>
      <c r="J15" s="53">
        <v>5.625200225606316</v>
      </c>
      <c r="K15" s="53">
        <v>5.712642447418738</v>
      </c>
      <c r="L15" s="53">
        <v>5.2424077228847255</v>
      </c>
      <c r="N15" s="81"/>
      <c r="Q15" s="338"/>
    </row>
    <row r="16" spans="2:17" ht="12.75">
      <c r="B16" s="294">
        <v>9</v>
      </c>
      <c r="C16" s="288"/>
      <c r="D16" s="314" t="s">
        <v>492</v>
      </c>
      <c r="E16" s="1"/>
      <c r="F16" s="81">
        <f t="shared" si="0"/>
        <v>5.113058725209733</v>
      </c>
      <c r="G16" s="1"/>
      <c r="H16" s="1">
        <v>16</v>
      </c>
      <c r="I16" s="1"/>
      <c r="J16" s="81">
        <v>5.478455423055082</v>
      </c>
      <c r="K16" s="81">
        <v>4.626603773584906</v>
      </c>
      <c r="L16" s="81">
        <v>5.234116978989209</v>
      </c>
      <c r="N16" s="81"/>
      <c r="Q16" s="338"/>
    </row>
    <row r="17" spans="2:17" ht="12.75">
      <c r="B17" s="1">
        <v>10</v>
      </c>
      <c r="C17" s="59"/>
      <c r="D17" s="319" t="s">
        <v>482</v>
      </c>
      <c r="E17" s="1"/>
      <c r="F17" s="81">
        <f t="shared" si="0"/>
        <v>5.160443091424163</v>
      </c>
      <c r="G17" s="1"/>
      <c r="H17" s="1">
        <v>11</v>
      </c>
      <c r="I17" s="1"/>
      <c r="J17" s="81">
        <v>5.04239674229203</v>
      </c>
      <c r="K17" s="81">
        <v>5.074333944954129</v>
      </c>
      <c r="L17" s="81">
        <v>5.3645985870263315</v>
      </c>
      <c r="N17" s="81"/>
      <c r="Q17" s="338"/>
    </row>
    <row r="18" spans="2:17" ht="12.75">
      <c r="B18" s="294">
        <v>11</v>
      </c>
      <c r="C18" s="288"/>
      <c r="D18" s="293" t="s">
        <v>796</v>
      </c>
      <c r="E18" s="1"/>
      <c r="F18" s="81">
        <f t="shared" si="0"/>
        <v>4.428065041152146</v>
      </c>
      <c r="G18" s="1"/>
      <c r="H18" s="294">
        <v>33</v>
      </c>
      <c r="I18" s="1"/>
      <c r="J18" s="81">
        <v>3.6062671660424472</v>
      </c>
      <c r="K18" s="81">
        <v>4.888769708255741</v>
      </c>
      <c r="L18" s="81">
        <v>4.789158249158248</v>
      </c>
      <c r="N18" s="81"/>
      <c r="Q18" s="338"/>
    </row>
    <row r="19" spans="2:17" ht="12.75">
      <c r="B19" s="299">
        <v>12</v>
      </c>
      <c r="C19" s="320"/>
      <c r="D19" s="320" t="s">
        <v>798</v>
      </c>
      <c r="E19" s="13"/>
      <c r="F19" s="53">
        <f t="shared" si="0"/>
        <v>4.780026755581233</v>
      </c>
      <c r="G19" s="13"/>
      <c r="H19" s="13">
        <v>23</v>
      </c>
      <c r="I19" s="13"/>
      <c r="J19" s="53">
        <v>4.609795918367347</v>
      </c>
      <c r="K19" s="53">
        <v>4.825402257872844</v>
      </c>
      <c r="L19" s="53">
        <v>4.904882090503505</v>
      </c>
      <c r="N19" s="81"/>
      <c r="Q19" s="338"/>
    </row>
    <row r="20" spans="2:17" ht="12.75">
      <c r="B20" s="294">
        <v>13</v>
      </c>
      <c r="C20" s="288"/>
      <c r="D20" s="293" t="s">
        <v>799</v>
      </c>
      <c r="E20" s="1"/>
      <c r="F20" s="81">
        <f t="shared" si="0"/>
        <v>4.312307900658973</v>
      </c>
      <c r="G20" s="1"/>
      <c r="H20" s="294">
        <v>36</v>
      </c>
      <c r="I20" s="1"/>
      <c r="J20" s="81">
        <v>4.25773788150808</v>
      </c>
      <c r="K20" s="81">
        <v>3.703336763865067</v>
      </c>
      <c r="L20" s="81">
        <v>4.975849056603773</v>
      </c>
      <c r="N20" s="81"/>
      <c r="Q20" s="338"/>
    </row>
    <row r="21" spans="2:17" ht="12.75">
      <c r="B21" s="294">
        <v>14</v>
      </c>
      <c r="C21" s="288"/>
      <c r="D21" s="314" t="s">
        <v>744</v>
      </c>
      <c r="E21" s="1"/>
      <c r="F21" s="81">
        <f t="shared" si="0"/>
        <v>5.2125627879620025</v>
      </c>
      <c r="G21" s="1"/>
      <c r="H21" s="1">
        <v>9</v>
      </c>
      <c r="I21" s="1"/>
      <c r="J21" s="81">
        <v>5.661638095238096</v>
      </c>
      <c r="K21" s="81">
        <v>5.152343846629561</v>
      </c>
      <c r="L21" s="81">
        <v>4.82370642201835</v>
      </c>
      <c r="N21" s="81"/>
      <c r="Q21" s="338"/>
    </row>
    <row r="22" spans="2:17" ht="12.75">
      <c r="B22" s="294">
        <v>15</v>
      </c>
      <c r="C22" s="288"/>
      <c r="D22" s="321" t="s">
        <v>485</v>
      </c>
      <c r="E22" s="1"/>
      <c r="F22" s="81">
        <f t="shared" si="0"/>
        <v>4.934122022057096</v>
      </c>
      <c r="G22" s="1"/>
      <c r="H22" s="1">
        <v>19</v>
      </c>
      <c r="I22" s="1"/>
      <c r="J22" s="81">
        <v>4.578122977346278</v>
      </c>
      <c r="K22" s="81">
        <v>5.392701870187017</v>
      </c>
      <c r="L22" s="81">
        <v>4.831541218637994</v>
      </c>
      <c r="N22" s="81"/>
      <c r="Q22" s="338"/>
    </row>
    <row r="23" spans="2:17" ht="12.75">
      <c r="B23" s="13">
        <v>16</v>
      </c>
      <c r="C23" s="37"/>
      <c r="D23" s="322" t="s">
        <v>483</v>
      </c>
      <c r="E23" s="13"/>
      <c r="F23" s="53">
        <f t="shared" si="0"/>
        <v>4.490269885491672</v>
      </c>
      <c r="G23" s="13"/>
      <c r="H23" s="299">
        <v>32</v>
      </c>
      <c r="I23" s="13"/>
      <c r="J23" s="53">
        <v>4.011315315315316</v>
      </c>
      <c r="K23" s="53">
        <v>4.458511885019347</v>
      </c>
      <c r="L23" s="53">
        <v>5.000982456140351</v>
      </c>
      <c r="N23" s="81"/>
      <c r="Q23" s="338"/>
    </row>
    <row r="24" spans="2:17" ht="12.75">
      <c r="B24" s="1">
        <v>17</v>
      </c>
      <c r="C24" s="59"/>
      <c r="D24" s="321" t="s">
        <v>484</v>
      </c>
      <c r="E24" s="1"/>
      <c r="F24" s="81">
        <f t="shared" si="0"/>
        <v>5.1470832313348325</v>
      </c>
      <c r="G24" s="1"/>
      <c r="H24" s="1">
        <v>12</v>
      </c>
      <c r="I24" s="1"/>
      <c r="J24" s="81">
        <v>5.038710509348808</v>
      </c>
      <c r="K24" s="81">
        <v>5.636368742368743</v>
      </c>
      <c r="L24" s="81">
        <v>4.7661704422869455</v>
      </c>
      <c r="N24" s="81"/>
      <c r="Q24" s="338"/>
    </row>
    <row r="25" spans="2:17" ht="12.75">
      <c r="B25" s="294">
        <v>18</v>
      </c>
      <c r="C25" s="288"/>
      <c r="D25" s="321" t="s">
        <v>801</v>
      </c>
      <c r="E25" s="1"/>
      <c r="F25" s="81">
        <f t="shared" si="0"/>
        <v>5.12851495345613</v>
      </c>
      <c r="G25" s="1"/>
      <c r="H25" s="1">
        <v>14</v>
      </c>
      <c r="I25" s="1"/>
      <c r="J25" s="81">
        <v>4.810433749257276</v>
      </c>
      <c r="K25" s="81">
        <v>5.175111111111112</v>
      </c>
      <c r="L25" s="81">
        <v>5.4</v>
      </c>
      <c r="N25" s="81"/>
      <c r="Q25" s="338"/>
    </row>
    <row r="26" spans="2:17" ht="12.75">
      <c r="B26" s="294">
        <v>19</v>
      </c>
      <c r="C26" s="288"/>
      <c r="D26" s="319" t="s">
        <v>803</v>
      </c>
      <c r="E26" s="1"/>
      <c r="F26" s="81">
        <f t="shared" si="0"/>
        <v>4.550737786989369</v>
      </c>
      <c r="G26" s="1"/>
      <c r="H26" s="294">
        <v>31</v>
      </c>
      <c r="I26" s="1"/>
      <c r="J26" s="81">
        <v>4.2392217898832705</v>
      </c>
      <c r="K26" s="81">
        <v>5.149789291882557</v>
      </c>
      <c r="L26" s="81">
        <v>4.263202279202279</v>
      </c>
      <c r="N26" s="81"/>
      <c r="Q26" s="338"/>
    </row>
    <row r="27" spans="2:17" ht="12.75">
      <c r="B27" s="299">
        <v>20</v>
      </c>
      <c r="C27" s="320"/>
      <c r="D27" s="317" t="s">
        <v>203</v>
      </c>
      <c r="E27" s="13"/>
      <c r="F27" s="53">
        <f t="shared" si="0"/>
        <v>4.6189805809390885</v>
      </c>
      <c r="G27" s="13"/>
      <c r="H27" s="299">
        <v>27</v>
      </c>
      <c r="I27" s="13"/>
      <c r="J27" s="53">
        <v>3.886692913385826</v>
      </c>
      <c r="K27" s="53">
        <v>5.1343299888517295</v>
      </c>
      <c r="L27" s="53">
        <v>4.83591884057971</v>
      </c>
      <c r="N27" s="81"/>
      <c r="Q27" s="338"/>
    </row>
    <row r="28" spans="2:17" ht="12.75">
      <c r="B28" s="294">
        <v>21</v>
      </c>
      <c r="C28" s="288"/>
      <c r="D28" s="319" t="s">
        <v>205</v>
      </c>
      <c r="E28" s="1"/>
      <c r="F28" s="81">
        <f t="shared" si="0"/>
        <v>4.316211374846804</v>
      </c>
      <c r="G28" s="1"/>
      <c r="H28" s="294">
        <v>35</v>
      </c>
      <c r="I28" s="1"/>
      <c r="J28" s="81">
        <v>4.3736637168141606</v>
      </c>
      <c r="K28" s="81">
        <v>4.80042093287827</v>
      </c>
      <c r="L28" s="81">
        <v>3.774549474847983</v>
      </c>
      <c r="N28" s="81"/>
      <c r="Q28" s="338"/>
    </row>
    <row r="29" spans="2:17" ht="12.75">
      <c r="B29" s="294">
        <v>22</v>
      </c>
      <c r="C29" s="288"/>
      <c r="D29" s="314" t="s">
        <v>493</v>
      </c>
      <c r="E29" s="1"/>
      <c r="F29" s="81">
        <f t="shared" si="0"/>
        <v>4.861582461960346</v>
      </c>
      <c r="G29" s="1"/>
      <c r="H29" s="1">
        <v>21</v>
      </c>
      <c r="I29" s="1"/>
      <c r="J29" s="81">
        <v>4.5405535499398315</v>
      </c>
      <c r="K29" s="81">
        <v>5.072965765765767</v>
      </c>
      <c r="L29" s="81">
        <v>4.97122807017544</v>
      </c>
      <c r="N29" s="81"/>
      <c r="Q29" s="338"/>
    </row>
    <row r="30" spans="2:17" ht="12.75">
      <c r="B30" s="294">
        <v>23</v>
      </c>
      <c r="C30" s="288"/>
      <c r="D30" s="321" t="s">
        <v>486</v>
      </c>
      <c r="E30" s="1"/>
      <c r="F30" s="81">
        <f t="shared" si="0"/>
        <v>5.126953599359783</v>
      </c>
      <c r="G30" s="1"/>
      <c r="H30" s="1">
        <v>15</v>
      </c>
      <c r="I30" s="1"/>
      <c r="J30" s="81">
        <v>5.559170971709715</v>
      </c>
      <c r="K30" s="81">
        <v>4.70419675925926</v>
      </c>
      <c r="L30" s="81">
        <v>5.11749306711037</v>
      </c>
      <c r="N30" s="81"/>
      <c r="Q30" s="338"/>
    </row>
    <row r="31" spans="2:17" ht="12.75">
      <c r="B31" s="299">
        <v>24</v>
      </c>
      <c r="C31" s="320"/>
      <c r="D31" s="322" t="s">
        <v>487</v>
      </c>
      <c r="E31" s="13"/>
      <c r="F31" s="53">
        <f t="shared" si="0"/>
        <v>5.037894573716838</v>
      </c>
      <c r="G31" s="13"/>
      <c r="H31" s="13">
        <v>17</v>
      </c>
      <c r="I31" s="13"/>
      <c r="J31" s="53">
        <v>4.455827728613569</v>
      </c>
      <c r="K31" s="53">
        <v>5.35984229390681</v>
      </c>
      <c r="L31" s="53">
        <v>5.298013698630137</v>
      </c>
      <c r="N31" s="81"/>
      <c r="Q31" s="338"/>
    </row>
    <row r="32" spans="2:17" ht="12.75">
      <c r="B32" s="294">
        <v>25</v>
      </c>
      <c r="C32" s="288"/>
      <c r="D32" s="321" t="s">
        <v>488</v>
      </c>
      <c r="E32" s="1"/>
      <c r="F32" s="81">
        <f t="shared" si="0"/>
        <v>4.322318260323442</v>
      </c>
      <c r="G32" s="1"/>
      <c r="H32" s="294">
        <v>34</v>
      </c>
      <c r="I32" s="1"/>
      <c r="J32" s="81">
        <v>3.085939393939394</v>
      </c>
      <c r="K32" s="81">
        <v>4.836520437535981</v>
      </c>
      <c r="L32" s="81">
        <v>5.04449494949495</v>
      </c>
      <c r="N32" s="81"/>
      <c r="Q32" s="338"/>
    </row>
    <row r="33" spans="2:17" ht="12.75">
      <c r="B33" s="294">
        <v>26</v>
      </c>
      <c r="C33" s="288"/>
      <c r="D33" s="321" t="s">
        <v>489</v>
      </c>
      <c r="E33" s="1"/>
      <c r="F33" s="81">
        <f t="shared" si="0"/>
        <v>4.698200759131237</v>
      </c>
      <c r="G33" s="1"/>
      <c r="H33" s="12">
        <v>26</v>
      </c>
      <c r="I33" s="1"/>
      <c r="J33" s="81">
        <v>4.588306936771026</v>
      </c>
      <c r="K33" s="81">
        <v>4.609775566611387</v>
      </c>
      <c r="L33" s="81">
        <v>4.8965197740113</v>
      </c>
      <c r="N33" s="81"/>
      <c r="Q33" s="338"/>
    </row>
    <row r="34" spans="2:17" ht="12.75">
      <c r="B34" s="294">
        <v>27</v>
      </c>
      <c r="C34" s="288"/>
      <c r="D34" s="293" t="s">
        <v>207</v>
      </c>
      <c r="E34" s="1"/>
      <c r="F34" s="81">
        <f t="shared" si="0"/>
        <v>5.374818064547512</v>
      </c>
      <c r="G34" s="1"/>
      <c r="H34" s="1">
        <v>5</v>
      </c>
      <c r="I34" s="1"/>
      <c r="J34" s="81">
        <v>5.378321167883215</v>
      </c>
      <c r="K34" s="81">
        <v>5.14502191464821</v>
      </c>
      <c r="L34" s="81">
        <v>5.60111111111111</v>
      </c>
      <c r="N34" s="81"/>
      <c r="Q34" s="338"/>
    </row>
    <row r="35" spans="2:17" ht="12.75">
      <c r="B35" s="299">
        <v>28</v>
      </c>
      <c r="C35" s="320"/>
      <c r="D35" s="320" t="s">
        <v>315</v>
      </c>
      <c r="E35" s="13"/>
      <c r="F35" s="53">
        <f t="shared" si="0"/>
        <v>5.1977182972963565</v>
      </c>
      <c r="G35" s="13"/>
      <c r="H35" s="13">
        <v>10</v>
      </c>
      <c r="I35" s="13"/>
      <c r="J35" s="53">
        <v>4.246583333333335</v>
      </c>
      <c r="K35" s="53">
        <v>5.924982078853046</v>
      </c>
      <c r="L35" s="53">
        <v>5.421589479702687</v>
      </c>
      <c r="N35" s="81"/>
      <c r="Q35" s="338"/>
    </row>
    <row r="36" spans="2:17" ht="12.75">
      <c r="B36" s="294">
        <v>29</v>
      </c>
      <c r="C36" s="288"/>
      <c r="D36" s="314" t="s">
        <v>494</v>
      </c>
      <c r="E36" s="1"/>
      <c r="F36" s="81">
        <f t="shared" si="0"/>
        <v>5.666432244707164</v>
      </c>
      <c r="G36" s="1"/>
      <c r="H36" s="1">
        <v>1</v>
      </c>
      <c r="I36" s="1"/>
      <c r="J36" s="81">
        <v>5.78027196149218</v>
      </c>
      <c r="K36" s="81">
        <v>5.615568847352025</v>
      </c>
      <c r="L36" s="81">
        <v>5.60345592527729</v>
      </c>
      <c r="N36" s="81"/>
      <c r="Q36" s="338"/>
    </row>
    <row r="37" spans="2:17" ht="12.75">
      <c r="B37" s="294">
        <v>30</v>
      </c>
      <c r="C37" s="327"/>
      <c r="D37" s="321" t="s">
        <v>490</v>
      </c>
      <c r="E37" s="1"/>
      <c r="F37" s="81">
        <f t="shared" si="0"/>
        <v>4.580065841217665</v>
      </c>
      <c r="G37" s="1"/>
      <c r="H37" s="294">
        <v>29</v>
      </c>
      <c r="I37" s="1"/>
      <c r="J37" s="81">
        <v>4.508415115623239</v>
      </c>
      <c r="K37" s="81">
        <v>4.52987026332691</v>
      </c>
      <c r="L37" s="81">
        <v>4.701912144702844</v>
      </c>
      <c r="N37" s="81"/>
      <c r="Q37" s="338"/>
    </row>
    <row r="38" spans="2:17" ht="12.75">
      <c r="B38" s="294">
        <v>31</v>
      </c>
      <c r="C38" s="288"/>
      <c r="D38" s="293" t="s">
        <v>317</v>
      </c>
      <c r="E38" s="1"/>
      <c r="F38" s="81">
        <f t="shared" si="0"/>
        <v>5.43593499788978</v>
      </c>
      <c r="G38" s="1"/>
      <c r="H38" s="1">
        <v>4</v>
      </c>
      <c r="I38" s="1"/>
      <c r="J38" s="81">
        <v>5.386818532818531</v>
      </c>
      <c r="K38" s="81">
        <v>5.429501312335957</v>
      </c>
      <c r="L38" s="81">
        <v>5.49148514851485</v>
      </c>
      <c r="N38" s="81"/>
      <c r="Q38" s="338"/>
    </row>
    <row r="39" spans="2:17" ht="12.75">
      <c r="B39" s="299">
        <v>32</v>
      </c>
      <c r="C39" s="37"/>
      <c r="D39" s="320" t="s">
        <v>347</v>
      </c>
      <c r="E39" s="13"/>
      <c r="F39" s="53">
        <f t="shared" si="0"/>
        <v>5.354820418359588</v>
      </c>
      <c r="G39" s="13"/>
      <c r="H39" s="13">
        <v>6</v>
      </c>
      <c r="I39" s="13"/>
      <c r="J39" s="53">
        <v>5.361976499690785</v>
      </c>
      <c r="K39" s="53">
        <v>5.595125448028674</v>
      </c>
      <c r="L39" s="53">
        <v>5.1073593073593075</v>
      </c>
      <c r="N39" s="81"/>
      <c r="Q39" s="30"/>
    </row>
    <row r="40" spans="2:17" ht="12.75">
      <c r="B40" s="294">
        <v>33</v>
      </c>
      <c r="C40" s="288"/>
      <c r="D40" s="288" t="s">
        <v>166</v>
      </c>
      <c r="E40" s="1"/>
      <c r="F40" s="81">
        <f t="shared" si="0"/>
        <v>5.3040816900707535</v>
      </c>
      <c r="G40" s="1"/>
      <c r="H40" s="1">
        <v>8</v>
      </c>
      <c r="I40" s="1"/>
      <c r="J40" s="81">
        <v>5.29043291592129</v>
      </c>
      <c r="K40" s="81">
        <v>5.749413854351687</v>
      </c>
      <c r="L40" s="81">
        <v>4.8723982999392845</v>
      </c>
      <c r="M40" s="1"/>
      <c r="N40" s="12"/>
      <c r="Q40" s="30"/>
    </row>
    <row r="41" spans="2:17" ht="12.75">
      <c r="B41" s="294">
        <v>34</v>
      </c>
      <c r="C41" s="288"/>
      <c r="D41" s="293" t="s">
        <v>160</v>
      </c>
      <c r="E41" s="1"/>
      <c r="F41" s="81">
        <f t="shared" si="0"/>
        <v>4.925773009788717</v>
      </c>
      <c r="G41" s="1"/>
      <c r="H41" s="1">
        <v>20</v>
      </c>
      <c r="I41" s="1"/>
      <c r="J41" s="81">
        <v>4.014661980082015</v>
      </c>
      <c r="K41" s="81">
        <v>5.819096045197739</v>
      </c>
      <c r="L41" s="81">
        <v>4.943561004086398</v>
      </c>
      <c r="M41" s="1"/>
      <c r="N41" s="1"/>
      <c r="Q41" s="285"/>
    </row>
    <row r="42" spans="2:14" s="30" customFormat="1" ht="12.75">
      <c r="B42" s="294">
        <v>35</v>
      </c>
      <c r="C42" s="288"/>
      <c r="D42" s="293" t="s">
        <v>496</v>
      </c>
      <c r="E42" s="12"/>
      <c r="F42" s="81">
        <f t="shared" si="0"/>
        <v>5.351570175683587</v>
      </c>
      <c r="G42" s="12"/>
      <c r="H42" s="1">
        <v>7</v>
      </c>
      <c r="I42" s="12"/>
      <c r="J42" s="81">
        <v>4.875774436090226</v>
      </c>
      <c r="K42" s="81">
        <v>5.656581818181816</v>
      </c>
      <c r="L42" s="81">
        <v>5.52235427277872</v>
      </c>
      <c r="M42" s="12"/>
      <c r="N42" s="12"/>
    </row>
    <row r="43" spans="2:14" ht="13.5" thickBot="1">
      <c r="B43" s="289">
        <v>36</v>
      </c>
      <c r="C43" s="40"/>
      <c r="D43" s="290" t="s">
        <v>495</v>
      </c>
      <c r="E43" s="41"/>
      <c r="F43" s="118">
        <f t="shared" si="0"/>
        <v>5.129983778999489</v>
      </c>
      <c r="G43" s="41"/>
      <c r="H43" s="41">
        <v>13</v>
      </c>
      <c r="I43" s="41"/>
      <c r="J43" s="118">
        <v>5.579180722891567</v>
      </c>
      <c r="K43" s="118">
        <v>4.808054145516072</v>
      </c>
      <c r="L43" s="118">
        <v>5.0027164685908305</v>
      </c>
      <c r="M43" s="1"/>
      <c r="N43" s="1"/>
    </row>
    <row r="44" spans="4:14" ht="13.5" thickTop="1">
      <c r="D44" s="2"/>
      <c r="E44" s="1"/>
      <c r="F44" s="1"/>
      <c r="G44" s="1"/>
      <c r="H44" s="1"/>
      <c r="I44" s="1"/>
      <c r="J44" s="52"/>
      <c r="K44" s="52"/>
      <c r="L44" s="52"/>
      <c r="M44" s="1"/>
      <c r="N44" s="1"/>
    </row>
    <row r="45" spans="4:14" ht="12.75">
      <c r="D45" s="2" t="s">
        <v>861</v>
      </c>
      <c r="E45" s="1"/>
      <c r="F45" s="52">
        <f>AVERAGE(F8:F43)</f>
        <v>4.94952522630616</v>
      </c>
      <c r="G45" s="1"/>
      <c r="H45" s="1"/>
      <c r="I45" s="1"/>
      <c r="J45" s="52">
        <f>AVERAGE(J8:J43)</f>
        <v>4.716954620485669</v>
      </c>
      <c r="K45" s="52">
        <f>AVERAGE(K8:K43)</f>
        <v>5.087839641091906</v>
      </c>
      <c r="L45" s="52">
        <f>AVERAGE(L8:L43)</f>
        <v>5.043781417340906</v>
      </c>
      <c r="M45" s="1"/>
      <c r="N45" s="1"/>
    </row>
    <row r="46" spans="4:14" ht="12.75">
      <c r="D46" s="2"/>
      <c r="E46" s="1"/>
      <c r="F46" s="1"/>
      <c r="G46" s="1"/>
      <c r="H46" s="1"/>
      <c r="I46" s="1"/>
      <c r="J46" s="52"/>
      <c r="K46" s="52"/>
      <c r="L46" s="52"/>
      <c r="M46" s="1"/>
      <c r="N46" s="1"/>
    </row>
    <row r="47" spans="4:14" ht="12.75"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5:14" ht="12.75"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ht="12.7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ht="12.75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5:14" ht="12.75"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5:14" ht="12.7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ht="12.75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ht="12.7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4" ht="12.75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4" ht="12.75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4" ht="12.75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14" ht="12.75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4" ht="12.75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4" ht="12.75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4" ht="12.7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4" ht="12.75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4" ht="12.7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4" ht="12.75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5:14" ht="12.75"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5:14" ht="12.7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ht="12.7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ht="12.7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ht="12.75"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5:14" ht="12.75"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5:14" ht="12.75"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5:14" ht="12.75"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5:14" ht="12.7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5:14" ht="12.75"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5:14" ht="12.75"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5:14" ht="12.75"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5:14" ht="12.75"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5:14" ht="12.75"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5:14" ht="12.75"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5:14" ht="12.75"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5:14" ht="12.75"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5:14" ht="12.75"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4"/>
  <headerFooter alignWithMargins="0"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311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0.00390625" style="0" customWidth="1"/>
    <col min="4" max="4" width="10.28125" style="1" customWidth="1"/>
    <col min="5" max="5" width="10.00390625" style="1" customWidth="1"/>
    <col min="6" max="7" width="10.7109375" style="1" customWidth="1"/>
    <col min="8" max="9" width="15.7109375" style="1" customWidth="1"/>
    <col min="10" max="10" width="7.00390625" style="1" customWidth="1"/>
    <col min="11" max="12" width="7.421875" style="1" customWidth="1"/>
    <col min="13" max="13" width="6.8515625" style="1" customWidth="1"/>
    <col min="14" max="14" width="12.28125" style="1" customWidth="1"/>
    <col min="15" max="15" width="7.140625" style="1" customWidth="1"/>
    <col min="16" max="16" width="9.00390625" style="107" customWidth="1"/>
    <col min="17" max="17" width="7.00390625" style="1" customWidth="1"/>
    <col min="18" max="23" width="8.8515625" style="0" customWidth="1"/>
    <col min="24" max="26" width="10.00390625" style="0" bestFit="1" customWidth="1"/>
    <col min="27" max="16384" width="8.8515625" style="0" customWidth="1"/>
  </cols>
  <sheetData>
    <row r="1" ht="15">
      <c r="B1" s="24" t="s">
        <v>158</v>
      </c>
    </row>
    <row r="2" spans="19:26" ht="12.75">
      <c r="S2" s="30"/>
      <c r="T2" s="30"/>
      <c r="U2" s="30"/>
      <c r="V2" s="30"/>
      <c r="W2" s="30"/>
      <c r="X2" s="30"/>
      <c r="Y2" s="30"/>
      <c r="Z2" s="30"/>
    </row>
    <row r="3" spans="3:29" ht="14.25">
      <c r="C3" s="499" t="s">
        <v>574</v>
      </c>
      <c r="D3" s="497"/>
      <c r="E3" s="478"/>
      <c r="F3" s="497" t="s">
        <v>304</v>
      </c>
      <c r="G3" s="497"/>
      <c r="H3" s="497"/>
      <c r="I3" s="497"/>
      <c r="J3" s="499" t="s">
        <v>342</v>
      </c>
      <c r="K3" s="479"/>
      <c r="L3" s="479"/>
      <c r="M3" s="479"/>
      <c r="N3" s="268" t="s">
        <v>37</v>
      </c>
      <c r="O3" s="497" t="s">
        <v>245</v>
      </c>
      <c r="P3" s="478"/>
      <c r="S3" s="30"/>
      <c r="T3" s="30"/>
      <c r="U3" s="30"/>
      <c r="V3" s="30"/>
      <c r="W3" s="30"/>
      <c r="X3" s="30"/>
      <c r="Y3" s="30"/>
      <c r="Z3" s="30"/>
      <c r="AB3" s="125"/>
      <c r="AC3" s="125"/>
    </row>
    <row r="4" spans="1:29" ht="13.5" thickBot="1">
      <c r="A4" t="s">
        <v>518</v>
      </c>
      <c r="B4" t="s">
        <v>519</v>
      </c>
      <c r="C4" s="273"/>
      <c r="D4" s="493"/>
      <c r="E4" s="494"/>
      <c r="F4" s="498" t="s">
        <v>112</v>
      </c>
      <c r="G4" s="498"/>
      <c r="H4" s="498" t="s">
        <v>113</v>
      </c>
      <c r="I4" s="498"/>
      <c r="J4" s="266" t="s">
        <v>344</v>
      </c>
      <c r="K4" s="30" t="s">
        <v>344</v>
      </c>
      <c r="L4" s="30" t="s">
        <v>344</v>
      </c>
      <c r="M4" s="30" t="s">
        <v>346</v>
      </c>
      <c r="N4" s="269" t="s">
        <v>162</v>
      </c>
      <c r="O4" s="495" t="s">
        <v>165</v>
      </c>
      <c r="P4" s="496"/>
      <c r="Q4" s="12"/>
      <c r="S4" s="30"/>
      <c r="T4" s="30"/>
      <c r="U4" s="30"/>
      <c r="V4" s="30"/>
      <c r="W4" s="30"/>
      <c r="X4" s="30"/>
      <c r="Y4" s="30"/>
      <c r="Z4" s="30"/>
      <c r="AB4" s="125"/>
      <c r="AC4" s="125"/>
    </row>
    <row r="5" spans="1:29" ht="13.5" thickBot="1">
      <c r="A5" s="40" t="s">
        <v>679</v>
      </c>
      <c r="B5" s="40" t="s">
        <v>680</v>
      </c>
      <c r="C5" s="274">
        <v>39248</v>
      </c>
      <c r="D5" s="264">
        <v>39255</v>
      </c>
      <c r="E5" s="275">
        <v>39262</v>
      </c>
      <c r="F5" s="265">
        <v>39272</v>
      </c>
      <c r="G5" s="265">
        <v>39276</v>
      </c>
      <c r="H5" s="265">
        <v>39272</v>
      </c>
      <c r="I5" s="265">
        <v>39276</v>
      </c>
      <c r="J5" s="244" t="s">
        <v>343</v>
      </c>
      <c r="K5" s="41" t="s">
        <v>645</v>
      </c>
      <c r="L5" s="41" t="s">
        <v>646</v>
      </c>
      <c r="M5" s="41" t="s">
        <v>345</v>
      </c>
      <c r="N5" s="271" t="s">
        <v>709</v>
      </c>
      <c r="O5" s="40" t="s">
        <v>163</v>
      </c>
      <c r="P5" s="267" t="s">
        <v>164</v>
      </c>
      <c r="Q5" s="12"/>
      <c r="S5" s="30"/>
      <c r="T5" s="30"/>
      <c r="U5" s="30"/>
      <c r="V5" s="30"/>
      <c r="W5" s="30"/>
      <c r="X5" s="30"/>
      <c r="Y5" s="30"/>
      <c r="Z5" s="30"/>
      <c r="AA5" s="30"/>
      <c r="AB5" s="78"/>
      <c r="AC5" s="78"/>
    </row>
    <row r="6" spans="1:29" ht="12.75" customHeight="1" thickTop="1">
      <c r="A6" s="10">
        <v>1</v>
      </c>
      <c r="B6" s="8" t="s">
        <v>553</v>
      </c>
      <c r="C6" s="278" t="s">
        <v>647</v>
      </c>
      <c r="D6" s="28" t="s">
        <v>648</v>
      </c>
      <c r="E6" s="276" t="s">
        <v>649</v>
      </c>
      <c r="F6" s="107" t="s">
        <v>114</v>
      </c>
      <c r="G6" s="276" t="s">
        <v>115</v>
      </c>
      <c r="H6" s="107" t="s">
        <v>116</v>
      </c>
      <c r="I6" s="276" t="s">
        <v>117</v>
      </c>
      <c r="J6" s="1">
        <v>30</v>
      </c>
      <c r="K6" s="1">
        <v>65</v>
      </c>
      <c r="L6" s="1">
        <v>93</v>
      </c>
      <c r="M6" s="4">
        <v>62.666666666666664</v>
      </c>
      <c r="N6" s="240" t="s">
        <v>246</v>
      </c>
      <c r="O6" s="1" t="s">
        <v>229</v>
      </c>
      <c r="P6" s="272" t="s">
        <v>266</v>
      </c>
      <c r="Q6" s="12"/>
      <c r="S6" s="30"/>
      <c r="T6" s="30"/>
      <c r="U6" s="30"/>
      <c r="V6" s="125"/>
      <c r="W6" s="30"/>
      <c r="X6" s="28"/>
      <c r="Y6" s="28"/>
      <c r="Z6" s="28"/>
      <c r="AA6" s="30"/>
      <c r="AB6" s="221"/>
      <c r="AC6" s="221"/>
    </row>
    <row r="7" spans="1:29" ht="12.75">
      <c r="A7" s="10">
        <v>2</v>
      </c>
      <c r="B7" s="8" t="s">
        <v>555</v>
      </c>
      <c r="C7" s="230" t="s">
        <v>650</v>
      </c>
      <c r="D7" s="28" t="s">
        <v>651</v>
      </c>
      <c r="E7" s="277" t="s">
        <v>649</v>
      </c>
      <c r="F7" s="107" t="s">
        <v>363</v>
      </c>
      <c r="G7" s="277" t="s">
        <v>115</v>
      </c>
      <c r="H7" s="107" t="s">
        <v>115</v>
      </c>
      <c r="I7" s="277" t="s">
        <v>364</v>
      </c>
      <c r="J7" s="1">
        <v>60</v>
      </c>
      <c r="K7" s="1">
        <v>95</v>
      </c>
      <c r="L7" s="1">
        <v>99</v>
      </c>
      <c r="M7" s="4">
        <v>84.66666666666667</v>
      </c>
      <c r="N7" s="240" t="s">
        <v>246</v>
      </c>
      <c r="O7" s="1" t="s">
        <v>233</v>
      </c>
      <c r="P7" s="237"/>
      <c r="Q7" s="12"/>
      <c r="S7" s="30"/>
      <c r="T7" s="30"/>
      <c r="U7" s="30"/>
      <c r="V7" s="125"/>
      <c r="W7" s="30"/>
      <c r="X7" s="28"/>
      <c r="Y7" s="28"/>
      <c r="Z7" s="28"/>
      <c r="AB7" s="221"/>
      <c r="AC7" s="221"/>
    </row>
    <row r="8" spans="1:29" ht="12.75">
      <c r="A8" s="10">
        <v>3</v>
      </c>
      <c r="B8" s="75" t="s">
        <v>491</v>
      </c>
      <c r="C8" s="230" t="s">
        <v>652</v>
      </c>
      <c r="D8" s="28" t="s">
        <v>653</v>
      </c>
      <c r="E8" s="277" t="s">
        <v>649</v>
      </c>
      <c r="F8" s="107" t="s">
        <v>364</v>
      </c>
      <c r="G8" s="277" t="s">
        <v>117</v>
      </c>
      <c r="H8" s="107" t="s">
        <v>365</v>
      </c>
      <c r="I8" s="277" t="s">
        <v>117</v>
      </c>
      <c r="J8" s="1">
        <v>55</v>
      </c>
      <c r="K8" s="1">
        <v>80</v>
      </c>
      <c r="L8" s="1">
        <v>99</v>
      </c>
      <c r="M8" s="4">
        <v>78</v>
      </c>
      <c r="N8" s="240" t="s">
        <v>244</v>
      </c>
      <c r="O8" s="1" t="s">
        <v>233</v>
      </c>
      <c r="P8" s="237" t="s">
        <v>266</v>
      </c>
      <c r="Q8" s="12"/>
      <c r="S8" s="30"/>
      <c r="T8" s="30"/>
      <c r="U8" s="30"/>
      <c r="V8" s="125"/>
      <c r="W8" s="30"/>
      <c r="X8" s="28"/>
      <c r="Y8" s="28"/>
      <c r="Z8" s="28"/>
      <c r="AB8" s="221"/>
      <c r="AC8" s="221"/>
    </row>
    <row r="9" spans="1:29" ht="12.75">
      <c r="A9" s="35">
        <v>4</v>
      </c>
      <c r="B9" s="101" t="s">
        <v>659</v>
      </c>
      <c r="C9" s="280" t="s">
        <v>650</v>
      </c>
      <c r="D9" s="74" t="s">
        <v>653</v>
      </c>
      <c r="E9" s="281" t="s">
        <v>649</v>
      </c>
      <c r="F9" s="74" t="s">
        <v>364</v>
      </c>
      <c r="G9" s="281" t="s">
        <v>117</v>
      </c>
      <c r="H9" s="74" t="s">
        <v>364</v>
      </c>
      <c r="I9" s="281" t="s">
        <v>117</v>
      </c>
      <c r="J9" s="13">
        <v>35</v>
      </c>
      <c r="K9" s="13">
        <v>75</v>
      </c>
      <c r="L9" s="13">
        <v>99</v>
      </c>
      <c r="M9" s="58">
        <v>69.66666666666667</v>
      </c>
      <c r="N9" s="241" t="s">
        <v>710</v>
      </c>
      <c r="O9" s="13" t="s">
        <v>267</v>
      </c>
      <c r="P9" s="231"/>
      <c r="Q9" s="12"/>
      <c r="S9" s="30"/>
      <c r="T9" s="30"/>
      <c r="U9" s="30"/>
      <c r="V9" s="125"/>
      <c r="W9" s="30"/>
      <c r="X9" s="28"/>
      <c r="Y9" s="28"/>
      <c r="Z9" s="28"/>
      <c r="AB9" s="221"/>
      <c r="AC9" s="221"/>
    </row>
    <row r="10" spans="1:29" ht="12.75">
      <c r="A10" s="10">
        <v>5</v>
      </c>
      <c r="B10" s="76" t="s">
        <v>660</v>
      </c>
      <c r="C10" s="230" t="s">
        <v>654</v>
      </c>
      <c r="D10" s="28" t="s">
        <v>652</v>
      </c>
      <c r="E10" s="277" t="s">
        <v>655</v>
      </c>
      <c r="F10" s="107" t="s">
        <v>364</v>
      </c>
      <c r="G10" s="277" t="s">
        <v>364</v>
      </c>
      <c r="H10" s="107" t="s">
        <v>114</v>
      </c>
      <c r="I10" s="277" t="s">
        <v>366</v>
      </c>
      <c r="J10" s="1">
        <v>30</v>
      </c>
      <c r="K10" s="1">
        <v>60</v>
      </c>
      <c r="L10" s="1">
        <v>83</v>
      </c>
      <c r="M10" s="4">
        <v>57.666666666666664</v>
      </c>
      <c r="N10" s="240" t="s">
        <v>244</v>
      </c>
      <c r="O10" s="1" t="s">
        <v>267</v>
      </c>
      <c r="P10" s="237"/>
      <c r="Q10" s="12"/>
      <c r="S10" s="30"/>
      <c r="T10" s="30"/>
      <c r="U10" s="30"/>
      <c r="V10" s="125"/>
      <c r="W10" s="30"/>
      <c r="X10" s="28"/>
      <c r="Y10" s="28"/>
      <c r="Z10" s="28"/>
      <c r="AB10" s="221"/>
      <c r="AC10" s="221"/>
    </row>
    <row r="11" spans="1:29" ht="12.75">
      <c r="A11" s="10">
        <v>6</v>
      </c>
      <c r="B11" s="76" t="s">
        <v>481</v>
      </c>
      <c r="C11" s="230" t="s">
        <v>656</v>
      </c>
      <c r="D11" s="28" t="s">
        <v>657</v>
      </c>
      <c r="E11" s="277" t="s">
        <v>658</v>
      </c>
      <c r="F11" s="107" t="s">
        <v>367</v>
      </c>
      <c r="G11" s="277" t="s">
        <v>368</v>
      </c>
      <c r="H11" s="107" t="s">
        <v>369</v>
      </c>
      <c r="I11" s="277" t="s">
        <v>370</v>
      </c>
      <c r="J11" s="1">
        <v>15</v>
      </c>
      <c r="K11" s="1">
        <v>25</v>
      </c>
      <c r="L11" s="1">
        <v>55</v>
      </c>
      <c r="M11" s="4">
        <v>31.666666666666668</v>
      </c>
      <c r="N11" s="240" t="s">
        <v>711</v>
      </c>
      <c r="O11" s="1" t="s">
        <v>233</v>
      </c>
      <c r="P11" s="237" t="s">
        <v>266</v>
      </c>
      <c r="Q11" s="12"/>
      <c r="S11" s="30"/>
      <c r="T11" s="30"/>
      <c r="U11" s="30"/>
      <c r="V11" s="125"/>
      <c r="W11" s="30"/>
      <c r="X11" s="28"/>
      <c r="Y11" s="28"/>
      <c r="Z11" s="28"/>
      <c r="AB11" s="221"/>
      <c r="AC11" s="221"/>
    </row>
    <row r="12" spans="1:29" ht="12.75">
      <c r="A12" s="10">
        <v>7</v>
      </c>
      <c r="B12" s="31" t="s">
        <v>791</v>
      </c>
      <c r="C12" s="230" t="s">
        <v>851</v>
      </c>
      <c r="D12" s="28" t="s">
        <v>657</v>
      </c>
      <c r="E12" s="277" t="s">
        <v>649</v>
      </c>
      <c r="F12" s="107" t="s">
        <v>371</v>
      </c>
      <c r="G12" s="277" t="s">
        <v>117</v>
      </c>
      <c r="H12" s="107" t="s">
        <v>225</v>
      </c>
      <c r="I12" s="277" t="s">
        <v>117</v>
      </c>
      <c r="J12" s="1">
        <v>3</v>
      </c>
      <c r="K12" s="1">
        <v>35</v>
      </c>
      <c r="L12" s="1">
        <v>45</v>
      </c>
      <c r="M12" s="4">
        <v>27.666666666666668</v>
      </c>
      <c r="N12" s="240" t="s">
        <v>712</v>
      </c>
      <c r="O12" s="1" t="s">
        <v>267</v>
      </c>
      <c r="P12" s="237" t="s">
        <v>266</v>
      </c>
      <c r="Q12" s="12"/>
      <c r="S12" s="30"/>
      <c r="T12" s="30"/>
      <c r="U12" s="30"/>
      <c r="V12" s="125"/>
      <c r="W12" s="30"/>
      <c r="X12" s="28"/>
      <c r="Y12" s="28"/>
      <c r="Z12" s="28"/>
      <c r="AB12" s="221"/>
      <c r="AC12" s="221"/>
    </row>
    <row r="13" spans="1:29" ht="12.75">
      <c r="A13" s="35">
        <v>8</v>
      </c>
      <c r="B13" s="70" t="s">
        <v>793</v>
      </c>
      <c r="C13" s="280" t="s">
        <v>647</v>
      </c>
      <c r="D13" s="74" t="s">
        <v>852</v>
      </c>
      <c r="E13" s="281" t="s">
        <v>649</v>
      </c>
      <c r="F13" s="74" t="s">
        <v>364</v>
      </c>
      <c r="G13" s="281" t="s">
        <v>117</v>
      </c>
      <c r="H13" s="74" t="s">
        <v>364</v>
      </c>
      <c r="I13" s="281" t="s">
        <v>117</v>
      </c>
      <c r="J13" s="13">
        <v>0</v>
      </c>
      <c r="K13" s="13">
        <v>1</v>
      </c>
      <c r="L13" s="13">
        <v>1</v>
      </c>
      <c r="M13" s="58">
        <v>0.6666666666666666</v>
      </c>
      <c r="N13" s="241" t="s">
        <v>713</v>
      </c>
      <c r="O13" s="13" t="s">
        <v>268</v>
      </c>
      <c r="P13" s="231"/>
      <c r="Q13" s="12"/>
      <c r="S13" s="30"/>
      <c r="T13" s="30"/>
      <c r="U13" s="30"/>
      <c r="V13" s="125"/>
      <c r="W13" s="30"/>
      <c r="X13" s="28"/>
      <c r="Y13" s="28"/>
      <c r="Z13" s="28"/>
      <c r="AB13" s="221"/>
      <c r="AC13" s="221"/>
    </row>
    <row r="14" spans="1:29" ht="12.75">
      <c r="A14" s="10">
        <v>9</v>
      </c>
      <c r="B14" s="75" t="s">
        <v>492</v>
      </c>
      <c r="C14" s="236" t="s">
        <v>852</v>
      </c>
      <c r="D14" s="12" t="s">
        <v>853</v>
      </c>
      <c r="E14" s="237" t="s">
        <v>649</v>
      </c>
      <c r="F14" s="107" t="s">
        <v>364</v>
      </c>
      <c r="G14" s="277" t="s">
        <v>117</v>
      </c>
      <c r="H14" s="107" t="s">
        <v>115</v>
      </c>
      <c r="I14" s="277" t="s">
        <v>117</v>
      </c>
      <c r="J14" s="1">
        <v>55</v>
      </c>
      <c r="K14" s="1">
        <v>95</v>
      </c>
      <c r="L14" s="1">
        <v>99</v>
      </c>
      <c r="M14" s="4">
        <v>83</v>
      </c>
      <c r="N14" s="240" t="s">
        <v>244</v>
      </c>
      <c r="O14" s="1" t="s">
        <v>269</v>
      </c>
      <c r="P14" s="237" t="s">
        <v>266</v>
      </c>
      <c r="Q14" s="12"/>
      <c r="S14" s="30"/>
      <c r="T14" s="30"/>
      <c r="U14" s="30"/>
      <c r="V14" s="125"/>
      <c r="W14" s="30"/>
      <c r="X14" s="12"/>
      <c r="Y14" s="12"/>
      <c r="Z14" s="12"/>
      <c r="AB14" s="221"/>
      <c r="AC14" s="221"/>
    </row>
    <row r="15" spans="1:29" ht="12.75">
      <c r="A15" s="10">
        <v>10</v>
      </c>
      <c r="B15" s="76" t="s">
        <v>482</v>
      </c>
      <c r="C15" s="230" t="s">
        <v>654</v>
      </c>
      <c r="D15" s="28" t="s">
        <v>650</v>
      </c>
      <c r="E15" s="277" t="s">
        <v>649</v>
      </c>
      <c r="F15" s="107" t="s">
        <v>115</v>
      </c>
      <c r="G15" s="277" t="s">
        <v>115</v>
      </c>
      <c r="H15" s="107" t="s">
        <v>118</v>
      </c>
      <c r="I15" s="277" t="s">
        <v>117</v>
      </c>
      <c r="J15" s="1">
        <v>0</v>
      </c>
      <c r="K15" s="1">
        <v>2</v>
      </c>
      <c r="L15" s="1">
        <v>5</v>
      </c>
      <c r="M15" s="4">
        <v>2.3333333333333335</v>
      </c>
      <c r="N15" s="240" t="s">
        <v>246</v>
      </c>
      <c r="O15" s="1" t="s">
        <v>229</v>
      </c>
      <c r="P15" s="237" t="s">
        <v>266</v>
      </c>
      <c r="Q15" s="12"/>
      <c r="S15" s="30"/>
      <c r="T15" s="30"/>
      <c r="U15" s="30"/>
      <c r="V15" s="125"/>
      <c r="W15" s="30"/>
      <c r="X15" s="28"/>
      <c r="Y15" s="28"/>
      <c r="Z15" s="28"/>
      <c r="AB15" s="221"/>
      <c r="AC15" s="221"/>
    </row>
    <row r="16" spans="1:29" ht="12.75">
      <c r="A16" s="10">
        <v>11</v>
      </c>
      <c r="B16" s="31" t="s">
        <v>796</v>
      </c>
      <c r="C16" s="230" t="s">
        <v>854</v>
      </c>
      <c r="D16" s="28" t="s">
        <v>855</v>
      </c>
      <c r="E16" s="277" t="s">
        <v>651</v>
      </c>
      <c r="F16" s="107" t="s">
        <v>119</v>
      </c>
      <c r="G16" s="277" t="s">
        <v>366</v>
      </c>
      <c r="H16" s="107">
        <v>0</v>
      </c>
      <c r="I16" s="277" t="s">
        <v>120</v>
      </c>
      <c r="J16" s="1">
        <v>0</v>
      </c>
      <c r="K16" s="1">
        <v>2</v>
      </c>
      <c r="L16" s="1">
        <v>1</v>
      </c>
      <c r="M16" s="4">
        <v>1</v>
      </c>
      <c r="N16" s="240" t="s">
        <v>714</v>
      </c>
      <c r="O16" s="1" t="s">
        <v>268</v>
      </c>
      <c r="P16" s="237"/>
      <c r="Q16" s="12"/>
      <c r="S16" s="30"/>
      <c r="T16" s="30"/>
      <c r="U16" s="30"/>
      <c r="V16" s="125"/>
      <c r="W16" s="30"/>
      <c r="X16" s="28"/>
      <c r="Y16" s="28"/>
      <c r="Z16" s="28"/>
      <c r="AB16" s="221"/>
      <c r="AC16" s="221"/>
    </row>
    <row r="17" spans="1:29" ht="12.75">
      <c r="A17" s="35">
        <v>12</v>
      </c>
      <c r="B17" s="70" t="s">
        <v>798</v>
      </c>
      <c r="C17" s="280" t="s">
        <v>854</v>
      </c>
      <c r="D17" s="74" t="s">
        <v>654</v>
      </c>
      <c r="E17" s="281" t="s">
        <v>856</v>
      </c>
      <c r="F17" s="74" t="s">
        <v>121</v>
      </c>
      <c r="G17" s="281" t="s">
        <v>230</v>
      </c>
      <c r="H17" s="74" t="s">
        <v>231</v>
      </c>
      <c r="I17" s="281" t="s">
        <v>231</v>
      </c>
      <c r="J17" s="13">
        <v>0</v>
      </c>
      <c r="K17" s="13">
        <v>1</v>
      </c>
      <c r="L17" s="13">
        <v>1</v>
      </c>
      <c r="M17" s="58">
        <v>0.6666666666666666</v>
      </c>
      <c r="N17" s="241" t="s">
        <v>714</v>
      </c>
      <c r="O17" s="13">
        <v>0</v>
      </c>
      <c r="P17" s="231"/>
      <c r="Q17" s="12"/>
      <c r="S17" s="30"/>
      <c r="T17" s="30"/>
      <c r="U17" s="30"/>
      <c r="V17" s="125"/>
      <c r="W17" s="30"/>
      <c r="X17" s="28"/>
      <c r="Y17" s="28"/>
      <c r="Z17" s="28"/>
      <c r="AB17" s="221"/>
      <c r="AC17" s="221"/>
    </row>
    <row r="18" spans="1:29" ht="12.75">
      <c r="A18" s="10">
        <v>13</v>
      </c>
      <c r="B18" s="31" t="s">
        <v>799</v>
      </c>
      <c r="C18" s="230" t="s">
        <v>854</v>
      </c>
      <c r="D18" s="28" t="s">
        <v>855</v>
      </c>
      <c r="E18" s="277" t="s">
        <v>856</v>
      </c>
      <c r="F18" s="107" t="s">
        <v>371</v>
      </c>
      <c r="G18" s="277" t="s">
        <v>367</v>
      </c>
      <c r="H18" s="107" t="s">
        <v>230</v>
      </c>
      <c r="I18" s="277" t="s">
        <v>232</v>
      </c>
      <c r="J18" s="1">
        <v>0</v>
      </c>
      <c r="K18" s="1">
        <v>1</v>
      </c>
      <c r="L18" s="1">
        <v>1</v>
      </c>
      <c r="M18" s="4">
        <v>0.6666666666666666</v>
      </c>
      <c r="N18" s="240" t="s">
        <v>714</v>
      </c>
      <c r="O18" s="1">
        <v>0</v>
      </c>
      <c r="P18" s="237"/>
      <c r="Q18" s="12"/>
      <c r="S18" s="30"/>
      <c r="T18" s="30"/>
      <c r="U18" s="30"/>
      <c r="V18" s="125"/>
      <c r="W18" s="30"/>
      <c r="X18" s="28"/>
      <c r="Y18" s="28"/>
      <c r="Z18" s="28"/>
      <c r="AB18" s="221"/>
      <c r="AC18" s="221"/>
    </row>
    <row r="19" spans="1:29" ht="12.75">
      <c r="A19" s="10">
        <v>14</v>
      </c>
      <c r="B19" s="75" t="s">
        <v>744</v>
      </c>
      <c r="C19" s="230" t="s">
        <v>854</v>
      </c>
      <c r="D19" s="28" t="s">
        <v>650</v>
      </c>
      <c r="E19" s="277" t="s">
        <v>694</v>
      </c>
      <c r="F19" s="107" t="s">
        <v>363</v>
      </c>
      <c r="G19" s="277" t="s">
        <v>364</v>
      </c>
      <c r="H19" s="107" t="s">
        <v>119</v>
      </c>
      <c r="I19" s="277" t="s">
        <v>119</v>
      </c>
      <c r="J19" s="1">
        <v>0</v>
      </c>
      <c r="K19" s="1">
        <v>1</v>
      </c>
      <c r="L19" s="1">
        <v>5</v>
      </c>
      <c r="M19" s="4">
        <v>2</v>
      </c>
      <c r="N19" s="240" t="s">
        <v>715</v>
      </c>
      <c r="O19" s="1" t="s">
        <v>269</v>
      </c>
      <c r="P19" s="237" t="s">
        <v>266</v>
      </c>
      <c r="Q19" s="12"/>
      <c r="S19" s="30"/>
      <c r="T19" s="30"/>
      <c r="U19" s="30"/>
      <c r="V19" s="125"/>
      <c r="W19" s="30"/>
      <c r="X19" s="28"/>
      <c r="Y19" s="28"/>
      <c r="Z19" s="28"/>
      <c r="AB19" s="221"/>
      <c r="AC19" s="221"/>
    </row>
    <row r="20" spans="1:29" ht="12.75">
      <c r="A20" s="10">
        <v>15</v>
      </c>
      <c r="B20" s="86" t="s">
        <v>485</v>
      </c>
      <c r="C20" s="230" t="s">
        <v>854</v>
      </c>
      <c r="D20" s="28" t="s">
        <v>647</v>
      </c>
      <c r="E20" s="277" t="s">
        <v>853</v>
      </c>
      <c r="F20" s="107" t="s">
        <v>366</v>
      </c>
      <c r="G20" s="277" t="s">
        <v>363</v>
      </c>
      <c r="H20" s="107" t="s">
        <v>233</v>
      </c>
      <c r="I20" s="277" t="s">
        <v>229</v>
      </c>
      <c r="J20" s="1">
        <v>0</v>
      </c>
      <c r="K20" s="1">
        <v>1</v>
      </c>
      <c r="L20" s="1">
        <v>1</v>
      </c>
      <c r="M20" s="4">
        <v>0.6666666666666666</v>
      </c>
      <c r="N20" s="240" t="s">
        <v>710</v>
      </c>
      <c r="O20" s="1" t="s">
        <v>270</v>
      </c>
      <c r="P20" s="237"/>
      <c r="Q20" s="12"/>
      <c r="S20" s="30"/>
      <c r="T20" s="30"/>
      <c r="U20" s="30"/>
      <c r="V20" s="125"/>
      <c r="W20" s="30"/>
      <c r="X20" s="28"/>
      <c r="Y20" s="28"/>
      <c r="Z20" s="28"/>
      <c r="AB20" s="221"/>
      <c r="AC20" s="221"/>
    </row>
    <row r="21" spans="1:29" ht="12.75">
      <c r="A21" s="35">
        <v>16</v>
      </c>
      <c r="B21" s="165" t="s">
        <v>483</v>
      </c>
      <c r="C21" s="280" t="s">
        <v>654</v>
      </c>
      <c r="D21" s="74" t="s">
        <v>695</v>
      </c>
      <c r="E21" s="281" t="s">
        <v>651</v>
      </c>
      <c r="F21" s="74" t="s">
        <v>119</v>
      </c>
      <c r="G21" s="281" t="s">
        <v>119</v>
      </c>
      <c r="H21" s="74">
        <v>0</v>
      </c>
      <c r="I21" s="281" t="s">
        <v>829</v>
      </c>
      <c r="J21" s="13">
        <v>0</v>
      </c>
      <c r="K21" s="13">
        <v>15</v>
      </c>
      <c r="L21" s="13">
        <v>25</v>
      </c>
      <c r="M21" s="58">
        <v>13.333333333333334</v>
      </c>
      <c r="N21" s="241" t="s">
        <v>244</v>
      </c>
      <c r="O21" s="13" t="s">
        <v>268</v>
      </c>
      <c r="P21" s="231"/>
      <c r="Q21" s="12"/>
      <c r="S21" s="30"/>
      <c r="T21" s="30"/>
      <c r="U21" s="30"/>
      <c r="V21" s="125"/>
      <c r="W21" s="30"/>
      <c r="X21" s="28"/>
      <c r="Y21" s="28"/>
      <c r="Z21" s="28"/>
      <c r="AB21" s="221"/>
      <c r="AC21" s="221"/>
    </row>
    <row r="22" spans="1:29" ht="12.75">
      <c r="A22" s="10">
        <v>17</v>
      </c>
      <c r="B22" s="86" t="s">
        <v>484</v>
      </c>
      <c r="C22" s="230" t="s">
        <v>654</v>
      </c>
      <c r="D22" s="28" t="s">
        <v>652</v>
      </c>
      <c r="E22" s="277" t="s">
        <v>696</v>
      </c>
      <c r="F22" s="107" t="s">
        <v>363</v>
      </c>
      <c r="G22" s="277" t="s">
        <v>363</v>
      </c>
      <c r="H22" s="107" t="s">
        <v>366</v>
      </c>
      <c r="I22" s="277" t="s">
        <v>115</v>
      </c>
      <c r="J22" s="1">
        <v>0</v>
      </c>
      <c r="K22" s="1">
        <v>1</v>
      </c>
      <c r="L22" s="1">
        <v>1</v>
      </c>
      <c r="M22" s="4">
        <v>0.6666666666666666</v>
      </c>
      <c r="N22" s="240" t="s">
        <v>244</v>
      </c>
      <c r="O22" s="1" t="s">
        <v>233</v>
      </c>
      <c r="P22" s="237" t="s">
        <v>266</v>
      </c>
      <c r="Q22" s="12"/>
      <c r="S22" s="30"/>
      <c r="T22" s="30"/>
      <c r="U22" s="30"/>
      <c r="V22" s="125"/>
      <c r="W22" s="30"/>
      <c r="X22" s="28"/>
      <c r="Y22" s="28"/>
      <c r="Z22" s="28"/>
      <c r="AB22" s="221"/>
      <c r="AC22" s="221"/>
    </row>
    <row r="23" spans="1:29" ht="12.75">
      <c r="A23" s="10">
        <v>18</v>
      </c>
      <c r="B23" s="86" t="s">
        <v>801</v>
      </c>
      <c r="C23" s="230" t="s">
        <v>697</v>
      </c>
      <c r="D23" s="28" t="s">
        <v>695</v>
      </c>
      <c r="E23" s="277" t="s">
        <v>698</v>
      </c>
      <c r="F23" s="107" t="s">
        <v>114</v>
      </c>
      <c r="G23" s="277" t="s">
        <v>114</v>
      </c>
      <c r="H23" s="107">
        <v>0</v>
      </c>
      <c r="I23" s="277" t="s">
        <v>231</v>
      </c>
      <c r="J23" s="1">
        <v>0</v>
      </c>
      <c r="K23" s="1">
        <v>1</v>
      </c>
      <c r="L23" s="1">
        <v>1</v>
      </c>
      <c r="M23" s="4">
        <v>0.6666666666666666</v>
      </c>
      <c r="N23" s="240" t="s">
        <v>244</v>
      </c>
      <c r="O23" s="1" t="s">
        <v>233</v>
      </c>
      <c r="P23" s="237" t="s">
        <v>271</v>
      </c>
      <c r="Q23" s="12"/>
      <c r="S23" s="30"/>
      <c r="T23" s="30"/>
      <c r="U23" s="30"/>
      <c r="V23" s="125"/>
      <c r="W23" s="30"/>
      <c r="X23" s="28"/>
      <c r="Y23" s="28"/>
      <c r="Z23" s="28"/>
      <c r="AB23" s="221"/>
      <c r="AC23" s="221"/>
    </row>
    <row r="24" spans="1:29" ht="12.75">
      <c r="A24" s="10">
        <v>19</v>
      </c>
      <c r="B24" s="76" t="s">
        <v>803</v>
      </c>
      <c r="C24" s="230" t="s">
        <v>854</v>
      </c>
      <c r="D24" s="28" t="s">
        <v>647</v>
      </c>
      <c r="E24" s="277" t="s">
        <v>699</v>
      </c>
      <c r="F24" s="107" t="s">
        <v>363</v>
      </c>
      <c r="G24" s="277" t="s">
        <v>363</v>
      </c>
      <c r="H24" s="107" t="s">
        <v>121</v>
      </c>
      <c r="I24" s="277" t="s">
        <v>366</v>
      </c>
      <c r="J24" s="1">
        <v>0</v>
      </c>
      <c r="K24" s="1">
        <v>1</v>
      </c>
      <c r="L24" s="1">
        <v>1</v>
      </c>
      <c r="M24" s="4">
        <v>0.6666666666666666</v>
      </c>
      <c r="N24" s="240" t="s">
        <v>716</v>
      </c>
      <c r="O24" s="1" t="s">
        <v>233</v>
      </c>
      <c r="P24" s="237" t="s">
        <v>266</v>
      </c>
      <c r="Q24" s="12"/>
      <c r="S24" s="30"/>
      <c r="T24" s="30"/>
      <c r="U24" s="30"/>
      <c r="V24" s="125"/>
      <c r="W24" s="30"/>
      <c r="X24" s="28"/>
      <c r="Y24" s="28"/>
      <c r="Z24" s="28"/>
      <c r="AB24" s="221"/>
      <c r="AC24" s="221"/>
    </row>
    <row r="25" spans="1:29" ht="12.75">
      <c r="A25" s="35">
        <v>20</v>
      </c>
      <c r="B25" s="101" t="s">
        <v>203</v>
      </c>
      <c r="C25" s="280" t="s">
        <v>654</v>
      </c>
      <c r="D25" s="74" t="s">
        <v>652</v>
      </c>
      <c r="E25" s="281" t="s">
        <v>658</v>
      </c>
      <c r="F25" s="74" t="s">
        <v>118</v>
      </c>
      <c r="G25" s="281" t="s">
        <v>231</v>
      </c>
      <c r="H25" s="74">
        <v>0</v>
      </c>
      <c r="I25" s="281" t="s">
        <v>230</v>
      </c>
      <c r="J25" s="13">
        <v>0</v>
      </c>
      <c r="K25" s="13">
        <v>2</v>
      </c>
      <c r="L25" s="13">
        <v>8</v>
      </c>
      <c r="M25" s="58">
        <v>3.3333333333333335</v>
      </c>
      <c r="N25" s="241" t="s">
        <v>244</v>
      </c>
      <c r="O25" s="13" t="s">
        <v>269</v>
      </c>
      <c r="P25" s="231" t="s">
        <v>266</v>
      </c>
      <c r="Q25" s="12"/>
      <c r="S25" s="30"/>
      <c r="T25" s="30"/>
      <c r="U25" s="30"/>
      <c r="V25" s="125"/>
      <c r="W25" s="30"/>
      <c r="X25" s="28"/>
      <c r="Y25" s="28"/>
      <c r="Z25" s="28"/>
      <c r="AB25" s="221"/>
      <c r="AC25" s="221"/>
    </row>
    <row r="26" spans="1:29" ht="12.75">
      <c r="A26" s="10">
        <v>21</v>
      </c>
      <c r="B26" s="76" t="s">
        <v>205</v>
      </c>
      <c r="C26" s="230" t="s">
        <v>700</v>
      </c>
      <c r="D26" s="28" t="s">
        <v>647</v>
      </c>
      <c r="E26" s="277" t="s">
        <v>852</v>
      </c>
      <c r="F26" s="107" t="s">
        <v>121</v>
      </c>
      <c r="G26" s="277" t="s">
        <v>121</v>
      </c>
      <c r="H26" s="107" t="s">
        <v>118</v>
      </c>
      <c r="I26" s="277" t="s">
        <v>118</v>
      </c>
      <c r="J26" s="1">
        <v>0</v>
      </c>
      <c r="K26" s="1">
        <v>7</v>
      </c>
      <c r="L26" s="1">
        <v>6</v>
      </c>
      <c r="M26" s="4">
        <v>4.333333333333333</v>
      </c>
      <c r="N26" s="240" t="s">
        <v>246</v>
      </c>
      <c r="O26" s="1" t="s">
        <v>233</v>
      </c>
      <c r="P26" s="237" t="s">
        <v>266</v>
      </c>
      <c r="Q26" s="12"/>
      <c r="S26" s="30"/>
      <c r="T26" s="30"/>
      <c r="U26" s="30"/>
      <c r="V26" s="125"/>
      <c r="W26" s="30"/>
      <c r="X26" s="28"/>
      <c r="Y26" s="28"/>
      <c r="Z26" s="28"/>
      <c r="AB26" s="221"/>
      <c r="AC26" s="221"/>
    </row>
    <row r="27" spans="1:29" ht="12.75">
      <c r="A27" s="10">
        <v>22</v>
      </c>
      <c r="B27" s="75" t="s">
        <v>493</v>
      </c>
      <c r="C27" s="230" t="s">
        <v>695</v>
      </c>
      <c r="D27" s="28" t="s">
        <v>655</v>
      </c>
      <c r="E27" s="277" t="s">
        <v>649</v>
      </c>
      <c r="F27" s="107" t="s">
        <v>364</v>
      </c>
      <c r="G27" s="277" t="s">
        <v>364</v>
      </c>
      <c r="H27" s="107" t="s">
        <v>365</v>
      </c>
      <c r="I27" s="277" t="s">
        <v>117</v>
      </c>
      <c r="J27" s="1">
        <v>80</v>
      </c>
      <c r="K27" s="1">
        <v>99</v>
      </c>
      <c r="L27" s="1">
        <v>99</v>
      </c>
      <c r="M27" s="4">
        <v>92.66666666666667</v>
      </c>
      <c r="N27" s="240" t="s">
        <v>244</v>
      </c>
      <c r="O27" s="1" t="s">
        <v>272</v>
      </c>
      <c r="P27" s="237" t="s">
        <v>266</v>
      </c>
      <c r="Q27" s="12"/>
      <c r="S27" s="30"/>
      <c r="T27" s="30"/>
      <c r="U27" s="30"/>
      <c r="V27" s="125"/>
      <c r="W27" s="30"/>
      <c r="X27" s="28"/>
      <c r="Y27" s="28"/>
      <c r="Z27" s="28"/>
      <c r="AB27" s="221"/>
      <c r="AC27" s="221"/>
    </row>
    <row r="28" spans="1:29" ht="12.75">
      <c r="A28" s="10">
        <v>23</v>
      </c>
      <c r="B28" s="86" t="s">
        <v>486</v>
      </c>
      <c r="C28" s="230" t="s">
        <v>701</v>
      </c>
      <c r="D28" s="28" t="s">
        <v>854</v>
      </c>
      <c r="E28" s="277" t="s">
        <v>652</v>
      </c>
      <c r="F28" s="107" t="s">
        <v>830</v>
      </c>
      <c r="G28" s="277" t="s">
        <v>830</v>
      </c>
      <c r="H28" s="107">
        <v>0</v>
      </c>
      <c r="I28" s="277">
        <v>0</v>
      </c>
      <c r="J28" s="1">
        <v>0</v>
      </c>
      <c r="K28" s="1">
        <v>1</v>
      </c>
      <c r="L28" s="1">
        <v>1</v>
      </c>
      <c r="M28" s="4">
        <v>0.6666666666666666</v>
      </c>
      <c r="N28" s="240" t="s">
        <v>714</v>
      </c>
      <c r="O28" s="1">
        <v>0</v>
      </c>
      <c r="P28" s="237" t="s">
        <v>273</v>
      </c>
      <c r="Q28" s="12"/>
      <c r="S28" s="30"/>
      <c r="T28" s="30"/>
      <c r="U28" s="30"/>
      <c r="V28" s="125"/>
      <c r="W28" s="30"/>
      <c r="X28" s="28"/>
      <c r="Y28" s="28"/>
      <c r="Z28" s="28"/>
      <c r="AB28" s="221"/>
      <c r="AC28" s="221"/>
    </row>
    <row r="29" spans="1:29" ht="12.75">
      <c r="A29" s="35">
        <v>24</v>
      </c>
      <c r="B29" s="165" t="s">
        <v>487</v>
      </c>
      <c r="C29" s="280" t="s">
        <v>701</v>
      </c>
      <c r="D29" s="74" t="s">
        <v>854</v>
      </c>
      <c r="E29" s="281" t="s">
        <v>652</v>
      </c>
      <c r="F29" s="74" t="s">
        <v>371</v>
      </c>
      <c r="G29" s="281" t="s">
        <v>118</v>
      </c>
      <c r="H29" s="74" t="s">
        <v>831</v>
      </c>
      <c r="I29" s="281" t="s">
        <v>831</v>
      </c>
      <c r="J29" s="13">
        <v>0</v>
      </c>
      <c r="K29" s="13">
        <v>1</v>
      </c>
      <c r="L29" s="13">
        <v>8</v>
      </c>
      <c r="M29" s="58">
        <v>3</v>
      </c>
      <c r="N29" s="241" t="s">
        <v>714</v>
      </c>
      <c r="O29" s="13">
        <v>0</v>
      </c>
      <c r="P29" s="231"/>
      <c r="Q29" s="12"/>
      <c r="S29" s="30"/>
      <c r="T29" s="30"/>
      <c r="U29" s="30"/>
      <c r="V29" s="125"/>
      <c r="W29" s="30"/>
      <c r="X29" s="28"/>
      <c r="Y29" s="28"/>
      <c r="Z29" s="28"/>
      <c r="AB29" s="221"/>
      <c r="AC29" s="221"/>
    </row>
    <row r="30" spans="1:29" ht="12.75">
      <c r="A30" s="10">
        <v>25</v>
      </c>
      <c r="B30" s="86" t="s">
        <v>488</v>
      </c>
      <c r="C30" s="230" t="s">
        <v>701</v>
      </c>
      <c r="D30" s="28" t="s">
        <v>854</v>
      </c>
      <c r="E30" s="277" t="s">
        <v>657</v>
      </c>
      <c r="F30" s="107" t="s">
        <v>363</v>
      </c>
      <c r="G30" s="277" t="s">
        <v>363</v>
      </c>
      <c r="H30" s="107" t="s">
        <v>371</v>
      </c>
      <c r="I30" s="277" t="s">
        <v>117</v>
      </c>
      <c r="J30" s="1">
        <v>0</v>
      </c>
      <c r="K30" s="1">
        <v>0</v>
      </c>
      <c r="L30" s="1">
        <v>1</v>
      </c>
      <c r="M30" s="4">
        <v>0.3333333333333333</v>
      </c>
      <c r="N30" s="240" t="s">
        <v>714</v>
      </c>
      <c r="O30" s="1">
        <v>0</v>
      </c>
      <c r="P30" s="237"/>
      <c r="Q30" s="12"/>
      <c r="S30" s="30"/>
      <c r="T30" s="30"/>
      <c r="U30" s="30"/>
      <c r="V30" s="125"/>
      <c r="W30" s="30"/>
      <c r="X30" s="28"/>
      <c r="Y30" s="28"/>
      <c r="Z30" s="28"/>
      <c r="AB30" s="221"/>
      <c r="AC30" s="221"/>
    </row>
    <row r="31" spans="1:29" ht="12.75">
      <c r="A31" s="10">
        <v>26</v>
      </c>
      <c r="B31" s="86" t="s">
        <v>489</v>
      </c>
      <c r="C31" s="236">
        <v>0</v>
      </c>
      <c r="D31" s="28" t="s">
        <v>854</v>
      </c>
      <c r="E31" s="277" t="s">
        <v>652</v>
      </c>
      <c r="F31" s="107" t="s">
        <v>121</v>
      </c>
      <c r="G31" s="277" t="s">
        <v>114</v>
      </c>
      <c r="H31" s="107" t="s">
        <v>832</v>
      </c>
      <c r="I31" s="277" t="s">
        <v>832</v>
      </c>
      <c r="J31" s="1">
        <v>0</v>
      </c>
      <c r="K31" s="1">
        <v>0</v>
      </c>
      <c r="L31" s="1">
        <v>1</v>
      </c>
      <c r="M31" s="4">
        <v>0.3333333333333333</v>
      </c>
      <c r="N31" s="240" t="s">
        <v>714</v>
      </c>
      <c r="O31" s="1">
        <v>0</v>
      </c>
      <c r="P31" s="237"/>
      <c r="Q31" s="12"/>
      <c r="S31" s="30"/>
      <c r="T31" s="30"/>
      <c r="U31" s="30"/>
      <c r="V31" s="125"/>
      <c r="W31" s="30"/>
      <c r="X31" s="12"/>
      <c r="Y31" s="28"/>
      <c r="Z31" s="28"/>
      <c r="AB31" s="221"/>
      <c r="AC31" s="221"/>
    </row>
    <row r="32" spans="1:29" ht="12.75">
      <c r="A32" s="10">
        <v>27</v>
      </c>
      <c r="B32" s="31" t="s">
        <v>207</v>
      </c>
      <c r="C32" s="236">
        <v>0</v>
      </c>
      <c r="D32" s="28" t="s">
        <v>701</v>
      </c>
      <c r="E32" s="277" t="s">
        <v>654</v>
      </c>
      <c r="F32" s="107" t="s">
        <v>831</v>
      </c>
      <c r="G32" s="277" t="s">
        <v>831</v>
      </c>
      <c r="H32" s="107" t="s">
        <v>116</v>
      </c>
      <c r="I32" s="277" t="s">
        <v>116</v>
      </c>
      <c r="J32" s="1">
        <v>0</v>
      </c>
      <c r="K32" s="1">
        <v>1</v>
      </c>
      <c r="L32" s="1">
        <v>1</v>
      </c>
      <c r="M32" s="4">
        <v>0.6666666666666666</v>
      </c>
      <c r="N32" s="240" t="s">
        <v>718</v>
      </c>
      <c r="O32" s="1">
        <v>0</v>
      </c>
      <c r="P32" s="237"/>
      <c r="Q32" s="12"/>
      <c r="S32" s="30"/>
      <c r="T32" s="30"/>
      <c r="U32" s="30"/>
      <c r="V32" s="125"/>
      <c r="W32" s="30"/>
      <c r="X32" s="12"/>
      <c r="Y32" s="28"/>
      <c r="Z32" s="28"/>
      <c r="AB32" s="221"/>
      <c r="AC32" s="221"/>
    </row>
    <row r="33" spans="1:29" ht="12.75">
      <c r="A33" s="35">
        <v>28</v>
      </c>
      <c r="B33" s="70" t="s">
        <v>315</v>
      </c>
      <c r="C33" s="280" t="s">
        <v>701</v>
      </c>
      <c r="D33" s="74" t="s">
        <v>702</v>
      </c>
      <c r="E33" s="281" t="s">
        <v>855</v>
      </c>
      <c r="F33" s="74" t="s">
        <v>116</v>
      </c>
      <c r="G33" s="281" t="s">
        <v>833</v>
      </c>
      <c r="H33" s="74" t="s">
        <v>834</v>
      </c>
      <c r="I33" s="281" t="s">
        <v>835</v>
      </c>
      <c r="J33" s="13">
        <v>0</v>
      </c>
      <c r="K33" s="13">
        <v>0</v>
      </c>
      <c r="L33" s="13">
        <v>1</v>
      </c>
      <c r="M33" s="58">
        <v>0.3333333333333333</v>
      </c>
      <c r="N33" s="241" t="s">
        <v>714</v>
      </c>
      <c r="O33" s="13">
        <v>0</v>
      </c>
      <c r="P33" s="231"/>
      <c r="Q33" s="12"/>
      <c r="S33" s="30"/>
      <c r="T33" s="30"/>
      <c r="U33" s="30"/>
      <c r="V33" s="125"/>
      <c r="W33" s="30"/>
      <c r="X33" s="28"/>
      <c r="Y33" s="28"/>
      <c r="Z33" s="28"/>
      <c r="AB33" s="221"/>
      <c r="AC33" s="221"/>
    </row>
    <row r="34" spans="1:29" ht="12.75">
      <c r="A34" s="10">
        <v>29</v>
      </c>
      <c r="B34" s="75" t="s">
        <v>494</v>
      </c>
      <c r="C34" s="230" t="s">
        <v>654</v>
      </c>
      <c r="D34" s="28" t="s">
        <v>698</v>
      </c>
      <c r="E34" s="277" t="s">
        <v>649</v>
      </c>
      <c r="F34" s="107" t="s">
        <v>115</v>
      </c>
      <c r="G34" s="277" t="s">
        <v>115</v>
      </c>
      <c r="H34" s="107" t="s">
        <v>365</v>
      </c>
      <c r="I34" s="277" t="s">
        <v>117</v>
      </c>
      <c r="J34" s="1">
        <v>1</v>
      </c>
      <c r="K34" s="1">
        <v>22</v>
      </c>
      <c r="L34" s="1">
        <v>57</v>
      </c>
      <c r="M34" s="4">
        <v>26.666666666666668</v>
      </c>
      <c r="N34" s="240" t="s">
        <v>244</v>
      </c>
      <c r="O34" s="1" t="s">
        <v>268</v>
      </c>
      <c r="P34" s="237"/>
      <c r="Q34" s="12"/>
      <c r="S34" s="30"/>
      <c r="T34" s="30"/>
      <c r="U34" s="30"/>
      <c r="V34" s="125"/>
      <c r="W34" s="30"/>
      <c r="X34" s="28"/>
      <c r="Y34" s="28"/>
      <c r="Z34" s="28"/>
      <c r="AB34" s="221"/>
      <c r="AC34" s="221"/>
    </row>
    <row r="35" spans="1:29" ht="12.75">
      <c r="A35" s="10">
        <v>30</v>
      </c>
      <c r="B35" s="86" t="s">
        <v>490</v>
      </c>
      <c r="C35" s="230" t="s">
        <v>855</v>
      </c>
      <c r="D35" s="28" t="s">
        <v>652</v>
      </c>
      <c r="E35" s="277" t="s">
        <v>703</v>
      </c>
      <c r="F35" s="107" t="s">
        <v>364</v>
      </c>
      <c r="G35" s="277" t="s">
        <v>364</v>
      </c>
      <c r="H35" s="107" t="s">
        <v>836</v>
      </c>
      <c r="I35" s="277" t="s">
        <v>117</v>
      </c>
      <c r="J35" s="1">
        <v>0</v>
      </c>
      <c r="K35" s="1">
        <v>1</v>
      </c>
      <c r="L35" s="1">
        <v>1</v>
      </c>
      <c r="M35" s="4">
        <v>0.6666666666666666</v>
      </c>
      <c r="N35" s="240" t="s">
        <v>714</v>
      </c>
      <c r="O35" s="1" t="s">
        <v>268</v>
      </c>
      <c r="P35" s="237"/>
      <c r="Q35" s="12"/>
      <c r="S35" s="30"/>
      <c r="T35" s="30"/>
      <c r="U35" s="30"/>
      <c r="V35" s="125"/>
      <c r="W35" s="30"/>
      <c r="X35" s="28"/>
      <c r="Y35" s="28"/>
      <c r="Z35" s="28"/>
      <c r="AB35" s="221"/>
      <c r="AC35" s="221"/>
    </row>
    <row r="36" spans="1:29" ht="12.75">
      <c r="A36" s="10">
        <v>31</v>
      </c>
      <c r="B36" s="31" t="s">
        <v>317</v>
      </c>
      <c r="C36" s="230" t="s">
        <v>704</v>
      </c>
      <c r="D36" s="28" t="s">
        <v>855</v>
      </c>
      <c r="E36" s="277" t="s">
        <v>705</v>
      </c>
      <c r="F36" s="107" t="s">
        <v>837</v>
      </c>
      <c r="G36" s="277" t="s">
        <v>830</v>
      </c>
      <c r="H36" s="107" t="s">
        <v>231</v>
      </c>
      <c r="I36" s="277" t="s">
        <v>225</v>
      </c>
      <c r="J36" s="1">
        <v>1</v>
      </c>
      <c r="K36" s="1">
        <v>9</v>
      </c>
      <c r="L36" s="1">
        <v>18</v>
      </c>
      <c r="M36" s="4">
        <v>9.333333333333334</v>
      </c>
      <c r="N36" s="240" t="s">
        <v>251</v>
      </c>
      <c r="O36" s="1" t="s">
        <v>270</v>
      </c>
      <c r="P36" s="237"/>
      <c r="Q36" s="12"/>
      <c r="S36" s="30"/>
      <c r="T36" s="30"/>
      <c r="U36" s="30"/>
      <c r="V36" s="125"/>
      <c r="W36" s="30"/>
      <c r="X36" s="28"/>
      <c r="Y36" s="28"/>
      <c r="Z36" s="28"/>
      <c r="AB36" s="221"/>
      <c r="AC36" s="221"/>
    </row>
    <row r="37" spans="1:29" ht="12.75">
      <c r="A37" s="35">
        <v>32</v>
      </c>
      <c r="B37" s="70" t="s">
        <v>347</v>
      </c>
      <c r="C37" s="280" t="s">
        <v>854</v>
      </c>
      <c r="D37" s="74" t="s">
        <v>706</v>
      </c>
      <c r="E37" s="281" t="s">
        <v>853</v>
      </c>
      <c r="F37" s="74" t="s">
        <v>838</v>
      </c>
      <c r="G37" s="281" t="s">
        <v>230</v>
      </c>
      <c r="H37" s="74" t="s">
        <v>230</v>
      </c>
      <c r="I37" s="281" t="s">
        <v>839</v>
      </c>
      <c r="J37" s="13">
        <v>0</v>
      </c>
      <c r="K37" s="13">
        <v>11</v>
      </c>
      <c r="L37" s="13">
        <v>22</v>
      </c>
      <c r="M37" s="58">
        <v>11</v>
      </c>
      <c r="N37" s="241" t="s">
        <v>251</v>
      </c>
      <c r="O37" s="13" t="s">
        <v>268</v>
      </c>
      <c r="P37" s="231"/>
      <c r="Q37" s="12"/>
      <c r="S37" s="30"/>
      <c r="T37" s="30"/>
      <c r="U37" s="30"/>
      <c r="V37" s="125"/>
      <c r="W37" s="30"/>
      <c r="X37" s="28"/>
      <c r="Y37" s="28"/>
      <c r="Z37" s="28"/>
      <c r="AB37" s="221"/>
      <c r="AC37" s="221"/>
    </row>
    <row r="38" spans="1:29" ht="12.75">
      <c r="A38" s="1">
        <v>33</v>
      </c>
      <c r="B38" s="8" t="s">
        <v>166</v>
      </c>
      <c r="C38" s="230" t="s">
        <v>854</v>
      </c>
      <c r="D38" s="28" t="s">
        <v>652</v>
      </c>
      <c r="E38" s="277" t="s">
        <v>694</v>
      </c>
      <c r="F38" s="107" t="s">
        <v>114</v>
      </c>
      <c r="G38" s="277" t="s">
        <v>643</v>
      </c>
      <c r="H38" s="107" t="s">
        <v>230</v>
      </c>
      <c r="I38" s="277" t="s">
        <v>232</v>
      </c>
      <c r="J38" s="1">
        <v>0</v>
      </c>
      <c r="K38" s="1">
        <v>5</v>
      </c>
      <c r="L38" s="1">
        <v>1</v>
      </c>
      <c r="M38" s="4">
        <v>2</v>
      </c>
      <c r="N38" s="240" t="s">
        <v>246</v>
      </c>
      <c r="O38" s="1" t="s">
        <v>274</v>
      </c>
      <c r="P38" s="237"/>
      <c r="Q38" s="12"/>
      <c r="S38" s="30"/>
      <c r="T38" s="30"/>
      <c r="U38" s="30"/>
      <c r="V38" s="125"/>
      <c r="W38" s="30"/>
      <c r="X38" s="28"/>
      <c r="Y38" s="28"/>
      <c r="Z38" s="28"/>
      <c r="AB38" s="221"/>
      <c r="AC38" s="221"/>
    </row>
    <row r="39" spans="1:29" ht="12.75">
      <c r="A39" s="1">
        <v>34</v>
      </c>
      <c r="B39" s="31" t="s">
        <v>160</v>
      </c>
      <c r="C39" s="230" t="s">
        <v>855</v>
      </c>
      <c r="D39" s="28" t="s">
        <v>651</v>
      </c>
      <c r="E39" s="277" t="s">
        <v>649</v>
      </c>
      <c r="F39" s="107" t="s">
        <v>115</v>
      </c>
      <c r="G39" s="277" t="s">
        <v>115</v>
      </c>
      <c r="H39" s="107" t="s">
        <v>644</v>
      </c>
      <c r="I39" s="277" t="s">
        <v>117</v>
      </c>
      <c r="J39" s="1">
        <v>0</v>
      </c>
      <c r="K39" s="1">
        <v>7</v>
      </c>
      <c r="L39" s="1">
        <v>25</v>
      </c>
      <c r="M39" s="4">
        <v>10.666666666666666</v>
      </c>
      <c r="N39" s="240" t="s">
        <v>244</v>
      </c>
      <c r="O39" s="1" t="s">
        <v>272</v>
      </c>
      <c r="P39" s="237" t="s">
        <v>266</v>
      </c>
      <c r="Q39" s="12"/>
      <c r="S39" s="30"/>
      <c r="T39" s="30"/>
      <c r="U39" s="30"/>
      <c r="V39" s="125"/>
      <c r="W39" s="30"/>
      <c r="X39" s="28"/>
      <c r="Y39" s="28"/>
      <c r="Z39" s="28"/>
      <c r="AB39" s="221"/>
      <c r="AC39" s="221"/>
    </row>
    <row r="40" spans="1:29" ht="12.75">
      <c r="A40" s="1">
        <v>35</v>
      </c>
      <c r="B40" s="31" t="s">
        <v>496</v>
      </c>
      <c r="C40" s="230">
        <v>0</v>
      </c>
      <c r="D40" s="28">
        <v>0</v>
      </c>
      <c r="E40" s="277">
        <v>0</v>
      </c>
      <c r="F40" s="107">
        <v>0</v>
      </c>
      <c r="G40" s="277">
        <v>0</v>
      </c>
      <c r="H40" s="107">
        <v>0</v>
      </c>
      <c r="I40" s="277">
        <v>0</v>
      </c>
      <c r="J40" s="1">
        <v>0</v>
      </c>
      <c r="K40" s="1">
        <v>1</v>
      </c>
      <c r="L40" s="1">
        <v>1</v>
      </c>
      <c r="M40" s="4">
        <v>0.6666666666666666</v>
      </c>
      <c r="N40" s="240" t="s">
        <v>714</v>
      </c>
      <c r="O40" s="1" t="s">
        <v>268</v>
      </c>
      <c r="P40" s="237"/>
      <c r="Q40" s="12"/>
      <c r="S40" s="30"/>
      <c r="T40" s="30"/>
      <c r="U40" s="30"/>
      <c r="V40" s="125"/>
      <c r="W40" s="30"/>
      <c r="X40" s="28"/>
      <c r="Y40" s="28"/>
      <c r="Z40" s="28"/>
      <c r="AB40" s="221"/>
      <c r="AC40" s="221"/>
    </row>
    <row r="41" spans="1:29" ht="13.5" thickBot="1">
      <c r="A41" s="41">
        <v>36</v>
      </c>
      <c r="B41" s="39" t="s">
        <v>495</v>
      </c>
      <c r="C41" s="244" t="s">
        <v>855</v>
      </c>
      <c r="D41" s="41" t="s">
        <v>653</v>
      </c>
      <c r="E41" s="245" t="s">
        <v>707</v>
      </c>
      <c r="F41" s="148" t="s">
        <v>363</v>
      </c>
      <c r="G41" s="279" t="s">
        <v>365</v>
      </c>
      <c r="H41" s="148" t="s">
        <v>830</v>
      </c>
      <c r="I41" s="279" t="s">
        <v>115</v>
      </c>
      <c r="J41" s="41">
        <v>0</v>
      </c>
      <c r="K41" s="41">
        <v>10</v>
      </c>
      <c r="L41" s="41">
        <v>25</v>
      </c>
      <c r="M41" s="50">
        <v>11.666666666666666</v>
      </c>
      <c r="N41" s="246" t="s">
        <v>244</v>
      </c>
      <c r="O41" s="41" t="s">
        <v>272</v>
      </c>
      <c r="P41" s="245" t="s">
        <v>266</v>
      </c>
      <c r="S41" s="30"/>
      <c r="T41" s="30"/>
      <c r="U41" s="30"/>
      <c r="V41" s="125"/>
      <c r="W41" s="30"/>
      <c r="X41" s="12"/>
      <c r="Y41" s="12"/>
      <c r="Z41" s="12"/>
      <c r="AB41" s="221"/>
      <c r="AC41" s="221"/>
    </row>
    <row r="42" spans="1:29" ht="13.5" thickTop="1">
      <c r="A42" s="12"/>
      <c r="B42" s="31"/>
      <c r="C42" s="12"/>
      <c r="D42" s="12"/>
      <c r="E42" s="12"/>
      <c r="F42" s="28"/>
      <c r="G42" s="28"/>
      <c r="H42" s="28"/>
      <c r="I42" s="28"/>
      <c r="J42" s="12"/>
      <c r="K42" s="12"/>
      <c r="L42" s="12"/>
      <c r="M42" s="78"/>
      <c r="N42" s="221"/>
      <c r="O42" s="12"/>
      <c r="P42" s="12"/>
      <c r="S42" s="30"/>
      <c r="T42" s="30"/>
      <c r="U42" s="30"/>
      <c r="V42" s="125"/>
      <c r="W42" s="30"/>
      <c r="X42" s="12"/>
      <c r="Y42" s="12"/>
      <c r="Z42" s="12"/>
      <c r="AB42" s="221"/>
      <c r="AC42" s="221"/>
    </row>
    <row r="43" spans="1:29" ht="14.25">
      <c r="A43" s="1"/>
      <c r="B43" s="132" t="s">
        <v>906</v>
      </c>
      <c r="M43" s="3"/>
      <c r="N43" s="221"/>
      <c r="O43" s="3"/>
      <c r="P43" s="108"/>
      <c r="Q43"/>
      <c r="S43" s="30"/>
      <c r="T43" s="30"/>
      <c r="U43" s="30"/>
      <c r="V43" s="30"/>
      <c r="W43" s="30"/>
      <c r="X43" s="30"/>
      <c r="Y43" s="30"/>
      <c r="Z43" s="30"/>
      <c r="AB43" s="14"/>
      <c r="AC43" s="14"/>
    </row>
    <row r="44" spans="2:29" ht="14.25">
      <c r="B44" s="17" t="s">
        <v>341</v>
      </c>
      <c r="M44"/>
      <c r="N44"/>
      <c r="O44"/>
      <c r="P44" s="108"/>
      <c r="Q44"/>
      <c r="S44" s="30"/>
      <c r="T44" s="30"/>
      <c r="U44" s="30"/>
      <c r="V44" s="30"/>
      <c r="W44" s="30"/>
      <c r="X44" s="30"/>
      <c r="Y44" s="30"/>
      <c r="Z44" s="30"/>
      <c r="AB44" s="14"/>
      <c r="AC44" s="14"/>
    </row>
    <row r="45" spans="2:29" ht="14.25">
      <c r="B45" s="282" t="s">
        <v>38</v>
      </c>
      <c r="M45"/>
      <c r="N45"/>
      <c r="O45"/>
      <c r="S45" s="30"/>
      <c r="T45" s="30"/>
      <c r="U45" s="30"/>
      <c r="V45" s="30"/>
      <c r="W45" s="30"/>
      <c r="X45" s="30"/>
      <c r="Y45" s="30"/>
      <c r="Z45" s="30"/>
      <c r="AB45" s="14"/>
      <c r="AC45" s="14"/>
    </row>
    <row r="46" spans="2:26" ht="14.25">
      <c r="B46" s="17" t="s">
        <v>39</v>
      </c>
      <c r="S46" s="30"/>
      <c r="T46" s="30"/>
      <c r="U46" s="30"/>
      <c r="V46" s="30"/>
      <c r="W46" s="30"/>
      <c r="X46" s="30"/>
      <c r="Y46" s="30"/>
      <c r="Z46" s="30"/>
    </row>
    <row r="47" spans="2:26" ht="14.25">
      <c r="B47" s="283"/>
      <c r="S47" s="30"/>
      <c r="T47" s="30"/>
      <c r="U47" s="30"/>
      <c r="V47" s="30"/>
      <c r="W47" s="30"/>
      <c r="X47" s="30"/>
      <c r="Y47" s="30"/>
      <c r="Z47" s="30"/>
    </row>
    <row r="48" spans="19:26" ht="12.75">
      <c r="S48" s="30"/>
      <c r="T48" s="30"/>
      <c r="U48" s="30"/>
      <c r="V48" s="30"/>
      <c r="W48" s="30"/>
      <c r="X48" s="30"/>
      <c r="Y48" s="30"/>
      <c r="Z48" s="30"/>
    </row>
    <row r="49" spans="19:26" ht="12.75">
      <c r="S49" s="30"/>
      <c r="T49" s="30"/>
      <c r="U49" s="30"/>
      <c r="V49" s="30"/>
      <c r="W49" s="30"/>
      <c r="X49" s="30"/>
      <c r="Y49" s="30"/>
      <c r="Z49" s="30"/>
    </row>
    <row r="50" spans="19:26" ht="12.75">
      <c r="S50" s="30"/>
      <c r="T50" s="30"/>
      <c r="U50" s="30"/>
      <c r="V50" s="30"/>
      <c r="W50" s="30"/>
      <c r="X50" s="30"/>
      <c r="Y50" s="30"/>
      <c r="Z50" s="30"/>
    </row>
    <row r="51" spans="19:26" ht="12.75">
      <c r="S51" s="30"/>
      <c r="T51" s="30"/>
      <c r="U51" s="30"/>
      <c r="V51" s="30"/>
      <c r="W51" s="30"/>
      <c r="X51" s="30"/>
      <c r="Y51" s="30"/>
      <c r="Z51" s="30"/>
    </row>
    <row r="52" spans="19:26" ht="12.75">
      <c r="S52" s="30"/>
      <c r="T52" s="30"/>
      <c r="U52" s="30"/>
      <c r="V52" s="30"/>
      <c r="W52" s="30"/>
      <c r="X52" s="30"/>
      <c r="Y52" s="30"/>
      <c r="Z52" s="30"/>
    </row>
    <row r="53" spans="19:26" ht="12.75">
      <c r="S53" s="30"/>
      <c r="T53" s="30"/>
      <c r="U53" s="30"/>
      <c r="V53" s="30"/>
      <c r="W53" s="30"/>
      <c r="X53" s="30"/>
      <c r="Y53" s="30"/>
      <c r="Z53" s="30"/>
    </row>
    <row r="54" spans="19:26" ht="12.75">
      <c r="S54" s="30"/>
      <c r="T54" s="30"/>
      <c r="U54" s="30"/>
      <c r="V54" s="30"/>
      <c r="W54" s="30"/>
      <c r="X54" s="30"/>
      <c r="Y54" s="30"/>
      <c r="Z54" s="30"/>
    </row>
    <row r="55" spans="19:26" ht="12.75">
      <c r="S55" s="30"/>
      <c r="T55" s="30"/>
      <c r="U55" s="30"/>
      <c r="V55" s="30"/>
      <c r="W55" s="30"/>
      <c r="X55" s="30"/>
      <c r="Y55" s="30"/>
      <c r="Z55" s="30"/>
    </row>
    <row r="56" spans="19:26" ht="12.75">
      <c r="S56" s="30"/>
      <c r="T56" s="30"/>
      <c r="U56" s="30"/>
      <c r="V56" s="30"/>
      <c r="W56" s="30"/>
      <c r="X56" s="30"/>
      <c r="Y56" s="30"/>
      <c r="Z56" s="30"/>
    </row>
    <row r="57" spans="19:26" ht="12.75">
      <c r="S57" s="30"/>
      <c r="T57" s="30"/>
      <c r="U57" s="30"/>
      <c r="V57" s="30"/>
      <c r="W57" s="30"/>
      <c r="X57" s="30"/>
      <c r="Y57" s="30"/>
      <c r="Z57" s="30"/>
    </row>
    <row r="58" spans="19:26" ht="12.75">
      <c r="S58" s="30"/>
      <c r="T58" s="30"/>
      <c r="U58" s="30"/>
      <c r="V58" s="30"/>
      <c r="W58" s="30"/>
      <c r="X58" s="30"/>
      <c r="Y58" s="30"/>
      <c r="Z58" s="30"/>
    </row>
    <row r="59" spans="19:26" ht="12.75">
      <c r="S59" s="30"/>
      <c r="T59" s="30"/>
      <c r="U59" s="30"/>
      <c r="V59" s="30"/>
      <c r="W59" s="30"/>
      <c r="X59" s="30"/>
      <c r="Y59" s="30"/>
      <c r="Z59" s="30"/>
    </row>
    <row r="60" spans="19:26" ht="12.75">
      <c r="S60" s="30"/>
      <c r="T60" s="30"/>
      <c r="U60" s="30"/>
      <c r="V60" s="30"/>
      <c r="W60" s="30"/>
      <c r="X60" s="30"/>
      <c r="Y60" s="30"/>
      <c r="Z60" s="30"/>
    </row>
    <row r="61" spans="19:26" ht="12.75">
      <c r="S61" s="30"/>
      <c r="T61" s="30"/>
      <c r="U61" s="30"/>
      <c r="V61" s="30"/>
      <c r="W61" s="30"/>
      <c r="X61" s="30"/>
      <c r="Y61" s="30"/>
      <c r="Z61" s="30"/>
    </row>
    <row r="62" spans="19:26" ht="12.75">
      <c r="S62" s="30"/>
      <c r="T62" s="30"/>
      <c r="U62" s="30"/>
      <c r="V62" s="30"/>
      <c r="W62" s="30"/>
      <c r="X62" s="30"/>
      <c r="Y62" s="30"/>
      <c r="Z62" s="30"/>
    </row>
    <row r="63" spans="19:26" ht="12.75">
      <c r="S63" s="30"/>
      <c r="T63" s="30"/>
      <c r="U63" s="30"/>
      <c r="V63" s="30"/>
      <c r="W63" s="30"/>
      <c r="X63" s="30"/>
      <c r="Y63" s="30"/>
      <c r="Z63" s="30"/>
    </row>
    <row r="64" spans="19:26" ht="12.75">
      <c r="S64" s="30"/>
      <c r="T64" s="30"/>
      <c r="U64" s="30"/>
      <c r="V64" s="30"/>
      <c r="W64" s="30"/>
      <c r="X64" s="30"/>
      <c r="Y64" s="30"/>
      <c r="Z64" s="30"/>
    </row>
    <row r="65" spans="19:26" ht="12.75">
      <c r="S65" s="30"/>
      <c r="T65" s="30"/>
      <c r="U65" s="30"/>
      <c r="V65" s="30"/>
      <c r="W65" s="30"/>
      <c r="X65" s="30"/>
      <c r="Y65" s="30"/>
      <c r="Z65" s="30"/>
    </row>
    <row r="66" spans="19:26" ht="12.75">
      <c r="S66" s="30"/>
      <c r="T66" s="30"/>
      <c r="U66" s="30"/>
      <c r="V66" s="30"/>
      <c r="W66" s="30"/>
      <c r="X66" s="30"/>
      <c r="Y66" s="30"/>
      <c r="Z66" s="30"/>
    </row>
    <row r="67" spans="19:26" ht="12.75">
      <c r="S67" s="30"/>
      <c r="T67" s="30"/>
      <c r="U67" s="30"/>
      <c r="V67" s="30"/>
      <c r="W67" s="30"/>
      <c r="X67" s="30"/>
      <c r="Y67" s="30"/>
      <c r="Z67" s="30"/>
    </row>
    <row r="68" spans="19:26" ht="12.75">
      <c r="S68" s="30"/>
      <c r="T68" s="30"/>
      <c r="U68" s="30"/>
      <c r="V68" s="30"/>
      <c r="W68" s="30"/>
      <c r="X68" s="30"/>
      <c r="Y68" s="30"/>
      <c r="Z68" s="30"/>
    </row>
    <row r="69" spans="19:26" ht="12.75">
      <c r="S69" s="30"/>
      <c r="T69" s="30"/>
      <c r="U69" s="30"/>
      <c r="V69" s="30"/>
      <c r="W69" s="30"/>
      <c r="X69" s="30"/>
      <c r="Y69" s="30"/>
      <c r="Z69" s="30"/>
    </row>
    <row r="70" spans="19:26" ht="12.75">
      <c r="S70" s="30"/>
      <c r="T70" s="30"/>
      <c r="U70" s="30"/>
      <c r="V70" s="30"/>
      <c r="W70" s="30"/>
      <c r="X70" s="30"/>
      <c r="Y70" s="30"/>
      <c r="Z70" s="30"/>
    </row>
    <row r="71" spans="19:26" ht="12.75">
      <c r="S71" s="30"/>
      <c r="T71" s="30"/>
      <c r="U71" s="30"/>
      <c r="V71" s="30"/>
      <c r="W71" s="30"/>
      <c r="X71" s="30"/>
      <c r="Y71" s="30"/>
      <c r="Z71" s="30"/>
    </row>
    <row r="72" spans="19:26" ht="12.75">
      <c r="S72" s="30"/>
      <c r="T72" s="30"/>
      <c r="U72" s="30"/>
      <c r="V72" s="30"/>
      <c r="W72" s="30"/>
      <c r="X72" s="30"/>
      <c r="Y72" s="30"/>
      <c r="Z72" s="30"/>
    </row>
    <row r="73" spans="19:26" ht="12.75">
      <c r="S73" s="30"/>
      <c r="T73" s="30"/>
      <c r="U73" s="30"/>
      <c r="V73" s="30"/>
      <c r="W73" s="30"/>
      <c r="X73" s="30"/>
      <c r="Y73" s="30"/>
      <c r="Z73" s="30"/>
    </row>
    <row r="74" spans="19:26" ht="12.75">
      <c r="S74" s="30"/>
      <c r="T74" s="30"/>
      <c r="U74" s="30"/>
      <c r="V74" s="30"/>
      <c r="W74" s="30"/>
      <c r="X74" s="30"/>
      <c r="Y74" s="30"/>
      <c r="Z74" s="30"/>
    </row>
    <row r="75" spans="19:26" ht="12.75">
      <c r="S75" s="30"/>
      <c r="T75" s="30"/>
      <c r="U75" s="30"/>
      <c r="V75" s="30"/>
      <c r="W75" s="30"/>
      <c r="X75" s="30"/>
      <c r="Y75" s="30"/>
      <c r="Z75" s="30"/>
    </row>
    <row r="76" spans="19:26" ht="12.75">
      <c r="S76" s="30"/>
      <c r="T76" s="30"/>
      <c r="U76" s="30"/>
      <c r="V76" s="30"/>
      <c r="W76" s="30"/>
      <c r="X76" s="30"/>
      <c r="Y76" s="30"/>
      <c r="Z76" s="30"/>
    </row>
    <row r="77" spans="19:26" ht="12.75">
      <c r="S77" s="30"/>
      <c r="T77" s="30"/>
      <c r="U77" s="30"/>
      <c r="V77" s="30"/>
      <c r="W77" s="30"/>
      <c r="X77" s="30"/>
      <c r="Y77" s="30"/>
      <c r="Z77" s="30"/>
    </row>
    <row r="78" spans="19:26" ht="12.75">
      <c r="S78" s="30"/>
      <c r="T78" s="30"/>
      <c r="U78" s="30"/>
      <c r="V78" s="30"/>
      <c r="W78" s="30"/>
      <c r="X78" s="30"/>
      <c r="Y78" s="30"/>
      <c r="Z78" s="30"/>
    </row>
    <row r="79" spans="19:26" ht="12.75">
      <c r="S79" s="30"/>
      <c r="T79" s="30"/>
      <c r="U79" s="30"/>
      <c r="V79" s="30"/>
      <c r="W79" s="30"/>
      <c r="X79" s="30"/>
      <c r="Y79" s="30"/>
      <c r="Z79" s="30"/>
    </row>
    <row r="80" spans="19:26" ht="12.75">
      <c r="S80" s="30"/>
      <c r="T80" s="30"/>
      <c r="U80" s="30"/>
      <c r="V80" s="30"/>
      <c r="W80" s="30"/>
      <c r="X80" s="30"/>
      <c r="Y80" s="30"/>
      <c r="Z80" s="30"/>
    </row>
    <row r="81" spans="19:26" ht="12.75">
      <c r="S81" s="30"/>
      <c r="T81" s="30"/>
      <c r="U81" s="30"/>
      <c r="V81" s="30"/>
      <c r="W81" s="30"/>
      <c r="X81" s="30"/>
      <c r="Y81" s="30"/>
      <c r="Z81" s="30"/>
    </row>
    <row r="82" spans="19:26" ht="12.75">
      <c r="S82" s="30"/>
      <c r="T82" s="30"/>
      <c r="U82" s="30"/>
      <c r="V82" s="30"/>
      <c r="W82" s="30"/>
      <c r="X82" s="30"/>
      <c r="Y82" s="30"/>
      <c r="Z82" s="30"/>
    </row>
    <row r="83" spans="19:26" ht="12.75">
      <c r="S83" s="30"/>
      <c r="T83" s="30"/>
      <c r="U83" s="30"/>
      <c r="V83" s="30"/>
      <c r="W83" s="30"/>
      <c r="X83" s="30"/>
      <c r="Y83" s="30"/>
      <c r="Z83" s="30"/>
    </row>
    <row r="84" spans="19:26" ht="12.75">
      <c r="S84" s="30"/>
      <c r="T84" s="30"/>
      <c r="U84" s="30"/>
      <c r="V84" s="30"/>
      <c r="W84" s="30"/>
      <c r="X84" s="30"/>
      <c r="Y84" s="30"/>
      <c r="Z84" s="30"/>
    </row>
    <row r="85" spans="19:26" ht="12.75">
      <c r="S85" s="30"/>
      <c r="T85" s="30"/>
      <c r="U85" s="30"/>
      <c r="V85" s="30"/>
      <c r="W85" s="30"/>
      <c r="X85" s="30"/>
      <c r="Y85" s="30"/>
      <c r="Z85" s="30"/>
    </row>
    <row r="86" spans="19:26" ht="12.75">
      <c r="S86" s="30"/>
      <c r="T86" s="30"/>
      <c r="U86" s="30"/>
      <c r="V86" s="30"/>
      <c r="W86" s="30"/>
      <c r="X86" s="30"/>
      <c r="Y86" s="30"/>
      <c r="Z86" s="30"/>
    </row>
    <row r="87" spans="19:26" ht="12.75">
      <c r="S87" s="30"/>
      <c r="T87" s="30"/>
      <c r="U87" s="30"/>
      <c r="V87" s="30"/>
      <c r="W87" s="30"/>
      <c r="X87" s="30"/>
      <c r="Y87" s="30"/>
      <c r="Z87" s="30"/>
    </row>
    <row r="88" spans="19:26" ht="12.75">
      <c r="S88" s="30"/>
      <c r="T88" s="30"/>
      <c r="U88" s="30"/>
      <c r="V88" s="30"/>
      <c r="W88" s="30"/>
      <c r="X88" s="30"/>
      <c r="Y88" s="30"/>
      <c r="Z88" s="30"/>
    </row>
    <row r="89" spans="19:26" ht="12.75">
      <c r="S89" s="30"/>
      <c r="T89" s="30"/>
      <c r="U89" s="30"/>
      <c r="V89" s="30"/>
      <c r="W89" s="30"/>
      <c r="X89" s="30"/>
      <c r="Y89" s="30"/>
      <c r="Z89" s="30"/>
    </row>
    <row r="90" spans="19:26" ht="12.75">
      <c r="S90" s="30"/>
      <c r="T90" s="30"/>
      <c r="U90" s="30"/>
      <c r="V90" s="30"/>
      <c r="W90" s="30"/>
      <c r="X90" s="30"/>
      <c r="Y90" s="30"/>
      <c r="Z90" s="30"/>
    </row>
    <row r="91" spans="19:26" ht="12.75">
      <c r="S91" s="30"/>
      <c r="T91" s="30"/>
      <c r="U91" s="30"/>
      <c r="V91" s="30"/>
      <c r="W91" s="30"/>
      <c r="X91" s="30"/>
      <c r="Y91" s="30"/>
      <c r="Z91" s="30"/>
    </row>
    <row r="92" spans="19:26" ht="12.75">
      <c r="S92" s="30"/>
      <c r="T92" s="30"/>
      <c r="U92" s="30"/>
      <c r="V92" s="30"/>
      <c r="W92" s="30"/>
      <c r="X92" s="30"/>
      <c r="Y92" s="30"/>
      <c r="Z92" s="30"/>
    </row>
    <row r="93" spans="19:26" ht="12.75">
      <c r="S93" s="30"/>
      <c r="T93" s="30"/>
      <c r="U93" s="30"/>
      <c r="V93" s="30"/>
      <c r="W93" s="30"/>
      <c r="X93" s="30"/>
      <c r="Y93" s="30"/>
      <c r="Z93" s="30"/>
    </row>
    <row r="94" spans="19:26" ht="12.75">
      <c r="S94" s="30"/>
      <c r="T94" s="30"/>
      <c r="U94" s="30"/>
      <c r="V94" s="30"/>
      <c r="W94" s="30"/>
      <c r="X94" s="30"/>
      <c r="Y94" s="30"/>
      <c r="Z94" s="30"/>
    </row>
    <row r="95" spans="19:26" ht="12.75">
      <c r="S95" s="30"/>
      <c r="T95" s="30"/>
      <c r="U95" s="30"/>
      <c r="V95" s="30"/>
      <c r="W95" s="30"/>
      <c r="X95" s="30"/>
      <c r="Y95" s="30"/>
      <c r="Z95" s="30"/>
    </row>
    <row r="96" spans="19:26" ht="12.75">
      <c r="S96" s="30"/>
      <c r="T96" s="30"/>
      <c r="U96" s="30"/>
      <c r="V96" s="30"/>
      <c r="W96" s="30"/>
      <c r="X96" s="30"/>
      <c r="Y96" s="30"/>
      <c r="Z96" s="30"/>
    </row>
    <row r="97" spans="19:26" ht="12.75">
      <c r="S97" s="30"/>
      <c r="T97" s="30"/>
      <c r="U97" s="30"/>
      <c r="V97" s="30"/>
      <c r="W97" s="30"/>
      <c r="X97" s="30"/>
      <c r="Y97" s="30"/>
      <c r="Z97" s="30"/>
    </row>
    <row r="98" spans="19:26" ht="12.75">
      <c r="S98" s="30"/>
      <c r="T98" s="30"/>
      <c r="U98" s="30"/>
      <c r="V98" s="30"/>
      <c r="W98" s="30"/>
      <c r="X98" s="30"/>
      <c r="Y98" s="30"/>
      <c r="Z98" s="30"/>
    </row>
    <row r="99" spans="19:26" ht="12.75">
      <c r="S99" s="30"/>
      <c r="T99" s="30"/>
      <c r="U99" s="30"/>
      <c r="V99" s="30"/>
      <c r="W99" s="30"/>
      <c r="X99" s="30"/>
      <c r="Y99" s="30"/>
      <c r="Z99" s="30"/>
    </row>
    <row r="100" spans="19:26" ht="12.75">
      <c r="S100" s="30"/>
      <c r="T100" s="30"/>
      <c r="U100" s="30"/>
      <c r="V100" s="30"/>
      <c r="W100" s="30"/>
      <c r="X100" s="30"/>
      <c r="Y100" s="30"/>
      <c r="Z100" s="30"/>
    </row>
    <row r="101" spans="19:26" ht="12.75">
      <c r="S101" s="30"/>
      <c r="T101" s="30"/>
      <c r="U101" s="30"/>
      <c r="V101" s="30"/>
      <c r="W101" s="30"/>
      <c r="X101" s="30"/>
      <c r="Y101" s="30"/>
      <c r="Z101" s="30"/>
    </row>
    <row r="102" spans="19:26" ht="12.75">
      <c r="S102" s="30"/>
      <c r="T102" s="30"/>
      <c r="U102" s="30"/>
      <c r="V102" s="30"/>
      <c r="W102" s="30"/>
      <c r="X102" s="30"/>
      <c r="Y102" s="30"/>
      <c r="Z102" s="30"/>
    </row>
    <row r="103" spans="19:26" ht="12.75">
      <c r="S103" s="30"/>
      <c r="T103" s="30"/>
      <c r="U103" s="30"/>
      <c r="V103" s="30"/>
      <c r="W103" s="30"/>
      <c r="X103" s="30"/>
      <c r="Y103" s="30"/>
      <c r="Z103" s="30"/>
    </row>
    <row r="104" spans="19:26" ht="12.75">
      <c r="S104" s="30"/>
      <c r="T104" s="30"/>
      <c r="U104" s="30"/>
      <c r="V104" s="30"/>
      <c r="W104" s="30"/>
      <c r="X104" s="30"/>
      <c r="Y104" s="30"/>
      <c r="Z104" s="30"/>
    </row>
    <row r="105" spans="19:26" ht="12.75">
      <c r="S105" s="30"/>
      <c r="T105" s="30"/>
      <c r="U105" s="30"/>
      <c r="V105" s="30"/>
      <c r="W105" s="30"/>
      <c r="X105" s="30"/>
      <c r="Y105" s="30"/>
      <c r="Z105" s="30"/>
    </row>
    <row r="106" spans="19:26" ht="12.75">
      <c r="S106" s="30"/>
      <c r="T106" s="30"/>
      <c r="U106" s="30"/>
      <c r="V106" s="30"/>
      <c r="W106" s="30"/>
      <c r="X106" s="30"/>
      <c r="Y106" s="30"/>
      <c r="Z106" s="30"/>
    </row>
    <row r="107" spans="19:26" ht="12.75">
      <c r="S107" s="30"/>
      <c r="T107" s="30"/>
      <c r="U107" s="30"/>
      <c r="V107" s="30"/>
      <c r="W107" s="30"/>
      <c r="X107" s="30"/>
      <c r="Y107" s="30"/>
      <c r="Z107" s="30"/>
    </row>
    <row r="108" spans="19:26" ht="12.75">
      <c r="S108" s="30"/>
      <c r="T108" s="30"/>
      <c r="U108" s="30"/>
      <c r="V108" s="30"/>
      <c r="W108" s="30"/>
      <c r="X108" s="30"/>
      <c r="Y108" s="30"/>
      <c r="Z108" s="30"/>
    </row>
    <row r="109" spans="19:26" ht="12.75">
      <c r="S109" s="30"/>
      <c r="T109" s="30"/>
      <c r="U109" s="30"/>
      <c r="V109" s="30"/>
      <c r="W109" s="30"/>
      <c r="X109" s="30"/>
      <c r="Y109" s="30"/>
      <c r="Z109" s="30"/>
    </row>
    <row r="110" spans="19:26" ht="12.75">
      <c r="S110" s="30"/>
      <c r="T110" s="30"/>
      <c r="U110" s="30"/>
      <c r="V110" s="30"/>
      <c r="W110" s="30"/>
      <c r="X110" s="30"/>
      <c r="Y110" s="30"/>
      <c r="Z110" s="30"/>
    </row>
    <row r="111" spans="19:26" ht="12.75">
      <c r="S111" s="30"/>
      <c r="T111" s="30"/>
      <c r="U111" s="30"/>
      <c r="V111" s="30"/>
      <c r="W111" s="30"/>
      <c r="X111" s="30"/>
      <c r="Y111" s="30"/>
      <c r="Z111" s="30"/>
    </row>
    <row r="112" spans="19:26" ht="12.75">
      <c r="S112" s="30"/>
      <c r="T112" s="30"/>
      <c r="U112" s="30"/>
      <c r="V112" s="30"/>
      <c r="W112" s="30"/>
      <c r="X112" s="30"/>
      <c r="Y112" s="30"/>
      <c r="Z112" s="30"/>
    </row>
    <row r="113" spans="19:26" ht="12.75">
      <c r="S113" s="30"/>
      <c r="T113" s="30"/>
      <c r="U113" s="30"/>
      <c r="V113" s="30"/>
      <c r="W113" s="30"/>
      <c r="X113" s="30"/>
      <c r="Y113" s="30"/>
      <c r="Z113" s="30"/>
    </row>
    <row r="114" spans="19:26" ht="12.75">
      <c r="S114" s="30"/>
      <c r="T114" s="30"/>
      <c r="U114" s="30"/>
      <c r="V114" s="30"/>
      <c r="W114" s="30"/>
      <c r="X114" s="30"/>
      <c r="Y114" s="30"/>
      <c r="Z114" s="30"/>
    </row>
    <row r="115" spans="19:26" ht="12.75">
      <c r="S115" s="30"/>
      <c r="T115" s="30"/>
      <c r="U115" s="30"/>
      <c r="V115" s="30"/>
      <c r="W115" s="30"/>
      <c r="X115" s="30"/>
      <c r="Y115" s="30"/>
      <c r="Z115" s="30"/>
    </row>
    <row r="116" spans="19:26" ht="12.75">
      <c r="S116" s="30"/>
      <c r="T116" s="30"/>
      <c r="U116" s="30"/>
      <c r="V116" s="30"/>
      <c r="W116" s="30"/>
      <c r="X116" s="30"/>
      <c r="Y116" s="30"/>
      <c r="Z116" s="30"/>
    </row>
    <row r="117" spans="19:26" ht="12.75">
      <c r="S117" s="30"/>
      <c r="T117" s="30"/>
      <c r="U117" s="30"/>
      <c r="V117" s="30"/>
      <c r="W117" s="30"/>
      <c r="X117" s="30"/>
      <c r="Y117" s="30"/>
      <c r="Z117" s="30"/>
    </row>
    <row r="118" spans="19:26" ht="12.75">
      <c r="S118" s="30"/>
      <c r="T118" s="30"/>
      <c r="U118" s="30"/>
      <c r="V118" s="30"/>
      <c r="W118" s="30"/>
      <c r="X118" s="30"/>
      <c r="Y118" s="30"/>
      <c r="Z118" s="30"/>
    </row>
    <row r="119" spans="19:26" ht="12.75">
      <c r="S119" s="30"/>
      <c r="T119" s="30"/>
      <c r="U119" s="30"/>
      <c r="V119" s="30"/>
      <c r="W119" s="30"/>
      <c r="X119" s="30"/>
      <c r="Y119" s="30"/>
      <c r="Z119" s="30"/>
    </row>
    <row r="120" spans="19:26" ht="12.75">
      <c r="S120" s="30"/>
      <c r="T120" s="30"/>
      <c r="U120" s="30"/>
      <c r="V120" s="30"/>
      <c r="W120" s="30"/>
      <c r="X120" s="30"/>
      <c r="Y120" s="30"/>
      <c r="Z120" s="30"/>
    </row>
    <row r="121" spans="19:26" ht="12.75">
      <c r="S121" s="30"/>
      <c r="T121" s="30"/>
      <c r="U121" s="30"/>
      <c r="V121" s="30"/>
      <c r="W121" s="30"/>
      <c r="X121" s="30"/>
      <c r="Y121" s="30"/>
      <c r="Z121" s="30"/>
    </row>
    <row r="122" spans="19:26" ht="12.75">
      <c r="S122" s="30"/>
      <c r="T122" s="30"/>
      <c r="U122" s="30"/>
      <c r="V122" s="30"/>
      <c r="W122" s="30"/>
      <c r="X122" s="30"/>
      <c r="Y122" s="30"/>
      <c r="Z122" s="30"/>
    </row>
    <row r="123" spans="19:26" ht="12.75">
      <c r="S123" s="30"/>
      <c r="T123" s="30"/>
      <c r="U123" s="30"/>
      <c r="V123" s="30"/>
      <c r="W123" s="30"/>
      <c r="X123" s="30"/>
      <c r="Y123" s="30"/>
      <c r="Z123" s="30"/>
    </row>
    <row r="124" spans="19:26" ht="12.75">
      <c r="S124" s="30"/>
      <c r="T124" s="30"/>
      <c r="U124" s="30"/>
      <c r="V124" s="30"/>
      <c r="W124" s="30"/>
      <c r="X124" s="30"/>
      <c r="Y124" s="30"/>
      <c r="Z124" s="30"/>
    </row>
    <row r="125" spans="19:26" ht="12.75">
      <c r="S125" s="30"/>
      <c r="T125" s="30"/>
      <c r="U125" s="30"/>
      <c r="V125" s="30"/>
      <c r="W125" s="30"/>
      <c r="X125" s="30"/>
      <c r="Y125" s="30"/>
      <c r="Z125" s="30"/>
    </row>
    <row r="126" spans="19:26" ht="12.75">
      <c r="S126" s="30"/>
      <c r="T126" s="30"/>
      <c r="U126" s="30"/>
      <c r="V126" s="30"/>
      <c r="W126" s="30"/>
      <c r="X126" s="30"/>
      <c r="Y126" s="30"/>
      <c r="Z126" s="30"/>
    </row>
    <row r="127" spans="19:26" ht="12.75">
      <c r="S127" s="30"/>
      <c r="T127" s="30"/>
      <c r="U127" s="30"/>
      <c r="V127" s="30"/>
      <c r="W127" s="30"/>
      <c r="X127" s="30"/>
      <c r="Y127" s="30"/>
      <c r="Z127" s="30"/>
    </row>
    <row r="128" spans="19:26" ht="12.75">
      <c r="S128" s="30"/>
      <c r="T128" s="30"/>
      <c r="U128" s="30"/>
      <c r="V128" s="30"/>
      <c r="W128" s="30"/>
      <c r="X128" s="30"/>
      <c r="Y128" s="30"/>
      <c r="Z128" s="30"/>
    </row>
    <row r="129" spans="19:26" ht="12.75">
      <c r="S129" s="30"/>
      <c r="T129" s="30"/>
      <c r="U129" s="30"/>
      <c r="V129" s="30"/>
      <c r="W129" s="30"/>
      <c r="X129" s="30"/>
      <c r="Y129" s="30"/>
      <c r="Z129" s="30"/>
    </row>
    <row r="130" spans="19:26" ht="12.75">
      <c r="S130" s="30"/>
      <c r="T130" s="30"/>
      <c r="U130" s="30"/>
      <c r="V130" s="30"/>
      <c r="W130" s="30"/>
      <c r="X130" s="30"/>
      <c r="Y130" s="30"/>
      <c r="Z130" s="30"/>
    </row>
    <row r="131" spans="19:26" ht="12.75">
      <c r="S131" s="30"/>
      <c r="T131" s="30"/>
      <c r="U131" s="30"/>
      <c r="V131" s="30"/>
      <c r="W131" s="30"/>
      <c r="X131" s="30"/>
      <c r="Y131" s="30"/>
      <c r="Z131" s="30"/>
    </row>
    <row r="132" spans="19:26" ht="12.75">
      <c r="S132" s="30"/>
      <c r="T132" s="30"/>
      <c r="U132" s="30"/>
      <c r="V132" s="30"/>
      <c r="W132" s="30"/>
      <c r="X132" s="30"/>
      <c r="Y132" s="30"/>
      <c r="Z132" s="30"/>
    </row>
    <row r="133" spans="19:26" ht="12.75">
      <c r="S133" s="30"/>
      <c r="T133" s="30"/>
      <c r="U133" s="30"/>
      <c r="V133" s="30"/>
      <c r="W133" s="30"/>
      <c r="X133" s="30"/>
      <c r="Y133" s="30"/>
      <c r="Z133" s="30"/>
    </row>
    <row r="134" spans="19:26" ht="12.75">
      <c r="S134" s="30"/>
      <c r="T134" s="30"/>
      <c r="U134" s="30"/>
      <c r="V134" s="30"/>
      <c r="W134" s="30"/>
      <c r="X134" s="30"/>
      <c r="Y134" s="30"/>
      <c r="Z134" s="30"/>
    </row>
    <row r="135" spans="19:26" ht="12.75">
      <c r="S135" s="30"/>
      <c r="T135" s="30"/>
      <c r="U135" s="30"/>
      <c r="V135" s="30"/>
      <c r="W135" s="30"/>
      <c r="X135" s="30"/>
      <c r="Y135" s="30"/>
      <c r="Z135" s="30"/>
    </row>
    <row r="136" spans="19:26" ht="12.75">
      <c r="S136" s="30"/>
      <c r="T136" s="30"/>
      <c r="U136" s="30"/>
      <c r="V136" s="30"/>
      <c r="W136" s="30"/>
      <c r="X136" s="30"/>
      <c r="Y136" s="30"/>
      <c r="Z136" s="30"/>
    </row>
    <row r="137" spans="19:26" ht="12.75">
      <c r="S137" s="30"/>
      <c r="T137" s="30"/>
      <c r="U137" s="30"/>
      <c r="V137" s="30"/>
      <c r="W137" s="30"/>
      <c r="X137" s="30"/>
      <c r="Y137" s="30"/>
      <c r="Z137" s="30"/>
    </row>
    <row r="138" spans="19:26" ht="12.75">
      <c r="S138" s="30"/>
      <c r="T138" s="30"/>
      <c r="U138" s="30"/>
      <c r="V138" s="30"/>
      <c r="W138" s="30"/>
      <c r="X138" s="30"/>
      <c r="Y138" s="30"/>
      <c r="Z138" s="30"/>
    </row>
    <row r="139" spans="19:26" ht="12.75">
      <c r="S139" s="30"/>
      <c r="T139" s="30"/>
      <c r="U139" s="30"/>
      <c r="V139" s="30"/>
      <c r="W139" s="30"/>
      <c r="X139" s="30"/>
      <c r="Y139" s="30"/>
      <c r="Z139" s="30"/>
    </row>
    <row r="140" spans="19:26" ht="12.75">
      <c r="S140" s="30"/>
      <c r="T140" s="30"/>
      <c r="U140" s="30"/>
      <c r="V140" s="30"/>
      <c r="W140" s="30"/>
      <c r="X140" s="30"/>
      <c r="Y140" s="30"/>
      <c r="Z140" s="30"/>
    </row>
    <row r="141" spans="19:26" ht="12.75">
      <c r="S141" s="30"/>
      <c r="T141" s="30"/>
      <c r="U141" s="30"/>
      <c r="V141" s="30"/>
      <c r="W141" s="30"/>
      <c r="X141" s="30"/>
      <c r="Y141" s="30"/>
      <c r="Z141" s="30"/>
    </row>
    <row r="142" spans="19:26" ht="12.75">
      <c r="S142" s="30"/>
      <c r="T142" s="30"/>
      <c r="U142" s="30"/>
      <c r="V142" s="30"/>
      <c r="W142" s="30"/>
      <c r="X142" s="30"/>
      <c r="Y142" s="30"/>
      <c r="Z142" s="30"/>
    </row>
    <row r="143" spans="19:26" ht="12.75">
      <c r="S143" s="30"/>
      <c r="T143" s="30"/>
      <c r="U143" s="30"/>
      <c r="V143" s="30"/>
      <c r="W143" s="30"/>
      <c r="X143" s="30"/>
      <c r="Y143" s="30"/>
      <c r="Z143" s="30"/>
    </row>
    <row r="144" spans="19:26" ht="12.75">
      <c r="S144" s="30"/>
      <c r="T144" s="30"/>
      <c r="U144" s="30"/>
      <c r="V144" s="30"/>
      <c r="W144" s="30"/>
      <c r="X144" s="30"/>
      <c r="Y144" s="30"/>
      <c r="Z144" s="30"/>
    </row>
    <row r="145" spans="19:26" ht="12.75">
      <c r="S145" s="30"/>
      <c r="T145" s="30"/>
      <c r="U145" s="30"/>
      <c r="V145" s="30"/>
      <c r="W145" s="30"/>
      <c r="X145" s="30"/>
      <c r="Y145" s="30"/>
      <c r="Z145" s="30"/>
    </row>
    <row r="146" spans="19:26" ht="12.75">
      <c r="S146" s="30"/>
      <c r="T146" s="30"/>
      <c r="U146" s="30"/>
      <c r="V146" s="30"/>
      <c r="W146" s="30"/>
      <c r="X146" s="30"/>
      <c r="Y146" s="30"/>
      <c r="Z146" s="30"/>
    </row>
    <row r="147" spans="19:26" ht="12.75">
      <c r="S147" s="30"/>
      <c r="T147" s="30"/>
      <c r="U147" s="30"/>
      <c r="V147" s="30"/>
      <c r="W147" s="30"/>
      <c r="X147" s="30"/>
      <c r="Y147" s="30"/>
      <c r="Z147" s="30"/>
    </row>
    <row r="148" spans="19:26" ht="12.75">
      <c r="S148" s="30"/>
      <c r="T148" s="30"/>
      <c r="U148" s="30"/>
      <c r="V148" s="30"/>
      <c r="W148" s="30"/>
      <c r="X148" s="30"/>
      <c r="Y148" s="30"/>
      <c r="Z148" s="30"/>
    </row>
    <row r="149" spans="19:26" ht="12.75">
      <c r="S149" s="30"/>
      <c r="T149" s="30"/>
      <c r="U149" s="30"/>
      <c r="V149" s="30"/>
      <c r="W149" s="30"/>
      <c r="X149" s="30"/>
      <c r="Y149" s="30"/>
      <c r="Z149" s="30"/>
    </row>
    <row r="150" spans="19:26" ht="12.75">
      <c r="S150" s="30"/>
      <c r="T150" s="30"/>
      <c r="U150" s="30"/>
      <c r="V150" s="30"/>
      <c r="W150" s="30"/>
      <c r="X150" s="30"/>
      <c r="Y150" s="30"/>
      <c r="Z150" s="30"/>
    </row>
    <row r="151" spans="19:26" ht="12.75">
      <c r="S151" s="30"/>
      <c r="T151" s="30"/>
      <c r="U151" s="30"/>
      <c r="V151" s="30"/>
      <c r="W151" s="30"/>
      <c r="X151" s="30"/>
      <c r="Y151" s="30"/>
      <c r="Z151" s="30"/>
    </row>
    <row r="152" spans="19:26" ht="12.75">
      <c r="S152" s="30"/>
      <c r="T152" s="30"/>
      <c r="U152" s="30"/>
      <c r="V152" s="30"/>
      <c r="W152" s="30"/>
      <c r="X152" s="30"/>
      <c r="Y152" s="30"/>
      <c r="Z152" s="30"/>
    </row>
    <row r="153" spans="19:26" ht="12.75">
      <c r="S153" s="30"/>
      <c r="T153" s="30"/>
      <c r="U153" s="30"/>
      <c r="V153" s="30"/>
      <c r="W153" s="30"/>
      <c r="X153" s="30"/>
      <c r="Y153" s="30"/>
      <c r="Z153" s="30"/>
    </row>
    <row r="154" spans="19:26" ht="12.75">
      <c r="S154" s="30"/>
      <c r="T154" s="30"/>
      <c r="U154" s="30"/>
      <c r="V154" s="30"/>
      <c r="W154" s="30"/>
      <c r="X154" s="30"/>
      <c r="Y154" s="30"/>
      <c r="Z154" s="30"/>
    </row>
    <row r="155" spans="19:26" ht="12.75">
      <c r="S155" s="30"/>
      <c r="T155" s="30"/>
      <c r="U155" s="30"/>
      <c r="V155" s="30"/>
      <c r="W155" s="30"/>
      <c r="X155" s="30"/>
      <c r="Y155" s="30"/>
      <c r="Z155" s="30"/>
    </row>
    <row r="156" spans="19:26" ht="12.75">
      <c r="S156" s="30"/>
      <c r="T156" s="30"/>
      <c r="U156" s="30"/>
      <c r="V156" s="30"/>
      <c r="W156" s="30"/>
      <c r="X156" s="30"/>
      <c r="Y156" s="30"/>
      <c r="Z156" s="30"/>
    </row>
    <row r="157" spans="19:26" ht="12.75">
      <c r="S157" s="30"/>
      <c r="T157" s="30"/>
      <c r="U157" s="30"/>
      <c r="V157" s="30"/>
      <c r="W157" s="30"/>
      <c r="X157" s="30"/>
      <c r="Y157" s="30"/>
      <c r="Z157" s="30"/>
    </row>
    <row r="158" spans="19:26" ht="12.75">
      <c r="S158" s="30"/>
      <c r="T158" s="30"/>
      <c r="U158" s="30"/>
      <c r="V158" s="30"/>
      <c r="W158" s="30"/>
      <c r="X158" s="30"/>
      <c r="Y158" s="30"/>
      <c r="Z158" s="30"/>
    </row>
    <row r="159" spans="19:26" ht="12.75">
      <c r="S159" s="30"/>
      <c r="T159" s="30"/>
      <c r="U159" s="30"/>
      <c r="V159" s="30"/>
      <c r="W159" s="30"/>
      <c r="X159" s="30"/>
      <c r="Y159" s="30"/>
      <c r="Z159" s="30"/>
    </row>
    <row r="160" spans="19:26" ht="12.75">
      <c r="S160" s="30"/>
      <c r="T160" s="30"/>
      <c r="U160" s="30"/>
      <c r="V160" s="30"/>
      <c r="W160" s="30"/>
      <c r="X160" s="30"/>
      <c r="Y160" s="30"/>
      <c r="Z160" s="30"/>
    </row>
    <row r="161" spans="19:26" ht="12.75">
      <c r="S161" s="30"/>
      <c r="T161" s="30"/>
      <c r="U161" s="30"/>
      <c r="V161" s="30"/>
      <c r="W161" s="30"/>
      <c r="X161" s="30"/>
      <c r="Y161" s="30"/>
      <c r="Z161" s="30"/>
    </row>
    <row r="162" spans="19:26" ht="12.75">
      <c r="S162" s="30"/>
      <c r="T162" s="30"/>
      <c r="U162" s="30"/>
      <c r="V162" s="30"/>
      <c r="W162" s="30"/>
      <c r="X162" s="30"/>
      <c r="Y162" s="30"/>
      <c r="Z162" s="30"/>
    </row>
    <row r="163" spans="19:26" ht="12.75">
      <c r="S163" s="30"/>
      <c r="T163" s="30"/>
      <c r="U163" s="30"/>
      <c r="V163" s="30"/>
      <c r="W163" s="30"/>
      <c r="X163" s="30"/>
      <c r="Y163" s="30"/>
      <c r="Z163" s="30"/>
    </row>
    <row r="164" spans="19:26" ht="12.75">
      <c r="S164" s="30"/>
      <c r="T164" s="30"/>
      <c r="U164" s="30"/>
      <c r="V164" s="30"/>
      <c r="W164" s="30"/>
      <c r="X164" s="30"/>
      <c r="Y164" s="30"/>
      <c r="Z164" s="30"/>
    </row>
    <row r="165" spans="19:26" ht="12.75">
      <c r="S165" s="30"/>
      <c r="T165" s="30"/>
      <c r="U165" s="30"/>
      <c r="V165" s="30"/>
      <c r="W165" s="30"/>
      <c r="X165" s="30"/>
      <c r="Y165" s="30"/>
      <c r="Z165" s="30"/>
    </row>
    <row r="166" spans="19:26" ht="12.75">
      <c r="S166" s="30"/>
      <c r="T166" s="30"/>
      <c r="U166" s="30"/>
      <c r="V166" s="30"/>
      <c r="W166" s="30"/>
      <c r="X166" s="30"/>
      <c r="Y166" s="30"/>
      <c r="Z166" s="30"/>
    </row>
    <row r="167" spans="19:26" ht="12.75">
      <c r="S167" s="30"/>
      <c r="T167" s="30"/>
      <c r="U167" s="30"/>
      <c r="V167" s="30"/>
      <c r="W167" s="30"/>
      <c r="X167" s="30"/>
      <c r="Y167" s="30"/>
      <c r="Z167" s="30"/>
    </row>
    <row r="168" spans="19:26" ht="12.75">
      <c r="S168" s="30"/>
      <c r="T168" s="30"/>
      <c r="U168" s="30"/>
      <c r="V168" s="30"/>
      <c r="W168" s="30"/>
      <c r="X168" s="30"/>
      <c r="Y168" s="30"/>
      <c r="Z168" s="30"/>
    </row>
    <row r="169" spans="19:26" ht="12.75">
      <c r="S169" s="30"/>
      <c r="T169" s="30"/>
      <c r="U169" s="30"/>
      <c r="V169" s="30"/>
      <c r="W169" s="30"/>
      <c r="X169" s="30"/>
      <c r="Y169" s="30"/>
      <c r="Z169" s="30"/>
    </row>
    <row r="170" spans="19:26" ht="12.75">
      <c r="S170" s="30"/>
      <c r="T170" s="30"/>
      <c r="U170" s="30"/>
      <c r="V170" s="30"/>
      <c r="W170" s="30"/>
      <c r="X170" s="30"/>
      <c r="Y170" s="30"/>
      <c r="Z170" s="30"/>
    </row>
    <row r="171" spans="19:26" ht="12.75">
      <c r="S171" s="30"/>
      <c r="T171" s="30"/>
      <c r="U171" s="30"/>
      <c r="V171" s="30"/>
      <c r="W171" s="30"/>
      <c r="X171" s="30"/>
      <c r="Y171" s="30"/>
      <c r="Z171" s="30"/>
    </row>
    <row r="172" spans="19:26" ht="12.75">
      <c r="S172" s="30"/>
      <c r="T172" s="30"/>
      <c r="U172" s="30"/>
      <c r="V172" s="30"/>
      <c r="W172" s="30"/>
      <c r="X172" s="30"/>
      <c r="Y172" s="30"/>
      <c r="Z172" s="30"/>
    </row>
    <row r="173" spans="19:26" ht="12.75">
      <c r="S173" s="30"/>
      <c r="T173" s="30"/>
      <c r="U173" s="30"/>
      <c r="V173" s="30"/>
      <c r="W173" s="30"/>
      <c r="X173" s="30"/>
      <c r="Y173" s="30"/>
      <c r="Z173" s="30"/>
    </row>
    <row r="174" spans="19:26" ht="12.75">
      <c r="S174" s="30"/>
      <c r="T174" s="30"/>
      <c r="U174" s="30"/>
      <c r="V174" s="30"/>
      <c r="W174" s="30"/>
      <c r="X174" s="30"/>
      <c r="Y174" s="30"/>
      <c r="Z174" s="30"/>
    </row>
    <row r="175" spans="19:26" ht="12.75">
      <c r="S175" s="30"/>
      <c r="T175" s="30"/>
      <c r="U175" s="30"/>
      <c r="V175" s="30"/>
      <c r="W175" s="30"/>
      <c r="X175" s="30"/>
      <c r="Y175" s="30"/>
      <c r="Z175" s="30"/>
    </row>
    <row r="176" spans="19:26" ht="12.75">
      <c r="S176" s="30"/>
      <c r="T176" s="30"/>
      <c r="U176" s="30"/>
      <c r="V176" s="30"/>
      <c r="W176" s="30"/>
      <c r="X176" s="30"/>
      <c r="Y176" s="30"/>
      <c r="Z176" s="30"/>
    </row>
    <row r="177" spans="19:26" ht="12.75">
      <c r="S177" s="30"/>
      <c r="T177" s="30"/>
      <c r="U177" s="30"/>
      <c r="V177" s="30"/>
      <c r="W177" s="30"/>
      <c r="X177" s="30"/>
      <c r="Y177" s="30"/>
      <c r="Z177" s="30"/>
    </row>
    <row r="178" spans="19:26" ht="12.75">
      <c r="S178" s="30"/>
      <c r="T178" s="30"/>
      <c r="U178" s="30"/>
      <c r="V178" s="30"/>
      <c r="W178" s="30"/>
      <c r="X178" s="30"/>
      <c r="Y178" s="30"/>
      <c r="Z178" s="30"/>
    </row>
    <row r="179" spans="19:26" ht="12.75">
      <c r="S179" s="30"/>
      <c r="T179" s="30"/>
      <c r="U179" s="30"/>
      <c r="V179" s="30"/>
      <c r="W179" s="30"/>
      <c r="X179" s="30"/>
      <c r="Y179" s="30"/>
      <c r="Z179" s="30"/>
    </row>
    <row r="180" spans="19:26" ht="12.75">
      <c r="S180" s="30"/>
      <c r="T180" s="30"/>
      <c r="U180" s="30"/>
      <c r="V180" s="30"/>
      <c r="W180" s="30"/>
      <c r="X180" s="30"/>
      <c r="Y180" s="30"/>
      <c r="Z180" s="30"/>
    </row>
    <row r="181" spans="19:26" ht="12.75">
      <c r="S181" s="30"/>
      <c r="T181" s="30"/>
      <c r="U181" s="30"/>
      <c r="V181" s="30"/>
      <c r="W181" s="30"/>
      <c r="X181" s="30"/>
      <c r="Y181" s="30"/>
      <c r="Z181" s="30"/>
    </row>
    <row r="182" spans="19:26" ht="12.75">
      <c r="S182" s="30"/>
      <c r="T182" s="30"/>
      <c r="U182" s="30"/>
      <c r="V182" s="30"/>
      <c r="W182" s="30"/>
      <c r="X182" s="30"/>
      <c r="Y182" s="30"/>
      <c r="Z182" s="30"/>
    </row>
    <row r="183" spans="19:26" ht="12.75">
      <c r="S183" s="30"/>
      <c r="T183" s="30"/>
      <c r="U183" s="30"/>
      <c r="V183" s="30"/>
      <c r="W183" s="30"/>
      <c r="X183" s="30"/>
      <c r="Y183" s="30"/>
      <c r="Z183" s="30"/>
    </row>
    <row r="184" spans="19:26" ht="12.75">
      <c r="S184" s="30"/>
      <c r="T184" s="30"/>
      <c r="U184" s="30"/>
      <c r="V184" s="30"/>
      <c r="W184" s="30"/>
      <c r="X184" s="30"/>
      <c r="Y184" s="30"/>
      <c r="Z184" s="30"/>
    </row>
    <row r="185" spans="19:26" ht="12.75">
      <c r="S185" s="30"/>
      <c r="T185" s="30"/>
      <c r="U185" s="30"/>
      <c r="V185" s="30"/>
      <c r="W185" s="30"/>
      <c r="X185" s="30"/>
      <c r="Y185" s="30"/>
      <c r="Z185" s="30"/>
    </row>
    <row r="186" spans="19:26" ht="12.75">
      <c r="S186" s="30"/>
      <c r="T186" s="30"/>
      <c r="U186" s="30"/>
      <c r="V186" s="30"/>
      <c r="W186" s="30"/>
      <c r="X186" s="30"/>
      <c r="Y186" s="30"/>
      <c r="Z186" s="30"/>
    </row>
    <row r="187" spans="19:26" ht="12.75">
      <c r="S187" s="30"/>
      <c r="T187" s="30"/>
      <c r="U187" s="30"/>
      <c r="V187" s="30"/>
      <c r="W187" s="30"/>
      <c r="X187" s="30"/>
      <c r="Y187" s="30"/>
      <c r="Z187" s="30"/>
    </row>
    <row r="188" spans="19:26" ht="12.75">
      <c r="S188" s="30"/>
      <c r="T188" s="30"/>
      <c r="U188" s="30"/>
      <c r="V188" s="30"/>
      <c r="W188" s="30"/>
      <c r="X188" s="30"/>
      <c r="Y188" s="30"/>
      <c r="Z188" s="30"/>
    </row>
    <row r="189" spans="19:26" ht="12.75">
      <c r="S189" s="30"/>
      <c r="T189" s="30"/>
      <c r="U189" s="30"/>
      <c r="V189" s="30"/>
      <c r="W189" s="30"/>
      <c r="X189" s="30"/>
      <c r="Y189" s="30"/>
      <c r="Z189" s="30"/>
    </row>
    <row r="190" spans="19:26" ht="12.75">
      <c r="S190" s="30"/>
      <c r="T190" s="30"/>
      <c r="U190" s="30"/>
      <c r="V190" s="30"/>
      <c r="W190" s="30"/>
      <c r="X190" s="30"/>
      <c r="Y190" s="30"/>
      <c r="Z190" s="30"/>
    </row>
    <row r="191" spans="19:26" ht="12.75">
      <c r="S191" s="30"/>
      <c r="T191" s="30"/>
      <c r="U191" s="30"/>
      <c r="V191" s="30"/>
      <c r="W191" s="30"/>
      <c r="X191" s="30"/>
      <c r="Y191" s="30"/>
      <c r="Z191" s="30"/>
    </row>
    <row r="192" spans="19:26" ht="12.75">
      <c r="S192" s="30"/>
      <c r="T192" s="30"/>
      <c r="U192" s="30"/>
      <c r="V192" s="30"/>
      <c r="W192" s="30"/>
      <c r="X192" s="30"/>
      <c r="Y192" s="30"/>
      <c r="Z192" s="30"/>
    </row>
    <row r="193" spans="19:26" ht="12.75">
      <c r="S193" s="30"/>
      <c r="T193" s="30"/>
      <c r="U193" s="30"/>
      <c r="V193" s="30"/>
      <c r="W193" s="30"/>
      <c r="X193" s="30"/>
      <c r="Y193" s="30"/>
      <c r="Z193" s="30"/>
    </row>
    <row r="194" spans="19:26" ht="12.75">
      <c r="S194" s="30"/>
      <c r="T194" s="30"/>
      <c r="U194" s="30"/>
      <c r="V194" s="30"/>
      <c r="W194" s="30"/>
      <c r="X194" s="30"/>
      <c r="Y194" s="30"/>
      <c r="Z194" s="30"/>
    </row>
    <row r="195" spans="19:26" ht="12.75">
      <c r="S195" s="30"/>
      <c r="T195" s="30"/>
      <c r="U195" s="30"/>
      <c r="V195" s="30"/>
      <c r="W195" s="30"/>
      <c r="X195" s="30"/>
      <c r="Y195" s="30"/>
      <c r="Z195" s="30"/>
    </row>
    <row r="196" spans="19:26" ht="12.75">
      <c r="S196" s="30"/>
      <c r="T196" s="30"/>
      <c r="U196" s="30"/>
      <c r="V196" s="30"/>
      <c r="W196" s="30"/>
      <c r="X196" s="30"/>
      <c r="Y196" s="30"/>
      <c r="Z196" s="30"/>
    </row>
    <row r="197" spans="19:26" ht="12.75">
      <c r="S197" s="30"/>
      <c r="T197" s="30"/>
      <c r="U197" s="30"/>
      <c r="V197" s="30"/>
      <c r="W197" s="30"/>
      <c r="X197" s="30"/>
      <c r="Y197" s="30"/>
      <c r="Z197" s="30"/>
    </row>
    <row r="198" spans="19:26" ht="12.75">
      <c r="S198" s="30"/>
      <c r="T198" s="30"/>
      <c r="U198" s="30"/>
      <c r="V198" s="30"/>
      <c r="W198" s="30"/>
      <c r="X198" s="30"/>
      <c r="Y198" s="30"/>
      <c r="Z198" s="30"/>
    </row>
    <row r="199" spans="19:26" ht="12.75">
      <c r="S199" s="30"/>
      <c r="T199" s="30"/>
      <c r="U199" s="30"/>
      <c r="V199" s="30"/>
      <c r="W199" s="30"/>
      <c r="X199" s="30"/>
      <c r="Y199" s="30"/>
      <c r="Z199" s="30"/>
    </row>
    <row r="200" spans="19:26" ht="12.75">
      <c r="S200" s="30"/>
      <c r="T200" s="30"/>
      <c r="U200" s="30"/>
      <c r="V200" s="30"/>
      <c r="W200" s="30"/>
      <c r="X200" s="30"/>
      <c r="Y200" s="30"/>
      <c r="Z200" s="30"/>
    </row>
    <row r="201" spans="19:26" ht="12.75">
      <c r="S201" s="30"/>
      <c r="T201" s="30"/>
      <c r="U201" s="30"/>
      <c r="V201" s="30"/>
      <c r="W201" s="30"/>
      <c r="X201" s="30"/>
      <c r="Y201" s="30"/>
      <c r="Z201" s="30"/>
    </row>
    <row r="202" spans="19:26" ht="12.75">
      <c r="S202" s="30"/>
      <c r="T202" s="30"/>
      <c r="U202" s="30"/>
      <c r="V202" s="30"/>
      <c r="W202" s="30"/>
      <c r="X202" s="30"/>
      <c r="Y202" s="30"/>
      <c r="Z202" s="30"/>
    </row>
    <row r="203" spans="19:26" ht="12.75">
      <c r="S203" s="30"/>
      <c r="T203" s="30"/>
      <c r="U203" s="30"/>
      <c r="V203" s="30"/>
      <c r="W203" s="30"/>
      <c r="X203" s="30"/>
      <c r="Y203" s="30"/>
      <c r="Z203" s="30"/>
    </row>
    <row r="204" spans="19:26" ht="12.75">
      <c r="S204" s="30"/>
      <c r="T204" s="30"/>
      <c r="U204" s="30"/>
      <c r="V204" s="30"/>
      <c r="W204" s="30"/>
      <c r="X204" s="30"/>
      <c r="Y204" s="30"/>
      <c r="Z204" s="30"/>
    </row>
    <row r="205" spans="19:26" ht="12.75">
      <c r="S205" s="30"/>
      <c r="T205" s="30"/>
      <c r="U205" s="30"/>
      <c r="V205" s="30"/>
      <c r="W205" s="30"/>
      <c r="X205" s="30"/>
      <c r="Y205" s="30"/>
      <c r="Z205" s="30"/>
    </row>
    <row r="206" spans="19:26" ht="12.75">
      <c r="S206" s="30"/>
      <c r="T206" s="30"/>
      <c r="U206" s="30"/>
      <c r="V206" s="30"/>
      <c r="W206" s="30"/>
      <c r="X206" s="30"/>
      <c r="Y206" s="30"/>
      <c r="Z206" s="30"/>
    </row>
    <row r="207" spans="19:26" ht="12.75">
      <c r="S207" s="30"/>
      <c r="T207" s="30"/>
      <c r="U207" s="30"/>
      <c r="V207" s="30"/>
      <c r="W207" s="30"/>
      <c r="X207" s="30"/>
      <c r="Y207" s="30"/>
      <c r="Z207" s="30"/>
    </row>
    <row r="208" spans="19:26" ht="12.75">
      <c r="S208" s="30"/>
      <c r="T208" s="30"/>
      <c r="U208" s="30"/>
      <c r="V208" s="30"/>
      <c r="W208" s="30"/>
      <c r="X208" s="30"/>
      <c r="Y208" s="30"/>
      <c r="Z208" s="30"/>
    </row>
    <row r="209" spans="19:26" ht="12.75">
      <c r="S209" s="30"/>
      <c r="T209" s="30"/>
      <c r="U209" s="30"/>
      <c r="V209" s="30"/>
      <c r="W209" s="30"/>
      <c r="X209" s="30"/>
      <c r="Y209" s="30"/>
      <c r="Z209" s="30"/>
    </row>
    <row r="210" spans="19:26" ht="12.75">
      <c r="S210" s="30"/>
      <c r="T210" s="30"/>
      <c r="U210" s="30"/>
      <c r="V210" s="30"/>
      <c r="W210" s="30"/>
      <c r="X210" s="30"/>
      <c r="Y210" s="30"/>
      <c r="Z210" s="30"/>
    </row>
    <row r="211" spans="19:26" ht="12.75">
      <c r="S211" s="30"/>
      <c r="T211" s="30"/>
      <c r="U211" s="30"/>
      <c r="V211" s="30"/>
      <c r="W211" s="30"/>
      <c r="X211" s="30"/>
      <c r="Y211" s="30"/>
      <c r="Z211" s="30"/>
    </row>
    <row r="212" spans="19:26" ht="12.75">
      <c r="S212" s="30"/>
      <c r="T212" s="30"/>
      <c r="U212" s="30"/>
      <c r="V212" s="30"/>
      <c r="W212" s="30"/>
      <c r="X212" s="30"/>
      <c r="Y212" s="30"/>
      <c r="Z212" s="30"/>
    </row>
    <row r="213" spans="19:26" ht="12.75">
      <c r="S213" s="30"/>
      <c r="T213" s="30"/>
      <c r="U213" s="30"/>
      <c r="V213" s="30"/>
      <c r="W213" s="30"/>
      <c r="X213" s="30"/>
      <c r="Y213" s="30"/>
      <c r="Z213" s="30"/>
    </row>
    <row r="214" spans="19:26" ht="12.75">
      <c r="S214" s="30"/>
      <c r="T214" s="30"/>
      <c r="U214" s="30"/>
      <c r="V214" s="30"/>
      <c r="W214" s="30"/>
      <c r="X214" s="30"/>
      <c r="Y214" s="30"/>
      <c r="Z214" s="30"/>
    </row>
    <row r="215" spans="19:26" ht="12.75">
      <c r="S215" s="30"/>
      <c r="T215" s="30"/>
      <c r="U215" s="30"/>
      <c r="V215" s="30"/>
      <c r="W215" s="30"/>
      <c r="X215" s="30"/>
      <c r="Y215" s="30"/>
      <c r="Z215" s="30"/>
    </row>
    <row r="216" spans="19:26" ht="12.75">
      <c r="S216" s="30"/>
      <c r="T216" s="30"/>
      <c r="U216" s="30"/>
      <c r="V216" s="30"/>
      <c r="W216" s="30"/>
      <c r="X216" s="30"/>
      <c r="Y216" s="30"/>
      <c r="Z216" s="30"/>
    </row>
    <row r="217" spans="19:26" ht="12.75">
      <c r="S217" s="30"/>
      <c r="T217" s="30"/>
      <c r="U217" s="30"/>
      <c r="V217" s="30"/>
      <c r="W217" s="30"/>
      <c r="X217" s="30"/>
      <c r="Y217" s="30"/>
      <c r="Z217" s="30"/>
    </row>
    <row r="218" spans="19:26" ht="12.75">
      <c r="S218" s="30"/>
      <c r="T218" s="30"/>
      <c r="U218" s="30"/>
      <c r="V218" s="30"/>
      <c r="W218" s="30"/>
      <c r="X218" s="30"/>
      <c r="Y218" s="30"/>
      <c r="Z218" s="30"/>
    </row>
    <row r="219" spans="19:26" ht="12.75">
      <c r="S219" s="30"/>
      <c r="T219" s="30"/>
      <c r="U219" s="30"/>
      <c r="V219" s="30"/>
      <c r="W219" s="30"/>
      <c r="X219" s="30"/>
      <c r="Y219" s="30"/>
      <c r="Z219" s="30"/>
    </row>
    <row r="220" spans="19:26" ht="12.75">
      <c r="S220" s="30"/>
      <c r="T220" s="30"/>
      <c r="U220" s="30"/>
      <c r="V220" s="30"/>
      <c r="W220" s="30"/>
      <c r="X220" s="30"/>
      <c r="Y220" s="30"/>
      <c r="Z220" s="30"/>
    </row>
    <row r="221" spans="19:26" ht="12.75">
      <c r="S221" s="30"/>
      <c r="T221" s="30"/>
      <c r="U221" s="30"/>
      <c r="V221" s="30"/>
      <c r="W221" s="30"/>
      <c r="X221" s="30"/>
      <c r="Y221" s="30"/>
      <c r="Z221" s="30"/>
    </row>
    <row r="222" spans="19:26" ht="12.75">
      <c r="S222" s="30"/>
      <c r="T222" s="30"/>
      <c r="U222" s="30"/>
      <c r="V222" s="30"/>
      <c r="W222" s="30"/>
      <c r="X222" s="30"/>
      <c r="Y222" s="30"/>
      <c r="Z222" s="30"/>
    </row>
    <row r="223" spans="19:26" ht="12.75">
      <c r="S223" s="30"/>
      <c r="T223" s="30"/>
      <c r="U223" s="30"/>
      <c r="V223" s="30"/>
      <c r="W223" s="30"/>
      <c r="X223" s="30"/>
      <c r="Y223" s="30"/>
      <c r="Z223" s="30"/>
    </row>
    <row r="224" spans="19:26" ht="12.75">
      <c r="S224" s="30"/>
      <c r="T224" s="30"/>
      <c r="U224" s="30"/>
      <c r="V224" s="30"/>
      <c r="W224" s="30"/>
      <c r="X224" s="30"/>
      <c r="Y224" s="30"/>
      <c r="Z224" s="30"/>
    </row>
    <row r="225" spans="19:26" ht="12.75">
      <c r="S225" s="30"/>
      <c r="T225" s="30"/>
      <c r="U225" s="30"/>
      <c r="V225" s="30"/>
      <c r="W225" s="30"/>
      <c r="X225" s="30"/>
      <c r="Y225" s="30"/>
      <c r="Z225" s="30"/>
    </row>
    <row r="226" spans="19:26" ht="12.75">
      <c r="S226" s="30"/>
      <c r="T226" s="30"/>
      <c r="U226" s="30"/>
      <c r="V226" s="30"/>
      <c r="W226" s="30"/>
      <c r="X226" s="30"/>
      <c r="Y226" s="30"/>
      <c r="Z226" s="30"/>
    </row>
    <row r="227" spans="19:26" ht="12.75">
      <c r="S227" s="30"/>
      <c r="T227" s="30"/>
      <c r="U227" s="30"/>
      <c r="V227" s="30"/>
      <c r="W227" s="30"/>
      <c r="X227" s="30"/>
      <c r="Y227" s="30"/>
      <c r="Z227" s="30"/>
    </row>
    <row r="228" spans="19:26" ht="12.75">
      <c r="S228" s="30"/>
      <c r="T228" s="30"/>
      <c r="U228" s="30"/>
      <c r="V228" s="30"/>
      <c r="W228" s="30"/>
      <c r="X228" s="30"/>
      <c r="Y228" s="30"/>
      <c r="Z228" s="30"/>
    </row>
    <row r="229" spans="19:26" ht="12.75">
      <c r="S229" s="30"/>
      <c r="T229" s="30"/>
      <c r="U229" s="30"/>
      <c r="V229" s="30"/>
      <c r="W229" s="30"/>
      <c r="X229" s="30"/>
      <c r="Y229" s="30"/>
      <c r="Z229" s="30"/>
    </row>
    <row r="230" spans="19:26" ht="12.75">
      <c r="S230" s="30"/>
      <c r="T230" s="30"/>
      <c r="U230" s="30"/>
      <c r="V230" s="30"/>
      <c r="W230" s="30"/>
      <c r="X230" s="30"/>
      <c r="Y230" s="30"/>
      <c r="Z230" s="30"/>
    </row>
    <row r="231" spans="19:26" ht="12.75">
      <c r="S231" s="30"/>
      <c r="T231" s="30"/>
      <c r="U231" s="30"/>
      <c r="V231" s="30"/>
      <c r="W231" s="30"/>
      <c r="X231" s="30"/>
      <c r="Y231" s="30"/>
      <c r="Z231" s="30"/>
    </row>
    <row r="232" spans="19:26" ht="12.75">
      <c r="S232" s="30"/>
      <c r="T232" s="30"/>
      <c r="U232" s="30"/>
      <c r="V232" s="30"/>
      <c r="W232" s="30"/>
      <c r="X232" s="30"/>
      <c r="Y232" s="30"/>
      <c r="Z232" s="30"/>
    </row>
    <row r="233" spans="19:26" ht="12.75">
      <c r="S233" s="30"/>
      <c r="T233" s="30"/>
      <c r="U233" s="30"/>
      <c r="V233" s="30"/>
      <c r="W233" s="30"/>
      <c r="X233" s="30"/>
      <c r="Y233" s="30"/>
      <c r="Z233" s="30"/>
    </row>
    <row r="234" spans="19:26" ht="12.75">
      <c r="S234" s="30"/>
      <c r="T234" s="30"/>
      <c r="U234" s="30"/>
      <c r="V234" s="30"/>
      <c r="W234" s="30"/>
      <c r="X234" s="30"/>
      <c r="Y234" s="30"/>
      <c r="Z234" s="30"/>
    </row>
    <row r="235" spans="19:26" ht="12.75">
      <c r="S235" s="30"/>
      <c r="T235" s="30"/>
      <c r="U235" s="30"/>
      <c r="V235" s="30"/>
      <c r="W235" s="30"/>
      <c r="X235" s="30"/>
      <c r="Y235" s="30"/>
      <c r="Z235" s="30"/>
    </row>
    <row r="236" spans="19:26" ht="12.75">
      <c r="S236" s="30"/>
      <c r="T236" s="30"/>
      <c r="U236" s="30"/>
      <c r="V236" s="30"/>
      <c r="W236" s="30"/>
      <c r="X236" s="30"/>
      <c r="Y236" s="30"/>
      <c r="Z236" s="30"/>
    </row>
    <row r="237" spans="19:26" ht="12.75">
      <c r="S237" s="30"/>
      <c r="T237" s="30"/>
      <c r="U237" s="30"/>
      <c r="V237" s="30"/>
      <c r="W237" s="30"/>
      <c r="X237" s="30"/>
      <c r="Y237" s="30"/>
      <c r="Z237" s="30"/>
    </row>
    <row r="238" spans="19:26" ht="12.75">
      <c r="S238" s="30"/>
      <c r="T238" s="30"/>
      <c r="U238" s="30"/>
      <c r="V238" s="30"/>
      <c r="W238" s="30"/>
      <c r="X238" s="30"/>
      <c r="Y238" s="30"/>
      <c r="Z238" s="30"/>
    </row>
    <row r="239" spans="19:26" ht="12.75">
      <c r="S239" s="30"/>
      <c r="T239" s="30"/>
      <c r="U239" s="30"/>
      <c r="V239" s="30"/>
      <c r="W239" s="30"/>
      <c r="X239" s="30"/>
      <c r="Y239" s="30"/>
      <c r="Z239" s="30"/>
    </row>
    <row r="240" spans="19:26" ht="12.75">
      <c r="S240" s="30"/>
      <c r="T240" s="30"/>
      <c r="U240" s="30"/>
      <c r="V240" s="30"/>
      <c r="W240" s="30"/>
      <c r="X240" s="30"/>
      <c r="Y240" s="30"/>
      <c r="Z240" s="30"/>
    </row>
    <row r="241" spans="19:26" ht="12.75">
      <c r="S241" s="30"/>
      <c r="T241" s="30"/>
      <c r="U241" s="30"/>
      <c r="V241" s="30"/>
      <c r="W241" s="30"/>
      <c r="X241" s="30"/>
      <c r="Y241" s="30"/>
      <c r="Z241" s="30"/>
    </row>
    <row r="242" spans="19:26" ht="12.75">
      <c r="S242" s="30"/>
      <c r="T242" s="30"/>
      <c r="U242" s="30"/>
      <c r="V242" s="30"/>
      <c r="W242" s="30"/>
      <c r="X242" s="30"/>
      <c r="Y242" s="30"/>
      <c r="Z242" s="30"/>
    </row>
    <row r="243" spans="19:26" ht="12.75">
      <c r="S243" s="30"/>
      <c r="T243" s="30"/>
      <c r="U243" s="30"/>
      <c r="V243" s="30"/>
      <c r="W243" s="30"/>
      <c r="X243" s="30"/>
      <c r="Y243" s="30"/>
      <c r="Z243" s="30"/>
    </row>
    <row r="244" spans="19:26" ht="12.75">
      <c r="S244" s="30"/>
      <c r="T244" s="30"/>
      <c r="U244" s="30"/>
      <c r="V244" s="30"/>
      <c r="W244" s="30"/>
      <c r="X244" s="30"/>
      <c r="Y244" s="30"/>
      <c r="Z244" s="30"/>
    </row>
    <row r="245" spans="19:26" ht="12.75">
      <c r="S245" s="30"/>
      <c r="T245" s="30"/>
      <c r="U245" s="30"/>
      <c r="V245" s="30"/>
      <c r="W245" s="30"/>
      <c r="X245" s="30"/>
      <c r="Y245" s="30"/>
      <c r="Z245" s="30"/>
    </row>
    <row r="246" spans="19:26" ht="12.75">
      <c r="S246" s="30"/>
      <c r="T246" s="30"/>
      <c r="U246" s="30"/>
      <c r="V246" s="30"/>
      <c r="W246" s="30"/>
      <c r="X246" s="30"/>
      <c r="Y246" s="30"/>
      <c r="Z246" s="30"/>
    </row>
    <row r="247" spans="19:26" ht="12.75">
      <c r="S247" s="30"/>
      <c r="T247" s="30"/>
      <c r="U247" s="30"/>
      <c r="V247" s="30"/>
      <c r="W247" s="30"/>
      <c r="X247" s="30"/>
      <c r="Y247" s="30"/>
      <c r="Z247" s="30"/>
    </row>
    <row r="248" spans="19:26" ht="12.75">
      <c r="S248" s="30"/>
      <c r="T248" s="30"/>
      <c r="U248" s="30"/>
      <c r="V248" s="30"/>
      <c r="W248" s="30"/>
      <c r="X248" s="30"/>
      <c r="Y248" s="30"/>
      <c r="Z248" s="30"/>
    </row>
    <row r="249" spans="19:26" ht="12.75">
      <c r="S249" s="30"/>
      <c r="T249" s="30"/>
      <c r="U249" s="30"/>
      <c r="V249" s="30"/>
      <c r="W249" s="30"/>
      <c r="X249" s="30"/>
      <c r="Y249" s="30"/>
      <c r="Z249" s="30"/>
    </row>
    <row r="250" spans="19:26" ht="12.75">
      <c r="S250" s="30"/>
      <c r="T250" s="30"/>
      <c r="U250" s="30"/>
      <c r="V250" s="30"/>
      <c r="W250" s="30"/>
      <c r="X250" s="30"/>
      <c r="Y250" s="30"/>
      <c r="Z250" s="30"/>
    </row>
    <row r="251" spans="19:26" ht="12.75">
      <c r="S251" s="30"/>
      <c r="T251" s="30"/>
      <c r="U251" s="30"/>
      <c r="V251" s="30"/>
      <c r="W251" s="30"/>
      <c r="X251" s="30"/>
      <c r="Y251" s="30"/>
      <c r="Z251" s="30"/>
    </row>
    <row r="252" spans="19:26" ht="12.75">
      <c r="S252" s="30"/>
      <c r="T252" s="30"/>
      <c r="U252" s="30"/>
      <c r="V252" s="30"/>
      <c r="W252" s="30"/>
      <c r="X252" s="30"/>
      <c r="Y252" s="30"/>
      <c r="Z252" s="30"/>
    </row>
    <row r="253" spans="19:26" ht="12.75">
      <c r="S253" s="30"/>
      <c r="T253" s="30"/>
      <c r="U253" s="30"/>
      <c r="V253" s="30"/>
      <c r="W253" s="30"/>
      <c r="X253" s="30"/>
      <c r="Y253" s="30"/>
      <c r="Z253" s="30"/>
    </row>
    <row r="254" spans="19:26" ht="12.75">
      <c r="S254" s="30"/>
      <c r="T254" s="30"/>
      <c r="U254" s="30"/>
      <c r="V254" s="30"/>
      <c r="W254" s="30"/>
      <c r="X254" s="30"/>
      <c r="Y254" s="30"/>
      <c r="Z254" s="30"/>
    </row>
    <row r="255" spans="19:26" ht="12.75">
      <c r="S255" s="30"/>
      <c r="T255" s="30"/>
      <c r="U255" s="30"/>
      <c r="V255" s="30"/>
      <c r="W255" s="30"/>
      <c r="X255" s="30"/>
      <c r="Y255" s="30"/>
      <c r="Z255" s="30"/>
    </row>
    <row r="256" spans="19:26" ht="12.75">
      <c r="S256" s="30"/>
      <c r="T256" s="30"/>
      <c r="U256" s="30"/>
      <c r="V256" s="30"/>
      <c r="W256" s="30"/>
      <c r="X256" s="30"/>
      <c r="Y256" s="30"/>
      <c r="Z256" s="30"/>
    </row>
    <row r="257" spans="19:26" ht="12.75">
      <c r="S257" s="30"/>
      <c r="T257" s="30"/>
      <c r="U257" s="30"/>
      <c r="V257" s="30"/>
      <c r="W257" s="30"/>
      <c r="X257" s="30"/>
      <c r="Y257" s="30"/>
      <c r="Z257" s="30"/>
    </row>
    <row r="258" spans="19:26" ht="12.75">
      <c r="S258" s="30"/>
      <c r="T258" s="30"/>
      <c r="U258" s="30"/>
      <c r="V258" s="30"/>
      <c r="W258" s="30"/>
      <c r="X258" s="30"/>
      <c r="Y258" s="30"/>
      <c r="Z258" s="30"/>
    </row>
    <row r="259" spans="19:26" ht="12.75">
      <c r="S259" s="30"/>
      <c r="T259" s="30"/>
      <c r="U259" s="30"/>
      <c r="V259" s="30"/>
      <c r="W259" s="30"/>
      <c r="X259" s="30"/>
      <c r="Y259" s="30"/>
      <c r="Z259" s="30"/>
    </row>
    <row r="260" spans="19:26" ht="12.75">
      <c r="S260" s="30"/>
      <c r="T260" s="30"/>
      <c r="U260" s="30"/>
      <c r="V260" s="30"/>
      <c r="W260" s="30"/>
      <c r="X260" s="30"/>
      <c r="Y260" s="30"/>
      <c r="Z260" s="30"/>
    </row>
    <row r="261" spans="19:26" ht="12.75">
      <c r="S261" s="30"/>
      <c r="T261" s="30"/>
      <c r="U261" s="30"/>
      <c r="V261" s="30"/>
      <c r="W261" s="30"/>
      <c r="X261" s="30"/>
      <c r="Y261" s="30"/>
      <c r="Z261" s="30"/>
    </row>
    <row r="262" spans="19:26" ht="12.75">
      <c r="S262" s="30"/>
      <c r="T262" s="30"/>
      <c r="U262" s="30"/>
      <c r="V262" s="30"/>
      <c r="W262" s="30"/>
      <c r="X262" s="30"/>
      <c r="Y262" s="30"/>
      <c r="Z262" s="30"/>
    </row>
    <row r="263" spans="19:26" ht="12.75">
      <c r="S263" s="30"/>
      <c r="T263" s="30"/>
      <c r="U263" s="30"/>
      <c r="V263" s="30"/>
      <c r="W263" s="30"/>
      <c r="X263" s="30"/>
      <c r="Y263" s="30"/>
      <c r="Z263" s="30"/>
    </row>
    <row r="264" spans="19:26" ht="12.75">
      <c r="S264" s="30"/>
      <c r="T264" s="30"/>
      <c r="U264" s="30"/>
      <c r="V264" s="30"/>
      <c r="W264" s="30"/>
      <c r="X264" s="30"/>
      <c r="Y264" s="30"/>
      <c r="Z264" s="30"/>
    </row>
    <row r="265" spans="19:26" ht="12.75">
      <c r="S265" s="30"/>
      <c r="T265" s="30"/>
      <c r="U265" s="30"/>
      <c r="V265" s="30"/>
      <c r="W265" s="30"/>
      <c r="X265" s="30"/>
      <c r="Y265" s="30"/>
      <c r="Z265" s="30"/>
    </row>
    <row r="266" spans="19:26" ht="12.75">
      <c r="S266" s="30"/>
      <c r="T266" s="30"/>
      <c r="U266" s="30"/>
      <c r="V266" s="30"/>
      <c r="W266" s="30"/>
      <c r="X266" s="30"/>
      <c r="Y266" s="30"/>
      <c r="Z266" s="30"/>
    </row>
    <row r="267" spans="19:26" ht="12.75">
      <c r="S267" s="30"/>
      <c r="T267" s="30"/>
      <c r="U267" s="30"/>
      <c r="V267" s="30"/>
      <c r="W267" s="30"/>
      <c r="X267" s="30"/>
      <c r="Y267" s="30"/>
      <c r="Z267" s="30"/>
    </row>
    <row r="268" spans="19:26" ht="12.75">
      <c r="S268" s="30"/>
      <c r="T268" s="30"/>
      <c r="U268" s="30"/>
      <c r="V268" s="30"/>
      <c r="W268" s="30"/>
      <c r="X268" s="30"/>
      <c r="Y268" s="30"/>
      <c r="Z268" s="30"/>
    </row>
    <row r="269" spans="19:26" ht="12.75">
      <c r="S269" s="30"/>
      <c r="T269" s="30"/>
      <c r="U269" s="30"/>
      <c r="V269" s="30"/>
      <c r="W269" s="30"/>
      <c r="X269" s="30"/>
      <c r="Y269" s="30"/>
      <c r="Z269" s="30"/>
    </row>
    <row r="270" spans="19:26" ht="12.75">
      <c r="S270" s="30"/>
      <c r="T270" s="30"/>
      <c r="U270" s="30"/>
      <c r="V270" s="30"/>
      <c r="W270" s="30"/>
      <c r="X270" s="30"/>
      <c r="Y270" s="30"/>
      <c r="Z270" s="30"/>
    </row>
    <row r="271" spans="19:26" ht="12.75">
      <c r="S271" s="30"/>
      <c r="T271" s="30"/>
      <c r="U271" s="30"/>
      <c r="V271" s="30"/>
      <c r="W271" s="30"/>
      <c r="X271" s="30"/>
      <c r="Y271" s="30"/>
      <c r="Z271" s="30"/>
    </row>
    <row r="272" spans="19:26" ht="12.75">
      <c r="S272" s="30"/>
      <c r="T272" s="30"/>
      <c r="U272" s="30"/>
      <c r="V272" s="30"/>
      <c r="W272" s="30"/>
      <c r="X272" s="30"/>
      <c r="Y272" s="30"/>
      <c r="Z272" s="30"/>
    </row>
    <row r="273" spans="19:26" ht="12.75">
      <c r="S273" s="30"/>
      <c r="T273" s="30"/>
      <c r="U273" s="30"/>
      <c r="V273" s="30"/>
      <c r="W273" s="30"/>
      <c r="X273" s="30"/>
      <c r="Y273" s="30"/>
      <c r="Z273" s="30"/>
    </row>
    <row r="274" spans="19:26" ht="12.75">
      <c r="S274" s="30"/>
      <c r="T274" s="30"/>
      <c r="U274" s="30"/>
      <c r="V274" s="30"/>
      <c r="W274" s="30"/>
      <c r="X274" s="30"/>
      <c r="Y274" s="30"/>
      <c r="Z274" s="30"/>
    </row>
    <row r="275" spans="19:26" ht="12.75">
      <c r="S275" s="30"/>
      <c r="T275" s="30"/>
      <c r="U275" s="30"/>
      <c r="V275" s="30"/>
      <c r="W275" s="30"/>
      <c r="X275" s="30"/>
      <c r="Y275" s="30"/>
      <c r="Z275" s="30"/>
    </row>
    <row r="276" spans="19:26" ht="12.75">
      <c r="S276" s="30"/>
      <c r="T276" s="30"/>
      <c r="U276" s="30"/>
      <c r="V276" s="30"/>
      <c r="W276" s="30"/>
      <c r="X276" s="30"/>
      <c r="Y276" s="30"/>
      <c r="Z276" s="30"/>
    </row>
    <row r="277" spans="19:26" ht="12.75">
      <c r="S277" s="30"/>
      <c r="T277" s="30"/>
      <c r="U277" s="30"/>
      <c r="V277" s="30"/>
      <c r="W277" s="30"/>
      <c r="X277" s="30"/>
      <c r="Y277" s="30"/>
      <c r="Z277" s="30"/>
    </row>
    <row r="278" spans="19:26" ht="12.75">
      <c r="S278" s="30"/>
      <c r="T278" s="30"/>
      <c r="U278" s="30"/>
      <c r="V278" s="30"/>
      <c r="W278" s="30"/>
      <c r="X278" s="30"/>
      <c r="Y278" s="30"/>
      <c r="Z278" s="30"/>
    </row>
    <row r="279" spans="19:26" ht="12.75">
      <c r="S279" s="30"/>
      <c r="T279" s="30"/>
      <c r="U279" s="30"/>
      <c r="V279" s="30"/>
      <c r="W279" s="30"/>
      <c r="X279" s="30"/>
      <c r="Y279" s="30"/>
      <c r="Z279" s="30"/>
    </row>
    <row r="280" spans="19:26" ht="12.75">
      <c r="S280" s="30"/>
      <c r="T280" s="30"/>
      <c r="U280" s="30"/>
      <c r="V280" s="30"/>
      <c r="W280" s="30"/>
      <c r="X280" s="30"/>
      <c r="Y280" s="30"/>
      <c r="Z280" s="30"/>
    </row>
    <row r="281" spans="19:26" ht="12.75">
      <c r="S281" s="30"/>
      <c r="T281" s="30"/>
      <c r="U281" s="30"/>
      <c r="V281" s="30"/>
      <c r="W281" s="30"/>
      <c r="X281" s="30"/>
      <c r="Y281" s="30"/>
      <c r="Z281" s="30"/>
    </row>
    <row r="282" spans="19:26" ht="12.75">
      <c r="S282" s="30"/>
      <c r="T282" s="30"/>
      <c r="U282" s="30"/>
      <c r="V282" s="30"/>
      <c r="W282" s="30"/>
      <c r="X282" s="30"/>
      <c r="Y282" s="30"/>
      <c r="Z282" s="30"/>
    </row>
    <row r="283" spans="19:26" ht="12.75">
      <c r="S283" s="30"/>
      <c r="T283" s="30"/>
      <c r="U283" s="30"/>
      <c r="V283" s="30"/>
      <c r="W283" s="30"/>
      <c r="X283" s="30"/>
      <c r="Y283" s="30"/>
      <c r="Z283" s="30"/>
    </row>
    <row r="284" spans="19:26" ht="12.75">
      <c r="S284" s="30"/>
      <c r="T284" s="30"/>
      <c r="U284" s="30"/>
      <c r="V284" s="30"/>
      <c r="W284" s="30"/>
      <c r="X284" s="30"/>
      <c r="Y284" s="30"/>
      <c r="Z284" s="30"/>
    </row>
    <row r="285" spans="19:26" ht="12.75">
      <c r="S285" s="30"/>
      <c r="T285" s="30"/>
      <c r="U285" s="30"/>
      <c r="V285" s="30"/>
      <c r="W285" s="30"/>
      <c r="X285" s="30"/>
      <c r="Y285" s="30"/>
      <c r="Z285" s="30"/>
    </row>
    <row r="286" spans="19:26" ht="12.75">
      <c r="S286" s="30"/>
      <c r="T286" s="30"/>
      <c r="U286" s="30"/>
      <c r="V286" s="30"/>
      <c r="W286" s="30"/>
      <c r="X286" s="30"/>
      <c r="Y286" s="30"/>
      <c r="Z286" s="30"/>
    </row>
    <row r="287" spans="19:26" ht="12.75">
      <c r="S287" s="30"/>
      <c r="T287" s="30"/>
      <c r="U287" s="30"/>
      <c r="V287" s="30"/>
      <c r="W287" s="30"/>
      <c r="X287" s="30"/>
      <c r="Y287" s="30"/>
      <c r="Z287" s="30"/>
    </row>
    <row r="288" spans="19:26" ht="12.75">
      <c r="S288" s="30"/>
      <c r="T288" s="30"/>
      <c r="U288" s="30"/>
      <c r="V288" s="30"/>
      <c r="W288" s="30"/>
      <c r="X288" s="30"/>
      <c r="Y288" s="30"/>
      <c r="Z288" s="30"/>
    </row>
    <row r="289" spans="19:26" ht="12.75">
      <c r="S289" s="30"/>
      <c r="T289" s="30"/>
      <c r="U289" s="30"/>
      <c r="V289" s="30"/>
      <c r="W289" s="30"/>
      <c r="X289" s="30"/>
      <c r="Y289" s="30"/>
      <c r="Z289" s="30"/>
    </row>
    <row r="290" spans="19:26" ht="12.75">
      <c r="S290" s="30"/>
      <c r="T290" s="30"/>
      <c r="U290" s="30"/>
      <c r="V290" s="30"/>
      <c r="W290" s="30"/>
      <c r="X290" s="30"/>
      <c r="Y290" s="30"/>
      <c r="Z290" s="30"/>
    </row>
    <row r="291" spans="19:26" ht="12.75">
      <c r="S291" s="30"/>
      <c r="T291" s="30"/>
      <c r="U291" s="30"/>
      <c r="V291" s="30"/>
      <c r="W291" s="30"/>
      <c r="X291" s="30"/>
      <c r="Y291" s="30"/>
      <c r="Z291" s="30"/>
    </row>
    <row r="292" spans="19:26" ht="12.75">
      <c r="S292" s="30"/>
      <c r="T292" s="30"/>
      <c r="U292" s="30"/>
      <c r="V292" s="30"/>
      <c r="W292" s="30"/>
      <c r="X292" s="30"/>
      <c r="Y292" s="30"/>
      <c r="Z292" s="30"/>
    </row>
    <row r="293" spans="19:26" ht="12.75">
      <c r="S293" s="30"/>
      <c r="T293" s="30"/>
      <c r="U293" s="30"/>
      <c r="V293" s="30"/>
      <c r="W293" s="30"/>
      <c r="X293" s="30"/>
      <c r="Y293" s="30"/>
      <c r="Z293" s="30"/>
    </row>
    <row r="294" spans="19:26" ht="12.75">
      <c r="S294" s="30"/>
      <c r="T294" s="30"/>
      <c r="U294" s="30"/>
      <c r="V294" s="30"/>
      <c r="W294" s="30"/>
      <c r="X294" s="30"/>
      <c r="Y294" s="30"/>
      <c r="Z294" s="30"/>
    </row>
    <row r="295" spans="19:26" ht="12.75">
      <c r="S295" s="30"/>
      <c r="T295" s="30"/>
      <c r="U295" s="30"/>
      <c r="V295" s="30"/>
      <c r="W295" s="30"/>
      <c r="X295" s="30"/>
      <c r="Y295" s="30"/>
      <c r="Z295" s="30"/>
    </row>
    <row r="296" spans="19:26" ht="12.75">
      <c r="S296" s="30"/>
      <c r="T296" s="30"/>
      <c r="U296" s="30"/>
      <c r="V296" s="30"/>
      <c r="W296" s="30"/>
      <c r="X296" s="30"/>
      <c r="Y296" s="30"/>
      <c r="Z296" s="30"/>
    </row>
    <row r="297" spans="19:26" ht="12.75">
      <c r="S297" s="30"/>
      <c r="T297" s="30"/>
      <c r="U297" s="30"/>
      <c r="V297" s="30"/>
      <c r="W297" s="30"/>
      <c r="X297" s="30"/>
      <c r="Y297" s="30"/>
      <c r="Z297" s="30"/>
    </row>
    <row r="298" spans="19:26" ht="12.75">
      <c r="S298" s="30"/>
      <c r="T298" s="30"/>
      <c r="U298" s="30"/>
      <c r="V298" s="30"/>
      <c r="W298" s="30"/>
      <c r="X298" s="30"/>
      <c r="Y298" s="30"/>
      <c r="Z298" s="30"/>
    </row>
    <row r="299" spans="19:26" ht="12.75">
      <c r="S299" s="30"/>
      <c r="T299" s="30"/>
      <c r="U299" s="30"/>
      <c r="V299" s="30"/>
      <c r="W299" s="30"/>
      <c r="X299" s="30"/>
      <c r="Y299" s="30"/>
      <c r="Z299" s="30"/>
    </row>
    <row r="300" spans="19:26" ht="12.75">
      <c r="S300" s="30"/>
      <c r="T300" s="30"/>
      <c r="U300" s="30"/>
      <c r="V300" s="30"/>
      <c r="W300" s="30"/>
      <c r="X300" s="30"/>
      <c r="Y300" s="30"/>
      <c r="Z300" s="30"/>
    </row>
    <row r="301" spans="19:26" ht="12.75">
      <c r="S301" s="30"/>
      <c r="T301" s="30"/>
      <c r="U301" s="30"/>
      <c r="V301" s="30"/>
      <c r="W301" s="30"/>
      <c r="X301" s="30"/>
      <c r="Y301" s="30"/>
      <c r="Z301" s="30"/>
    </row>
    <row r="302" spans="19:26" ht="12.75">
      <c r="S302" s="30"/>
      <c r="T302" s="30"/>
      <c r="U302" s="30"/>
      <c r="V302" s="30"/>
      <c r="W302" s="30"/>
      <c r="X302" s="30"/>
      <c r="Y302" s="30"/>
      <c r="Z302" s="30"/>
    </row>
    <row r="303" spans="19:26" ht="12.75">
      <c r="S303" s="30"/>
      <c r="T303" s="30"/>
      <c r="U303" s="30"/>
      <c r="V303" s="30"/>
      <c r="W303" s="30"/>
      <c r="X303" s="30"/>
      <c r="Y303" s="30"/>
      <c r="Z303" s="30"/>
    </row>
    <row r="304" spans="19:26" ht="12.75">
      <c r="S304" s="30"/>
      <c r="T304" s="30"/>
      <c r="U304" s="30"/>
      <c r="V304" s="30"/>
      <c r="W304" s="30"/>
      <c r="X304" s="30"/>
      <c r="Y304" s="30"/>
      <c r="Z304" s="30"/>
    </row>
    <row r="305" spans="19:26" ht="12.75">
      <c r="S305" s="30"/>
      <c r="T305" s="30"/>
      <c r="U305" s="30"/>
      <c r="V305" s="30"/>
      <c r="W305" s="30"/>
      <c r="X305" s="30"/>
      <c r="Y305" s="30"/>
      <c r="Z305" s="30"/>
    </row>
    <row r="306" spans="19:26" ht="12.75">
      <c r="S306" s="30"/>
      <c r="T306" s="30"/>
      <c r="U306" s="30"/>
      <c r="V306" s="30"/>
      <c r="W306" s="30"/>
      <c r="X306" s="30"/>
      <c r="Y306" s="30"/>
      <c r="Z306" s="30"/>
    </row>
    <row r="307" spans="19:26" ht="12.75">
      <c r="S307" s="30"/>
      <c r="T307" s="30"/>
      <c r="U307" s="30"/>
      <c r="V307" s="30"/>
      <c r="W307" s="30"/>
      <c r="X307" s="30"/>
      <c r="Y307" s="30"/>
      <c r="Z307" s="30"/>
    </row>
    <row r="308" spans="19:26" ht="12.75">
      <c r="S308" s="30"/>
      <c r="T308" s="30"/>
      <c r="U308" s="30"/>
      <c r="V308" s="30"/>
      <c r="W308" s="30"/>
      <c r="X308" s="30"/>
      <c r="Y308" s="30"/>
      <c r="Z308" s="30"/>
    </row>
    <row r="309" spans="19:26" ht="12.75">
      <c r="S309" s="30"/>
      <c r="T309" s="30"/>
      <c r="U309" s="30"/>
      <c r="V309" s="30"/>
      <c r="W309" s="30"/>
      <c r="X309" s="30"/>
      <c r="Y309" s="30"/>
      <c r="Z309" s="30"/>
    </row>
    <row r="310" spans="19:26" ht="12.75">
      <c r="S310" s="30"/>
      <c r="T310" s="30"/>
      <c r="U310" s="30"/>
      <c r="V310" s="30"/>
      <c r="W310" s="30"/>
      <c r="X310" s="30"/>
      <c r="Y310" s="30"/>
      <c r="Z310" s="30"/>
    </row>
    <row r="311" spans="19:26" ht="12.75">
      <c r="S311" s="30"/>
      <c r="T311" s="30"/>
      <c r="U311" s="30"/>
      <c r="V311" s="30"/>
      <c r="W311" s="30"/>
      <c r="X311" s="30"/>
      <c r="Y311" s="30"/>
      <c r="Z311" s="30"/>
    </row>
  </sheetData>
  <mergeCells count="8">
    <mergeCell ref="D4:E4"/>
    <mergeCell ref="O4:P4"/>
    <mergeCell ref="F3:I3"/>
    <mergeCell ref="F4:G4"/>
    <mergeCell ref="H4:I4"/>
    <mergeCell ref="C3:E3"/>
    <mergeCell ref="J3:M3"/>
    <mergeCell ref="O3:P3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71"/>
  <headerFooter alignWithMargins="0"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9.7109375" style="0" bestFit="1" customWidth="1"/>
    <col min="3" max="9" width="10.7109375" style="0" customWidth="1"/>
    <col min="10" max="16384" width="8.8515625" style="0" customWidth="1"/>
  </cols>
  <sheetData>
    <row r="2" ht="15">
      <c r="B2" s="27" t="s">
        <v>907</v>
      </c>
    </row>
    <row r="5" spans="1:11" ht="12.75">
      <c r="A5" s="12" t="s">
        <v>518</v>
      </c>
      <c r="B5" s="30" t="s">
        <v>519</v>
      </c>
      <c r="C5" s="480" t="s">
        <v>768</v>
      </c>
      <c r="D5" s="480"/>
      <c r="E5" s="480"/>
      <c r="F5" s="480"/>
      <c r="G5" s="480"/>
      <c r="H5" s="480"/>
      <c r="I5" s="480"/>
      <c r="J5" s="480"/>
      <c r="K5" s="480"/>
    </row>
    <row r="6" spans="1:11" ht="13.5" thickBot="1">
      <c r="A6" s="41" t="s">
        <v>679</v>
      </c>
      <c r="B6" s="40" t="s">
        <v>680</v>
      </c>
      <c r="C6" s="392" t="s">
        <v>612</v>
      </c>
      <c r="D6" s="392" t="s">
        <v>613</v>
      </c>
      <c r="E6" s="392" t="s">
        <v>614</v>
      </c>
      <c r="F6" s="392" t="s">
        <v>764</v>
      </c>
      <c r="G6" s="392" t="s">
        <v>765</v>
      </c>
      <c r="H6" s="392" t="s">
        <v>766</v>
      </c>
      <c r="I6" s="392" t="s">
        <v>767</v>
      </c>
      <c r="J6" s="392" t="s">
        <v>724</v>
      </c>
      <c r="K6" s="392" t="s">
        <v>725</v>
      </c>
    </row>
    <row r="7" spans="1:11" ht="13.5" thickTop="1">
      <c r="A7" s="1">
        <v>1</v>
      </c>
      <c r="B7" t="s">
        <v>553</v>
      </c>
      <c r="C7" s="1">
        <v>0</v>
      </c>
      <c r="D7" s="1">
        <v>4</v>
      </c>
      <c r="E7" s="1">
        <v>0</v>
      </c>
      <c r="F7" s="1" t="s">
        <v>714</v>
      </c>
      <c r="G7" s="1">
        <v>4</v>
      </c>
      <c r="H7" s="1" t="s">
        <v>714</v>
      </c>
      <c r="I7" s="1">
        <v>0</v>
      </c>
      <c r="J7" s="1" t="s">
        <v>714</v>
      </c>
      <c r="K7" s="1">
        <v>4</v>
      </c>
    </row>
    <row r="8" spans="1:11" ht="12.75">
      <c r="A8" s="1">
        <v>2</v>
      </c>
      <c r="B8" t="s">
        <v>555</v>
      </c>
      <c r="C8" s="1">
        <v>0</v>
      </c>
      <c r="D8" s="1">
        <v>0</v>
      </c>
      <c r="E8" s="1">
        <v>0</v>
      </c>
      <c r="F8" s="1">
        <v>0</v>
      </c>
      <c r="G8" s="1">
        <v>32</v>
      </c>
      <c r="H8" s="1">
        <v>4</v>
      </c>
      <c r="I8" s="1">
        <v>4</v>
      </c>
      <c r="J8" s="1">
        <v>4</v>
      </c>
      <c r="K8" s="1" t="s">
        <v>936</v>
      </c>
    </row>
    <row r="9" spans="1:11" ht="12.75">
      <c r="A9" s="1">
        <v>3</v>
      </c>
      <c r="B9" t="s">
        <v>491</v>
      </c>
      <c r="C9" s="1">
        <v>0</v>
      </c>
      <c r="D9" s="1">
        <v>0</v>
      </c>
      <c r="E9" s="1">
        <v>0</v>
      </c>
      <c r="F9" s="1" t="s">
        <v>714</v>
      </c>
      <c r="G9" s="1" t="s">
        <v>714</v>
      </c>
      <c r="H9" s="1" t="s">
        <v>937</v>
      </c>
      <c r="I9" s="1">
        <v>3</v>
      </c>
      <c r="J9" s="1" t="s">
        <v>714</v>
      </c>
      <c r="K9" s="1" t="s">
        <v>714</v>
      </c>
    </row>
    <row r="10" spans="1:11" ht="12.75">
      <c r="A10" s="13">
        <v>4</v>
      </c>
      <c r="B10" s="37" t="s">
        <v>659</v>
      </c>
      <c r="C10" s="13">
        <v>0</v>
      </c>
      <c r="D10" s="13">
        <v>0</v>
      </c>
      <c r="E10" s="13">
        <v>0</v>
      </c>
      <c r="F10" s="13">
        <v>0</v>
      </c>
      <c r="G10" s="13" t="s">
        <v>714</v>
      </c>
      <c r="H10" s="13">
        <v>0</v>
      </c>
      <c r="I10" s="13" t="s">
        <v>938</v>
      </c>
      <c r="J10" s="13">
        <v>0</v>
      </c>
      <c r="K10" s="13" t="s">
        <v>0</v>
      </c>
    </row>
    <row r="11" spans="1:11" ht="12.75">
      <c r="A11" s="1">
        <v>5</v>
      </c>
      <c r="B11" t="s">
        <v>660</v>
      </c>
      <c r="C11" s="1">
        <v>3</v>
      </c>
      <c r="D11" s="1">
        <v>0</v>
      </c>
      <c r="E11" s="1">
        <v>0</v>
      </c>
      <c r="F11" s="1">
        <v>1</v>
      </c>
      <c r="G11" s="1" t="s">
        <v>714</v>
      </c>
      <c r="H11" s="1" t="s">
        <v>1</v>
      </c>
      <c r="I11" s="1">
        <v>4</v>
      </c>
      <c r="J11" s="1" t="s">
        <v>714</v>
      </c>
      <c r="K11" s="1">
        <v>0</v>
      </c>
    </row>
    <row r="12" spans="1:11" ht="12.75">
      <c r="A12" s="1">
        <v>6</v>
      </c>
      <c r="B12" t="s">
        <v>481</v>
      </c>
      <c r="C12" s="1">
        <v>0</v>
      </c>
      <c r="D12" s="1" t="s">
        <v>714</v>
      </c>
      <c r="E12" s="1">
        <v>0</v>
      </c>
      <c r="F12" s="1">
        <v>0</v>
      </c>
      <c r="G12" s="1" t="s">
        <v>936</v>
      </c>
      <c r="H12" s="1" t="s">
        <v>937</v>
      </c>
      <c r="I12" s="1">
        <v>4</v>
      </c>
      <c r="J12" s="1" t="s">
        <v>2</v>
      </c>
      <c r="K12" s="1" t="s">
        <v>3</v>
      </c>
    </row>
    <row r="13" spans="1:11" ht="12.75">
      <c r="A13" s="1">
        <v>7</v>
      </c>
      <c r="B13" t="s">
        <v>791</v>
      </c>
      <c r="C13" s="1">
        <v>0</v>
      </c>
      <c r="D13" s="1" t="s">
        <v>717</v>
      </c>
      <c r="E13" s="1">
        <v>0</v>
      </c>
      <c r="F13" s="1" t="s">
        <v>714</v>
      </c>
      <c r="G13" s="1">
        <v>4</v>
      </c>
      <c r="H13" s="1" t="s">
        <v>717</v>
      </c>
      <c r="I13" s="1">
        <v>2</v>
      </c>
      <c r="J13" s="1">
        <v>0</v>
      </c>
      <c r="K13" s="1">
        <v>3</v>
      </c>
    </row>
    <row r="14" spans="1:11" ht="12.75">
      <c r="A14" s="13">
        <v>8</v>
      </c>
      <c r="B14" s="37" t="s">
        <v>793</v>
      </c>
      <c r="C14" s="13" t="s">
        <v>936</v>
      </c>
      <c r="D14" s="13" t="s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 t="s">
        <v>938</v>
      </c>
      <c r="K14" s="13">
        <v>0</v>
      </c>
    </row>
    <row r="15" spans="1:11" ht="12.75">
      <c r="A15" s="1">
        <v>9</v>
      </c>
      <c r="B15" t="s">
        <v>492</v>
      </c>
      <c r="C15" s="1">
        <v>0</v>
      </c>
      <c r="D15" s="1">
        <v>0</v>
      </c>
      <c r="E15" s="1">
        <v>0</v>
      </c>
      <c r="F15" s="1">
        <v>4</v>
      </c>
      <c r="G15" s="1">
        <v>0</v>
      </c>
      <c r="H15" s="1">
        <v>0</v>
      </c>
      <c r="I15" s="1">
        <v>4</v>
      </c>
      <c r="J15" s="1">
        <v>4</v>
      </c>
      <c r="K15" s="1">
        <v>4</v>
      </c>
    </row>
    <row r="16" spans="1:11" ht="12.75">
      <c r="A16" s="1">
        <v>10</v>
      </c>
      <c r="B16" t="s">
        <v>482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4</v>
      </c>
      <c r="K16" s="1">
        <v>1</v>
      </c>
    </row>
    <row r="17" spans="1:11" ht="12.75">
      <c r="A17" s="1">
        <v>11</v>
      </c>
      <c r="B17" t="s">
        <v>796</v>
      </c>
      <c r="C17" s="1" t="s">
        <v>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13">
        <v>12</v>
      </c>
      <c r="B18" s="37" t="s">
        <v>798</v>
      </c>
      <c r="C18" s="13" t="s">
        <v>258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2.75">
      <c r="A19" s="1">
        <v>13</v>
      </c>
      <c r="B19" t="s">
        <v>799</v>
      </c>
      <c r="C19" s="1">
        <v>0</v>
      </c>
      <c r="D19" s="1" t="s">
        <v>714</v>
      </c>
      <c r="E19" s="1">
        <v>0</v>
      </c>
      <c r="F19" s="1">
        <v>0</v>
      </c>
      <c r="G19" s="1" t="s">
        <v>714</v>
      </c>
      <c r="H19" s="1">
        <v>0</v>
      </c>
      <c r="I19" s="1" t="s">
        <v>714</v>
      </c>
      <c r="J19" s="1">
        <v>0</v>
      </c>
      <c r="K19" s="1">
        <v>0</v>
      </c>
    </row>
    <row r="20" spans="1:11" ht="12.75">
      <c r="A20" s="1">
        <v>14</v>
      </c>
      <c r="B20" t="s">
        <v>744</v>
      </c>
      <c r="C20" s="1" t="s">
        <v>938</v>
      </c>
      <c r="D20" s="1">
        <v>0</v>
      </c>
      <c r="E20" s="1">
        <v>0</v>
      </c>
      <c r="F20" s="1" t="s">
        <v>258</v>
      </c>
      <c r="G20" s="1">
        <v>0</v>
      </c>
      <c r="H20" s="1">
        <v>0</v>
      </c>
      <c r="I20" s="1">
        <v>4</v>
      </c>
      <c r="J20" s="1">
        <v>4</v>
      </c>
      <c r="K20" s="1">
        <v>4</v>
      </c>
    </row>
    <row r="21" spans="1:11" ht="12.75">
      <c r="A21" s="1">
        <v>15</v>
      </c>
      <c r="B21" t="s">
        <v>485</v>
      </c>
      <c r="C21" s="1">
        <v>0</v>
      </c>
      <c r="D21" s="1" t="s">
        <v>714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 t="s">
        <v>259</v>
      </c>
    </row>
    <row r="22" spans="1:11" ht="12.75">
      <c r="A22" s="13">
        <v>16</v>
      </c>
      <c r="B22" s="37" t="s">
        <v>483</v>
      </c>
      <c r="C22" s="13">
        <v>0</v>
      </c>
      <c r="D22" s="13" t="s">
        <v>258</v>
      </c>
      <c r="E22" s="13">
        <v>0</v>
      </c>
      <c r="F22" s="13" t="s">
        <v>714</v>
      </c>
      <c r="G22" s="13" t="s">
        <v>260</v>
      </c>
      <c r="H22" s="13" t="s">
        <v>261</v>
      </c>
      <c r="I22" s="13">
        <v>4</v>
      </c>
      <c r="J22" s="13">
        <v>4</v>
      </c>
      <c r="K22" s="13">
        <v>4</v>
      </c>
    </row>
    <row r="23" spans="1:11" ht="12.75">
      <c r="A23" s="1">
        <v>17</v>
      </c>
      <c r="B23" t="s">
        <v>484</v>
      </c>
      <c r="C23" s="1">
        <v>0</v>
      </c>
      <c r="D23" s="1" t="s">
        <v>258</v>
      </c>
      <c r="E23" s="1">
        <v>0</v>
      </c>
      <c r="F23" s="1" t="s">
        <v>262</v>
      </c>
      <c r="G23" s="1" t="s">
        <v>258</v>
      </c>
      <c r="H23" s="1">
        <v>0</v>
      </c>
      <c r="I23" s="1">
        <v>4</v>
      </c>
      <c r="J23" s="1">
        <v>4</v>
      </c>
      <c r="K23" s="1">
        <v>4</v>
      </c>
    </row>
    <row r="24" spans="1:11" ht="12.75">
      <c r="A24" s="1">
        <v>18</v>
      </c>
      <c r="B24" t="s">
        <v>801</v>
      </c>
      <c r="C24" s="1">
        <v>0</v>
      </c>
      <c r="D24" s="1">
        <v>0</v>
      </c>
      <c r="E24" s="1">
        <v>0</v>
      </c>
      <c r="F24" s="1" t="s">
        <v>714</v>
      </c>
      <c r="G24" s="1">
        <v>0</v>
      </c>
      <c r="H24" s="1">
        <v>0</v>
      </c>
      <c r="I24" s="1">
        <v>4</v>
      </c>
      <c r="J24" s="1">
        <v>4</v>
      </c>
      <c r="K24" s="1">
        <v>4</v>
      </c>
    </row>
    <row r="25" spans="1:11" ht="12.75">
      <c r="A25" s="1">
        <v>19</v>
      </c>
      <c r="B25" t="s">
        <v>803</v>
      </c>
      <c r="C25" s="1">
        <v>0</v>
      </c>
      <c r="D25" s="1">
        <v>0</v>
      </c>
      <c r="E25" s="1">
        <v>0</v>
      </c>
      <c r="F25" s="1" t="s">
        <v>0</v>
      </c>
      <c r="G25" s="1">
        <v>0</v>
      </c>
      <c r="H25" s="1">
        <v>0</v>
      </c>
      <c r="I25" s="1">
        <v>4</v>
      </c>
      <c r="J25" s="1" t="s">
        <v>2</v>
      </c>
      <c r="K25" s="1" t="s">
        <v>262</v>
      </c>
    </row>
    <row r="26" spans="1:11" ht="12.75">
      <c r="A26" s="13">
        <v>20</v>
      </c>
      <c r="B26" s="37" t="s">
        <v>203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4</v>
      </c>
      <c r="I26" s="13">
        <v>4</v>
      </c>
      <c r="J26" s="13">
        <v>4</v>
      </c>
      <c r="K26" s="13">
        <v>4</v>
      </c>
    </row>
    <row r="27" spans="1:11" ht="12.75">
      <c r="A27" s="1">
        <v>21</v>
      </c>
      <c r="B27" t="s">
        <v>205</v>
      </c>
      <c r="C27" s="1">
        <v>0</v>
      </c>
      <c r="D27" s="1">
        <v>0</v>
      </c>
      <c r="E27" s="1">
        <v>0</v>
      </c>
      <c r="F27" s="1" t="s">
        <v>0</v>
      </c>
      <c r="G27" s="1">
        <v>0</v>
      </c>
      <c r="H27" s="1" t="s">
        <v>938</v>
      </c>
      <c r="I27" s="1">
        <v>4</v>
      </c>
      <c r="J27" s="1">
        <v>4</v>
      </c>
      <c r="K27" s="1">
        <v>4</v>
      </c>
    </row>
    <row r="28" spans="1:11" ht="12.75">
      <c r="A28" s="1">
        <v>22</v>
      </c>
      <c r="B28" t="s">
        <v>493</v>
      </c>
      <c r="C28" s="1">
        <v>4</v>
      </c>
      <c r="D28" s="1">
        <v>4</v>
      </c>
      <c r="E28" s="1">
        <v>3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</row>
    <row r="29" spans="1:11" ht="12.75">
      <c r="A29" s="1">
        <v>23</v>
      </c>
      <c r="B29" t="s">
        <v>486</v>
      </c>
      <c r="C29" s="1" t="s">
        <v>938</v>
      </c>
      <c r="D29" s="1" t="s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2.75">
      <c r="A30" s="13">
        <v>24</v>
      </c>
      <c r="B30" s="37" t="s">
        <v>487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 t="s">
        <v>258</v>
      </c>
      <c r="J30" s="13" t="s">
        <v>938</v>
      </c>
      <c r="K30" s="13" t="s">
        <v>937</v>
      </c>
    </row>
    <row r="31" spans="1:11" ht="12.75">
      <c r="A31" s="1">
        <v>25</v>
      </c>
      <c r="B31" t="s">
        <v>488</v>
      </c>
      <c r="C31" s="1">
        <v>0</v>
      </c>
      <c r="D31" s="1">
        <v>0</v>
      </c>
      <c r="E31" s="1">
        <v>0</v>
      </c>
      <c r="F31" s="1">
        <v>0</v>
      </c>
      <c r="G31" s="1" t="s">
        <v>263</v>
      </c>
      <c r="H31" s="1">
        <v>0</v>
      </c>
      <c r="I31" s="1">
        <v>0</v>
      </c>
      <c r="J31" s="1">
        <v>0</v>
      </c>
      <c r="K31" s="1" t="s">
        <v>714</v>
      </c>
    </row>
    <row r="32" spans="1:11" ht="12.75">
      <c r="A32" s="1">
        <v>26</v>
      </c>
      <c r="B32" t="s">
        <v>489</v>
      </c>
      <c r="C32" s="1">
        <v>0</v>
      </c>
      <c r="D32" s="1">
        <v>0</v>
      </c>
      <c r="E32" s="1">
        <v>0</v>
      </c>
      <c r="F32" s="1">
        <v>0</v>
      </c>
      <c r="G32" s="1" t="s">
        <v>714</v>
      </c>
      <c r="H32" s="1">
        <v>0</v>
      </c>
      <c r="I32" s="1">
        <v>0</v>
      </c>
      <c r="J32" s="1">
        <v>0</v>
      </c>
      <c r="K32" s="1" t="s">
        <v>938</v>
      </c>
    </row>
    <row r="33" spans="1:11" ht="12.75">
      <c r="A33" s="1">
        <v>27</v>
      </c>
      <c r="B33" t="s">
        <v>207</v>
      </c>
      <c r="C33" s="1">
        <v>0</v>
      </c>
      <c r="D33" s="1">
        <v>0</v>
      </c>
      <c r="E33" s="1">
        <v>0</v>
      </c>
      <c r="F33" s="1">
        <v>0</v>
      </c>
      <c r="G33" s="1" t="s">
        <v>714</v>
      </c>
      <c r="H33" s="1">
        <v>0</v>
      </c>
      <c r="I33" s="1">
        <v>0</v>
      </c>
      <c r="J33" s="1">
        <v>0</v>
      </c>
      <c r="K33" s="1" t="s">
        <v>938</v>
      </c>
    </row>
    <row r="34" spans="1:11" ht="12.75">
      <c r="A34" s="13">
        <v>28</v>
      </c>
      <c r="B34" s="37" t="s">
        <v>315</v>
      </c>
      <c r="C34" s="13">
        <v>0</v>
      </c>
      <c r="D34" s="13">
        <v>0</v>
      </c>
      <c r="E34" s="13">
        <v>0</v>
      </c>
      <c r="F34" s="13">
        <v>0</v>
      </c>
      <c r="G34" s="13" t="s">
        <v>714</v>
      </c>
      <c r="H34" s="13">
        <v>0</v>
      </c>
      <c r="I34" s="13">
        <v>0</v>
      </c>
      <c r="J34" s="13">
        <v>0</v>
      </c>
      <c r="K34" s="13">
        <v>0</v>
      </c>
    </row>
    <row r="35" spans="1:11" ht="12.75">
      <c r="A35" s="1">
        <v>29</v>
      </c>
      <c r="B35" t="s">
        <v>494</v>
      </c>
      <c r="C35" s="1">
        <v>4</v>
      </c>
      <c r="D35" s="1">
        <v>0</v>
      </c>
      <c r="E35" s="1" t="s">
        <v>938</v>
      </c>
      <c r="F35" s="1">
        <v>0</v>
      </c>
      <c r="G35" s="1">
        <v>0</v>
      </c>
      <c r="H35" s="1">
        <v>0</v>
      </c>
      <c r="I35" s="1">
        <v>0</v>
      </c>
      <c r="J35" s="1" t="s">
        <v>258</v>
      </c>
      <c r="K35" s="1">
        <v>0</v>
      </c>
    </row>
    <row r="36" spans="1:11" ht="12.75">
      <c r="A36" s="1">
        <v>30</v>
      </c>
      <c r="B36" t="s">
        <v>490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4</v>
      </c>
    </row>
    <row r="37" spans="1:11" ht="12.75">
      <c r="A37" s="1">
        <v>31</v>
      </c>
      <c r="B37" t="s">
        <v>317</v>
      </c>
      <c r="C37" s="1" t="s">
        <v>937</v>
      </c>
      <c r="D37" s="1">
        <v>0</v>
      </c>
      <c r="E37" s="1">
        <v>0</v>
      </c>
      <c r="F37" s="1" t="s">
        <v>264</v>
      </c>
      <c r="G37" s="1">
        <v>0</v>
      </c>
      <c r="H37" s="1">
        <v>0</v>
      </c>
      <c r="I37" s="1">
        <v>3</v>
      </c>
      <c r="J37" s="1">
        <v>0</v>
      </c>
      <c r="K37" s="1">
        <v>0</v>
      </c>
    </row>
    <row r="38" spans="1:11" ht="12.75">
      <c r="A38" s="13">
        <v>32</v>
      </c>
      <c r="B38" s="37" t="s">
        <v>347</v>
      </c>
      <c r="C38" s="13" t="s">
        <v>937</v>
      </c>
      <c r="D38" s="13">
        <v>0</v>
      </c>
      <c r="E38" s="13">
        <v>0</v>
      </c>
      <c r="F38" s="13" t="s">
        <v>264</v>
      </c>
      <c r="G38" s="13">
        <v>0</v>
      </c>
      <c r="H38" s="13">
        <v>0</v>
      </c>
      <c r="I38" s="13">
        <v>3</v>
      </c>
      <c r="J38" s="13">
        <v>0</v>
      </c>
      <c r="K38" s="13">
        <v>0</v>
      </c>
    </row>
    <row r="39" spans="1:11" ht="12.75">
      <c r="A39" s="1">
        <v>33</v>
      </c>
      <c r="B39" t="s">
        <v>166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</v>
      </c>
      <c r="J39" s="1" t="s">
        <v>265</v>
      </c>
      <c r="K39" s="1">
        <v>4</v>
      </c>
    </row>
    <row r="40" spans="1:11" ht="12.75">
      <c r="A40" s="1">
        <v>34</v>
      </c>
      <c r="B40" t="s">
        <v>160</v>
      </c>
      <c r="C40" s="1">
        <v>0</v>
      </c>
      <c r="D40" s="1">
        <v>0</v>
      </c>
      <c r="E40" s="1">
        <v>0</v>
      </c>
      <c r="F40" s="1" t="s">
        <v>714</v>
      </c>
      <c r="G40" s="1">
        <v>0</v>
      </c>
      <c r="H40" s="1">
        <v>0</v>
      </c>
      <c r="I40" s="1">
        <v>4</v>
      </c>
      <c r="J40" s="1">
        <v>4</v>
      </c>
      <c r="K40" s="1">
        <v>4</v>
      </c>
    </row>
    <row r="41" spans="1:11" ht="12.75">
      <c r="A41" s="1">
        <v>35</v>
      </c>
      <c r="B41" t="s">
        <v>496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</v>
      </c>
      <c r="K41" s="1">
        <v>0</v>
      </c>
    </row>
    <row r="42" spans="1:11" ht="13.5" thickBot="1">
      <c r="A42" s="41">
        <v>36</v>
      </c>
      <c r="B42" s="40" t="s">
        <v>495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3</v>
      </c>
      <c r="J42" s="41">
        <v>4</v>
      </c>
      <c r="K42" s="41">
        <v>4</v>
      </c>
    </row>
    <row r="43" ht="13.5" thickTop="1"/>
  </sheetData>
  <mergeCells count="1">
    <mergeCell ref="C5:K5"/>
  </mergeCells>
  <printOptions horizontalCentered="1" verticalCentered="1"/>
  <pageMargins left="0.5" right="0.5" top="1" bottom="1" header="0.5" footer="0.5"/>
  <pageSetup horizontalDpi="600" verticalDpi="600" orientation="landscape" scale="85"/>
  <headerFooter alignWithMargins="0"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18.7109375" style="0" customWidth="1"/>
    <col min="5" max="6" width="22.7109375" style="1" customWidth="1"/>
    <col min="7" max="7" width="18.140625" style="0" customWidth="1"/>
    <col min="8" max="8" width="12.28125" style="0" bestFit="1" customWidth="1"/>
    <col min="9" max="10" width="9.7109375" style="0" customWidth="1"/>
    <col min="11" max="11" width="17.8515625" style="0" customWidth="1"/>
    <col min="12" max="16384" width="8.8515625" style="0" customWidth="1"/>
  </cols>
  <sheetData>
    <row r="1" spans="2:4" ht="15">
      <c r="B1" s="24" t="s">
        <v>107</v>
      </c>
      <c r="C1" s="24"/>
      <c r="D1" s="24"/>
    </row>
    <row r="2" spans="2:4" ht="15">
      <c r="B2" s="24"/>
      <c r="C2" s="24"/>
      <c r="D2" s="24"/>
    </row>
    <row r="3" ht="12.75">
      <c r="D3" s="107"/>
    </row>
    <row r="4" spans="3:11" ht="14.25">
      <c r="C4" s="499" t="s">
        <v>245</v>
      </c>
      <c r="D4" s="497"/>
      <c r="E4" s="497"/>
      <c r="F4" s="497"/>
      <c r="G4" s="478"/>
      <c r="H4" s="239" t="s">
        <v>817</v>
      </c>
      <c r="J4" s="30"/>
      <c r="K4" s="30"/>
    </row>
    <row r="5" spans="1:16" ht="14.25">
      <c r="A5" s="1" t="s">
        <v>518</v>
      </c>
      <c r="B5" t="s">
        <v>519</v>
      </c>
      <c r="C5" s="482" t="s">
        <v>824</v>
      </c>
      <c r="D5" s="483"/>
      <c r="E5" s="500" t="s">
        <v>826</v>
      </c>
      <c r="F5" s="501"/>
      <c r="G5" s="502"/>
      <c r="H5" s="247" t="s">
        <v>720</v>
      </c>
      <c r="I5" s="30"/>
      <c r="J5" s="481"/>
      <c r="K5" s="481"/>
      <c r="L5" s="30"/>
      <c r="M5" s="30"/>
      <c r="N5" s="481"/>
      <c r="O5" s="481"/>
      <c r="P5" s="481"/>
    </row>
    <row r="6" spans="1:16" ht="13.5" thickBot="1">
      <c r="A6" s="41" t="s">
        <v>679</v>
      </c>
      <c r="B6" s="40" t="s">
        <v>680</v>
      </c>
      <c r="C6" s="250" t="s">
        <v>823</v>
      </c>
      <c r="D6" s="41" t="s">
        <v>822</v>
      </c>
      <c r="E6" s="244" t="s">
        <v>897</v>
      </c>
      <c r="F6" s="41" t="s">
        <v>394</v>
      </c>
      <c r="G6" s="245" t="s">
        <v>500</v>
      </c>
      <c r="H6" s="251" t="s">
        <v>816</v>
      </c>
      <c r="I6" s="12"/>
      <c r="J6" s="30"/>
      <c r="K6" s="30"/>
      <c r="L6" s="248"/>
      <c r="M6" s="30"/>
      <c r="N6" s="12"/>
      <c r="O6" s="12"/>
      <c r="P6" s="12"/>
    </row>
    <row r="7" spans="1:16" ht="13.5" thickTop="1">
      <c r="A7" s="10">
        <v>1</v>
      </c>
      <c r="B7" s="8" t="s">
        <v>553</v>
      </c>
      <c r="C7" s="232">
        <v>40</v>
      </c>
      <c r="D7" s="233" t="s">
        <v>825</v>
      </c>
      <c r="E7" s="236">
        <v>34</v>
      </c>
      <c r="F7" s="12">
        <v>4</v>
      </c>
      <c r="G7" s="237">
        <v>34</v>
      </c>
      <c r="H7" s="240" t="s">
        <v>244</v>
      </c>
      <c r="I7" s="12"/>
      <c r="J7" s="1"/>
      <c r="K7" s="1"/>
      <c r="L7" s="30"/>
      <c r="M7" s="30"/>
      <c r="N7" s="12"/>
      <c r="O7" s="12"/>
      <c r="P7" s="12"/>
    </row>
    <row r="8" spans="1:16" ht="12.75">
      <c r="A8" s="10">
        <v>2</v>
      </c>
      <c r="B8" s="8" t="s">
        <v>555</v>
      </c>
      <c r="C8" s="232">
        <v>50</v>
      </c>
      <c r="D8" s="233" t="s">
        <v>825</v>
      </c>
      <c r="E8" s="236">
        <v>4</v>
      </c>
      <c r="F8" s="12">
        <v>4</v>
      </c>
      <c r="G8" s="237">
        <v>4</v>
      </c>
      <c r="H8" s="240" t="s">
        <v>244</v>
      </c>
      <c r="I8" s="28"/>
      <c r="J8" s="1"/>
      <c r="K8" s="1"/>
      <c r="L8" s="30"/>
      <c r="M8" s="30"/>
      <c r="N8" s="12"/>
      <c r="O8" s="12"/>
      <c r="P8" s="12"/>
    </row>
    <row r="9" spans="1:16" ht="12.75">
      <c r="A9" s="10">
        <v>3</v>
      </c>
      <c r="B9" s="75" t="s">
        <v>491</v>
      </c>
      <c r="C9" s="232">
        <v>40</v>
      </c>
      <c r="D9" s="233" t="s">
        <v>825</v>
      </c>
      <c r="E9" s="236">
        <v>34</v>
      </c>
      <c r="F9" s="12" t="s">
        <v>395</v>
      </c>
      <c r="G9" s="237" t="s">
        <v>396</v>
      </c>
      <c r="H9" s="240" t="s">
        <v>244</v>
      </c>
      <c r="I9" s="12"/>
      <c r="J9" s="1"/>
      <c r="K9" s="1"/>
      <c r="L9" s="30"/>
      <c r="M9" s="30"/>
      <c r="N9" s="12"/>
      <c r="O9" s="12"/>
      <c r="P9" s="12"/>
    </row>
    <row r="10" spans="1:16" ht="12.75">
      <c r="A10" s="35">
        <v>4</v>
      </c>
      <c r="B10" s="101" t="s">
        <v>659</v>
      </c>
      <c r="C10" s="234">
        <v>40</v>
      </c>
      <c r="D10" s="235" t="s">
        <v>825</v>
      </c>
      <c r="E10" s="238">
        <v>4</v>
      </c>
      <c r="F10" s="13">
        <v>4</v>
      </c>
      <c r="G10" s="231">
        <v>4</v>
      </c>
      <c r="H10" s="241" t="s">
        <v>244</v>
      </c>
      <c r="I10" s="12"/>
      <c r="J10" s="1"/>
      <c r="K10" s="1"/>
      <c r="L10" s="30"/>
      <c r="M10" s="30"/>
      <c r="N10" s="12"/>
      <c r="O10" s="12"/>
      <c r="P10" s="12"/>
    </row>
    <row r="11" spans="1:16" ht="12.75">
      <c r="A11" s="10">
        <v>5</v>
      </c>
      <c r="B11" s="76" t="s">
        <v>660</v>
      </c>
      <c r="C11" s="232">
        <v>50</v>
      </c>
      <c r="D11" s="233" t="s">
        <v>825</v>
      </c>
      <c r="E11" s="236">
        <v>4</v>
      </c>
      <c r="F11" s="12">
        <v>4</v>
      </c>
      <c r="G11" s="237">
        <v>4</v>
      </c>
      <c r="H11" s="240" t="s">
        <v>244</v>
      </c>
      <c r="I11" s="12"/>
      <c r="J11" s="1"/>
      <c r="K11" s="1"/>
      <c r="L11" s="30"/>
      <c r="M11" s="30"/>
      <c r="N11" s="12"/>
      <c r="O11" s="12"/>
      <c r="P11" s="12"/>
    </row>
    <row r="12" spans="1:16" ht="12.75">
      <c r="A12" s="10">
        <v>6</v>
      </c>
      <c r="B12" s="76" t="s">
        <v>481</v>
      </c>
      <c r="C12" s="232">
        <v>60</v>
      </c>
      <c r="D12" s="233" t="s">
        <v>683</v>
      </c>
      <c r="E12" s="236">
        <v>4</v>
      </c>
      <c r="F12" s="12">
        <v>4</v>
      </c>
      <c r="G12" s="237" t="s">
        <v>420</v>
      </c>
      <c r="H12" s="240" t="s">
        <v>244</v>
      </c>
      <c r="I12" s="12"/>
      <c r="J12" s="1"/>
      <c r="K12" s="1"/>
      <c r="L12" s="30"/>
      <c r="M12" s="30"/>
      <c r="N12" s="12"/>
      <c r="O12" s="12"/>
      <c r="P12" s="12"/>
    </row>
    <row r="13" spans="1:16" ht="12.75">
      <c r="A13" s="10">
        <v>7</v>
      </c>
      <c r="B13" s="31" t="s">
        <v>791</v>
      </c>
      <c r="C13" s="232">
        <v>60</v>
      </c>
      <c r="D13" s="233" t="s">
        <v>683</v>
      </c>
      <c r="E13" s="236">
        <v>4</v>
      </c>
      <c r="F13" s="12">
        <v>4</v>
      </c>
      <c r="G13" s="237">
        <v>4</v>
      </c>
      <c r="H13" s="240" t="s">
        <v>246</v>
      </c>
      <c r="I13" s="12"/>
      <c r="J13" s="1"/>
      <c r="K13" s="1"/>
      <c r="L13" s="30"/>
      <c r="M13" s="30"/>
      <c r="N13" s="12"/>
      <c r="O13" s="12"/>
      <c r="P13" s="12"/>
    </row>
    <row r="14" spans="1:16" ht="12.75">
      <c r="A14" s="35">
        <v>8</v>
      </c>
      <c r="B14" s="70" t="s">
        <v>793</v>
      </c>
      <c r="C14" s="234">
        <v>50</v>
      </c>
      <c r="D14" s="235" t="s">
        <v>825</v>
      </c>
      <c r="E14" s="238">
        <v>4</v>
      </c>
      <c r="F14" s="13">
        <v>4</v>
      </c>
      <c r="G14" s="231">
        <v>4</v>
      </c>
      <c r="H14" s="241" t="s">
        <v>244</v>
      </c>
      <c r="I14" s="12"/>
      <c r="J14" s="1"/>
      <c r="K14" s="1"/>
      <c r="L14" s="30"/>
      <c r="M14" s="30"/>
      <c r="N14" s="12"/>
      <c r="O14" s="12"/>
      <c r="P14" s="12"/>
    </row>
    <row r="15" spans="1:16" ht="12.75">
      <c r="A15" s="10">
        <v>9</v>
      </c>
      <c r="B15" s="75" t="s">
        <v>492</v>
      </c>
      <c r="C15" s="232">
        <v>50</v>
      </c>
      <c r="D15" s="233" t="s">
        <v>683</v>
      </c>
      <c r="E15" s="236">
        <v>4</v>
      </c>
      <c r="F15" s="12">
        <v>4</v>
      </c>
      <c r="G15" s="237">
        <v>34</v>
      </c>
      <c r="H15" s="240" t="s">
        <v>244</v>
      </c>
      <c r="I15" s="12"/>
      <c r="J15" s="1"/>
      <c r="K15" s="1"/>
      <c r="L15" s="30"/>
      <c r="M15" s="30"/>
      <c r="N15" s="12"/>
      <c r="O15" s="12"/>
      <c r="P15" s="12"/>
    </row>
    <row r="16" spans="1:16" ht="12.75">
      <c r="A16" s="10">
        <v>10</v>
      </c>
      <c r="B16" s="76" t="s">
        <v>482</v>
      </c>
      <c r="C16" s="232">
        <v>40</v>
      </c>
      <c r="D16" s="233" t="s">
        <v>684</v>
      </c>
      <c r="E16" s="236">
        <v>4</v>
      </c>
      <c r="F16" s="12">
        <v>4</v>
      </c>
      <c r="G16" s="237">
        <v>4</v>
      </c>
      <c r="H16" s="240" t="s">
        <v>244</v>
      </c>
      <c r="I16" s="12"/>
      <c r="J16" s="1"/>
      <c r="K16" s="1"/>
      <c r="L16" s="30"/>
      <c r="M16" s="30"/>
      <c r="N16" s="12"/>
      <c r="O16" s="12"/>
      <c r="P16" s="12"/>
    </row>
    <row r="17" spans="1:16" ht="12.75">
      <c r="A17" s="10">
        <v>11</v>
      </c>
      <c r="B17" s="31" t="s">
        <v>796</v>
      </c>
      <c r="C17" s="232">
        <v>50</v>
      </c>
      <c r="D17" s="233" t="s">
        <v>683</v>
      </c>
      <c r="E17" s="236">
        <v>4</v>
      </c>
      <c r="F17" s="12">
        <v>4</v>
      </c>
      <c r="G17" s="237" t="s">
        <v>421</v>
      </c>
      <c r="H17" s="240" t="s">
        <v>244</v>
      </c>
      <c r="I17" s="12"/>
      <c r="J17" s="1"/>
      <c r="K17" s="1"/>
      <c r="L17" s="30"/>
      <c r="M17" s="30"/>
      <c r="N17" s="12"/>
      <c r="O17" s="12"/>
      <c r="P17" s="12"/>
    </row>
    <row r="18" spans="1:16" ht="12.75">
      <c r="A18" s="35">
        <v>12</v>
      </c>
      <c r="B18" s="70" t="s">
        <v>798</v>
      </c>
      <c r="C18" s="234">
        <v>50</v>
      </c>
      <c r="D18" s="235" t="s">
        <v>825</v>
      </c>
      <c r="E18" s="238">
        <v>4</v>
      </c>
      <c r="F18" s="13">
        <v>4</v>
      </c>
      <c r="G18" s="231">
        <v>34</v>
      </c>
      <c r="H18" s="241" t="s">
        <v>244</v>
      </c>
      <c r="I18" s="12"/>
      <c r="J18" s="1"/>
      <c r="K18" s="1"/>
      <c r="L18" s="30"/>
      <c r="M18" s="30"/>
      <c r="N18" s="12"/>
      <c r="O18" s="12"/>
      <c r="P18" s="12"/>
    </row>
    <row r="19" spans="1:16" ht="12.75">
      <c r="A19" s="10">
        <v>13</v>
      </c>
      <c r="B19" s="31" t="s">
        <v>799</v>
      </c>
      <c r="C19" s="232">
        <v>60</v>
      </c>
      <c r="D19" s="233" t="s">
        <v>683</v>
      </c>
      <c r="E19" s="236">
        <v>4</v>
      </c>
      <c r="F19" s="12">
        <v>4</v>
      </c>
      <c r="G19" s="237" t="s">
        <v>422</v>
      </c>
      <c r="H19" s="240" t="s">
        <v>244</v>
      </c>
      <c r="I19" s="12"/>
      <c r="J19" s="1"/>
      <c r="K19" s="1"/>
      <c r="L19" s="30"/>
      <c r="M19" s="30"/>
      <c r="N19" s="12"/>
      <c r="O19" s="12"/>
      <c r="P19" s="12"/>
    </row>
    <row r="20" spans="1:16" ht="12.75">
      <c r="A20" s="10">
        <v>14</v>
      </c>
      <c r="B20" s="75" t="s">
        <v>744</v>
      </c>
      <c r="C20" s="232">
        <v>50</v>
      </c>
      <c r="D20" s="233" t="s">
        <v>683</v>
      </c>
      <c r="E20" s="236">
        <v>4</v>
      </c>
      <c r="F20" s="12">
        <v>4</v>
      </c>
      <c r="G20" s="237">
        <v>4</v>
      </c>
      <c r="H20" s="240" t="s">
        <v>244</v>
      </c>
      <c r="I20" s="12"/>
      <c r="J20" s="1"/>
      <c r="K20" s="1"/>
      <c r="L20" s="30"/>
      <c r="M20" s="30"/>
      <c r="N20" s="12"/>
      <c r="O20" s="12"/>
      <c r="P20" s="12"/>
    </row>
    <row r="21" spans="1:16" ht="12.75">
      <c r="A21" s="10">
        <v>15</v>
      </c>
      <c r="B21" s="86" t="s">
        <v>485</v>
      </c>
      <c r="C21" s="232">
        <v>40</v>
      </c>
      <c r="D21" s="233" t="s">
        <v>684</v>
      </c>
      <c r="E21" s="236">
        <v>4</v>
      </c>
      <c r="F21" s="12">
        <v>4</v>
      </c>
      <c r="G21" s="237">
        <v>4</v>
      </c>
      <c r="H21" s="240" t="s">
        <v>244</v>
      </c>
      <c r="I21" s="12"/>
      <c r="J21" s="1"/>
      <c r="K21" s="1"/>
      <c r="L21" s="30"/>
      <c r="M21" s="30"/>
      <c r="N21" s="12"/>
      <c r="O21" s="12"/>
      <c r="P21" s="12"/>
    </row>
    <row r="22" spans="1:16" ht="12.75">
      <c r="A22" s="35">
        <v>16</v>
      </c>
      <c r="B22" s="165" t="s">
        <v>483</v>
      </c>
      <c r="C22" s="234">
        <v>40</v>
      </c>
      <c r="D22" s="235" t="s">
        <v>684</v>
      </c>
      <c r="E22" s="238">
        <v>4</v>
      </c>
      <c r="F22" s="13">
        <v>4</v>
      </c>
      <c r="G22" s="231" t="s">
        <v>936</v>
      </c>
      <c r="H22" s="241" t="s">
        <v>244</v>
      </c>
      <c r="I22" s="12"/>
      <c r="J22" s="1"/>
      <c r="K22" s="1"/>
      <c r="L22" s="30"/>
      <c r="M22" s="30"/>
      <c r="N22" s="12"/>
      <c r="O22" s="12"/>
      <c r="P22" s="12"/>
    </row>
    <row r="23" spans="1:16" ht="12.75">
      <c r="A23" s="10">
        <v>17</v>
      </c>
      <c r="B23" s="86" t="s">
        <v>484</v>
      </c>
      <c r="C23" s="232">
        <v>60</v>
      </c>
      <c r="D23" s="233" t="s">
        <v>683</v>
      </c>
      <c r="E23" s="236">
        <v>4</v>
      </c>
      <c r="F23" s="12">
        <v>4</v>
      </c>
      <c r="G23" s="237" t="s">
        <v>275</v>
      </c>
      <c r="H23" s="240" t="s">
        <v>244</v>
      </c>
      <c r="I23" s="12"/>
      <c r="J23" s="1"/>
      <c r="K23" s="1"/>
      <c r="L23" s="30"/>
      <c r="M23" s="30"/>
      <c r="N23" s="12"/>
      <c r="O23" s="12"/>
      <c r="P23" s="12"/>
    </row>
    <row r="24" spans="1:16" ht="12.75">
      <c r="A24" s="10">
        <v>18</v>
      </c>
      <c r="B24" s="86" t="s">
        <v>801</v>
      </c>
      <c r="C24" s="232">
        <v>30</v>
      </c>
      <c r="D24" s="233" t="s">
        <v>684</v>
      </c>
      <c r="E24" s="236">
        <v>4</v>
      </c>
      <c r="F24" s="12">
        <v>4</v>
      </c>
      <c r="G24" s="237" t="s">
        <v>936</v>
      </c>
      <c r="H24" s="240" t="s">
        <v>244</v>
      </c>
      <c r="I24" s="12"/>
      <c r="J24" s="1"/>
      <c r="K24" s="1"/>
      <c r="L24" s="30"/>
      <c r="M24" s="30"/>
      <c r="N24" s="12"/>
      <c r="O24" s="12"/>
      <c r="P24" s="12"/>
    </row>
    <row r="25" spans="1:16" ht="12.75">
      <c r="A25" s="10">
        <v>19</v>
      </c>
      <c r="B25" s="76" t="s">
        <v>803</v>
      </c>
      <c r="C25" s="232">
        <v>50</v>
      </c>
      <c r="D25" s="233" t="s">
        <v>825</v>
      </c>
      <c r="E25" s="236" t="s">
        <v>420</v>
      </c>
      <c r="F25" s="12">
        <v>4</v>
      </c>
      <c r="G25" s="237">
        <v>13</v>
      </c>
      <c r="H25" s="240" t="s">
        <v>244</v>
      </c>
      <c r="I25" s="12"/>
      <c r="J25" s="1"/>
      <c r="K25" s="1"/>
      <c r="L25" s="30"/>
      <c r="M25" s="30"/>
      <c r="N25" s="12"/>
      <c r="O25" s="12"/>
      <c r="P25" s="12"/>
    </row>
    <row r="26" spans="1:16" ht="12.75">
      <c r="A26" s="35">
        <v>20</v>
      </c>
      <c r="B26" s="101" t="s">
        <v>203</v>
      </c>
      <c r="C26" s="234">
        <v>40</v>
      </c>
      <c r="D26" s="235" t="s">
        <v>684</v>
      </c>
      <c r="E26" s="238">
        <v>4</v>
      </c>
      <c r="F26" s="13">
        <v>4</v>
      </c>
      <c r="G26" s="231" t="s">
        <v>936</v>
      </c>
      <c r="H26" s="241" t="s">
        <v>244</v>
      </c>
      <c r="I26" s="12"/>
      <c r="J26" s="1"/>
      <c r="K26" s="1"/>
      <c r="L26" s="30"/>
      <c r="M26" s="30"/>
      <c r="N26" s="12"/>
      <c r="O26" s="12"/>
      <c r="P26" s="12"/>
    </row>
    <row r="27" spans="1:16" ht="12.75">
      <c r="A27" s="10">
        <v>21</v>
      </c>
      <c r="B27" s="76" t="s">
        <v>205</v>
      </c>
      <c r="C27" s="232">
        <v>60</v>
      </c>
      <c r="D27" s="233" t="s">
        <v>825</v>
      </c>
      <c r="E27" s="236">
        <v>4</v>
      </c>
      <c r="F27" s="12">
        <v>4</v>
      </c>
      <c r="G27" s="237" t="s">
        <v>936</v>
      </c>
      <c r="H27" s="240" t="s">
        <v>244</v>
      </c>
      <c r="I27" s="12"/>
      <c r="J27" s="1"/>
      <c r="K27" s="1"/>
      <c r="L27" s="30"/>
      <c r="M27" s="30"/>
      <c r="N27" s="12"/>
      <c r="O27" s="12"/>
      <c r="P27" s="12"/>
    </row>
    <row r="28" spans="1:16" ht="12.75">
      <c r="A28" s="10">
        <v>22</v>
      </c>
      <c r="B28" s="75" t="s">
        <v>493</v>
      </c>
      <c r="C28" s="232">
        <v>60</v>
      </c>
      <c r="D28" s="233" t="s">
        <v>825</v>
      </c>
      <c r="E28" s="236">
        <v>4</v>
      </c>
      <c r="F28" s="12">
        <v>4</v>
      </c>
      <c r="G28" s="237">
        <v>4</v>
      </c>
      <c r="H28" s="240" t="s">
        <v>244</v>
      </c>
      <c r="I28" s="12"/>
      <c r="J28" s="1"/>
      <c r="K28" s="1"/>
      <c r="L28" s="30"/>
      <c r="M28" s="30"/>
      <c r="N28" s="12"/>
      <c r="O28" s="12"/>
      <c r="P28" s="12"/>
    </row>
    <row r="29" spans="1:16" ht="12.75">
      <c r="A29" s="10">
        <v>23</v>
      </c>
      <c r="B29" s="86" t="s">
        <v>486</v>
      </c>
      <c r="C29" s="232">
        <v>50</v>
      </c>
      <c r="D29" s="233" t="s">
        <v>825</v>
      </c>
      <c r="E29" s="236">
        <v>4</v>
      </c>
      <c r="F29" s="12">
        <v>4</v>
      </c>
      <c r="G29" s="237" t="s">
        <v>2</v>
      </c>
      <c r="H29" s="240" t="s">
        <v>246</v>
      </c>
      <c r="I29" s="12"/>
      <c r="J29" s="1"/>
      <c r="K29" s="1"/>
      <c r="L29" s="30"/>
      <c r="M29" s="30"/>
      <c r="N29" s="12"/>
      <c r="O29" s="12"/>
      <c r="P29" s="12"/>
    </row>
    <row r="30" spans="1:16" ht="12.75">
      <c r="A30" s="35">
        <v>24</v>
      </c>
      <c r="B30" s="165" t="s">
        <v>487</v>
      </c>
      <c r="C30" s="234">
        <v>40</v>
      </c>
      <c r="D30" s="235" t="s">
        <v>825</v>
      </c>
      <c r="E30" s="238" t="s">
        <v>216</v>
      </c>
      <c r="F30" s="13">
        <v>4</v>
      </c>
      <c r="G30" s="231" t="s">
        <v>2</v>
      </c>
      <c r="H30" s="241" t="s">
        <v>246</v>
      </c>
      <c r="I30" s="12"/>
      <c r="J30" s="1"/>
      <c r="K30" s="1"/>
      <c r="L30" s="30"/>
      <c r="M30" s="30"/>
      <c r="N30" s="12"/>
      <c r="O30" s="12"/>
      <c r="P30" s="12"/>
    </row>
    <row r="31" spans="1:16" ht="12.75">
      <c r="A31" s="10">
        <v>25</v>
      </c>
      <c r="B31" s="86" t="s">
        <v>488</v>
      </c>
      <c r="C31" s="232">
        <v>60</v>
      </c>
      <c r="D31" s="233" t="s">
        <v>683</v>
      </c>
      <c r="E31" s="236">
        <v>13</v>
      </c>
      <c r="F31" s="12">
        <v>4</v>
      </c>
      <c r="G31" s="237" t="s">
        <v>936</v>
      </c>
      <c r="H31" s="240" t="s">
        <v>244</v>
      </c>
      <c r="I31" s="12"/>
      <c r="J31" s="1"/>
      <c r="K31" s="1"/>
      <c r="L31" s="30"/>
      <c r="M31" s="30"/>
      <c r="N31" s="12"/>
      <c r="O31" s="12"/>
      <c r="P31" s="12"/>
    </row>
    <row r="32" spans="1:16" ht="12.75">
      <c r="A32" s="10">
        <v>26</v>
      </c>
      <c r="B32" s="86" t="s">
        <v>489</v>
      </c>
      <c r="C32" s="232">
        <v>70</v>
      </c>
      <c r="D32" s="233" t="s">
        <v>685</v>
      </c>
      <c r="E32" s="236" t="s">
        <v>135</v>
      </c>
      <c r="F32" s="12">
        <v>4</v>
      </c>
      <c r="G32" s="237" t="s">
        <v>136</v>
      </c>
      <c r="H32" s="240" t="s">
        <v>717</v>
      </c>
      <c r="I32" s="12"/>
      <c r="J32" s="1"/>
      <c r="K32" s="1"/>
      <c r="L32" s="30"/>
      <c r="M32" s="30"/>
      <c r="N32" s="12"/>
      <c r="O32" s="12"/>
      <c r="P32" s="12"/>
    </row>
    <row r="33" spans="1:16" ht="12.75">
      <c r="A33" s="10">
        <v>27</v>
      </c>
      <c r="B33" s="31" t="s">
        <v>207</v>
      </c>
      <c r="C33" s="232">
        <v>15</v>
      </c>
      <c r="D33" s="233" t="s">
        <v>814</v>
      </c>
      <c r="E33" s="236" t="s">
        <v>133</v>
      </c>
      <c r="F33" s="12">
        <v>4</v>
      </c>
      <c r="G33" s="237" t="s">
        <v>136</v>
      </c>
      <c r="H33" s="240" t="s">
        <v>714</v>
      </c>
      <c r="I33" s="12"/>
      <c r="J33" s="1"/>
      <c r="K33" s="1"/>
      <c r="L33" s="30"/>
      <c r="M33" s="30"/>
      <c r="N33" s="12"/>
      <c r="O33" s="12"/>
      <c r="P33" s="12"/>
    </row>
    <row r="34" spans="1:16" ht="12.75">
      <c r="A34" s="35">
        <v>28</v>
      </c>
      <c r="B34" s="70" t="s">
        <v>315</v>
      </c>
      <c r="C34" s="234">
        <v>50</v>
      </c>
      <c r="D34" s="235" t="s">
        <v>683</v>
      </c>
      <c r="E34" s="238" t="s">
        <v>264</v>
      </c>
      <c r="F34" s="13">
        <v>4</v>
      </c>
      <c r="G34" s="231" t="s">
        <v>136</v>
      </c>
      <c r="H34" s="241" t="s">
        <v>719</v>
      </c>
      <c r="I34" s="12"/>
      <c r="J34" s="1"/>
      <c r="K34" s="1"/>
      <c r="L34" s="30"/>
      <c r="M34" s="30"/>
      <c r="N34" s="12"/>
      <c r="O34" s="12"/>
      <c r="P34" s="12"/>
    </row>
    <row r="35" spans="1:16" ht="12.75">
      <c r="A35" s="10">
        <v>29</v>
      </c>
      <c r="B35" s="75" t="s">
        <v>494</v>
      </c>
      <c r="C35" s="232">
        <v>20</v>
      </c>
      <c r="D35" s="233" t="s">
        <v>814</v>
      </c>
      <c r="E35" s="236">
        <v>4</v>
      </c>
      <c r="F35" s="12">
        <v>4</v>
      </c>
      <c r="G35" s="237" t="s">
        <v>936</v>
      </c>
      <c r="H35" s="240" t="s">
        <v>244</v>
      </c>
      <c r="I35" s="12"/>
      <c r="J35" s="1"/>
      <c r="K35" s="1"/>
      <c r="L35" s="30"/>
      <c r="M35" s="30"/>
      <c r="N35" s="12"/>
      <c r="O35" s="12"/>
      <c r="P35" s="12"/>
    </row>
    <row r="36" spans="1:16" ht="12.75">
      <c r="A36" s="10">
        <v>30</v>
      </c>
      <c r="B36" s="86" t="s">
        <v>490</v>
      </c>
      <c r="C36" s="232">
        <v>50</v>
      </c>
      <c r="D36" s="233" t="s">
        <v>684</v>
      </c>
      <c r="E36" s="236">
        <v>4</v>
      </c>
      <c r="F36" s="12">
        <v>4</v>
      </c>
      <c r="G36" s="237">
        <v>4</v>
      </c>
      <c r="H36" s="240" t="s">
        <v>244</v>
      </c>
      <c r="I36" s="12"/>
      <c r="J36" s="1"/>
      <c r="K36" s="1"/>
      <c r="L36" s="30"/>
      <c r="M36" s="30"/>
      <c r="N36" s="12"/>
      <c r="O36" s="12"/>
      <c r="P36" s="12"/>
    </row>
    <row r="37" spans="1:16" ht="12.75">
      <c r="A37" s="10">
        <v>31</v>
      </c>
      <c r="B37" s="31" t="s">
        <v>317</v>
      </c>
      <c r="C37" s="232">
        <v>40</v>
      </c>
      <c r="D37" s="233" t="s">
        <v>825</v>
      </c>
      <c r="E37" s="236" t="s">
        <v>421</v>
      </c>
      <c r="F37" s="12">
        <v>4</v>
      </c>
      <c r="G37" s="237">
        <v>4</v>
      </c>
      <c r="H37" s="240" t="s">
        <v>244</v>
      </c>
      <c r="I37" s="12"/>
      <c r="J37" s="1"/>
      <c r="K37" s="1"/>
      <c r="L37" s="30"/>
      <c r="M37" s="30"/>
      <c r="N37" s="12"/>
      <c r="O37" s="12"/>
      <c r="P37" s="12"/>
    </row>
    <row r="38" spans="1:16" ht="12.75">
      <c r="A38" s="35">
        <v>32</v>
      </c>
      <c r="B38" s="70" t="s">
        <v>347</v>
      </c>
      <c r="C38" s="234">
        <v>40</v>
      </c>
      <c r="D38" s="235" t="s">
        <v>684</v>
      </c>
      <c r="E38" s="238" t="s">
        <v>395</v>
      </c>
      <c r="F38" s="13">
        <v>4</v>
      </c>
      <c r="G38" s="231" t="s">
        <v>421</v>
      </c>
      <c r="H38" s="241" t="s">
        <v>244</v>
      </c>
      <c r="I38" s="12"/>
      <c r="J38" s="1"/>
      <c r="K38" s="1"/>
      <c r="L38" s="30"/>
      <c r="M38" s="30"/>
      <c r="N38" s="12"/>
      <c r="O38" s="12"/>
      <c r="P38" s="12"/>
    </row>
    <row r="39" spans="1:16" ht="15" customHeight="1">
      <c r="A39" s="1">
        <v>33</v>
      </c>
      <c r="B39" s="8" t="s">
        <v>166</v>
      </c>
      <c r="C39" s="232">
        <v>40</v>
      </c>
      <c r="D39" s="233" t="s">
        <v>825</v>
      </c>
      <c r="E39" s="236">
        <v>12</v>
      </c>
      <c r="F39" s="12">
        <v>4</v>
      </c>
      <c r="G39" s="237" t="s">
        <v>936</v>
      </c>
      <c r="H39" s="240" t="s">
        <v>244</v>
      </c>
      <c r="I39" s="12"/>
      <c r="J39" s="1"/>
      <c r="K39" s="1"/>
      <c r="L39" s="30"/>
      <c r="M39" s="30"/>
      <c r="N39" s="12"/>
      <c r="O39" s="12"/>
      <c r="P39" s="12"/>
    </row>
    <row r="40" spans="1:16" ht="14.25" customHeight="1">
      <c r="A40" s="1">
        <v>34</v>
      </c>
      <c r="B40" s="31" t="s">
        <v>160</v>
      </c>
      <c r="C40" s="232">
        <v>40</v>
      </c>
      <c r="D40" s="233" t="s">
        <v>825</v>
      </c>
      <c r="E40" s="236" t="s">
        <v>395</v>
      </c>
      <c r="F40" s="12">
        <v>4</v>
      </c>
      <c r="G40" s="237" t="s">
        <v>136</v>
      </c>
      <c r="H40" s="240" t="s">
        <v>244</v>
      </c>
      <c r="I40" s="12"/>
      <c r="J40" s="1"/>
      <c r="K40" s="1"/>
      <c r="L40" s="30"/>
      <c r="M40" s="30"/>
      <c r="N40" s="12"/>
      <c r="O40" s="12"/>
      <c r="P40" s="12"/>
    </row>
    <row r="41" spans="1:16" ht="12.75">
      <c r="A41" s="1">
        <v>35</v>
      </c>
      <c r="B41" s="31" t="s">
        <v>496</v>
      </c>
      <c r="C41" s="232">
        <v>40</v>
      </c>
      <c r="D41" s="233" t="s">
        <v>815</v>
      </c>
      <c r="E41" s="236">
        <v>4</v>
      </c>
      <c r="F41" s="12">
        <v>4</v>
      </c>
      <c r="G41" s="237" t="s">
        <v>2</v>
      </c>
      <c r="H41" s="240" t="s">
        <v>244</v>
      </c>
      <c r="I41" s="12"/>
      <c r="J41" s="1"/>
      <c r="K41" s="1"/>
      <c r="L41" s="30"/>
      <c r="M41" s="30"/>
      <c r="N41" s="12"/>
      <c r="O41" s="12"/>
      <c r="P41" s="12"/>
    </row>
    <row r="42" spans="1:16" ht="13.5" thickBot="1">
      <c r="A42" s="41">
        <v>36</v>
      </c>
      <c r="B42" s="39" t="s">
        <v>495</v>
      </c>
      <c r="C42" s="242">
        <v>40</v>
      </c>
      <c r="D42" s="243" t="s">
        <v>825</v>
      </c>
      <c r="E42" s="244">
        <v>4</v>
      </c>
      <c r="F42" s="41">
        <v>4</v>
      </c>
      <c r="G42" s="245" t="s">
        <v>2</v>
      </c>
      <c r="H42" s="246" t="s">
        <v>244</v>
      </c>
      <c r="I42" s="12"/>
      <c r="J42" s="1"/>
      <c r="K42" s="1"/>
      <c r="L42" s="30"/>
      <c r="M42" s="30"/>
      <c r="N42" s="12"/>
      <c r="O42" s="12"/>
      <c r="P42" s="12"/>
    </row>
    <row r="43" spans="1:16" ht="13.5" thickTop="1">
      <c r="A43" s="12"/>
      <c r="B43" s="31"/>
      <c r="C43" s="110"/>
      <c r="D43" s="110"/>
      <c r="E43" s="12"/>
      <c r="F43" s="12"/>
      <c r="G43" s="12"/>
      <c r="H43" s="221"/>
      <c r="I43" s="12"/>
      <c r="J43" s="1"/>
      <c r="K43" s="1"/>
      <c r="L43" s="30"/>
      <c r="M43" s="30"/>
      <c r="N43" s="12"/>
      <c r="O43" s="12"/>
      <c r="P43" s="12"/>
    </row>
    <row r="44" spans="1:10" ht="14.25">
      <c r="A44" s="132" t="s">
        <v>73</v>
      </c>
      <c r="G44" s="14"/>
      <c r="H44" s="14"/>
      <c r="I44" s="12"/>
      <c r="J44" s="30"/>
    </row>
    <row r="45" spans="1:10" ht="14.25">
      <c r="A45" s="249" t="s">
        <v>74</v>
      </c>
      <c r="B45" s="229"/>
      <c r="C45" s="229"/>
      <c r="I45" s="30"/>
      <c r="J45" s="30"/>
    </row>
    <row r="46" spans="9:10" ht="12.75">
      <c r="I46" s="30"/>
      <c r="J46" s="30"/>
    </row>
    <row r="47" spans="9:10" ht="12.75">
      <c r="I47" s="30"/>
      <c r="J47" s="30"/>
    </row>
  </sheetData>
  <mergeCells count="5">
    <mergeCell ref="C4:G4"/>
    <mergeCell ref="J5:K5"/>
    <mergeCell ref="N5:P5"/>
    <mergeCell ref="C5:D5"/>
    <mergeCell ref="E5:G5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84"/>
  <headerFooter alignWithMargins="0"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5" width="12.7109375" style="1" customWidth="1"/>
    <col min="6" max="6" width="4.7109375" style="1" customWidth="1"/>
    <col min="7" max="7" width="12.7109375" style="1" customWidth="1"/>
    <col min="8" max="16384" width="8.8515625" style="0" customWidth="1"/>
  </cols>
  <sheetData>
    <row r="1" ht="15">
      <c r="B1" s="24" t="s">
        <v>110</v>
      </c>
    </row>
    <row r="2" spans="1:7" ht="12.75">
      <c r="A2" s="33"/>
      <c r="B2" s="31"/>
      <c r="C2" s="33"/>
      <c r="D2" s="33"/>
      <c r="E2" s="33"/>
      <c r="F2" s="33"/>
      <c r="G2" s="33"/>
    </row>
    <row r="3" spans="1:7" ht="12.75">
      <c r="A3" s="33"/>
      <c r="B3" s="31"/>
      <c r="C3" s="33"/>
      <c r="D3" s="33"/>
      <c r="E3" s="33"/>
      <c r="F3" s="33"/>
      <c r="G3" s="33"/>
    </row>
    <row r="4" spans="1:8" ht="13.5" thickBot="1">
      <c r="A4" s="33"/>
      <c r="B4" s="31"/>
      <c r="C4" s="503" t="s">
        <v>769</v>
      </c>
      <c r="D4" s="503"/>
      <c r="E4" s="504"/>
      <c r="F4" s="32"/>
      <c r="G4" s="147" t="s">
        <v>723</v>
      </c>
      <c r="H4" s="147"/>
    </row>
    <row r="5" spans="1:8" ht="12.75">
      <c r="A5" s="33"/>
      <c r="B5" s="31"/>
      <c r="C5" s="33" t="s">
        <v>623</v>
      </c>
      <c r="D5" s="33" t="s">
        <v>623</v>
      </c>
      <c r="E5" s="33" t="s">
        <v>624</v>
      </c>
      <c r="F5" s="32"/>
      <c r="G5" s="270"/>
      <c r="H5" s="270"/>
    </row>
    <row r="6" spans="1:8" ht="14.25">
      <c r="A6" s="33" t="s">
        <v>518</v>
      </c>
      <c r="B6" s="31" t="s">
        <v>519</v>
      </c>
      <c r="C6" s="34" t="s">
        <v>404</v>
      </c>
      <c r="D6" s="34" t="s">
        <v>156</v>
      </c>
      <c r="E6" s="33" t="s">
        <v>622</v>
      </c>
      <c r="F6" s="33"/>
      <c r="G6" s="34" t="s">
        <v>625</v>
      </c>
      <c r="H6" s="120" t="s">
        <v>499</v>
      </c>
    </row>
    <row r="7" spans="1:8" ht="13.5" thickBot="1">
      <c r="A7" s="38" t="s">
        <v>679</v>
      </c>
      <c r="B7" s="39" t="s">
        <v>680</v>
      </c>
      <c r="C7" s="38" t="s">
        <v>562</v>
      </c>
      <c r="D7" s="38" t="s">
        <v>563</v>
      </c>
      <c r="E7" s="38" t="s">
        <v>560</v>
      </c>
      <c r="F7" s="38"/>
      <c r="G7" s="38" t="s">
        <v>456</v>
      </c>
      <c r="H7" s="41" t="s">
        <v>498</v>
      </c>
    </row>
    <row r="8" spans="1:8" ht="13.5" thickTop="1">
      <c r="A8" s="10">
        <v>1</v>
      </c>
      <c r="B8" s="8" t="s">
        <v>553</v>
      </c>
      <c r="C8" s="65">
        <v>6</v>
      </c>
      <c r="D8" s="16">
        <v>3.6666666666666665</v>
      </c>
      <c r="E8" s="16">
        <v>0.75</v>
      </c>
      <c r="F8" s="33"/>
      <c r="G8" s="85">
        <v>10</v>
      </c>
      <c r="H8" s="10">
        <v>10</v>
      </c>
    </row>
    <row r="9" spans="1:8" ht="12.75">
      <c r="A9" s="10">
        <v>2</v>
      </c>
      <c r="B9" s="8" t="s">
        <v>555</v>
      </c>
      <c r="C9" s="65">
        <v>3</v>
      </c>
      <c r="D9" s="16">
        <v>3.5</v>
      </c>
      <c r="E9" s="16">
        <v>0.5</v>
      </c>
      <c r="F9" s="33"/>
      <c r="G9" s="85">
        <v>90</v>
      </c>
      <c r="H9" s="10">
        <v>60</v>
      </c>
    </row>
    <row r="10" spans="1:8" ht="12.75">
      <c r="A10" s="10">
        <v>3</v>
      </c>
      <c r="B10" s="75" t="s">
        <v>491</v>
      </c>
      <c r="C10" s="65">
        <v>4.7</v>
      </c>
      <c r="D10" s="16">
        <v>5.166666666666667</v>
      </c>
      <c r="E10" s="16">
        <v>0.5</v>
      </c>
      <c r="F10" s="33"/>
      <c r="G10" s="85">
        <v>70</v>
      </c>
      <c r="H10" s="10">
        <v>0</v>
      </c>
    </row>
    <row r="11" spans="1:8" ht="12.75">
      <c r="A11" s="35">
        <v>4</v>
      </c>
      <c r="B11" s="101" t="s">
        <v>659</v>
      </c>
      <c r="C11" s="69">
        <v>3.7</v>
      </c>
      <c r="D11" s="36">
        <v>3.1666666666666665</v>
      </c>
      <c r="E11" s="36">
        <v>0.5</v>
      </c>
      <c r="F11" s="35"/>
      <c r="G11" s="155">
        <v>0</v>
      </c>
      <c r="H11" s="35">
        <v>0</v>
      </c>
    </row>
    <row r="12" spans="1:8" ht="12.75">
      <c r="A12" s="10">
        <v>5</v>
      </c>
      <c r="B12" s="76" t="s">
        <v>660</v>
      </c>
      <c r="C12" s="65">
        <v>2</v>
      </c>
      <c r="D12" s="16">
        <v>3.1666666666666665</v>
      </c>
      <c r="E12" s="16">
        <v>0.5</v>
      </c>
      <c r="F12" s="33"/>
      <c r="G12" s="85">
        <v>0</v>
      </c>
      <c r="H12" s="10">
        <v>0</v>
      </c>
    </row>
    <row r="13" spans="1:8" ht="12.75">
      <c r="A13" s="10">
        <v>6</v>
      </c>
      <c r="B13" s="76" t="s">
        <v>481</v>
      </c>
      <c r="C13" s="65">
        <v>4.3</v>
      </c>
      <c r="D13" s="16">
        <v>4.5</v>
      </c>
      <c r="E13" s="16">
        <v>0.5</v>
      </c>
      <c r="F13" s="33"/>
      <c r="G13" s="85">
        <v>50</v>
      </c>
      <c r="H13" s="10">
        <v>15</v>
      </c>
    </row>
    <row r="14" spans="1:8" ht="12.75">
      <c r="A14" s="10">
        <v>7</v>
      </c>
      <c r="B14" s="31" t="s">
        <v>791</v>
      </c>
      <c r="C14" s="65">
        <v>3.3</v>
      </c>
      <c r="D14" s="16">
        <v>3.8333333333333335</v>
      </c>
      <c r="E14" s="16">
        <v>0.5</v>
      </c>
      <c r="F14" s="33"/>
      <c r="G14" s="85">
        <v>70</v>
      </c>
      <c r="H14" s="10">
        <v>15</v>
      </c>
    </row>
    <row r="15" spans="1:8" ht="12.75">
      <c r="A15" s="35">
        <v>8</v>
      </c>
      <c r="B15" s="70" t="s">
        <v>793</v>
      </c>
      <c r="C15" s="69">
        <v>5</v>
      </c>
      <c r="D15" s="36">
        <v>5.333333333333333</v>
      </c>
      <c r="E15" s="36">
        <v>0.25</v>
      </c>
      <c r="F15" s="35"/>
      <c r="G15" s="155">
        <v>0</v>
      </c>
      <c r="H15" s="35">
        <v>0</v>
      </c>
    </row>
    <row r="16" spans="1:8" ht="12.75">
      <c r="A16" s="10">
        <v>9</v>
      </c>
      <c r="B16" s="75" t="s">
        <v>492</v>
      </c>
      <c r="C16" s="65">
        <v>8</v>
      </c>
      <c r="D16" s="16">
        <v>7</v>
      </c>
      <c r="E16" s="16">
        <v>1</v>
      </c>
      <c r="F16" s="33"/>
      <c r="G16" s="85">
        <v>20</v>
      </c>
      <c r="H16" s="10">
        <v>0</v>
      </c>
    </row>
    <row r="17" spans="1:8" ht="12.75">
      <c r="A17" s="10">
        <v>10</v>
      </c>
      <c r="B17" s="76" t="s">
        <v>482</v>
      </c>
      <c r="C17" s="65">
        <v>3.3</v>
      </c>
      <c r="D17" s="16">
        <v>5.166666666666667</v>
      </c>
      <c r="E17" s="16">
        <v>0.75</v>
      </c>
      <c r="F17" s="33"/>
      <c r="G17" s="85">
        <v>0</v>
      </c>
      <c r="H17" s="10">
        <v>0</v>
      </c>
    </row>
    <row r="18" spans="1:8" ht="12.75">
      <c r="A18" s="10">
        <v>11</v>
      </c>
      <c r="B18" s="31" t="s">
        <v>796</v>
      </c>
      <c r="C18" s="65">
        <v>4.3</v>
      </c>
      <c r="D18" s="16">
        <v>4.5</v>
      </c>
      <c r="E18" s="16">
        <v>0</v>
      </c>
      <c r="F18" s="33"/>
      <c r="G18" s="85">
        <v>50</v>
      </c>
      <c r="H18" s="10">
        <v>15</v>
      </c>
    </row>
    <row r="19" spans="1:8" ht="12.75">
      <c r="A19" s="35">
        <v>12</v>
      </c>
      <c r="B19" s="70" t="s">
        <v>798</v>
      </c>
      <c r="C19" s="69">
        <v>4.3</v>
      </c>
      <c r="D19" s="36">
        <v>6</v>
      </c>
      <c r="E19" s="36">
        <v>0.75</v>
      </c>
      <c r="F19" s="35"/>
      <c r="G19" s="155">
        <v>50</v>
      </c>
      <c r="H19" s="35">
        <v>5</v>
      </c>
    </row>
    <row r="20" spans="1:8" ht="12.75">
      <c r="A20" s="10">
        <v>13</v>
      </c>
      <c r="B20" s="31" t="s">
        <v>799</v>
      </c>
      <c r="C20" s="65">
        <v>4.7</v>
      </c>
      <c r="D20" s="16">
        <v>4.166666666666667</v>
      </c>
      <c r="E20" s="16">
        <v>0.5</v>
      </c>
      <c r="F20" s="33"/>
      <c r="G20" s="85">
        <v>70</v>
      </c>
      <c r="H20" s="10">
        <v>60</v>
      </c>
    </row>
    <row r="21" spans="1:8" ht="12.75">
      <c r="A21" s="10">
        <v>14</v>
      </c>
      <c r="B21" s="75" t="s">
        <v>744</v>
      </c>
      <c r="C21" s="65">
        <v>3.7</v>
      </c>
      <c r="D21" s="16">
        <v>3.1666666666666665</v>
      </c>
      <c r="E21" s="16">
        <v>0.25</v>
      </c>
      <c r="F21" s="33"/>
      <c r="G21" s="85">
        <v>0</v>
      </c>
      <c r="H21" s="10">
        <v>0</v>
      </c>
    </row>
    <row r="22" spans="1:8" ht="12.75">
      <c r="A22" s="10">
        <v>15</v>
      </c>
      <c r="B22" s="86" t="s">
        <v>485</v>
      </c>
      <c r="C22" s="65">
        <v>3.7</v>
      </c>
      <c r="D22" s="16">
        <v>4.166666666666667</v>
      </c>
      <c r="E22" s="16">
        <v>0.5</v>
      </c>
      <c r="F22" s="33"/>
      <c r="G22" s="85">
        <v>0</v>
      </c>
      <c r="H22" s="10">
        <v>0</v>
      </c>
    </row>
    <row r="23" spans="1:8" ht="12.75">
      <c r="A23" s="35">
        <v>16</v>
      </c>
      <c r="B23" s="165" t="s">
        <v>483</v>
      </c>
      <c r="C23" s="69">
        <v>4</v>
      </c>
      <c r="D23" s="36">
        <v>4.333333333333333</v>
      </c>
      <c r="E23" s="36">
        <v>0.5</v>
      </c>
      <c r="F23" s="35"/>
      <c r="G23" s="155">
        <v>10</v>
      </c>
      <c r="H23" s="35">
        <v>5</v>
      </c>
    </row>
    <row r="24" spans="1:8" ht="12.75">
      <c r="A24" s="10">
        <v>17</v>
      </c>
      <c r="B24" s="86" t="s">
        <v>484</v>
      </c>
      <c r="C24" s="65">
        <v>4.3</v>
      </c>
      <c r="D24" s="16">
        <v>4.833333333333333</v>
      </c>
      <c r="E24" s="16">
        <v>0.25</v>
      </c>
      <c r="F24" s="33"/>
      <c r="G24" s="85">
        <v>1</v>
      </c>
      <c r="H24" s="10">
        <v>0</v>
      </c>
    </row>
    <row r="25" spans="1:8" ht="12.75">
      <c r="A25" s="10">
        <v>18</v>
      </c>
      <c r="B25" s="86" t="s">
        <v>801</v>
      </c>
      <c r="C25" s="65">
        <v>5.3</v>
      </c>
      <c r="D25" s="16">
        <v>4.333333333333333</v>
      </c>
      <c r="E25" s="16">
        <v>0.6666666666666666</v>
      </c>
      <c r="F25" s="33"/>
      <c r="G25" s="85">
        <v>0</v>
      </c>
      <c r="H25" s="10">
        <v>0</v>
      </c>
    </row>
    <row r="26" spans="1:8" ht="12.75">
      <c r="A26" s="10">
        <v>19</v>
      </c>
      <c r="B26" s="76" t="s">
        <v>803</v>
      </c>
      <c r="C26" s="65">
        <v>6</v>
      </c>
      <c r="D26" s="16">
        <v>5.5</v>
      </c>
      <c r="E26" s="16">
        <v>0.75</v>
      </c>
      <c r="F26" s="33"/>
      <c r="G26" s="85">
        <v>10</v>
      </c>
      <c r="H26" s="10">
        <v>0</v>
      </c>
    </row>
    <row r="27" spans="1:8" ht="12.75">
      <c r="A27" s="35">
        <v>20</v>
      </c>
      <c r="B27" s="101" t="s">
        <v>203</v>
      </c>
      <c r="C27" s="69">
        <v>5.3</v>
      </c>
      <c r="D27" s="36">
        <v>4.5</v>
      </c>
      <c r="E27" s="36">
        <v>0.75</v>
      </c>
      <c r="F27" s="35"/>
      <c r="G27" s="155">
        <v>0</v>
      </c>
      <c r="H27" s="35">
        <v>0</v>
      </c>
    </row>
    <row r="28" spans="1:8" ht="12.75">
      <c r="A28" s="10">
        <v>21</v>
      </c>
      <c r="B28" s="76" t="s">
        <v>205</v>
      </c>
      <c r="C28" s="65">
        <v>6.7</v>
      </c>
      <c r="D28" s="16">
        <v>4.833333333333333</v>
      </c>
      <c r="E28" s="16">
        <v>0.75</v>
      </c>
      <c r="F28" s="33"/>
      <c r="G28" s="85">
        <v>10</v>
      </c>
      <c r="H28" s="10">
        <v>0</v>
      </c>
    </row>
    <row r="29" spans="1:8" ht="12.75">
      <c r="A29" s="10">
        <v>22</v>
      </c>
      <c r="B29" s="75" t="s">
        <v>493</v>
      </c>
      <c r="C29" s="65">
        <v>5.3</v>
      </c>
      <c r="D29" s="16">
        <v>4.5</v>
      </c>
      <c r="E29" s="16">
        <v>1.25</v>
      </c>
      <c r="F29" s="33"/>
      <c r="G29" s="85">
        <v>40</v>
      </c>
      <c r="H29" s="10">
        <v>12</v>
      </c>
    </row>
    <row r="30" spans="1:8" ht="12.75">
      <c r="A30" s="10">
        <v>23</v>
      </c>
      <c r="B30" s="86" t="s">
        <v>486</v>
      </c>
      <c r="C30" s="65">
        <v>3.7</v>
      </c>
      <c r="D30" s="16">
        <v>3.5</v>
      </c>
      <c r="E30" s="16">
        <v>0.75</v>
      </c>
      <c r="F30" s="33"/>
      <c r="G30" s="85">
        <v>0</v>
      </c>
      <c r="H30" s="10">
        <v>0</v>
      </c>
    </row>
    <row r="31" spans="1:8" ht="12.75">
      <c r="A31" s="35">
        <v>24</v>
      </c>
      <c r="B31" s="165" t="s">
        <v>487</v>
      </c>
      <c r="C31" s="69">
        <v>4.7</v>
      </c>
      <c r="D31" s="36">
        <v>4.333333333333333</v>
      </c>
      <c r="E31" s="36">
        <v>0.75</v>
      </c>
      <c r="F31" s="35"/>
      <c r="G31" s="155">
        <v>20</v>
      </c>
      <c r="H31" s="35">
        <v>0</v>
      </c>
    </row>
    <row r="32" spans="1:8" ht="12.75">
      <c r="A32" s="10">
        <v>25</v>
      </c>
      <c r="B32" s="86" t="s">
        <v>488</v>
      </c>
      <c r="C32" s="65">
        <v>3.3</v>
      </c>
      <c r="D32" s="16">
        <v>4.5</v>
      </c>
      <c r="E32" s="16">
        <v>0.5</v>
      </c>
      <c r="F32" s="33"/>
      <c r="G32" s="85">
        <v>0</v>
      </c>
      <c r="H32" s="10">
        <v>0</v>
      </c>
    </row>
    <row r="33" spans="1:8" ht="12.75">
      <c r="A33" s="10">
        <v>26</v>
      </c>
      <c r="B33" s="86" t="s">
        <v>489</v>
      </c>
      <c r="C33" s="65">
        <v>1.3</v>
      </c>
      <c r="D33" s="16">
        <v>4.333333333333333</v>
      </c>
      <c r="E33" s="16">
        <v>0.5</v>
      </c>
      <c r="F33" s="33"/>
      <c r="G33" s="85">
        <v>50</v>
      </c>
      <c r="H33" s="10">
        <v>2</v>
      </c>
    </row>
    <row r="34" spans="1:8" ht="12.75">
      <c r="A34" s="10">
        <v>27</v>
      </c>
      <c r="B34" s="31" t="s">
        <v>207</v>
      </c>
      <c r="C34" s="65">
        <v>2.7</v>
      </c>
      <c r="D34" s="16">
        <v>2.8333333333333335</v>
      </c>
      <c r="E34" s="16">
        <v>0.25</v>
      </c>
      <c r="F34" s="33"/>
      <c r="G34" s="85">
        <v>30</v>
      </c>
      <c r="H34" s="10">
        <v>5</v>
      </c>
    </row>
    <row r="35" spans="1:8" ht="12.75">
      <c r="A35" s="35">
        <v>28</v>
      </c>
      <c r="B35" s="70" t="s">
        <v>315</v>
      </c>
      <c r="C35" s="69">
        <v>3.7</v>
      </c>
      <c r="D35" s="36">
        <v>3.1666666666666665</v>
      </c>
      <c r="E35" s="36">
        <v>0.25</v>
      </c>
      <c r="F35" s="35"/>
      <c r="G35" s="155">
        <v>40</v>
      </c>
      <c r="H35" s="35">
        <v>5</v>
      </c>
    </row>
    <row r="36" spans="1:8" ht="12.75">
      <c r="A36" s="10">
        <v>29</v>
      </c>
      <c r="B36" s="75" t="s">
        <v>494</v>
      </c>
      <c r="C36" s="65">
        <v>5.3</v>
      </c>
      <c r="D36" s="16">
        <v>4.666666666666667</v>
      </c>
      <c r="E36" s="16">
        <v>0.75</v>
      </c>
      <c r="F36" s="33"/>
      <c r="G36" s="85">
        <v>0</v>
      </c>
      <c r="H36" s="10">
        <v>0</v>
      </c>
    </row>
    <row r="37" spans="1:8" ht="12.75">
      <c r="A37" s="10">
        <v>30</v>
      </c>
      <c r="B37" s="86" t="s">
        <v>490</v>
      </c>
      <c r="C37" s="65">
        <v>5.3</v>
      </c>
      <c r="D37" s="16">
        <v>2.8333333333333335</v>
      </c>
      <c r="E37" s="16">
        <v>0.5</v>
      </c>
      <c r="F37" s="33"/>
      <c r="G37" s="85">
        <v>1</v>
      </c>
      <c r="H37" s="10">
        <v>0</v>
      </c>
    </row>
    <row r="38" spans="1:8" ht="12.75">
      <c r="A38" s="10">
        <v>31</v>
      </c>
      <c r="B38" s="31" t="s">
        <v>317</v>
      </c>
      <c r="C38" s="65">
        <v>5.3</v>
      </c>
      <c r="D38" s="16">
        <v>4</v>
      </c>
      <c r="E38" s="16">
        <v>0.25</v>
      </c>
      <c r="F38" s="33"/>
      <c r="G38" s="85">
        <v>0</v>
      </c>
      <c r="H38" s="10">
        <v>0</v>
      </c>
    </row>
    <row r="39" spans="1:8" ht="12.75">
      <c r="A39" s="35">
        <v>32</v>
      </c>
      <c r="B39" s="70" t="s">
        <v>347</v>
      </c>
      <c r="C39" s="69">
        <v>5.3</v>
      </c>
      <c r="D39" s="36">
        <v>4.333333333333333</v>
      </c>
      <c r="E39" s="36">
        <v>1</v>
      </c>
      <c r="F39" s="35"/>
      <c r="G39" s="155">
        <v>0</v>
      </c>
      <c r="H39" s="35">
        <v>0</v>
      </c>
    </row>
    <row r="40" spans="1:8" ht="12.75">
      <c r="A40" s="1">
        <v>33</v>
      </c>
      <c r="B40" s="8" t="s">
        <v>166</v>
      </c>
      <c r="C40" s="65">
        <v>6.3</v>
      </c>
      <c r="D40" s="16">
        <v>4.666666666666667</v>
      </c>
      <c r="E40" s="16">
        <v>0.75</v>
      </c>
      <c r="F40" s="33"/>
      <c r="G40" s="85">
        <v>0</v>
      </c>
      <c r="H40" s="10">
        <v>0</v>
      </c>
    </row>
    <row r="41" spans="1:8" ht="12.75">
      <c r="A41" s="1">
        <v>34</v>
      </c>
      <c r="B41" s="31" t="s">
        <v>160</v>
      </c>
      <c r="C41" s="65">
        <v>6</v>
      </c>
      <c r="D41" s="16">
        <v>3</v>
      </c>
      <c r="E41" s="16">
        <v>0.5</v>
      </c>
      <c r="F41" s="33"/>
      <c r="G41" s="85">
        <v>0</v>
      </c>
      <c r="H41" s="10">
        <v>0</v>
      </c>
    </row>
    <row r="42" spans="1:8" ht="12.75">
      <c r="A42" s="1">
        <v>35</v>
      </c>
      <c r="B42" s="31" t="s">
        <v>496</v>
      </c>
      <c r="C42" s="65">
        <v>5</v>
      </c>
      <c r="D42" s="16">
        <v>4.5</v>
      </c>
      <c r="E42" s="16">
        <v>0.5</v>
      </c>
      <c r="F42" s="33"/>
      <c r="G42" s="85">
        <v>0</v>
      </c>
      <c r="H42" s="10">
        <v>0</v>
      </c>
    </row>
    <row r="43" spans="1:8" ht="13.5" thickBot="1">
      <c r="A43" s="41">
        <v>36</v>
      </c>
      <c r="B43" s="39" t="s">
        <v>495</v>
      </c>
      <c r="C43" s="115">
        <v>4.7</v>
      </c>
      <c r="D43" s="45">
        <v>5</v>
      </c>
      <c r="E43" s="45">
        <v>1</v>
      </c>
      <c r="F43" s="38"/>
      <c r="G43" s="228">
        <v>5</v>
      </c>
      <c r="H43" s="38">
        <v>0</v>
      </c>
    </row>
    <row r="44" spans="1:7" ht="13.5" thickTop="1">
      <c r="A44" s="12"/>
      <c r="B44" s="30"/>
      <c r="C44" s="137"/>
      <c r="D44" s="139"/>
      <c r="E44" s="12"/>
      <c r="F44" s="12"/>
      <c r="G44" s="12"/>
    </row>
    <row r="45" spans="1:6" ht="14.25">
      <c r="A45" s="17" t="s">
        <v>75</v>
      </c>
      <c r="C45"/>
      <c r="D45" s="139"/>
      <c r="E45" s="139"/>
      <c r="F45" s="78"/>
    </row>
    <row r="46" spans="1:5" ht="14.25">
      <c r="A46" s="17" t="s">
        <v>155</v>
      </c>
      <c r="D46" s="140"/>
      <c r="E46" s="140"/>
    </row>
    <row r="47" spans="1:5" ht="12.75">
      <c r="A47" t="s">
        <v>352</v>
      </c>
      <c r="D47" s="139"/>
      <c r="E47" s="139"/>
    </row>
    <row r="48" spans="1:5" ht="14.25">
      <c r="A48" s="17" t="s">
        <v>76</v>
      </c>
      <c r="D48" s="139"/>
      <c r="E48" s="139"/>
    </row>
    <row r="49" ht="14.25">
      <c r="A49" s="17" t="s">
        <v>300</v>
      </c>
    </row>
    <row r="50" ht="14.25">
      <c r="B50" s="17"/>
    </row>
  </sheetData>
  <mergeCells count="1">
    <mergeCell ref="C4:E4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78"/>
  <headerFooter alignWithMargins="0">
    <oddFooter>&amp;R29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spans="1:9" ht="15">
      <c r="A1" s="327" t="s">
        <v>153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327"/>
      <c r="B2" s="56"/>
      <c r="C2" s="56"/>
      <c r="D2" s="56"/>
      <c r="E2" s="56"/>
      <c r="F2" s="56"/>
      <c r="G2" s="56"/>
      <c r="H2" s="56"/>
      <c r="I2" s="56"/>
    </row>
    <row r="4" ht="12.75">
      <c r="A4" t="s">
        <v>736</v>
      </c>
    </row>
    <row r="5" ht="12.75">
      <c r="A5" t="s">
        <v>627</v>
      </c>
    </row>
    <row r="6" ht="12.75">
      <c r="A6" t="s">
        <v>630</v>
      </c>
    </row>
    <row r="7" ht="12.75">
      <c r="A7" t="s">
        <v>631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2" ht="12.75">
      <c r="A12" t="s">
        <v>737</v>
      </c>
    </row>
    <row r="13" ht="12.75">
      <c r="A13" t="s">
        <v>908</v>
      </c>
    </row>
    <row r="14" ht="12.75">
      <c r="A14" t="s">
        <v>869</v>
      </c>
    </row>
    <row r="16" ht="12.75">
      <c r="A16" t="s">
        <v>857</v>
      </c>
    </row>
    <row r="17" ht="12.75">
      <c r="A17" t="s">
        <v>10</v>
      </c>
    </row>
    <row r="18" ht="12.75">
      <c r="A18" t="s">
        <v>867</v>
      </c>
    </row>
    <row r="19" ht="12.75">
      <c r="A19" t="s">
        <v>858</v>
      </c>
    </row>
    <row r="20" ht="12.75">
      <c r="A20" t="s">
        <v>859</v>
      </c>
    </row>
    <row r="22" ht="12.75">
      <c r="A22" t="s">
        <v>9</v>
      </c>
    </row>
    <row r="23" ht="12.75">
      <c r="A23" t="s">
        <v>804</v>
      </c>
    </row>
    <row r="24" ht="12.75">
      <c r="A24" t="s">
        <v>805</v>
      </c>
    </row>
    <row r="25" ht="12.75">
      <c r="A25" t="s">
        <v>806</v>
      </c>
    </row>
    <row r="26" ht="12.75">
      <c r="A26" t="s">
        <v>807</v>
      </c>
    </row>
    <row r="28" ht="12.75">
      <c r="A28" t="s">
        <v>868</v>
      </c>
    </row>
    <row r="29" ht="12.75">
      <c r="A29" t="s">
        <v>808</v>
      </c>
    </row>
    <row r="30" ht="12.75">
      <c r="A30" t="s">
        <v>930</v>
      </c>
    </row>
    <row r="31" ht="12.75">
      <c r="A31" t="s">
        <v>931</v>
      </c>
    </row>
    <row r="32" ht="12.75">
      <c r="A32" t="s">
        <v>932</v>
      </c>
    </row>
    <row r="33" ht="12.75">
      <c r="A33" t="s">
        <v>933</v>
      </c>
    </row>
    <row r="34" ht="12.75">
      <c r="A34" t="s">
        <v>909</v>
      </c>
    </row>
    <row r="35" ht="12.75">
      <c r="A35" t="s">
        <v>910</v>
      </c>
    </row>
    <row r="36" ht="12.75">
      <c r="A36" t="s">
        <v>911</v>
      </c>
    </row>
    <row r="38" ht="12.75">
      <c r="A38" t="s">
        <v>738</v>
      </c>
    </row>
    <row r="39" ht="12.75">
      <c r="A39" t="s">
        <v>739</v>
      </c>
    </row>
    <row r="40" ht="12.75">
      <c r="A40" t="s">
        <v>879</v>
      </c>
    </row>
    <row r="41" ht="12.75">
      <c r="A41" t="s">
        <v>863</v>
      </c>
    </row>
    <row r="43" ht="12.75">
      <c r="A43" t="s">
        <v>864</v>
      </c>
    </row>
    <row r="45" ht="12.75">
      <c r="A45" t="s">
        <v>865</v>
      </c>
    </row>
    <row r="46" ht="12.75">
      <c r="A46" t="s">
        <v>866</v>
      </c>
    </row>
    <row r="53" ht="12.75">
      <c r="I53">
        <v>1</v>
      </c>
    </row>
  </sheetData>
  <printOptions/>
  <pageMargins left="0.85" right="0.75" top="1" bottom="1" header="0.5" footer="0.5"/>
  <pageSetup firstPageNumber="1" useFirstPageNumber="1" horizontalDpi="600" verticalDpi="600" orientation="portrait" scale="98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131"/>
  <sheetViews>
    <sheetView zoomScaleSheetLayoutView="125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8.7109375" style="0" customWidth="1"/>
    <col min="3" max="11" width="12.7109375" style="1" customWidth="1"/>
    <col min="12" max="16384" width="8.8515625" style="0" customWidth="1"/>
  </cols>
  <sheetData>
    <row r="1" spans="1:9" ht="12.75">
      <c r="A1" s="294"/>
      <c r="B1" s="288" t="s">
        <v>870</v>
      </c>
      <c r="C1" s="294"/>
      <c r="D1" s="294"/>
      <c r="E1" s="294"/>
      <c r="F1" s="294"/>
      <c r="G1" s="294"/>
      <c r="H1" s="294"/>
      <c r="I1" s="294"/>
    </row>
    <row r="2" spans="1:9" ht="12.75">
      <c r="A2" s="288"/>
      <c r="B2" s="420"/>
      <c r="C2" s="294"/>
      <c r="D2" s="294"/>
      <c r="E2" s="294"/>
      <c r="F2" s="294"/>
      <c r="G2" s="294"/>
      <c r="H2" s="294"/>
      <c r="I2" s="294"/>
    </row>
    <row r="3" spans="1:18" ht="12.75">
      <c r="A3" s="421"/>
      <c r="B3" s="288"/>
      <c r="C3" s="294"/>
      <c r="D3" s="294"/>
      <c r="E3" s="294"/>
      <c r="F3" s="294"/>
      <c r="G3" s="294"/>
      <c r="H3" s="294"/>
      <c r="I3" s="294" t="s">
        <v>623</v>
      </c>
      <c r="J3" s="12"/>
      <c r="K3" s="12"/>
      <c r="L3" s="30"/>
      <c r="M3" s="30"/>
      <c r="N3" s="30"/>
      <c r="O3" s="30"/>
      <c r="P3" s="30"/>
      <c r="Q3" s="30"/>
      <c r="R3" s="30"/>
    </row>
    <row r="4" spans="1:18" ht="14.25">
      <c r="A4" s="294" t="s">
        <v>518</v>
      </c>
      <c r="B4" s="288" t="s">
        <v>519</v>
      </c>
      <c r="C4" s="109" t="s">
        <v>520</v>
      </c>
      <c r="D4" s="109" t="s">
        <v>520</v>
      </c>
      <c r="E4" s="109" t="s">
        <v>78</v>
      </c>
      <c r="F4" s="109" t="s">
        <v>78</v>
      </c>
      <c r="G4" s="110" t="s">
        <v>20</v>
      </c>
      <c r="H4" s="110" t="s">
        <v>675</v>
      </c>
      <c r="I4" s="110" t="s">
        <v>676</v>
      </c>
      <c r="J4" s="110"/>
      <c r="K4" s="110"/>
      <c r="L4" s="30"/>
      <c r="M4" s="30"/>
      <c r="N4" s="30"/>
      <c r="O4" s="30"/>
      <c r="P4" s="30"/>
      <c r="Q4" s="30"/>
      <c r="R4" s="30"/>
    </row>
    <row r="5" spans="1:18" s="288" customFormat="1" ht="15" customHeight="1" thickBot="1">
      <c r="A5" s="399" t="s">
        <v>679</v>
      </c>
      <c r="B5" s="400" t="s">
        <v>680</v>
      </c>
      <c r="C5" s="111" t="s">
        <v>681</v>
      </c>
      <c r="D5" s="111" t="s">
        <v>77</v>
      </c>
      <c r="E5" s="111" t="s">
        <v>29</v>
      </c>
      <c r="F5" s="111" t="s">
        <v>77</v>
      </c>
      <c r="G5" s="291" t="s">
        <v>30</v>
      </c>
      <c r="H5" s="291" t="s">
        <v>727</v>
      </c>
      <c r="I5" s="291" t="s">
        <v>31</v>
      </c>
      <c r="J5" s="292"/>
      <c r="K5" s="292"/>
      <c r="L5" s="293"/>
      <c r="M5" s="293"/>
      <c r="N5" s="293"/>
      <c r="O5" s="293"/>
      <c r="P5" s="293"/>
      <c r="Q5" s="293"/>
      <c r="R5" s="293"/>
    </row>
    <row r="6" spans="1:16" ht="13.5" thickTop="1">
      <c r="A6" s="144">
        <v>1</v>
      </c>
      <c r="B6" s="295" t="s">
        <v>553</v>
      </c>
      <c r="C6" s="401">
        <v>129.4013325</v>
      </c>
      <c r="D6" s="144">
        <v>25</v>
      </c>
      <c r="E6" s="401">
        <v>41.6</v>
      </c>
      <c r="F6" s="144">
        <v>33</v>
      </c>
      <c r="G6" s="297">
        <v>162.66666666666666</v>
      </c>
      <c r="H6" s="297">
        <v>31.666666666666668</v>
      </c>
      <c r="I6" s="297">
        <v>0</v>
      </c>
      <c r="K6" s="30"/>
      <c r="L6" s="30"/>
      <c r="M6" s="30"/>
      <c r="N6" s="298"/>
      <c r="O6" s="30"/>
      <c r="P6" s="30"/>
    </row>
    <row r="7" spans="1:16" ht="12.75">
      <c r="A7" s="144">
        <v>2</v>
      </c>
      <c r="B7" s="295" t="s">
        <v>555</v>
      </c>
      <c r="C7" s="401">
        <v>128.8368675</v>
      </c>
      <c r="D7" s="144">
        <v>27</v>
      </c>
      <c r="E7" s="401">
        <v>44</v>
      </c>
      <c r="F7" s="144">
        <v>9</v>
      </c>
      <c r="G7" s="297">
        <v>160.66666666666666</v>
      </c>
      <c r="H7" s="297">
        <v>30.666666666666668</v>
      </c>
      <c r="I7" s="297">
        <v>0</v>
      </c>
      <c r="K7" s="30"/>
      <c r="L7" s="30"/>
      <c r="M7" s="30"/>
      <c r="N7" s="295"/>
      <c r="O7" s="30"/>
      <c r="P7" s="30"/>
    </row>
    <row r="8" spans="1:16" ht="12.75">
      <c r="A8" s="144">
        <v>3</v>
      </c>
      <c r="B8" s="295" t="s">
        <v>32</v>
      </c>
      <c r="C8" s="401">
        <v>82.9010325</v>
      </c>
      <c r="D8" s="394">
        <v>39</v>
      </c>
      <c r="E8" s="401">
        <v>39.5</v>
      </c>
      <c r="F8" s="394">
        <v>40</v>
      </c>
      <c r="G8" s="297">
        <v>162</v>
      </c>
      <c r="H8" s="297">
        <v>31</v>
      </c>
      <c r="I8" s="297">
        <v>0</v>
      </c>
      <c r="K8" s="30"/>
      <c r="L8" s="30"/>
      <c r="M8" s="30"/>
      <c r="N8" s="295"/>
      <c r="O8" s="30"/>
      <c r="P8" s="30"/>
    </row>
    <row r="9" spans="1:16" ht="12.75">
      <c r="A9" s="402">
        <v>4</v>
      </c>
      <c r="B9" s="300" t="s">
        <v>659</v>
      </c>
      <c r="C9" s="403">
        <v>73.9431</v>
      </c>
      <c r="D9" s="302">
        <v>40</v>
      </c>
      <c r="E9" s="403">
        <v>42.4</v>
      </c>
      <c r="F9" s="402">
        <v>29</v>
      </c>
      <c r="G9" s="301">
        <v>161</v>
      </c>
      <c r="H9" s="301">
        <v>34</v>
      </c>
      <c r="I9" s="301">
        <v>0</v>
      </c>
      <c r="K9" s="30"/>
      <c r="L9" s="30"/>
      <c r="M9" s="30"/>
      <c r="N9" s="298"/>
      <c r="O9" s="30"/>
      <c r="P9" s="30"/>
    </row>
    <row r="10" spans="1:16" ht="12.75">
      <c r="A10" s="144">
        <v>5</v>
      </c>
      <c r="B10" s="295" t="s">
        <v>660</v>
      </c>
      <c r="C10" s="401">
        <v>124.06432500000001</v>
      </c>
      <c r="D10" s="144">
        <v>33</v>
      </c>
      <c r="E10" s="401">
        <v>39.9</v>
      </c>
      <c r="F10" s="394">
        <v>38</v>
      </c>
      <c r="G10" s="297">
        <v>162</v>
      </c>
      <c r="H10" s="297">
        <v>32.333333333333336</v>
      </c>
      <c r="I10" s="297">
        <v>0</v>
      </c>
      <c r="K10" s="30"/>
      <c r="L10" s="30"/>
      <c r="M10" s="30"/>
      <c r="N10" s="295"/>
      <c r="O10" s="30"/>
      <c r="P10" s="30"/>
    </row>
    <row r="11" spans="1:16" ht="12.75">
      <c r="A11" s="144">
        <v>6</v>
      </c>
      <c r="B11" s="295" t="s">
        <v>481</v>
      </c>
      <c r="C11" s="401">
        <v>125.90655</v>
      </c>
      <c r="D11" s="144">
        <v>29</v>
      </c>
      <c r="E11" s="401">
        <v>42.7</v>
      </c>
      <c r="F11" s="144">
        <v>24</v>
      </c>
      <c r="G11" s="297">
        <v>161.33333333333334</v>
      </c>
      <c r="H11" s="297">
        <v>34.333333333333336</v>
      </c>
      <c r="I11" s="297">
        <v>0</v>
      </c>
      <c r="K11" s="30"/>
      <c r="L11" s="30"/>
      <c r="M11" s="30"/>
      <c r="N11" s="295"/>
      <c r="O11" s="30"/>
      <c r="P11" s="30"/>
    </row>
    <row r="12" spans="1:16" ht="12.75">
      <c r="A12" s="144">
        <v>7</v>
      </c>
      <c r="B12" s="295" t="s">
        <v>791</v>
      </c>
      <c r="C12" s="401">
        <v>119.17471499999999</v>
      </c>
      <c r="D12" s="144">
        <v>35</v>
      </c>
      <c r="E12" s="401">
        <v>43.9</v>
      </c>
      <c r="F12" s="144">
        <v>10</v>
      </c>
      <c r="G12" s="297">
        <v>161</v>
      </c>
      <c r="H12" s="297">
        <v>33.666666666666664</v>
      </c>
      <c r="I12" s="297">
        <v>0</v>
      </c>
      <c r="K12" s="30"/>
      <c r="L12" s="30"/>
      <c r="M12" s="30"/>
      <c r="N12" s="298"/>
      <c r="O12" s="30"/>
      <c r="P12" s="30"/>
    </row>
    <row r="13" spans="1:16" ht="12.75">
      <c r="A13" s="402">
        <v>8</v>
      </c>
      <c r="B13" s="300" t="s">
        <v>793</v>
      </c>
      <c r="C13" s="403">
        <v>119.897085</v>
      </c>
      <c r="D13" s="402">
        <v>34</v>
      </c>
      <c r="E13" s="403">
        <v>42.5</v>
      </c>
      <c r="F13" s="402">
        <v>26</v>
      </c>
      <c r="G13" s="301">
        <v>160.66666666666666</v>
      </c>
      <c r="H13" s="301">
        <v>31.666666666666668</v>
      </c>
      <c r="I13" s="301">
        <v>0</v>
      </c>
      <c r="K13" s="30"/>
      <c r="L13" s="30"/>
      <c r="M13" s="30"/>
      <c r="N13" s="295"/>
      <c r="O13" s="30"/>
      <c r="P13" s="30"/>
    </row>
    <row r="14" spans="1:16" ht="12.75">
      <c r="A14" s="144">
        <v>9</v>
      </c>
      <c r="B14" s="295" t="s">
        <v>33</v>
      </c>
      <c r="C14" s="401">
        <v>154.3303575</v>
      </c>
      <c r="D14" s="144">
        <v>3</v>
      </c>
      <c r="E14" s="401">
        <v>39.8</v>
      </c>
      <c r="F14" s="394">
        <v>39</v>
      </c>
      <c r="G14" s="297">
        <v>167.66666666666666</v>
      </c>
      <c r="H14" s="297">
        <v>38</v>
      </c>
      <c r="I14" s="297">
        <v>0</v>
      </c>
      <c r="K14" s="30"/>
      <c r="L14" s="30"/>
      <c r="M14" s="30"/>
      <c r="N14" s="295"/>
      <c r="O14" s="30"/>
      <c r="P14" s="30"/>
    </row>
    <row r="15" spans="1:16" ht="12.75">
      <c r="A15" s="144">
        <v>10</v>
      </c>
      <c r="B15" s="295" t="s">
        <v>482</v>
      </c>
      <c r="C15" s="401">
        <v>131.29165500000002</v>
      </c>
      <c r="D15" s="144">
        <v>23</v>
      </c>
      <c r="E15" s="401">
        <v>44.4</v>
      </c>
      <c r="F15" s="144">
        <v>5</v>
      </c>
      <c r="G15" s="297">
        <v>162.33333333333334</v>
      </c>
      <c r="H15" s="297">
        <v>32.666666666666664</v>
      </c>
      <c r="I15" s="297">
        <v>0</v>
      </c>
      <c r="K15" s="30"/>
      <c r="L15" s="30"/>
      <c r="M15" s="30"/>
      <c r="N15" s="298"/>
      <c r="O15" s="30"/>
      <c r="P15" s="30"/>
    </row>
    <row r="16" spans="1:16" ht="12.75">
      <c r="A16" s="144">
        <v>11</v>
      </c>
      <c r="B16" s="295" t="s">
        <v>796</v>
      </c>
      <c r="C16" s="401">
        <v>124.08338250000001</v>
      </c>
      <c r="D16" s="144">
        <v>32</v>
      </c>
      <c r="E16" s="401">
        <v>45.2</v>
      </c>
      <c r="F16" s="144">
        <v>2</v>
      </c>
      <c r="G16" s="297">
        <v>162.33333333333334</v>
      </c>
      <c r="H16" s="297">
        <v>37.666666666666664</v>
      </c>
      <c r="I16" s="297">
        <v>0</v>
      </c>
      <c r="K16" s="30"/>
      <c r="L16" s="30"/>
      <c r="M16" s="30"/>
      <c r="N16" s="295"/>
      <c r="O16" s="30"/>
      <c r="P16" s="30"/>
    </row>
    <row r="17" spans="1:16" ht="12.75">
      <c r="A17" s="402">
        <v>12</v>
      </c>
      <c r="B17" s="300" t="s">
        <v>798</v>
      </c>
      <c r="C17" s="403">
        <v>137.33288249999998</v>
      </c>
      <c r="D17" s="402">
        <v>12</v>
      </c>
      <c r="E17" s="403">
        <v>45.2</v>
      </c>
      <c r="F17" s="402">
        <v>3</v>
      </c>
      <c r="G17" s="301">
        <v>163.66666666666666</v>
      </c>
      <c r="H17" s="301">
        <v>37.333333333333336</v>
      </c>
      <c r="I17" s="301">
        <v>0</v>
      </c>
      <c r="K17" s="30"/>
      <c r="L17" s="30"/>
      <c r="M17" s="30"/>
      <c r="N17" s="295"/>
      <c r="O17" s="30"/>
      <c r="P17" s="30"/>
    </row>
    <row r="18" spans="1:16" ht="12.75">
      <c r="A18" s="144">
        <v>13</v>
      </c>
      <c r="B18" s="295" t="s">
        <v>799</v>
      </c>
      <c r="C18" s="401">
        <v>133.22190750000001</v>
      </c>
      <c r="D18" s="144">
        <v>17</v>
      </c>
      <c r="E18" s="401">
        <v>40.6</v>
      </c>
      <c r="F18" s="394">
        <v>36</v>
      </c>
      <c r="G18" s="297">
        <v>161.66666666666666</v>
      </c>
      <c r="H18" s="297">
        <v>36</v>
      </c>
      <c r="I18" s="297">
        <v>0</v>
      </c>
      <c r="K18" s="30"/>
      <c r="L18" s="30"/>
      <c r="M18" s="30"/>
      <c r="N18" s="298"/>
      <c r="O18" s="30"/>
      <c r="P18" s="30"/>
    </row>
    <row r="19" spans="1:16" ht="12.75">
      <c r="A19" s="144">
        <v>14</v>
      </c>
      <c r="B19" s="295" t="s">
        <v>744</v>
      </c>
      <c r="C19" s="401">
        <v>131.9731875</v>
      </c>
      <c r="D19" s="144">
        <v>20</v>
      </c>
      <c r="E19" s="401">
        <v>42.5</v>
      </c>
      <c r="F19" s="144">
        <v>27</v>
      </c>
      <c r="G19" s="297">
        <v>167</v>
      </c>
      <c r="H19" s="297">
        <v>39</v>
      </c>
      <c r="I19" s="297">
        <v>0</v>
      </c>
      <c r="K19" s="30"/>
      <c r="L19" s="30"/>
      <c r="M19" s="30"/>
      <c r="N19" s="295"/>
      <c r="O19" s="30"/>
      <c r="P19" s="30"/>
    </row>
    <row r="20" spans="1:16" ht="12.75">
      <c r="A20" s="144">
        <v>15</v>
      </c>
      <c r="B20" s="295" t="s">
        <v>485</v>
      </c>
      <c r="C20" s="401">
        <v>128.485665</v>
      </c>
      <c r="D20" s="144">
        <v>28</v>
      </c>
      <c r="E20" s="401">
        <v>40.3</v>
      </c>
      <c r="F20" s="394">
        <v>37</v>
      </c>
      <c r="G20" s="297">
        <v>162.66666666666666</v>
      </c>
      <c r="H20" s="297">
        <v>34.333333333333336</v>
      </c>
      <c r="I20" s="297">
        <v>0</v>
      </c>
      <c r="K20" s="30"/>
      <c r="L20" s="30"/>
      <c r="M20" s="30"/>
      <c r="N20" s="295"/>
      <c r="O20" s="30"/>
      <c r="P20" s="30"/>
    </row>
    <row r="21" spans="1:16" ht="12.75">
      <c r="A21" s="402">
        <v>16</v>
      </c>
      <c r="B21" s="300" t="s">
        <v>483</v>
      </c>
      <c r="C21" s="403">
        <v>145.63923</v>
      </c>
      <c r="D21" s="402">
        <v>7</v>
      </c>
      <c r="E21" s="403">
        <v>43.1</v>
      </c>
      <c r="F21" s="402">
        <v>20</v>
      </c>
      <c r="G21" s="301">
        <v>166.66666666666666</v>
      </c>
      <c r="H21" s="301">
        <v>37.333333333333336</v>
      </c>
      <c r="I21" s="301">
        <v>0</v>
      </c>
      <c r="K21" s="30"/>
      <c r="L21" s="30"/>
      <c r="M21" s="30"/>
      <c r="N21" s="298"/>
      <c r="O21" s="30"/>
      <c r="P21" s="30"/>
    </row>
    <row r="22" spans="1:16" ht="12.75">
      <c r="A22" s="144">
        <v>17</v>
      </c>
      <c r="B22" s="295" t="s">
        <v>484</v>
      </c>
      <c r="C22" s="401">
        <v>131.3633475</v>
      </c>
      <c r="D22" s="144">
        <v>22</v>
      </c>
      <c r="E22" s="401">
        <v>43.1</v>
      </c>
      <c r="F22" s="144">
        <v>21</v>
      </c>
      <c r="G22" s="297">
        <v>164</v>
      </c>
      <c r="H22" s="297">
        <v>34.333333333333336</v>
      </c>
      <c r="I22" s="297">
        <v>0</v>
      </c>
      <c r="K22" s="30"/>
      <c r="L22" s="30"/>
      <c r="M22" s="30"/>
      <c r="N22" s="295"/>
      <c r="O22" s="30"/>
      <c r="P22" s="30"/>
    </row>
    <row r="23" spans="1:16" ht="12.75">
      <c r="A23" s="144">
        <v>18</v>
      </c>
      <c r="B23" s="295" t="s">
        <v>801</v>
      </c>
      <c r="C23" s="401">
        <v>125.3502525</v>
      </c>
      <c r="D23" s="144">
        <v>30</v>
      </c>
      <c r="E23" s="401">
        <v>43.7</v>
      </c>
      <c r="F23" s="144">
        <v>14</v>
      </c>
      <c r="G23" s="297">
        <v>167.33333333333334</v>
      </c>
      <c r="H23" s="297">
        <v>35</v>
      </c>
      <c r="I23" s="297">
        <v>0</v>
      </c>
      <c r="K23" s="30"/>
      <c r="L23" s="30"/>
      <c r="M23" s="30"/>
      <c r="N23" s="295"/>
      <c r="O23" s="30"/>
      <c r="P23" s="30"/>
    </row>
    <row r="24" spans="1:16" ht="12.75">
      <c r="A24" s="144">
        <v>19</v>
      </c>
      <c r="B24" s="295" t="s">
        <v>803</v>
      </c>
      <c r="C24" s="401">
        <v>115.9703325</v>
      </c>
      <c r="D24" s="394">
        <v>37</v>
      </c>
      <c r="E24" s="401">
        <v>43.3</v>
      </c>
      <c r="F24" s="144">
        <v>18</v>
      </c>
      <c r="G24" s="297">
        <v>162.33333333333334</v>
      </c>
      <c r="H24" s="297">
        <v>34.333333333333336</v>
      </c>
      <c r="I24" s="297">
        <v>0</v>
      </c>
      <c r="K24" s="30"/>
      <c r="L24" s="30"/>
      <c r="M24" s="30"/>
      <c r="N24" s="298"/>
      <c r="O24" s="30"/>
      <c r="P24" s="30"/>
    </row>
    <row r="25" spans="1:16" ht="12.75">
      <c r="A25" s="402">
        <v>20</v>
      </c>
      <c r="B25" s="300" t="s">
        <v>203</v>
      </c>
      <c r="C25" s="403">
        <v>133.832655</v>
      </c>
      <c r="D25" s="402">
        <v>16</v>
      </c>
      <c r="E25" s="403">
        <v>43.9</v>
      </c>
      <c r="F25" s="402">
        <v>11</v>
      </c>
      <c r="G25" s="301">
        <v>166</v>
      </c>
      <c r="H25" s="301">
        <v>38.333333333333336</v>
      </c>
      <c r="I25" s="301">
        <v>0</v>
      </c>
      <c r="K25" s="30"/>
      <c r="L25" s="30"/>
      <c r="M25" s="30"/>
      <c r="N25" s="295"/>
      <c r="O25" s="30"/>
      <c r="P25" s="30"/>
    </row>
    <row r="26" spans="1:16" ht="12.75">
      <c r="A26" s="144">
        <v>21</v>
      </c>
      <c r="B26" s="295" t="s">
        <v>205</v>
      </c>
      <c r="C26" s="401">
        <v>142.53558</v>
      </c>
      <c r="D26" s="144">
        <v>10</v>
      </c>
      <c r="E26" s="401">
        <v>43.7</v>
      </c>
      <c r="F26" s="144">
        <v>15</v>
      </c>
      <c r="G26" s="297">
        <v>166.33333333333334</v>
      </c>
      <c r="H26" s="297">
        <v>36</v>
      </c>
      <c r="I26" s="297">
        <v>0</v>
      </c>
      <c r="K26" s="30"/>
      <c r="L26" s="30"/>
      <c r="M26" s="30"/>
      <c r="N26" s="295"/>
      <c r="O26" s="30"/>
      <c r="P26" s="30"/>
    </row>
    <row r="27" spans="1:16" ht="12.75">
      <c r="A27" s="144">
        <v>22</v>
      </c>
      <c r="B27" s="295" t="s">
        <v>34</v>
      </c>
      <c r="C27" s="401">
        <v>98.49460499999999</v>
      </c>
      <c r="D27" s="394">
        <v>38</v>
      </c>
      <c r="E27" s="401">
        <v>41.9</v>
      </c>
      <c r="F27" s="144">
        <v>32</v>
      </c>
      <c r="G27" s="297">
        <v>165.66666666666666</v>
      </c>
      <c r="H27" s="297">
        <v>39.333333333333336</v>
      </c>
      <c r="I27" s="297">
        <v>0</v>
      </c>
      <c r="K27" s="30"/>
      <c r="L27" s="30"/>
      <c r="M27" s="30"/>
      <c r="N27" s="298"/>
      <c r="O27" s="30"/>
      <c r="P27" s="30"/>
    </row>
    <row r="28" spans="1:16" ht="12.75" customHeight="1">
      <c r="A28" s="144">
        <v>23</v>
      </c>
      <c r="B28" s="295" t="s">
        <v>486</v>
      </c>
      <c r="C28" s="401">
        <v>150.871875</v>
      </c>
      <c r="D28" s="144">
        <v>5</v>
      </c>
      <c r="E28" s="401">
        <v>43.3</v>
      </c>
      <c r="F28" s="144">
        <v>19</v>
      </c>
      <c r="G28" s="297">
        <v>165.66666666666666</v>
      </c>
      <c r="H28" s="297">
        <v>36.333333333333336</v>
      </c>
      <c r="I28" s="297">
        <v>0</v>
      </c>
      <c r="K28" s="30"/>
      <c r="L28" s="30"/>
      <c r="M28" s="30"/>
      <c r="N28" s="295"/>
      <c r="O28" s="30"/>
      <c r="P28" s="30"/>
    </row>
    <row r="29" spans="1:16" ht="12.75">
      <c r="A29" s="402">
        <v>24</v>
      </c>
      <c r="B29" s="300" t="s">
        <v>487</v>
      </c>
      <c r="C29" s="403">
        <v>142.86228000000003</v>
      </c>
      <c r="D29" s="402">
        <v>9</v>
      </c>
      <c r="E29" s="403">
        <v>44.4</v>
      </c>
      <c r="F29" s="402">
        <v>6</v>
      </c>
      <c r="G29" s="301">
        <v>167.66666666666666</v>
      </c>
      <c r="H29" s="301">
        <v>37.666666666666664</v>
      </c>
      <c r="I29" s="301">
        <v>0</v>
      </c>
      <c r="K29" s="30"/>
      <c r="L29" s="30"/>
      <c r="M29" s="30"/>
      <c r="N29" s="295"/>
      <c r="O29" s="30"/>
      <c r="P29" s="30"/>
    </row>
    <row r="30" spans="1:16" ht="12.75">
      <c r="A30" s="144">
        <v>25</v>
      </c>
      <c r="B30" s="295" t="s">
        <v>488</v>
      </c>
      <c r="C30" s="401">
        <v>146.12292749999997</v>
      </c>
      <c r="D30" s="144">
        <v>6</v>
      </c>
      <c r="E30" s="401">
        <v>44.9</v>
      </c>
      <c r="F30" s="144">
        <v>4</v>
      </c>
      <c r="G30" s="297">
        <v>164.33333333333334</v>
      </c>
      <c r="H30" s="297">
        <v>38.333333333333336</v>
      </c>
      <c r="I30" s="297">
        <v>0</v>
      </c>
      <c r="K30" s="30"/>
      <c r="L30" s="30"/>
      <c r="M30" s="30"/>
      <c r="N30" s="298"/>
      <c r="O30" s="30"/>
      <c r="P30" s="30"/>
    </row>
    <row r="31" spans="1:16" ht="12.75">
      <c r="A31" s="144">
        <v>26</v>
      </c>
      <c r="B31" s="295" t="s">
        <v>489</v>
      </c>
      <c r="C31" s="401">
        <v>140.20512</v>
      </c>
      <c r="D31" s="144">
        <v>11</v>
      </c>
      <c r="E31" s="401">
        <v>46.2</v>
      </c>
      <c r="F31" s="144">
        <v>1</v>
      </c>
      <c r="G31" s="297">
        <v>168.33333333333334</v>
      </c>
      <c r="H31" s="297">
        <v>39.666666666666664</v>
      </c>
      <c r="I31" s="297">
        <v>0</v>
      </c>
      <c r="K31" s="30"/>
      <c r="L31" s="30"/>
      <c r="M31" s="30"/>
      <c r="N31" s="295"/>
      <c r="O31" s="30"/>
      <c r="P31" s="30"/>
    </row>
    <row r="32" spans="1:16" ht="12.75">
      <c r="A32" s="144">
        <v>27</v>
      </c>
      <c r="B32" s="295" t="s">
        <v>207</v>
      </c>
      <c r="C32" s="401">
        <v>124.5988425</v>
      </c>
      <c r="D32" s="144">
        <v>31</v>
      </c>
      <c r="E32" s="401">
        <v>43.5</v>
      </c>
      <c r="F32" s="144">
        <v>16</v>
      </c>
      <c r="G32" s="297">
        <v>164</v>
      </c>
      <c r="H32" s="297">
        <v>40.333333333333336</v>
      </c>
      <c r="I32" s="297">
        <v>0</v>
      </c>
      <c r="K32" s="30"/>
      <c r="L32" s="30"/>
      <c r="M32" s="30"/>
      <c r="N32" s="295"/>
      <c r="O32" s="30"/>
      <c r="P32" s="30"/>
    </row>
    <row r="33" spans="1:16" ht="12.75">
      <c r="A33" s="402">
        <v>28</v>
      </c>
      <c r="B33" s="300" t="s">
        <v>315</v>
      </c>
      <c r="C33" s="403">
        <v>136.217565</v>
      </c>
      <c r="D33" s="402">
        <v>14</v>
      </c>
      <c r="E33" s="403">
        <v>44.4</v>
      </c>
      <c r="F33" s="402">
        <v>7</v>
      </c>
      <c r="G33" s="301">
        <v>164.33333333333334</v>
      </c>
      <c r="H33" s="301">
        <v>41</v>
      </c>
      <c r="I33" s="301">
        <v>0</v>
      </c>
      <c r="K33" s="30"/>
      <c r="L33" s="30"/>
      <c r="M33" s="30"/>
      <c r="N33" s="298"/>
      <c r="O33" s="30"/>
      <c r="P33" s="30"/>
    </row>
    <row r="34" spans="1:16" ht="12.75">
      <c r="A34" s="144">
        <v>29</v>
      </c>
      <c r="B34" s="295" t="s">
        <v>828</v>
      </c>
      <c r="C34" s="401">
        <v>116.3778</v>
      </c>
      <c r="D34" s="394">
        <v>36</v>
      </c>
      <c r="E34" s="401">
        <v>43.1</v>
      </c>
      <c r="F34" s="144">
        <v>22</v>
      </c>
      <c r="G34" s="297">
        <v>165</v>
      </c>
      <c r="H34" s="297">
        <v>40.666666666666664</v>
      </c>
      <c r="I34" s="297">
        <v>0</v>
      </c>
      <c r="K34" s="30"/>
      <c r="L34" s="30"/>
      <c r="M34" s="30"/>
      <c r="N34" s="295"/>
      <c r="O34" s="30"/>
      <c r="P34" s="30"/>
    </row>
    <row r="35" spans="1:16" ht="12.75">
      <c r="A35" s="144">
        <v>30</v>
      </c>
      <c r="B35" s="295" t="s">
        <v>490</v>
      </c>
      <c r="C35" s="401">
        <v>134.859945</v>
      </c>
      <c r="D35" s="144">
        <v>15</v>
      </c>
      <c r="E35" s="401">
        <v>43.4</v>
      </c>
      <c r="F35" s="144">
        <v>17</v>
      </c>
      <c r="G35" s="297">
        <v>162</v>
      </c>
      <c r="H35" s="297">
        <v>33</v>
      </c>
      <c r="I35" s="297">
        <v>0</v>
      </c>
      <c r="K35" s="30"/>
      <c r="L35" s="30"/>
      <c r="M35" s="30"/>
      <c r="N35" s="295"/>
      <c r="O35" s="30"/>
      <c r="P35" s="30"/>
    </row>
    <row r="36" spans="1:16" ht="12.75">
      <c r="A36" s="144">
        <v>31</v>
      </c>
      <c r="B36" s="295" t="s">
        <v>317</v>
      </c>
      <c r="C36" s="401">
        <v>137.088765</v>
      </c>
      <c r="D36" s="144">
        <v>13</v>
      </c>
      <c r="E36" s="401">
        <v>41.2</v>
      </c>
      <c r="F36" s="144">
        <v>34</v>
      </c>
      <c r="G36" s="297">
        <v>163</v>
      </c>
      <c r="H36" s="297">
        <v>36</v>
      </c>
      <c r="I36" s="297">
        <v>0</v>
      </c>
      <c r="K36" s="30"/>
      <c r="L36" s="30"/>
      <c r="M36" s="30"/>
      <c r="N36" s="298"/>
      <c r="O36" s="30"/>
      <c r="P36" s="30"/>
    </row>
    <row r="37" spans="1:16" ht="12.75">
      <c r="A37" s="402">
        <v>32</v>
      </c>
      <c r="B37" s="300" t="s">
        <v>347</v>
      </c>
      <c r="C37" s="403">
        <v>132.7681575</v>
      </c>
      <c r="D37" s="402">
        <v>19</v>
      </c>
      <c r="E37" s="403">
        <v>40.9</v>
      </c>
      <c r="F37" s="402">
        <v>35</v>
      </c>
      <c r="G37" s="301">
        <v>163.66666666666666</v>
      </c>
      <c r="H37" s="301">
        <v>37</v>
      </c>
      <c r="I37" s="301">
        <v>0</v>
      </c>
      <c r="K37" s="30"/>
      <c r="L37" s="30"/>
      <c r="M37" s="30"/>
      <c r="N37" s="295"/>
      <c r="O37" s="30"/>
      <c r="P37" s="30"/>
    </row>
    <row r="38" spans="1:16" ht="12.75">
      <c r="A38" s="144">
        <v>33</v>
      </c>
      <c r="B38" s="295" t="s">
        <v>166</v>
      </c>
      <c r="C38" s="401">
        <v>130.917765</v>
      </c>
      <c r="D38" s="144">
        <v>24</v>
      </c>
      <c r="E38" s="401">
        <v>42.3</v>
      </c>
      <c r="F38" s="144">
        <v>30</v>
      </c>
      <c r="G38" s="297">
        <v>163.33333333333334</v>
      </c>
      <c r="H38" s="297">
        <v>32.666666666666664</v>
      </c>
      <c r="I38" s="297">
        <v>0</v>
      </c>
      <c r="K38" s="30"/>
      <c r="L38" s="30"/>
      <c r="M38" s="30"/>
      <c r="N38" s="295"/>
      <c r="O38" s="30"/>
      <c r="P38" s="30"/>
    </row>
    <row r="39" spans="1:16" ht="12.75">
      <c r="A39" s="144">
        <v>34</v>
      </c>
      <c r="B39" s="295" t="s">
        <v>160</v>
      </c>
      <c r="C39" s="401">
        <v>131.76264749999999</v>
      </c>
      <c r="D39" s="144">
        <v>21</v>
      </c>
      <c r="E39" s="401">
        <v>43.9</v>
      </c>
      <c r="F39" s="144">
        <v>12</v>
      </c>
      <c r="G39" s="297">
        <v>165.66666666666666</v>
      </c>
      <c r="H39" s="297">
        <v>37</v>
      </c>
      <c r="I39" s="297">
        <v>0</v>
      </c>
      <c r="K39" s="30"/>
      <c r="L39" s="30"/>
      <c r="M39" s="30"/>
      <c r="N39" s="298"/>
      <c r="O39" s="30"/>
      <c r="P39" s="30"/>
    </row>
    <row r="40" spans="1:16" ht="12.75">
      <c r="A40" s="144">
        <v>35</v>
      </c>
      <c r="B40" s="295" t="s">
        <v>671</v>
      </c>
      <c r="C40" s="401">
        <v>143.70716249999998</v>
      </c>
      <c r="D40" s="144">
        <v>8</v>
      </c>
      <c r="E40" s="401">
        <v>43.9</v>
      </c>
      <c r="F40" s="144">
        <v>13</v>
      </c>
      <c r="G40" s="297">
        <v>166.66666666666666</v>
      </c>
      <c r="H40" s="297">
        <v>34.666666666666664</v>
      </c>
      <c r="I40" s="297">
        <v>0</v>
      </c>
      <c r="K40" s="30"/>
      <c r="L40" s="30"/>
      <c r="M40" s="30"/>
      <c r="N40" s="295"/>
      <c r="O40" s="30"/>
      <c r="P40" s="30"/>
    </row>
    <row r="41" spans="1:16" s="3" customFormat="1" ht="12.75">
      <c r="A41" s="302">
        <v>36</v>
      </c>
      <c r="B41" s="300" t="s">
        <v>35</v>
      </c>
      <c r="C41" s="403">
        <v>129.262485</v>
      </c>
      <c r="D41" s="402">
        <v>26</v>
      </c>
      <c r="E41" s="403">
        <v>42.5</v>
      </c>
      <c r="F41" s="402">
        <v>28</v>
      </c>
      <c r="G41" s="301">
        <v>167</v>
      </c>
      <c r="H41" s="301">
        <v>35.333333333333336</v>
      </c>
      <c r="I41" s="301">
        <v>0</v>
      </c>
      <c r="K41" s="30"/>
      <c r="L41" s="63"/>
      <c r="M41" s="63"/>
      <c r="N41" s="295"/>
      <c r="O41" s="30"/>
      <c r="P41" s="63"/>
    </row>
    <row r="42" spans="1:18" ht="12.75">
      <c r="A42" s="110">
        <v>37</v>
      </c>
      <c r="B42" s="295" t="s">
        <v>84</v>
      </c>
      <c r="C42" s="401">
        <v>164.42448</v>
      </c>
      <c r="D42" s="144">
        <v>1</v>
      </c>
      <c r="E42" s="401">
        <v>42.1</v>
      </c>
      <c r="F42" s="144">
        <v>31</v>
      </c>
      <c r="G42" s="297">
        <v>166.33333333333334</v>
      </c>
      <c r="H42" s="297">
        <v>30.666666666666668</v>
      </c>
      <c r="I42" s="297">
        <v>0</v>
      </c>
      <c r="K42" s="30"/>
      <c r="L42" s="30"/>
      <c r="M42" s="30"/>
      <c r="N42" s="298"/>
      <c r="O42" s="30"/>
      <c r="P42" s="30"/>
      <c r="Q42" s="298"/>
      <c r="R42" s="30"/>
    </row>
    <row r="43" spans="1:18" ht="12.75">
      <c r="A43" s="110">
        <v>38</v>
      </c>
      <c r="B43" s="295" t="s">
        <v>36</v>
      </c>
      <c r="C43" s="401">
        <v>154.1180025</v>
      </c>
      <c r="D43" s="144">
        <v>4</v>
      </c>
      <c r="E43" s="401">
        <v>44.4</v>
      </c>
      <c r="F43" s="144">
        <v>8</v>
      </c>
      <c r="G43" s="297">
        <v>165.33333333333334</v>
      </c>
      <c r="H43" s="297">
        <v>34.666666666666664</v>
      </c>
      <c r="I43" s="297">
        <v>0</v>
      </c>
      <c r="K43" s="30"/>
      <c r="L43" s="30"/>
      <c r="M43" s="30"/>
      <c r="N43" s="295"/>
      <c r="O43" s="30"/>
      <c r="P43" s="30"/>
      <c r="Q43" s="295"/>
      <c r="R43" s="30"/>
    </row>
    <row r="44" spans="1:18" ht="12.75">
      <c r="A44" s="110">
        <v>39</v>
      </c>
      <c r="B44" s="295" t="s">
        <v>85</v>
      </c>
      <c r="C44" s="401">
        <v>154.93747499999998</v>
      </c>
      <c r="D44" s="144">
        <v>2</v>
      </c>
      <c r="E44" s="401">
        <v>42.7</v>
      </c>
      <c r="F44" s="144">
        <v>25</v>
      </c>
      <c r="G44" s="297">
        <v>167.66666666666666</v>
      </c>
      <c r="H44" s="297">
        <v>38</v>
      </c>
      <c r="I44" s="297">
        <v>0</v>
      </c>
      <c r="K44" s="30"/>
      <c r="L44" s="30"/>
      <c r="M44" s="30"/>
      <c r="N44" s="295"/>
      <c r="O44" s="30"/>
      <c r="P44" s="30"/>
      <c r="Q44" s="295"/>
      <c r="R44" s="30"/>
    </row>
    <row r="45" spans="1:18" ht="13.5" thickBot="1">
      <c r="A45" s="291">
        <v>40</v>
      </c>
      <c r="B45" s="306" t="s">
        <v>90</v>
      </c>
      <c r="C45" s="404">
        <v>133.16291999999999</v>
      </c>
      <c r="D45" s="399">
        <v>18</v>
      </c>
      <c r="E45" s="404">
        <v>42.9</v>
      </c>
      <c r="F45" s="399">
        <v>23</v>
      </c>
      <c r="G45" s="308">
        <v>165.33333333333334</v>
      </c>
      <c r="H45" s="308">
        <v>27</v>
      </c>
      <c r="I45" s="308">
        <v>0</v>
      </c>
      <c r="K45" s="30"/>
      <c r="L45" s="30"/>
      <c r="M45" s="30"/>
      <c r="N45" s="298"/>
      <c r="O45" s="30"/>
      <c r="P45" s="30"/>
      <c r="Q45" s="298"/>
      <c r="R45" s="30"/>
    </row>
    <row r="46" spans="1:17" ht="13.5" thickTop="1">
      <c r="A46" s="405"/>
      <c r="B46" s="406"/>
      <c r="C46" s="109"/>
      <c r="D46" s="109"/>
      <c r="E46" s="309"/>
      <c r="F46" s="309"/>
      <c r="G46" s="110"/>
      <c r="H46" s="310"/>
      <c r="I46" s="110"/>
      <c r="J46" s="110"/>
      <c r="K46" s="110"/>
      <c r="N46" s="295"/>
      <c r="O46" s="30"/>
      <c r="P46" s="30"/>
      <c r="Q46" s="295"/>
    </row>
    <row r="47" spans="1:17" ht="12.75">
      <c r="A47" s="405"/>
      <c r="B47" s="311" t="s">
        <v>861</v>
      </c>
      <c r="C47" s="109">
        <f>AVERAGE(C6:C45)</f>
        <v>131.0574065625</v>
      </c>
      <c r="D47" s="109"/>
      <c r="E47" s="407">
        <f>AVERAGE(E6:E45)</f>
        <v>42.930000000000014</v>
      </c>
      <c r="F47" s="407"/>
      <c r="G47" s="407">
        <f>AVERAGE(G6:G45)</f>
        <v>164.30833333333334</v>
      </c>
      <c r="H47" s="407">
        <f>AVERAGE(H6:H45)</f>
        <v>35.47500000000001</v>
      </c>
      <c r="I47" s="407">
        <f>AVERAGE(I6:I45)</f>
        <v>0</v>
      </c>
      <c r="J47" s="110"/>
      <c r="K47" s="110"/>
      <c r="N47" s="295"/>
      <c r="O47" s="30"/>
      <c r="P47" s="30"/>
      <c r="Q47" s="295"/>
    </row>
    <row r="48" spans="1:17" ht="12.75">
      <c r="A48" s="405"/>
      <c r="B48" s="311" t="s">
        <v>86</v>
      </c>
      <c r="C48" s="312" t="s">
        <v>98</v>
      </c>
      <c r="D48" s="312"/>
      <c r="E48" s="309"/>
      <c r="F48" s="309"/>
      <c r="G48" s="110"/>
      <c r="H48" s="310"/>
      <c r="I48" s="110"/>
      <c r="J48" s="110"/>
      <c r="K48" s="110"/>
      <c r="N48" s="298"/>
      <c r="O48" s="30"/>
      <c r="P48" s="30"/>
      <c r="Q48" s="298"/>
    </row>
    <row r="49" spans="1:17" ht="12.75">
      <c r="A49" s="405"/>
      <c r="B49" s="311" t="s">
        <v>99</v>
      </c>
      <c r="C49" s="408"/>
      <c r="D49" s="408"/>
      <c r="E49" s="309"/>
      <c r="F49" s="309"/>
      <c r="G49" s="110"/>
      <c r="H49" s="310"/>
      <c r="I49" s="110"/>
      <c r="J49" s="110"/>
      <c r="K49" s="110"/>
      <c r="N49" s="295"/>
      <c r="O49" s="30"/>
      <c r="P49" s="30"/>
      <c r="Q49" s="295"/>
    </row>
    <row r="50" spans="1:17" ht="12.75">
      <c r="A50" s="144"/>
      <c r="B50" s="311" t="s">
        <v>19</v>
      </c>
      <c r="C50" s="408"/>
      <c r="D50" s="408"/>
      <c r="E50" s="405"/>
      <c r="F50" s="405"/>
      <c r="G50" s="405"/>
      <c r="H50" s="405"/>
      <c r="I50" s="405"/>
      <c r="J50" s="12"/>
      <c r="K50" s="12"/>
      <c r="N50" s="295"/>
      <c r="O50" s="30"/>
      <c r="P50" s="30"/>
      <c r="Q50" s="295"/>
    </row>
    <row r="51" spans="1:17" ht="12.75">
      <c r="A51" s="144"/>
      <c r="B51" s="311" t="s">
        <v>287</v>
      </c>
      <c r="C51" s="161">
        <v>3</v>
      </c>
      <c r="D51" s="161"/>
      <c r="E51" s="144">
        <v>1</v>
      </c>
      <c r="F51" s="144"/>
      <c r="G51" s="144">
        <v>3</v>
      </c>
      <c r="H51" s="144">
        <v>3</v>
      </c>
      <c r="I51" s="144"/>
      <c r="N51" s="298"/>
      <c r="O51" s="30"/>
      <c r="P51" s="30"/>
      <c r="Q51" s="298"/>
    </row>
    <row r="52" spans="1:17" ht="12.75">
      <c r="A52" s="144"/>
      <c r="B52" s="406"/>
      <c r="C52" s="144"/>
      <c r="D52" s="144"/>
      <c r="E52" s="144"/>
      <c r="F52" s="144"/>
      <c r="G52" s="144"/>
      <c r="H52" s="144"/>
      <c r="I52" s="144"/>
      <c r="N52" s="295"/>
      <c r="O52" s="30"/>
      <c r="P52" s="30"/>
      <c r="Q52" s="295"/>
    </row>
    <row r="53" spans="1:17" ht="14.25">
      <c r="A53" s="144"/>
      <c r="B53" s="17" t="s">
        <v>878</v>
      </c>
      <c r="C53" s="21"/>
      <c r="D53" s="21"/>
      <c r="E53" s="21"/>
      <c r="F53" s="21"/>
      <c r="G53" s="21"/>
      <c r="H53" s="21"/>
      <c r="I53" s="21"/>
      <c r="N53" s="295"/>
      <c r="O53" s="30"/>
      <c r="P53" s="30"/>
      <c r="Q53" s="295"/>
    </row>
    <row r="54" spans="2:17" ht="14.25">
      <c r="B54" s="17"/>
      <c r="N54" s="298"/>
      <c r="O54" s="30"/>
      <c r="P54" s="30"/>
      <c r="Q54" s="298"/>
    </row>
    <row r="55" spans="2:17" ht="14.25">
      <c r="B55" s="17"/>
      <c r="N55" s="295"/>
      <c r="O55" s="30"/>
      <c r="P55" s="30"/>
      <c r="Q55" s="295"/>
    </row>
    <row r="56" spans="14:17" ht="12.75">
      <c r="N56" s="295"/>
      <c r="O56" s="30"/>
      <c r="P56" s="30"/>
      <c r="Q56" s="295"/>
    </row>
    <row r="57" spans="14:17" ht="12.75">
      <c r="N57" s="298"/>
      <c r="O57" s="30"/>
      <c r="P57" s="30"/>
      <c r="Q57" s="298"/>
    </row>
    <row r="58" spans="14:17" ht="12.75">
      <c r="N58" s="295"/>
      <c r="O58" s="30"/>
      <c r="P58" s="30"/>
      <c r="Q58" s="295"/>
    </row>
    <row r="59" spans="14:17" ht="12.75">
      <c r="N59" s="295"/>
      <c r="O59" s="30"/>
      <c r="P59" s="30"/>
      <c r="Q59" s="295"/>
    </row>
    <row r="60" spans="14:17" ht="12.75">
      <c r="N60" s="298"/>
      <c r="O60" s="30"/>
      <c r="P60" s="30"/>
      <c r="Q60" s="298"/>
    </row>
    <row r="61" spans="14:17" ht="12.75">
      <c r="N61" s="295"/>
      <c r="O61" s="30"/>
      <c r="P61" s="30"/>
      <c r="Q61" s="30"/>
    </row>
    <row r="62" spans="14:17" ht="12.75">
      <c r="N62" s="295"/>
      <c r="O62" s="30"/>
      <c r="P62" s="30"/>
      <c r="Q62" s="30"/>
    </row>
    <row r="63" spans="14:17" ht="12.75">
      <c r="N63" s="298"/>
      <c r="O63" s="30"/>
      <c r="P63" s="30"/>
      <c r="Q63" s="30"/>
    </row>
    <row r="64" spans="14:17" ht="12.75">
      <c r="N64" s="295"/>
      <c r="O64" s="30"/>
      <c r="P64" s="30"/>
      <c r="Q64" s="30"/>
    </row>
    <row r="65" spans="14:17" ht="12.75">
      <c r="N65" s="295"/>
      <c r="O65" s="30"/>
      <c r="P65" s="30"/>
      <c r="Q65" s="30"/>
    </row>
    <row r="66" spans="14:17" ht="12.75">
      <c r="N66" s="298"/>
      <c r="O66" s="30"/>
      <c r="P66" s="30"/>
      <c r="Q66" s="30"/>
    </row>
    <row r="67" spans="14:17" ht="12.75">
      <c r="N67" s="295"/>
      <c r="O67" s="30"/>
      <c r="P67" s="30"/>
      <c r="Q67" s="30"/>
    </row>
    <row r="68" spans="14:17" ht="12.75">
      <c r="N68" s="295"/>
      <c r="O68" s="30"/>
      <c r="P68" s="30"/>
      <c r="Q68" s="30"/>
    </row>
    <row r="69" spans="14:17" ht="12.75">
      <c r="N69" s="298"/>
      <c r="O69" s="30"/>
      <c r="P69" s="30"/>
      <c r="Q69" s="30"/>
    </row>
    <row r="70" spans="14:17" ht="12.75">
      <c r="N70" s="295"/>
      <c r="O70" s="30"/>
      <c r="P70" s="30"/>
      <c r="Q70" s="30"/>
    </row>
    <row r="71" spans="14:17" ht="12.75">
      <c r="N71" s="295"/>
      <c r="O71" s="30"/>
      <c r="P71" s="30"/>
      <c r="Q71" s="30"/>
    </row>
    <row r="72" spans="14:17" ht="12.75">
      <c r="N72" s="298"/>
      <c r="O72" s="30"/>
      <c r="P72" s="30"/>
      <c r="Q72" s="30"/>
    </row>
    <row r="73" spans="14:17" ht="12.75">
      <c r="N73" s="295"/>
      <c r="O73" s="30"/>
      <c r="P73" s="30"/>
      <c r="Q73" s="30"/>
    </row>
    <row r="74" spans="14:17" ht="12.75">
      <c r="N74" s="295"/>
      <c r="O74" s="30"/>
      <c r="P74" s="30"/>
      <c r="Q74" s="30"/>
    </row>
    <row r="75" spans="14:17" ht="12.75">
      <c r="N75" s="298"/>
      <c r="O75" s="30"/>
      <c r="P75" s="30"/>
      <c r="Q75" s="30"/>
    </row>
    <row r="76" spans="14:17" ht="12.75">
      <c r="N76" s="295"/>
      <c r="O76" s="30"/>
      <c r="P76" s="30"/>
      <c r="Q76" s="30"/>
    </row>
    <row r="77" spans="14:17" ht="12.75">
      <c r="N77" s="295"/>
      <c r="O77" s="30"/>
      <c r="P77" s="30"/>
      <c r="Q77" s="30"/>
    </row>
    <row r="78" spans="14:17" ht="12.75">
      <c r="N78" s="298"/>
      <c r="O78" s="30"/>
      <c r="P78" s="30"/>
      <c r="Q78" s="30"/>
    </row>
    <row r="79" spans="14:17" ht="12.75">
      <c r="N79" s="295"/>
      <c r="O79" s="30"/>
      <c r="P79" s="30"/>
      <c r="Q79" s="30"/>
    </row>
    <row r="80" spans="14:17" ht="12.75">
      <c r="N80" s="295"/>
      <c r="O80" s="30"/>
      <c r="P80" s="30"/>
      <c r="Q80" s="30"/>
    </row>
    <row r="81" spans="14:17" ht="12.75">
      <c r="N81" s="298"/>
      <c r="O81" s="30"/>
      <c r="P81" s="30"/>
      <c r="Q81" s="30"/>
    </row>
    <row r="82" spans="14:17" ht="12.75">
      <c r="N82" s="295"/>
      <c r="O82" s="30"/>
      <c r="P82" s="30"/>
      <c r="Q82" s="30"/>
    </row>
    <row r="83" spans="14:17" ht="12.75">
      <c r="N83" s="295"/>
      <c r="O83" s="30"/>
      <c r="P83" s="30"/>
      <c r="Q83" s="30"/>
    </row>
    <row r="84" spans="14:17" ht="12.75">
      <c r="N84" s="298"/>
      <c r="O84" s="30"/>
      <c r="P84" s="30"/>
      <c r="Q84" s="30"/>
    </row>
    <row r="85" spans="14:17" ht="12.75">
      <c r="N85" s="295"/>
      <c r="O85" s="30"/>
      <c r="P85" s="30"/>
      <c r="Q85" s="30"/>
    </row>
    <row r="86" spans="14:17" ht="12.75">
      <c r="N86" s="295"/>
      <c r="O86" s="30"/>
      <c r="P86" s="30"/>
      <c r="Q86" s="30"/>
    </row>
    <row r="87" spans="14:17" ht="12.75">
      <c r="N87" s="298"/>
      <c r="O87" s="30"/>
      <c r="P87" s="30"/>
      <c r="Q87" s="30"/>
    </row>
    <row r="88" spans="14:17" ht="12.75">
      <c r="N88" s="295"/>
      <c r="O88" s="30"/>
      <c r="P88" s="30"/>
      <c r="Q88" s="30"/>
    </row>
    <row r="89" spans="14:17" ht="12.75">
      <c r="N89" s="295"/>
      <c r="O89" s="30"/>
      <c r="P89" s="30"/>
      <c r="Q89" s="30"/>
    </row>
    <row r="90" spans="14:17" ht="12.75">
      <c r="N90" s="298"/>
      <c r="O90" s="30"/>
      <c r="P90" s="30"/>
      <c r="Q90" s="30"/>
    </row>
    <row r="91" spans="14:17" ht="12.75">
      <c r="N91" s="295"/>
      <c r="O91" s="30"/>
      <c r="P91" s="30"/>
      <c r="Q91" s="30"/>
    </row>
    <row r="92" spans="14:17" ht="12.75">
      <c r="N92" s="295"/>
      <c r="O92" s="30"/>
      <c r="P92" s="30"/>
      <c r="Q92" s="30"/>
    </row>
    <row r="93" spans="14:17" ht="12.75">
      <c r="N93" s="298"/>
      <c r="O93" s="30"/>
      <c r="P93" s="30"/>
      <c r="Q93" s="30"/>
    </row>
    <row r="94" spans="14:17" ht="12.75">
      <c r="N94" s="295"/>
      <c r="O94" s="30"/>
      <c r="P94" s="30"/>
      <c r="Q94" s="30"/>
    </row>
    <row r="95" spans="14:17" ht="12.75">
      <c r="N95" s="295"/>
      <c r="O95" s="30"/>
      <c r="P95" s="30"/>
      <c r="Q95" s="30"/>
    </row>
    <row r="96" spans="14:17" ht="12.75">
      <c r="N96" s="298"/>
      <c r="O96" s="30"/>
      <c r="P96" s="30"/>
      <c r="Q96" s="30"/>
    </row>
    <row r="97" spans="14:17" ht="12.75">
      <c r="N97" s="295"/>
      <c r="O97" s="30"/>
      <c r="P97" s="30"/>
      <c r="Q97" s="30"/>
    </row>
    <row r="98" spans="14:17" ht="12.75">
      <c r="N98" s="295"/>
      <c r="O98" s="30"/>
      <c r="P98" s="30"/>
      <c r="Q98" s="30"/>
    </row>
    <row r="99" spans="14:17" ht="12.75">
      <c r="N99" s="298"/>
      <c r="O99" s="30"/>
      <c r="P99" s="30"/>
      <c r="Q99" s="30"/>
    </row>
    <row r="100" spans="14:17" ht="12.75">
      <c r="N100" s="295"/>
      <c r="O100" s="30"/>
      <c r="P100" s="30"/>
      <c r="Q100" s="30"/>
    </row>
    <row r="101" spans="14:17" ht="12.75">
      <c r="N101" s="295"/>
      <c r="O101" s="30"/>
      <c r="P101" s="30"/>
      <c r="Q101" s="30"/>
    </row>
    <row r="102" spans="14:17" ht="12.75">
      <c r="N102" s="298"/>
      <c r="O102" s="30"/>
      <c r="P102" s="30"/>
      <c r="Q102" s="30"/>
    </row>
    <row r="103" spans="14:17" ht="12.75">
      <c r="N103" s="295"/>
      <c r="O103" s="30"/>
      <c r="P103" s="30"/>
      <c r="Q103" s="30"/>
    </row>
    <row r="104" spans="14:17" ht="12.75">
      <c r="N104" s="295"/>
      <c r="O104" s="30"/>
      <c r="P104" s="30"/>
      <c r="Q104" s="30"/>
    </row>
    <row r="105" spans="14:17" ht="12.75">
      <c r="N105" s="298"/>
      <c r="O105" s="30"/>
      <c r="P105" s="30"/>
      <c r="Q105" s="30"/>
    </row>
    <row r="106" spans="14:17" ht="12.75">
      <c r="N106" s="295"/>
      <c r="O106" s="30"/>
      <c r="P106" s="30"/>
      <c r="Q106" s="30"/>
    </row>
    <row r="107" spans="14:17" ht="12.75">
      <c r="N107" s="295"/>
      <c r="O107" s="30"/>
      <c r="P107" s="30"/>
      <c r="Q107" s="30"/>
    </row>
    <row r="108" spans="14:17" ht="12.75">
      <c r="N108" s="298"/>
      <c r="O108" s="30"/>
      <c r="P108" s="30"/>
      <c r="Q108" s="30"/>
    </row>
    <row r="109" spans="14:17" ht="12.75">
      <c r="N109" s="295"/>
      <c r="O109" s="30"/>
      <c r="P109" s="30"/>
      <c r="Q109" s="30"/>
    </row>
    <row r="110" spans="14:17" ht="12.75">
      <c r="N110" s="295"/>
      <c r="O110" s="30"/>
      <c r="P110" s="30"/>
      <c r="Q110" s="30"/>
    </row>
    <row r="111" spans="14:17" ht="12.75">
      <c r="N111" s="298"/>
      <c r="O111" s="30"/>
      <c r="P111" s="30"/>
      <c r="Q111" s="30"/>
    </row>
    <row r="112" spans="14:17" ht="12.75">
      <c r="N112" s="295"/>
      <c r="O112" s="30"/>
      <c r="P112" s="30"/>
      <c r="Q112" s="30"/>
    </row>
    <row r="113" spans="14:17" ht="12.75">
      <c r="N113" s="295"/>
      <c r="O113" s="30"/>
      <c r="P113" s="30"/>
      <c r="Q113" s="30"/>
    </row>
    <row r="114" spans="14:17" ht="12.75">
      <c r="N114" s="298"/>
      <c r="O114" s="30"/>
      <c r="P114" s="30"/>
      <c r="Q114" s="30"/>
    </row>
    <row r="115" spans="14:17" ht="12.75">
      <c r="N115" s="295"/>
      <c r="O115" s="30"/>
      <c r="P115" s="30"/>
      <c r="Q115" s="30"/>
    </row>
    <row r="116" spans="14:17" ht="12.75">
      <c r="N116" s="295"/>
      <c r="O116" s="30"/>
      <c r="P116" s="30"/>
      <c r="Q116" s="30"/>
    </row>
    <row r="117" spans="14:17" ht="12.75">
      <c r="N117" s="298"/>
      <c r="O117" s="30"/>
      <c r="P117" s="30"/>
      <c r="Q117" s="30"/>
    </row>
    <row r="118" spans="14:17" ht="12.75">
      <c r="N118" s="295"/>
      <c r="O118" s="30"/>
      <c r="P118" s="30"/>
      <c r="Q118" s="30"/>
    </row>
    <row r="119" spans="14:17" ht="12.75">
      <c r="N119" s="295"/>
      <c r="O119" s="30"/>
      <c r="P119" s="30"/>
      <c r="Q119" s="30"/>
    </row>
    <row r="120" spans="14:17" ht="12.75">
      <c r="N120" s="298"/>
      <c r="O120" s="30"/>
      <c r="P120" s="30"/>
      <c r="Q120" s="30"/>
    </row>
    <row r="121" spans="14:17" ht="12.75">
      <c r="N121" s="295"/>
      <c r="O121" s="30"/>
      <c r="P121" s="30"/>
      <c r="Q121" s="30"/>
    </row>
    <row r="122" spans="14:17" ht="12.75">
      <c r="N122" s="295"/>
      <c r="O122" s="30"/>
      <c r="P122" s="30"/>
      <c r="Q122" s="30"/>
    </row>
    <row r="123" spans="14:17" ht="12.75">
      <c r="N123" s="30"/>
      <c r="O123" s="30"/>
      <c r="P123" s="30"/>
      <c r="Q123" s="30"/>
    </row>
    <row r="124" spans="14:17" ht="12.75">
      <c r="N124" s="63"/>
      <c r="O124" s="30"/>
      <c r="P124" s="30"/>
      <c r="Q124" s="30"/>
    </row>
    <row r="125" spans="14:17" ht="12.75">
      <c r="N125" s="30"/>
      <c r="O125" s="30"/>
      <c r="P125" s="30"/>
      <c r="Q125" s="30"/>
    </row>
    <row r="126" spans="14:17" ht="12.75">
      <c r="N126" s="30"/>
      <c r="O126" s="30"/>
      <c r="P126" s="30"/>
      <c r="Q126" s="30"/>
    </row>
    <row r="127" spans="14:17" ht="12.75">
      <c r="N127" s="30"/>
      <c r="O127" s="30"/>
      <c r="P127" s="30"/>
      <c r="Q127" s="30"/>
    </row>
    <row r="128" spans="14:17" ht="12.75">
      <c r="N128" s="30"/>
      <c r="O128" s="30"/>
      <c r="P128" s="30"/>
      <c r="Q128" s="30"/>
    </row>
    <row r="129" spans="14:17" ht="12.75">
      <c r="N129" s="30"/>
      <c r="O129" s="30"/>
      <c r="P129" s="30"/>
      <c r="Q129" s="30"/>
    </row>
    <row r="130" spans="14:17" ht="12.75">
      <c r="N130" s="30"/>
      <c r="O130" s="30"/>
      <c r="P130" s="30"/>
      <c r="Q130" s="30"/>
    </row>
    <row r="131" spans="14:17" ht="12.75">
      <c r="N131" s="30"/>
      <c r="O131" s="30"/>
      <c r="P131" s="30"/>
      <c r="Q131" s="30"/>
    </row>
  </sheetData>
  <printOptions horizontalCentered="1" verticalCentered="1"/>
  <pageMargins left="0.5" right="0.5" top="1" bottom="1" header="0.5" footer="0.5"/>
  <pageSetup fitToHeight="1" fitToWidth="1" horizontalDpi="600" verticalDpi="600" orientation="portrait" scale="78"/>
  <headerFooter alignWithMargins="0"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N49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19.140625" style="0" bestFit="1" customWidth="1"/>
    <col min="4" max="4" width="0.85546875" style="0" customWidth="1"/>
    <col min="5" max="5" width="10.140625" style="0" bestFit="1" customWidth="1"/>
    <col min="6" max="6" width="8.8515625" style="0" customWidth="1"/>
    <col min="7" max="7" width="10.421875" style="0" bestFit="1" customWidth="1"/>
    <col min="8" max="8" width="10.421875" style="0" customWidth="1"/>
    <col min="9" max="9" width="10.7109375" style="0" customWidth="1"/>
    <col min="10" max="16384" width="8.8515625" style="0" customWidth="1"/>
  </cols>
  <sheetData>
    <row r="1" spans="2:9" ht="15">
      <c r="B1" s="507" t="s">
        <v>101</v>
      </c>
      <c r="C1" s="508"/>
      <c r="D1" s="508"/>
      <c r="E1" s="508"/>
      <c r="F1" s="509"/>
      <c r="G1" s="509"/>
      <c r="H1" s="102"/>
      <c r="I1" s="27"/>
    </row>
    <row r="2" spans="2:9" ht="15">
      <c r="B2" s="393"/>
      <c r="C2" s="102"/>
      <c r="D2" s="102"/>
      <c r="E2" s="102"/>
      <c r="F2" s="27"/>
      <c r="G2" s="27"/>
      <c r="H2" s="27"/>
      <c r="I2" s="27"/>
    </row>
    <row r="3" spans="2:9" ht="15">
      <c r="B3" s="393"/>
      <c r="C3" s="102"/>
      <c r="D3" s="102"/>
      <c r="E3" s="102"/>
      <c r="F3" s="27"/>
      <c r="G3" s="27"/>
      <c r="H3" s="27"/>
      <c r="I3" s="27"/>
    </row>
    <row r="4" spans="2:9" ht="15">
      <c r="B4" s="56"/>
      <c r="C4" s="27"/>
      <c r="D4" s="27"/>
      <c r="E4" s="505" t="s">
        <v>579</v>
      </c>
      <c r="F4" s="506"/>
      <c r="G4" s="423" t="s">
        <v>252</v>
      </c>
      <c r="H4" s="424" t="s">
        <v>301</v>
      </c>
      <c r="I4" s="422" t="s">
        <v>417</v>
      </c>
    </row>
    <row r="5" spans="2:9" ht="15.75">
      <c r="B5" s="56"/>
      <c r="C5" s="27"/>
      <c r="D5" s="27"/>
      <c r="E5" s="425" t="s">
        <v>184</v>
      </c>
      <c r="F5" s="426" t="s">
        <v>416</v>
      </c>
      <c r="G5" s="427" t="s">
        <v>184</v>
      </c>
      <c r="H5" s="428" t="s">
        <v>295</v>
      </c>
      <c r="I5" s="429" t="s">
        <v>418</v>
      </c>
    </row>
    <row r="6" spans="2:9" ht="15.75">
      <c r="B6" s="56" t="s">
        <v>518</v>
      </c>
      <c r="C6" s="27" t="s">
        <v>519</v>
      </c>
      <c r="D6" s="27"/>
      <c r="E6" s="425" t="s">
        <v>185</v>
      </c>
      <c r="F6" s="426"/>
      <c r="G6" s="427" t="s">
        <v>185</v>
      </c>
      <c r="H6" s="427" t="s">
        <v>182</v>
      </c>
      <c r="I6" s="430" t="s">
        <v>419</v>
      </c>
    </row>
    <row r="7" spans="2:14" ht="19.5" thickBot="1">
      <c r="B7" s="409" t="s">
        <v>679</v>
      </c>
      <c r="C7" s="410" t="s">
        <v>680</v>
      </c>
      <c r="D7" s="410"/>
      <c r="E7" s="431" t="s">
        <v>871</v>
      </c>
      <c r="F7" s="432" t="s">
        <v>872</v>
      </c>
      <c r="G7" s="433" t="s">
        <v>871</v>
      </c>
      <c r="H7" s="433" t="s">
        <v>883</v>
      </c>
      <c r="I7" s="434" t="s">
        <v>873</v>
      </c>
      <c r="N7" s="30"/>
    </row>
    <row r="8" spans="2:9" ht="15.75" thickTop="1">
      <c r="B8" s="56">
        <v>1</v>
      </c>
      <c r="C8" s="27" t="s">
        <v>553</v>
      </c>
      <c r="D8" s="27"/>
      <c r="E8" s="435">
        <v>0.07533</v>
      </c>
      <c r="F8" s="411">
        <v>4.3</v>
      </c>
      <c r="G8" s="435">
        <v>0.0607</v>
      </c>
      <c r="H8" s="417">
        <v>36.9</v>
      </c>
      <c r="I8" s="436">
        <v>14.9</v>
      </c>
    </row>
    <row r="9" spans="2:9" ht="15">
      <c r="B9" s="56">
        <v>2</v>
      </c>
      <c r="C9" s="27" t="s">
        <v>555</v>
      </c>
      <c r="D9" s="27"/>
      <c r="E9" s="435">
        <v>0.119</v>
      </c>
      <c r="F9" s="411">
        <v>4.3</v>
      </c>
      <c r="G9" s="435">
        <v>0.0763</v>
      </c>
      <c r="H9" s="417">
        <v>35.5</v>
      </c>
      <c r="I9" s="436">
        <v>15.1</v>
      </c>
    </row>
    <row r="10" spans="2:9" ht="15">
      <c r="B10" s="56">
        <v>3</v>
      </c>
      <c r="C10" s="437" t="s">
        <v>491</v>
      </c>
      <c r="D10" s="27"/>
      <c r="E10" s="435">
        <v>0.09667</v>
      </c>
      <c r="F10" s="411">
        <v>3.9</v>
      </c>
      <c r="G10" s="435">
        <v>0.0823</v>
      </c>
      <c r="H10" s="417">
        <v>37.9</v>
      </c>
      <c r="I10" s="436">
        <v>14.3</v>
      </c>
    </row>
    <row r="11" spans="2:9" ht="15">
      <c r="B11" s="412">
        <v>4</v>
      </c>
      <c r="C11" s="438" t="s">
        <v>659</v>
      </c>
      <c r="D11" s="439"/>
      <c r="E11" s="440">
        <v>0.20133</v>
      </c>
      <c r="F11" s="413">
        <v>4.6</v>
      </c>
      <c r="G11" s="440">
        <v>0.1777</v>
      </c>
      <c r="H11" s="413">
        <v>35</v>
      </c>
      <c r="I11" s="441">
        <v>16</v>
      </c>
    </row>
    <row r="12" spans="2:9" ht="15">
      <c r="B12" s="56">
        <v>5</v>
      </c>
      <c r="C12" s="442" t="s">
        <v>660</v>
      </c>
      <c r="D12" s="27"/>
      <c r="E12" s="435">
        <v>0.09433</v>
      </c>
      <c r="F12" s="411">
        <v>4.7</v>
      </c>
      <c r="G12" s="435">
        <v>0.0893</v>
      </c>
      <c r="H12" s="417">
        <v>36.2</v>
      </c>
      <c r="I12" s="436">
        <v>15.4</v>
      </c>
    </row>
    <row r="13" spans="2:9" ht="15">
      <c r="B13" s="56">
        <v>6</v>
      </c>
      <c r="C13" s="442" t="s">
        <v>481</v>
      </c>
      <c r="D13" s="27"/>
      <c r="E13" s="435">
        <v>0.09067</v>
      </c>
      <c r="F13" s="411">
        <v>5.7</v>
      </c>
      <c r="G13" s="435">
        <v>0.101</v>
      </c>
      <c r="H13" s="417">
        <v>36.6</v>
      </c>
      <c r="I13" s="436">
        <v>14.5</v>
      </c>
    </row>
    <row r="14" spans="2:9" ht="15">
      <c r="B14" s="56">
        <v>7</v>
      </c>
      <c r="C14" s="416" t="s">
        <v>791</v>
      </c>
      <c r="D14" s="27"/>
      <c r="E14" s="435">
        <v>0.103</v>
      </c>
      <c r="F14" s="411">
        <v>4</v>
      </c>
      <c r="G14" s="435">
        <v>0.0563</v>
      </c>
      <c r="H14" s="417">
        <v>35.2</v>
      </c>
      <c r="I14" s="436">
        <v>14.2</v>
      </c>
    </row>
    <row r="15" spans="2:9" ht="15">
      <c r="B15" s="412">
        <v>8</v>
      </c>
      <c r="C15" s="439" t="s">
        <v>793</v>
      </c>
      <c r="D15" s="439"/>
      <c r="E15" s="440">
        <v>0.11667</v>
      </c>
      <c r="F15" s="413">
        <v>3.9</v>
      </c>
      <c r="G15" s="440">
        <v>0.074</v>
      </c>
      <c r="H15" s="413">
        <v>35.6</v>
      </c>
      <c r="I15" s="441">
        <v>14.7</v>
      </c>
    </row>
    <row r="16" spans="2:9" ht="15">
      <c r="B16" s="56">
        <v>9</v>
      </c>
      <c r="C16" s="437" t="s">
        <v>492</v>
      </c>
      <c r="D16" s="27"/>
      <c r="E16" s="435">
        <v>0.22067</v>
      </c>
      <c r="F16" s="411">
        <v>5.6</v>
      </c>
      <c r="G16" s="435">
        <v>0.1613</v>
      </c>
      <c r="H16" s="417">
        <v>33.3</v>
      </c>
      <c r="I16" s="436">
        <v>16.5</v>
      </c>
    </row>
    <row r="17" spans="2:9" ht="15">
      <c r="B17" s="56">
        <v>10</v>
      </c>
      <c r="C17" s="442" t="s">
        <v>482</v>
      </c>
      <c r="D17" s="27"/>
      <c r="E17" s="435">
        <v>0.085</v>
      </c>
      <c r="F17" s="411">
        <v>4.9</v>
      </c>
      <c r="G17" s="435">
        <v>0.051</v>
      </c>
      <c r="H17" s="417">
        <v>34.2</v>
      </c>
      <c r="I17" s="436">
        <v>13.8</v>
      </c>
    </row>
    <row r="18" spans="2:9" ht="15">
      <c r="B18" s="56">
        <v>11</v>
      </c>
      <c r="C18" s="416" t="s">
        <v>796</v>
      </c>
      <c r="D18" s="27"/>
      <c r="E18" s="435">
        <v>0.08333</v>
      </c>
      <c r="F18" s="411">
        <v>5.1</v>
      </c>
      <c r="G18" s="435">
        <v>0.045</v>
      </c>
      <c r="H18" s="417">
        <v>37.9</v>
      </c>
      <c r="I18" s="436">
        <v>15.2</v>
      </c>
    </row>
    <row r="19" spans="2:9" ht="15">
      <c r="B19" s="412">
        <v>12</v>
      </c>
      <c r="C19" s="439" t="s">
        <v>798</v>
      </c>
      <c r="D19" s="439"/>
      <c r="E19" s="440">
        <v>0.047</v>
      </c>
      <c r="F19" s="413">
        <v>4.9</v>
      </c>
      <c r="G19" s="440">
        <v>0.0293</v>
      </c>
      <c r="H19" s="413">
        <v>37.1</v>
      </c>
      <c r="I19" s="441">
        <v>15.2</v>
      </c>
    </row>
    <row r="20" spans="2:9" ht="15">
      <c r="B20" s="56">
        <v>13</v>
      </c>
      <c r="C20" s="416" t="s">
        <v>799</v>
      </c>
      <c r="D20" s="27"/>
      <c r="E20" s="435">
        <v>0.08567</v>
      </c>
      <c r="F20" s="411">
        <v>5.1</v>
      </c>
      <c r="G20" s="435">
        <v>0.0483</v>
      </c>
      <c r="H20" s="417">
        <v>34.9</v>
      </c>
      <c r="I20" s="436">
        <v>14</v>
      </c>
    </row>
    <row r="21" spans="2:9" ht="15">
      <c r="B21" s="56">
        <v>14</v>
      </c>
      <c r="C21" s="437" t="s">
        <v>744</v>
      </c>
      <c r="D21" s="27"/>
      <c r="E21" s="435">
        <v>0.067</v>
      </c>
      <c r="F21" s="411">
        <v>5.1</v>
      </c>
      <c r="G21" s="435">
        <v>0.0547</v>
      </c>
      <c r="H21" s="417">
        <v>40.6</v>
      </c>
      <c r="I21" s="436">
        <v>15.7</v>
      </c>
    </row>
    <row r="22" spans="2:9" ht="15">
      <c r="B22" s="56">
        <v>15</v>
      </c>
      <c r="C22" s="443" t="s">
        <v>485</v>
      </c>
      <c r="D22" s="27"/>
      <c r="E22" s="435">
        <v>0.21633</v>
      </c>
      <c r="F22" s="411">
        <v>6.5</v>
      </c>
      <c r="G22" s="435">
        <v>0.214</v>
      </c>
      <c r="H22" s="417">
        <v>34.2</v>
      </c>
      <c r="I22" s="436">
        <v>14.3</v>
      </c>
    </row>
    <row r="23" spans="2:9" ht="15">
      <c r="B23" s="412">
        <v>16</v>
      </c>
      <c r="C23" s="444" t="s">
        <v>483</v>
      </c>
      <c r="D23" s="439"/>
      <c r="E23" s="440">
        <v>0.059</v>
      </c>
      <c r="F23" s="413">
        <v>5.9</v>
      </c>
      <c r="G23" s="440">
        <v>0.0593</v>
      </c>
      <c r="H23" s="413">
        <v>38.4</v>
      </c>
      <c r="I23" s="441">
        <v>13.5</v>
      </c>
    </row>
    <row r="24" spans="2:9" ht="15">
      <c r="B24" s="56">
        <v>17</v>
      </c>
      <c r="C24" s="443" t="s">
        <v>484</v>
      </c>
      <c r="D24" s="27"/>
      <c r="E24" s="435">
        <v>0.12167</v>
      </c>
      <c r="F24" s="411">
        <v>4.2</v>
      </c>
      <c r="G24" s="435">
        <v>0.0713</v>
      </c>
      <c r="H24" s="417">
        <v>34.4</v>
      </c>
      <c r="I24" s="436">
        <v>13.6</v>
      </c>
    </row>
    <row r="25" spans="2:9" ht="15">
      <c r="B25" s="56">
        <v>18</v>
      </c>
      <c r="C25" s="443" t="s">
        <v>801</v>
      </c>
      <c r="D25" s="27"/>
      <c r="E25" s="435">
        <v>0.07967</v>
      </c>
      <c r="F25" s="411">
        <v>7.4</v>
      </c>
      <c r="G25" s="435">
        <v>0.0807</v>
      </c>
      <c r="H25" s="417">
        <v>36.1</v>
      </c>
      <c r="I25" s="436">
        <v>14.3</v>
      </c>
    </row>
    <row r="26" spans="2:9" ht="15">
      <c r="B26" s="56">
        <v>19</v>
      </c>
      <c r="C26" s="442" t="s">
        <v>803</v>
      </c>
      <c r="D26" s="27"/>
      <c r="E26" s="435">
        <v>0.115</v>
      </c>
      <c r="F26" s="411">
        <v>6</v>
      </c>
      <c r="G26" s="435">
        <v>0.0707</v>
      </c>
      <c r="H26" s="417">
        <v>33</v>
      </c>
      <c r="I26" s="436">
        <v>15.7</v>
      </c>
    </row>
    <row r="27" spans="2:9" ht="15">
      <c r="B27" s="412">
        <v>20</v>
      </c>
      <c r="C27" s="438" t="s">
        <v>203</v>
      </c>
      <c r="D27" s="439"/>
      <c r="E27" s="440">
        <v>0.04367</v>
      </c>
      <c r="F27" s="413">
        <v>7</v>
      </c>
      <c r="G27" s="440">
        <v>0.0437</v>
      </c>
      <c r="H27" s="413">
        <v>44.9</v>
      </c>
      <c r="I27" s="441">
        <v>14.2</v>
      </c>
    </row>
    <row r="28" spans="2:9" ht="15">
      <c r="B28" s="56">
        <v>21</v>
      </c>
      <c r="C28" s="442" t="s">
        <v>205</v>
      </c>
      <c r="D28" s="27"/>
      <c r="E28" s="435">
        <v>0.03167</v>
      </c>
      <c r="F28" s="411">
        <v>4.8</v>
      </c>
      <c r="G28" s="435">
        <v>0.0263</v>
      </c>
      <c r="H28" s="417">
        <v>34.4</v>
      </c>
      <c r="I28" s="436">
        <v>13.5</v>
      </c>
    </row>
    <row r="29" spans="2:9" ht="15">
      <c r="B29" s="56">
        <v>22</v>
      </c>
      <c r="C29" s="437" t="s">
        <v>493</v>
      </c>
      <c r="D29" s="27"/>
      <c r="E29" s="435">
        <v>0.31</v>
      </c>
      <c r="F29" s="411">
        <v>6.6</v>
      </c>
      <c r="G29" s="435">
        <v>0.25</v>
      </c>
      <c r="H29" s="417">
        <v>36.1</v>
      </c>
      <c r="I29" s="436">
        <v>16</v>
      </c>
    </row>
    <row r="30" spans="2:9" ht="15">
      <c r="B30" s="56">
        <v>23</v>
      </c>
      <c r="C30" s="443" t="s">
        <v>486</v>
      </c>
      <c r="D30" s="27"/>
      <c r="E30" s="435">
        <v>0.10367</v>
      </c>
      <c r="F30" s="411">
        <v>8.7</v>
      </c>
      <c r="G30" s="435">
        <v>0.0847</v>
      </c>
      <c r="H30" s="417">
        <v>40.9</v>
      </c>
      <c r="I30" s="436">
        <v>14</v>
      </c>
    </row>
    <row r="31" spans="2:9" ht="15">
      <c r="B31" s="412">
        <v>24</v>
      </c>
      <c r="C31" s="444" t="s">
        <v>487</v>
      </c>
      <c r="D31" s="439"/>
      <c r="E31" s="440">
        <v>0.09533</v>
      </c>
      <c r="F31" s="413">
        <v>8.6</v>
      </c>
      <c r="G31" s="440">
        <v>0.1203</v>
      </c>
      <c r="H31" s="413">
        <v>38.1</v>
      </c>
      <c r="I31" s="441">
        <v>14.3</v>
      </c>
    </row>
    <row r="32" spans="2:9" ht="15">
      <c r="B32" s="56">
        <v>25</v>
      </c>
      <c r="C32" s="443" t="s">
        <v>488</v>
      </c>
      <c r="D32" s="27"/>
      <c r="E32" s="435">
        <v>0.06</v>
      </c>
      <c r="F32" s="411">
        <v>7.6</v>
      </c>
      <c r="G32" s="435">
        <v>0.0397</v>
      </c>
      <c r="H32" s="417">
        <v>33.2</v>
      </c>
      <c r="I32" s="436">
        <v>13</v>
      </c>
    </row>
    <row r="33" spans="2:9" ht="15">
      <c r="B33" s="56">
        <v>26</v>
      </c>
      <c r="C33" s="443" t="s">
        <v>489</v>
      </c>
      <c r="D33" s="27"/>
      <c r="E33" s="435">
        <v>0.08933</v>
      </c>
      <c r="F33" s="411">
        <v>8.4</v>
      </c>
      <c r="G33" s="435">
        <v>0.1617</v>
      </c>
      <c r="H33" s="417">
        <v>39.1</v>
      </c>
      <c r="I33" s="436">
        <v>14.8</v>
      </c>
    </row>
    <row r="34" spans="2:9" ht="15">
      <c r="B34" s="56">
        <v>27</v>
      </c>
      <c r="C34" s="416" t="s">
        <v>207</v>
      </c>
      <c r="D34" s="27"/>
      <c r="E34" s="435">
        <v>0.163</v>
      </c>
      <c r="F34" s="411">
        <v>7.3</v>
      </c>
      <c r="G34" s="435">
        <v>0.142</v>
      </c>
      <c r="H34" s="417">
        <v>38.5</v>
      </c>
      <c r="I34" s="436">
        <v>14.3</v>
      </c>
    </row>
    <row r="35" spans="2:9" ht="15">
      <c r="B35" s="412">
        <v>28</v>
      </c>
      <c r="C35" s="439" t="s">
        <v>315</v>
      </c>
      <c r="D35" s="439"/>
      <c r="E35" s="440">
        <v>0.12667</v>
      </c>
      <c r="F35" s="413">
        <v>6.9</v>
      </c>
      <c r="G35" s="440">
        <v>0.1343</v>
      </c>
      <c r="H35" s="413">
        <v>37.6</v>
      </c>
      <c r="I35" s="441">
        <v>13.6</v>
      </c>
    </row>
    <row r="36" spans="2:9" ht="15">
      <c r="B36" s="56">
        <v>29</v>
      </c>
      <c r="C36" s="437" t="s">
        <v>494</v>
      </c>
      <c r="D36" s="27"/>
      <c r="E36" s="435">
        <v>0.11867</v>
      </c>
      <c r="F36" s="411">
        <v>7.3</v>
      </c>
      <c r="G36" s="435">
        <v>0.0917</v>
      </c>
      <c r="H36" s="417">
        <v>35.7</v>
      </c>
      <c r="I36" s="436">
        <v>14.7</v>
      </c>
    </row>
    <row r="37" spans="2:9" ht="15">
      <c r="B37" s="56">
        <v>30</v>
      </c>
      <c r="C37" s="443" t="s">
        <v>490</v>
      </c>
      <c r="D37" s="27"/>
      <c r="E37" s="435">
        <v>0.053</v>
      </c>
      <c r="F37" s="411">
        <v>4.3</v>
      </c>
      <c r="G37" s="435">
        <v>0.0243</v>
      </c>
      <c r="H37" s="417">
        <v>39</v>
      </c>
      <c r="I37" s="436">
        <v>14</v>
      </c>
    </row>
    <row r="38" spans="2:9" ht="15">
      <c r="B38" s="56">
        <v>31</v>
      </c>
      <c r="C38" s="416" t="s">
        <v>317</v>
      </c>
      <c r="D38" s="27"/>
      <c r="E38" s="435">
        <v>0.068</v>
      </c>
      <c r="F38" s="411">
        <v>4.8</v>
      </c>
      <c r="G38" s="435">
        <v>0.034</v>
      </c>
      <c r="H38" s="417">
        <v>43.6</v>
      </c>
      <c r="I38" s="436">
        <v>13.6</v>
      </c>
    </row>
    <row r="39" spans="2:9" ht="15">
      <c r="B39" s="412">
        <v>32</v>
      </c>
      <c r="C39" s="439" t="s">
        <v>347</v>
      </c>
      <c r="D39" s="439"/>
      <c r="E39" s="440">
        <v>0.07733</v>
      </c>
      <c r="F39" s="413">
        <v>5</v>
      </c>
      <c r="G39" s="440">
        <v>0.043</v>
      </c>
      <c r="H39" s="413">
        <v>43</v>
      </c>
      <c r="I39" s="441">
        <v>13.8</v>
      </c>
    </row>
    <row r="40" spans="2:9" ht="15">
      <c r="B40" s="56">
        <v>33</v>
      </c>
      <c r="C40" s="27" t="s">
        <v>166</v>
      </c>
      <c r="D40" s="27"/>
      <c r="E40" s="435">
        <v>0.07067</v>
      </c>
      <c r="F40" s="411">
        <v>7</v>
      </c>
      <c r="G40" s="435">
        <v>0.0567</v>
      </c>
      <c r="H40" s="417">
        <v>38.8</v>
      </c>
      <c r="I40" s="436">
        <v>15.4</v>
      </c>
    </row>
    <row r="41" spans="2:9" ht="15">
      <c r="B41" s="56">
        <v>34</v>
      </c>
      <c r="C41" s="416" t="s">
        <v>160</v>
      </c>
      <c r="D41" s="27"/>
      <c r="E41" s="435">
        <v>0.105</v>
      </c>
      <c r="F41" s="411">
        <v>6.9</v>
      </c>
      <c r="G41" s="435">
        <v>0.0813</v>
      </c>
      <c r="H41" s="417">
        <v>39.2</v>
      </c>
      <c r="I41" s="436">
        <v>14.3</v>
      </c>
    </row>
    <row r="42" spans="2:9" ht="15">
      <c r="B42" s="415">
        <v>35</v>
      </c>
      <c r="C42" s="416" t="s">
        <v>496</v>
      </c>
      <c r="D42" s="27"/>
      <c r="E42" s="435">
        <v>0.08567</v>
      </c>
      <c r="F42" s="411">
        <v>7.1</v>
      </c>
      <c r="G42" s="435">
        <v>0.0817</v>
      </c>
      <c r="H42" s="417">
        <v>39.6</v>
      </c>
      <c r="I42" s="436">
        <v>15.2</v>
      </c>
    </row>
    <row r="43" spans="2:9" ht="15.75" thickBot="1">
      <c r="B43" s="445">
        <v>36</v>
      </c>
      <c r="C43" s="410" t="s">
        <v>495</v>
      </c>
      <c r="D43" s="410"/>
      <c r="E43" s="446">
        <v>0.09767</v>
      </c>
      <c r="F43" s="414">
        <v>6.3</v>
      </c>
      <c r="G43" s="446">
        <v>0.075</v>
      </c>
      <c r="H43" s="414">
        <v>40.5</v>
      </c>
      <c r="I43" s="447">
        <v>14.3</v>
      </c>
    </row>
    <row r="44" spans="2:9" ht="15.75" thickTop="1">
      <c r="B44" s="411"/>
      <c r="C44" s="416"/>
      <c r="D44" s="27"/>
      <c r="E44" s="448"/>
      <c r="F44" s="449"/>
      <c r="G44" s="27"/>
      <c r="H44" s="27"/>
      <c r="I44" s="27"/>
    </row>
    <row r="45" spans="2:9" ht="15">
      <c r="B45" s="415"/>
      <c r="C45" s="450" t="s">
        <v>861</v>
      </c>
      <c r="D45" s="27"/>
      <c r="E45" s="451">
        <f>AVERAGE(E8:E43)</f>
        <v>0.10490805555555553</v>
      </c>
      <c r="F45" s="417">
        <f>AVERAGE(F8:F43)</f>
        <v>5.85277777777778</v>
      </c>
      <c r="G45" s="451">
        <f>AVERAGE(G8:G43)</f>
        <v>0.08593333333333336</v>
      </c>
      <c r="H45" s="417">
        <f>AVERAGE(H8:H43)</f>
        <v>37.36666666666666</v>
      </c>
      <c r="I45" s="417">
        <f>AVERAGE(I8:I43)</f>
        <v>14.552777777777777</v>
      </c>
    </row>
    <row r="46" spans="2:9" ht="15">
      <c r="B46" s="27"/>
      <c r="C46" s="27"/>
      <c r="D46" s="27"/>
      <c r="E46" s="27"/>
      <c r="F46" s="27"/>
      <c r="G46" s="27"/>
      <c r="H46" s="27"/>
      <c r="I46" s="27"/>
    </row>
    <row r="47" spans="2:9" ht="18">
      <c r="B47" s="452" t="s">
        <v>874</v>
      </c>
      <c r="C47" s="27"/>
      <c r="D47" s="27"/>
      <c r="E47" s="27"/>
      <c r="F47" s="27"/>
      <c r="G47" s="27"/>
      <c r="H47" s="27"/>
      <c r="I47" s="27"/>
    </row>
    <row r="48" spans="2:9" ht="18">
      <c r="B48" s="452" t="s">
        <v>875</v>
      </c>
      <c r="C48" s="27"/>
      <c r="D48" s="27"/>
      <c r="E48" s="27"/>
      <c r="F48" s="27"/>
      <c r="G48" s="27"/>
      <c r="H48" s="27"/>
      <c r="I48" s="27"/>
    </row>
    <row r="49" spans="2:9" ht="18">
      <c r="B49" s="452" t="s">
        <v>876</v>
      </c>
      <c r="C49" s="27"/>
      <c r="D49" s="27"/>
      <c r="E49" s="27"/>
      <c r="F49" s="27"/>
      <c r="G49" s="27"/>
      <c r="H49" s="27"/>
      <c r="I49" s="27"/>
    </row>
  </sheetData>
  <mergeCells count="2">
    <mergeCell ref="E4:F4"/>
    <mergeCell ref="B1:G1"/>
  </mergeCells>
  <printOptions/>
  <pageMargins left="0.75" right="0.75" top="1" bottom="1" header="0.5" footer="0.5"/>
  <pageSetup horizontalDpi="600" verticalDpi="600" orientation="portrait" scale="79"/>
  <headerFooter alignWithMargins="0">
    <oddFooter>&amp;R31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A1" sqref="A1"/>
    </sheetView>
  </sheetViews>
  <sheetFormatPr defaultColWidth="11.00390625" defaultRowHeight="12.75"/>
  <cols>
    <col min="1" max="1" width="11.421875" style="0" customWidth="1"/>
    <col min="2" max="2" width="1.1484375" style="0" customWidth="1"/>
    <col min="3" max="3" width="17.8515625" style="0" bestFit="1" customWidth="1"/>
    <col min="4" max="4" width="11.421875" style="0" customWidth="1"/>
    <col min="5" max="13" width="9.8515625" style="0" customWidth="1"/>
    <col min="14" max="14" width="10.140625" style="0" customWidth="1"/>
    <col min="15" max="16384" width="11.421875" style="0" customWidth="1"/>
  </cols>
  <sheetData>
    <row r="1" ht="15">
      <c r="A1" s="27" t="s">
        <v>79</v>
      </c>
    </row>
    <row r="2" ht="12.75">
      <c r="O2" s="30"/>
    </row>
    <row r="3" spans="1:15" ht="14.25">
      <c r="A3" s="10" t="s">
        <v>518</v>
      </c>
      <c r="B3" s="10"/>
      <c r="C3" s="8" t="s">
        <v>519</v>
      </c>
      <c r="D3" s="10" t="s">
        <v>568</v>
      </c>
      <c r="E3" s="15" t="s">
        <v>520</v>
      </c>
      <c r="F3" s="135" t="s">
        <v>242</v>
      </c>
      <c r="G3" s="135" t="s">
        <v>590</v>
      </c>
      <c r="H3" s="135" t="s">
        <v>593</v>
      </c>
      <c r="I3" s="135" t="s">
        <v>595</v>
      </c>
      <c r="J3" s="366" t="s">
        <v>594</v>
      </c>
      <c r="K3" s="366" t="s">
        <v>591</v>
      </c>
      <c r="L3" s="366" t="s">
        <v>596</v>
      </c>
      <c r="M3" s="94" t="s">
        <v>597</v>
      </c>
      <c r="N3" s="94" t="s">
        <v>602</v>
      </c>
      <c r="O3" s="65"/>
    </row>
    <row r="4" spans="1:15" ht="12.75">
      <c r="A4" s="35" t="s">
        <v>679</v>
      </c>
      <c r="B4" s="35"/>
      <c r="C4" s="70" t="s">
        <v>680</v>
      </c>
      <c r="D4" s="35" t="s">
        <v>599</v>
      </c>
      <c r="E4" s="36" t="s">
        <v>559</v>
      </c>
      <c r="F4" s="121" t="s">
        <v>561</v>
      </c>
      <c r="G4" s="121" t="s">
        <v>743</v>
      </c>
      <c r="H4" s="121" t="s">
        <v>455</v>
      </c>
      <c r="I4" s="299" t="s">
        <v>456</v>
      </c>
      <c r="J4" s="121" t="s">
        <v>456</v>
      </c>
      <c r="K4" s="365" t="s">
        <v>564</v>
      </c>
      <c r="L4" s="121" t="s">
        <v>457</v>
      </c>
      <c r="M4" s="36" t="s">
        <v>458</v>
      </c>
      <c r="N4" s="36" t="s">
        <v>770</v>
      </c>
      <c r="O4" s="65"/>
    </row>
    <row r="5" spans="1:15" ht="12.75">
      <c r="A5" s="1">
        <v>1</v>
      </c>
      <c r="B5" s="1"/>
      <c r="C5" t="s">
        <v>553</v>
      </c>
      <c r="D5" s="15">
        <f aca="true" t="shared" si="0" ref="D5:D40">AVERAGE(F5:N5)</f>
        <v>110.13210685943612</v>
      </c>
      <c r="E5" s="1">
        <v>12</v>
      </c>
      <c r="F5" s="15">
        <v>93.8</v>
      </c>
      <c r="G5" s="15">
        <v>106.375</v>
      </c>
      <c r="H5" s="15">
        <v>90.2</v>
      </c>
      <c r="I5" s="15">
        <v>151.875</v>
      </c>
      <c r="J5" s="15">
        <v>97.90736400000002</v>
      </c>
      <c r="K5" s="15">
        <v>151.8</v>
      </c>
      <c r="L5" s="15">
        <v>74.63159773492498</v>
      </c>
      <c r="M5" s="15">
        <v>98.6</v>
      </c>
      <c r="N5" s="15">
        <v>126</v>
      </c>
      <c r="O5" s="16"/>
    </row>
    <row r="6" spans="1:15" ht="12.75">
      <c r="A6" s="1">
        <v>2</v>
      </c>
      <c r="B6" s="1"/>
      <c r="C6" t="s">
        <v>555</v>
      </c>
      <c r="D6" s="15">
        <f t="shared" si="0"/>
        <v>107.02816877382406</v>
      </c>
      <c r="E6" s="1">
        <v>21</v>
      </c>
      <c r="F6" s="15">
        <v>103</v>
      </c>
      <c r="G6" s="15">
        <v>117.75</v>
      </c>
      <c r="H6" s="15">
        <v>99.6</v>
      </c>
      <c r="I6" s="15">
        <v>102.9</v>
      </c>
      <c r="J6" s="15">
        <v>94.59376866666666</v>
      </c>
      <c r="K6" s="15">
        <v>153.7</v>
      </c>
      <c r="L6" s="15">
        <v>72.30975029774997</v>
      </c>
      <c r="M6" s="15">
        <v>94.1</v>
      </c>
      <c r="N6" s="15">
        <v>125.3</v>
      </c>
      <c r="O6" s="16"/>
    </row>
    <row r="7" spans="1:15" ht="12.75">
      <c r="A7" s="1">
        <v>3</v>
      </c>
      <c r="B7" s="1"/>
      <c r="C7" t="s">
        <v>491</v>
      </c>
      <c r="D7" s="68">
        <f t="shared" si="0"/>
        <v>104.74798790260739</v>
      </c>
      <c r="E7" s="1">
        <v>24</v>
      </c>
      <c r="F7" s="15">
        <v>111.2</v>
      </c>
      <c r="G7" s="15">
        <v>69.9</v>
      </c>
      <c r="H7" s="15">
        <v>79.7</v>
      </c>
      <c r="I7" s="15">
        <v>130.725</v>
      </c>
      <c r="J7" s="15">
        <v>91.59277666666668</v>
      </c>
      <c r="K7" s="15">
        <v>165.8</v>
      </c>
      <c r="L7" s="15">
        <v>67.71411445679999</v>
      </c>
      <c r="M7" s="15">
        <v>99.3</v>
      </c>
      <c r="N7" s="15">
        <v>126.8</v>
      </c>
      <c r="O7" s="16"/>
    </row>
    <row r="8" spans="1:15" ht="12.75">
      <c r="A8" s="13">
        <v>4</v>
      </c>
      <c r="B8" s="13"/>
      <c r="C8" s="37" t="s">
        <v>659</v>
      </c>
      <c r="D8" s="379">
        <f t="shared" si="0"/>
        <v>109.12133443746944</v>
      </c>
      <c r="E8" s="13">
        <v>16</v>
      </c>
      <c r="F8" s="36">
        <v>109.2</v>
      </c>
      <c r="G8" s="36">
        <v>117.525</v>
      </c>
      <c r="H8" s="36">
        <v>93.9</v>
      </c>
      <c r="I8" s="36">
        <v>108.475</v>
      </c>
      <c r="J8" s="36">
        <v>96.96955400000002</v>
      </c>
      <c r="K8" s="36">
        <v>174.5</v>
      </c>
      <c r="L8" s="36">
        <v>74.62245593722498</v>
      </c>
      <c r="M8" s="36">
        <v>93.3</v>
      </c>
      <c r="N8" s="36">
        <v>113.6</v>
      </c>
      <c r="O8" s="16"/>
    </row>
    <row r="9" spans="1:15" ht="12.75">
      <c r="A9" s="1">
        <v>5</v>
      </c>
      <c r="B9" s="1"/>
      <c r="C9" t="s">
        <v>660</v>
      </c>
      <c r="D9" s="380">
        <f t="shared" si="0"/>
        <v>114.04728295323889</v>
      </c>
      <c r="E9" s="1">
        <v>8</v>
      </c>
      <c r="F9" s="15">
        <v>118.7</v>
      </c>
      <c r="G9" s="15">
        <v>116.925</v>
      </c>
      <c r="H9" s="15">
        <v>105</v>
      </c>
      <c r="I9" s="15">
        <v>144.8</v>
      </c>
      <c r="J9" s="15">
        <v>94.343686</v>
      </c>
      <c r="K9" s="15">
        <v>168.4</v>
      </c>
      <c r="L9" s="15">
        <v>63.25686057914997</v>
      </c>
      <c r="M9" s="15">
        <v>90.2</v>
      </c>
      <c r="N9" s="15">
        <v>124.8</v>
      </c>
      <c r="O9" s="16"/>
    </row>
    <row r="10" spans="1:15" ht="12.75">
      <c r="A10" s="1">
        <v>6</v>
      </c>
      <c r="B10" s="1"/>
      <c r="C10" t="s">
        <v>481</v>
      </c>
      <c r="D10" s="380">
        <f t="shared" si="0"/>
        <v>109.59282580156481</v>
      </c>
      <c r="E10" s="1">
        <v>15</v>
      </c>
      <c r="F10" s="15">
        <v>113.9</v>
      </c>
      <c r="G10" s="15">
        <v>103.325</v>
      </c>
      <c r="H10" s="15">
        <v>89.8</v>
      </c>
      <c r="I10" s="15">
        <v>110</v>
      </c>
      <c r="J10" s="15">
        <v>97.65728133333334</v>
      </c>
      <c r="K10" s="15">
        <v>170.6</v>
      </c>
      <c r="L10" s="15">
        <v>75.05315088074998</v>
      </c>
      <c r="M10" s="15">
        <v>95.9</v>
      </c>
      <c r="N10" s="15">
        <v>130.1</v>
      </c>
      <c r="O10" s="16"/>
    </row>
    <row r="11" spans="1:15" ht="12.75">
      <c r="A11" s="1">
        <v>7</v>
      </c>
      <c r="B11" s="1"/>
      <c r="C11" t="s">
        <v>791</v>
      </c>
      <c r="D11" s="16">
        <f t="shared" si="0"/>
        <v>115.92407818631574</v>
      </c>
      <c r="E11" s="1">
        <v>5</v>
      </c>
      <c r="F11" s="15">
        <v>118.7</v>
      </c>
      <c r="G11" s="15">
        <v>115.875</v>
      </c>
      <c r="H11" s="15">
        <v>95.4</v>
      </c>
      <c r="I11" s="15">
        <v>123.325</v>
      </c>
      <c r="J11" s="15">
        <v>105.84748866666666</v>
      </c>
      <c r="K11" s="15">
        <v>165.4</v>
      </c>
      <c r="L11" s="15">
        <v>78.26921501017499</v>
      </c>
      <c r="M11" s="15">
        <v>108.4</v>
      </c>
      <c r="N11" s="15">
        <v>132.1</v>
      </c>
      <c r="O11" s="16"/>
    </row>
    <row r="12" spans="1:15" ht="12.75">
      <c r="A12" s="13">
        <v>8</v>
      </c>
      <c r="B12" s="13"/>
      <c r="C12" s="37" t="s">
        <v>793</v>
      </c>
      <c r="D12" s="36">
        <f t="shared" si="0"/>
        <v>107.91229625703333</v>
      </c>
      <c r="E12" s="13">
        <v>20</v>
      </c>
      <c r="F12" s="36">
        <v>112.8</v>
      </c>
      <c r="G12" s="36">
        <v>89.7</v>
      </c>
      <c r="H12" s="36">
        <v>81.8</v>
      </c>
      <c r="I12" s="36">
        <v>145.725</v>
      </c>
      <c r="J12" s="36">
        <v>105.409844</v>
      </c>
      <c r="K12" s="36">
        <v>159.6</v>
      </c>
      <c r="L12" s="36">
        <v>60.5758223133</v>
      </c>
      <c r="M12" s="36">
        <v>95.8</v>
      </c>
      <c r="N12" s="36">
        <v>119.8</v>
      </c>
      <c r="O12" s="16"/>
    </row>
    <row r="13" spans="1:15" ht="12.75">
      <c r="A13" s="1">
        <v>9</v>
      </c>
      <c r="B13" s="1"/>
      <c r="C13" t="s">
        <v>492</v>
      </c>
      <c r="D13" s="68">
        <f t="shared" si="0"/>
        <v>87.55020992147871</v>
      </c>
      <c r="E13" s="12">
        <v>35</v>
      </c>
      <c r="F13" s="15">
        <v>101.1</v>
      </c>
      <c r="G13" s="15">
        <v>76.525</v>
      </c>
      <c r="H13" s="15">
        <v>72</v>
      </c>
      <c r="I13" s="15">
        <v>79.2</v>
      </c>
      <c r="J13" s="15">
        <v>65.77174133333334</v>
      </c>
      <c r="K13" s="15">
        <v>118.9</v>
      </c>
      <c r="L13" s="15">
        <v>85.25514795997499</v>
      </c>
      <c r="M13" s="15">
        <v>81.2</v>
      </c>
      <c r="N13" s="15">
        <v>108</v>
      </c>
      <c r="O13" s="16"/>
    </row>
    <row r="14" spans="1:15" ht="12.75">
      <c r="A14" s="1">
        <v>10</v>
      </c>
      <c r="B14" s="1"/>
      <c r="C14" t="s">
        <v>482</v>
      </c>
      <c r="D14" s="380">
        <f t="shared" si="0"/>
        <v>109.07628056478055</v>
      </c>
      <c r="E14" s="1">
        <v>17</v>
      </c>
      <c r="F14" s="15">
        <v>116</v>
      </c>
      <c r="G14" s="15">
        <v>89.75</v>
      </c>
      <c r="H14" s="15">
        <v>90.2</v>
      </c>
      <c r="I14" s="15">
        <v>111.875</v>
      </c>
      <c r="J14" s="15">
        <v>97.90736400000002</v>
      </c>
      <c r="K14" s="15">
        <v>162.7</v>
      </c>
      <c r="L14" s="15">
        <v>78.45416108302499</v>
      </c>
      <c r="M14" s="15">
        <v>105</v>
      </c>
      <c r="N14" s="15">
        <v>129.8</v>
      </c>
      <c r="O14" s="16"/>
    </row>
    <row r="15" spans="1:15" ht="12.75">
      <c r="A15" s="1">
        <v>11</v>
      </c>
      <c r="B15" s="1"/>
      <c r="C15" t="s">
        <v>796</v>
      </c>
      <c r="D15" s="16">
        <f t="shared" si="0"/>
        <v>113.4757660219602</v>
      </c>
      <c r="E15" s="1">
        <v>9</v>
      </c>
      <c r="F15" s="15">
        <v>110.8</v>
      </c>
      <c r="G15" s="15">
        <v>103.925</v>
      </c>
      <c r="H15" s="15">
        <v>92.6</v>
      </c>
      <c r="I15" s="15">
        <v>130.9</v>
      </c>
      <c r="J15" s="15">
        <v>110.16141466666666</v>
      </c>
      <c r="K15" s="15">
        <v>167.7</v>
      </c>
      <c r="L15" s="15">
        <v>74.79547953097499</v>
      </c>
      <c r="M15" s="15">
        <v>102.7</v>
      </c>
      <c r="N15" s="15">
        <v>127.7</v>
      </c>
      <c r="O15" s="16"/>
    </row>
    <row r="16" spans="1:15" ht="12.75">
      <c r="A16" s="13">
        <v>12</v>
      </c>
      <c r="B16" s="13"/>
      <c r="C16" s="37" t="s">
        <v>798</v>
      </c>
      <c r="D16" s="36">
        <f t="shared" si="0"/>
        <v>118.27712669645</v>
      </c>
      <c r="E16" s="13">
        <v>3</v>
      </c>
      <c r="F16" s="36">
        <v>120.8</v>
      </c>
      <c r="G16" s="36">
        <v>120.45</v>
      </c>
      <c r="H16" s="36">
        <v>86.6</v>
      </c>
      <c r="I16" s="36">
        <v>143.4</v>
      </c>
      <c r="J16" s="36">
        <v>108.410836</v>
      </c>
      <c r="K16" s="36">
        <v>160.7</v>
      </c>
      <c r="L16" s="36">
        <v>75.83330426804997</v>
      </c>
      <c r="M16" s="36">
        <v>105.3</v>
      </c>
      <c r="N16" s="36">
        <v>143</v>
      </c>
      <c r="O16" s="16"/>
    </row>
    <row r="17" spans="1:15" ht="12.75">
      <c r="A17" s="1">
        <v>13</v>
      </c>
      <c r="B17" s="1"/>
      <c r="C17" t="s">
        <v>799</v>
      </c>
      <c r="D17" s="16">
        <f t="shared" si="0"/>
        <v>117.41182781472314</v>
      </c>
      <c r="E17" s="1">
        <v>4</v>
      </c>
      <c r="F17" s="15">
        <v>120.4</v>
      </c>
      <c r="G17" s="15">
        <v>115.525</v>
      </c>
      <c r="H17" s="15">
        <v>90</v>
      </c>
      <c r="I17" s="15">
        <v>144.325</v>
      </c>
      <c r="J17" s="15">
        <v>104.03438933333332</v>
      </c>
      <c r="K17" s="15">
        <v>178.2</v>
      </c>
      <c r="L17" s="15">
        <v>76.92206099917499</v>
      </c>
      <c r="M17" s="15">
        <v>101.3</v>
      </c>
      <c r="N17" s="15">
        <v>126</v>
      </c>
      <c r="O17" s="16"/>
    </row>
    <row r="18" spans="1:15" ht="12.75">
      <c r="A18" s="1">
        <v>14</v>
      </c>
      <c r="B18" s="1"/>
      <c r="C18" t="s">
        <v>744</v>
      </c>
      <c r="D18" s="68">
        <f t="shared" si="0"/>
        <v>109.8092245461148</v>
      </c>
      <c r="E18" s="1">
        <v>14</v>
      </c>
      <c r="F18" s="15">
        <v>111</v>
      </c>
      <c r="G18" s="15">
        <v>84.35</v>
      </c>
      <c r="H18" s="15">
        <v>84</v>
      </c>
      <c r="I18" s="15">
        <v>146.3</v>
      </c>
      <c r="J18" s="15">
        <v>98.03240533333333</v>
      </c>
      <c r="K18" s="15">
        <v>162.4</v>
      </c>
      <c r="L18" s="15">
        <v>82.20061558169998</v>
      </c>
      <c r="M18" s="15">
        <v>90.9</v>
      </c>
      <c r="N18" s="15">
        <v>129.1</v>
      </c>
      <c r="O18" s="16"/>
    </row>
    <row r="19" spans="1:15" ht="12.75">
      <c r="A19" s="1">
        <v>15</v>
      </c>
      <c r="B19" s="1"/>
      <c r="C19" t="s">
        <v>485</v>
      </c>
      <c r="D19" s="65">
        <f t="shared" si="0"/>
        <v>105.68069514219908</v>
      </c>
      <c r="E19" s="1">
        <v>22</v>
      </c>
      <c r="F19" s="15">
        <v>110.8</v>
      </c>
      <c r="G19" s="15">
        <v>96.225</v>
      </c>
      <c r="H19" s="15">
        <v>79.5</v>
      </c>
      <c r="I19" s="15">
        <v>133.1</v>
      </c>
      <c r="J19" s="15">
        <v>95.15645466666668</v>
      </c>
      <c r="K19" s="15">
        <v>144</v>
      </c>
      <c r="L19" s="15">
        <v>71.24480161312498</v>
      </c>
      <c r="M19" s="15">
        <v>90.8</v>
      </c>
      <c r="N19" s="15">
        <v>130.3</v>
      </c>
      <c r="O19" s="16"/>
    </row>
    <row r="20" spans="1:15" ht="12.75">
      <c r="A20" s="13">
        <v>16</v>
      </c>
      <c r="B20" s="13"/>
      <c r="C20" s="37" t="s">
        <v>483</v>
      </c>
      <c r="D20" s="69">
        <f t="shared" si="0"/>
        <v>114.09615596529164</v>
      </c>
      <c r="E20" s="13">
        <v>7</v>
      </c>
      <c r="F20" s="36">
        <v>110.8</v>
      </c>
      <c r="G20" s="36">
        <v>95.925</v>
      </c>
      <c r="H20" s="36">
        <v>97.8</v>
      </c>
      <c r="I20" s="36">
        <v>163.6</v>
      </c>
      <c r="J20" s="36">
        <v>102.22129</v>
      </c>
      <c r="K20" s="36">
        <v>147.9</v>
      </c>
      <c r="L20" s="36">
        <v>77.91911368762499</v>
      </c>
      <c r="M20" s="36">
        <v>86.4</v>
      </c>
      <c r="N20" s="36">
        <v>144.3</v>
      </c>
      <c r="O20" s="16"/>
    </row>
    <row r="21" spans="1:15" ht="12.75">
      <c r="A21" s="1">
        <v>17</v>
      </c>
      <c r="B21" s="1"/>
      <c r="C21" t="s">
        <v>484</v>
      </c>
      <c r="D21" s="65">
        <f t="shared" si="0"/>
        <v>103.01064059108334</v>
      </c>
      <c r="E21" s="1">
        <v>28</v>
      </c>
      <c r="F21" s="94">
        <v>108</v>
      </c>
      <c r="G21" s="15">
        <v>85.45</v>
      </c>
      <c r="H21" s="15">
        <v>79.4</v>
      </c>
      <c r="I21" s="15">
        <v>111.6</v>
      </c>
      <c r="J21" s="15">
        <v>102.40885200000001</v>
      </c>
      <c r="K21" s="15">
        <v>141.4</v>
      </c>
      <c r="L21" s="15">
        <v>68.23691331974999</v>
      </c>
      <c r="M21" s="15">
        <v>108.7</v>
      </c>
      <c r="N21" s="15">
        <v>121.9</v>
      </c>
      <c r="O21" s="16"/>
    </row>
    <row r="22" spans="1:15" ht="12.75">
      <c r="A22" s="1">
        <v>18</v>
      </c>
      <c r="B22" s="1"/>
      <c r="C22" t="s">
        <v>801</v>
      </c>
      <c r="D22" s="65">
        <f t="shared" si="0"/>
        <v>94.34494455787406</v>
      </c>
      <c r="E22" s="1">
        <v>33</v>
      </c>
      <c r="F22" s="94">
        <v>89.1</v>
      </c>
      <c r="G22" s="15">
        <v>97.65</v>
      </c>
      <c r="H22" s="15">
        <v>53.3</v>
      </c>
      <c r="I22" s="15">
        <v>106.1</v>
      </c>
      <c r="J22" s="15">
        <v>99.65794266666667</v>
      </c>
      <c r="K22" s="15">
        <v>131.6</v>
      </c>
      <c r="L22" s="15">
        <v>76.39655835419998</v>
      </c>
      <c r="M22" s="15">
        <v>87.4</v>
      </c>
      <c r="N22" s="15">
        <v>107.9</v>
      </c>
      <c r="O22" s="16"/>
    </row>
    <row r="23" spans="1:15" ht="12.75">
      <c r="A23" s="1">
        <v>19</v>
      </c>
      <c r="B23" s="1"/>
      <c r="C23" t="s">
        <v>803</v>
      </c>
      <c r="D23" s="380">
        <f t="shared" si="0"/>
        <v>104.71573023043334</v>
      </c>
      <c r="E23" s="1">
        <v>25</v>
      </c>
      <c r="F23" s="94">
        <v>104.7</v>
      </c>
      <c r="G23" s="15">
        <v>89.7</v>
      </c>
      <c r="H23" s="15">
        <v>84.6</v>
      </c>
      <c r="I23" s="15">
        <v>117</v>
      </c>
      <c r="J23" s="15">
        <v>98.094926</v>
      </c>
      <c r="K23" s="15">
        <v>162</v>
      </c>
      <c r="L23" s="15">
        <v>67.54664607389998</v>
      </c>
      <c r="M23" s="15">
        <v>96.7</v>
      </c>
      <c r="N23" s="15">
        <v>122.1</v>
      </c>
      <c r="O23" s="16"/>
    </row>
    <row r="24" spans="1:15" ht="12.75">
      <c r="A24" s="13">
        <v>20</v>
      </c>
      <c r="B24" s="13"/>
      <c r="C24" s="37" t="s">
        <v>203</v>
      </c>
      <c r="D24" s="379">
        <f t="shared" si="0"/>
        <v>98.19409503498332</v>
      </c>
      <c r="E24" s="13">
        <v>32</v>
      </c>
      <c r="F24" s="69">
        <v>99.1</v>
      </c>
      <c r="G24" s="36">
        <v>72.25</v>
      </c>
      <c r="H24" s="36">
        <v>70.3</v>
      </c>
      <c r="I24" s="36">
        <v>112.775</v>
      </c>
      <c r="J24" s="36">
        <v>97.53224</v>
      </c>
      <c r="K24" s="36">
        <v>137.5</v>
      </c>
      <c r="L24" s="36">
        <v>83.28961531484997</v>
      </c>
      <c r="M24" s="36">
        <v>80.4</v>
      </c>
      <c r="N24" s="36">
        <v>130.6</v>
      </c>
      <c r="O24" s="16"/>
    </row>
    <row r="25" spans="1:15" ht="12.75">
      <c r="A25" s="1">
        <v>21</v>
      </c>
      <c r="B25" s="1"/>
      <c r="C25" t="s">
        <v>205</v>
      </c>
      <c r="D25" s="380">
        <f t="shared" si="0"/>
        <v>104.63495539378333</v>
      </c>
      <c r="E25" s="1">
        <v>26</v>
      </c>
      <c r="F25" s="94">
        <v>97.5</v>
      </c>
      <c r="G25" s="15">
        <v>87.375</v>
      </c>
      <c r="H25" s="15">
        <v>75.7</v>
      </c>
      <c r="I25" s="15">
        <v>123.35</v>
      </c>
      <c r="J25" s="15">
        <v>99.032736</v>
      </c>
      <c r="K25" s="15">
        <v>154.3</v>
      </c>
      <c r="L25" s="15">
        <v>82.85686254404999</v>
      </c>
      <c r="M25" s="15">
        <v>97.8</v>
      </c>
      <c r="N25" s="15">
        <v>123.8</v>
      </c>
      <c r="O25" s="16"/>
    </row>
    <row r="26" spans="1:15" ht="12.75">
      <c r="A26" s="1">
        <v>22</v>
      </c>
      <c r="B26" s="1"/>
      <c r="C26" t="s">
        <v>493</v>
      </c>
      <c r="D26" s="68">
        <f t="shared" si="0"/>
        <v>82.52407593048889</v>
      </c>
      <c r="E26" s="1">
        <v>36</v>
      </c>
      <c r="F26" s="94">
        <v>77</v>
      </c>
      <c r="G26" s="15">
        <v>89.4</v>
      </c>
      <c r="H26" s="15">
        <v>92.3</v>
      </c>
      <c r="I26" s="15">
        <v>83.05</v>
      </c>
      <c r="J26" s="15">
        <v>63.958642</v>
      </c>
      <c r="K26" s="15">
        <v>129</v>
      </c>
      <c r="L26" s="15">
        <v>69.80804137439999</v>
      </c>
      <c r="M26" s="15">
        <v>57.2</v>
      </c>
      <c r="N26" s="15">
        <v>81</v>
      </c>
      <c r="O26" s="16"/>
    </row>
    <row r="27" spans="1:15" ht="12.75">
      <c r="A27" s="1">
        <v>23</v>
      </c>
      <c r="B27" s="1"/>
      <c r="C27" t="s">
        <v>486</v>
      </c>
      <c r="D27" s="65">
        <f t="shared" si="0"/>
        <v>108.18942966760184</v>
      </c>
      <c r="E27" s="1">
        <v>19</v>
      </c>
      <c r="F27" s="94">
        <v>106.3</v>
      </c>
      <c r="G27" s="15">
        <v>88.825</v>
      </c>
      <c r="H27" s="15">
        <v>87.3</v>
      </c>
      <c r="I27" s="15">
        <v>110.675</v>
      </c>
      <c r="J27" s="15">
        <v>107.16042266666666</v>
      </c>
      <c r="K27" s="15">
        <v>175.6</v>
      </c>
      <c r="L27" s="15">
        <v>77.94444434174997</v>
      </c>
      <c r="M27" s="15">
        <v>78.3</v>
      </c>
      <c r="N27" s="15">
        <v>141.6</v>
      </c>
      <c r="O27" s="16"/>
    </row>
    <row r="28" spans="1:15" ht="12.75">
      <c r="A28" s="13">
        <v>24</v>
      </c>
      <c r="B28" s="13"/>
      <c r="C28" s="37" t="s">
        <v>487</v>
      </c>
      <c r="D28" s="69">
        <f t="shared" si="0"/>
        <v>112.3859165985176</v>
      </c>
      <c r="E28" s="13">
        <v>10</v>
      </c>
      <c r="F28" s="69">
        <v>118.9</v>
      </c>
      <c r="G28" s="36">
        <v>103.55</v>
      </c>
      <c r="H28" s="36">
        <v>94.6</v>
      </c>
      <c r="I28" s="36">
        <v>118.4</v>
      </c>
      <c r="J28" s="36">
        <v>96.15678533333333</v>
      </c>
      <c r="K28" s="36">
        <v>179.1</v>
      </c>
      <c r="L28" s="36">
        <v>68.56646405332498</v>
      </c>
      <c r="M28" s="36">
        <v>88.6</v>
      </c>
      <c r="N28" s="36">
        <v>143.6</v>
      </c>
      <c r="O28" s="16"/>
    </row>
    <row r="29" spans="1:15" ht="12.75">
      <c r="A29" s="1">
        <v>25</v>
      </c>
      <c r="B29" s="1"/>
      <c r="C29" t="s">
        <v>488</v>
      </c>
      <c r="D29" s="65">
        <f t="shared" si="0"/>
        <v>111.83728251697039</v>
      </c>
      <c r="E29" s="1">
        <v>11</v>
      </c>
      <c r="F29" s="94">
        <v>122.1</v>
      </c>
      <c r="G29" s="15">
        <v>104.325</v>
      </c>
      <c r="H29" s="15">
        <v>86.9</v>
      </c>
      <c r="I29" s="15">
        <v>121.1</v>
      </c>
      <c r="J29" s="15">
        <v>95.03141333333333</v>
      </c>
      <c r="K29" s="15">
        <v>168.6</v>
      </c>
      <c r="L29" s="15">
        <v>65.77912931939997</v>
      </c>
      <c r="M29" s="15">
        <v>103.9</v>
      </c>
      <c r="N29" s="15">
        <v>138.8</v>
      </c>
      <c r="O29" s="16"/>
    </row>
    <row r="30" spans="1:15" ht="12.75">
      <c r="A30" s="1">
        <v>26</v>
      </c>
      <c r="B30" s="1"/>
      <c r="C30" t="s">
        <v>489</v>
      </c>
      <c r="D30" s="65">
        <f t="shared" si="0"/>
        <v>109.92627286079167</v>
      </c>
      <c r="E30" s="1">
        <v>13</v>
      </c>
      <c r="F30" s="94">
        <v>106</v>
      </c>
      <c r="G30" s="15">
        <v>108.25</v>
      </c>
      <c r="H30" s="15">
        <v>90.1</v>
      </c>
      <c r="I30" s="15">
        <v>125.125</v>
      </c>
      <c r="J30" s="15">
        <v>93.218314</v>
      </c>
      <c r="K30" s="15">
        <v>175</v>
      </c>
      <c r="L30" s="15">
        <v>69.04314174712499</v>
      </c>
      <c r="M30" s="15">
        <v>97.1</v>
      </c>
      <c r="N30" s="15">
        <v>125.5</v>
      </c>
      <c r="O30" s="16"/>
    </row>
    <row r="31" spans="1:15" ht="12.75">
      <c r="A31" s="1">
        <v>27</v>
      </c>
      <c r="B31" s="1"/>
      <c r="C31" t="s">
        <v>207</v>
      </c>
      <c r="D31" s="16">
        <f t="shared" si="0"/>
        <v>119.60650641859722</v>
      </c>
      <c r="E31" s="1">
        <v>2</v>
      </c>
      <c r="F31" s="94">
        <v>121.1</v>
      </c>
      <c r="G31" s="15">
        <v>101.175</v>
      </c>
      <c r="H31" s="15">
        <v>93.7</v>
      </c>
      <c r="I31" s="15">
        <v>150.6</v>
      </c>
      <c r="J31" s="15">
        <v>101.65860400000001</v>
      </c>
      <c r="K31" s="15">
        <v>174.5</v>
      </c>
      <c r="L31" s="15">
        <v>86.02495376737498</v>
      </c>
      <c r="M31" s="15">
        <v>106.8</v>
      </c>
      <c r="N31" s="15">
        <v>140.9</v>
      </c>
      <c r="O31" s="16"/>
    </row>
    <row r="32" spans="1:15" ht="12.75">
      <c r="A32" s="13">
        <v>28</v>
      </c>
      <c r="B32" s="13"/>
      <c r="C32" s="37" t="s">
        <v>315</v>
      </c>
      <c r="D32" s="36">
        <f t="shared" si="0"/>
        <v>120.94747950329722</v>
      </c>
      <c r="E32" s="13">
        <v>1</v>
      </c>
      <c r="F32" s="69">
        <v>117.8</v>
      </c>
      <c r="G32" s="36">
        <v>104.75</v>
      </c>
      <c r="H32" s="36">
        <v>97.4</v>
      </c>
      <c r="I32" s="36">
        <v>127.675</v>
      </c>
      <c r="J32" s="36">
        <v>116.28844</v>
      </c>
      <c r="K32" s="36">
        <v>193.1</v>
      </c>
      <c r="L32" s="36">
        <v>83.313875529675</v>
      </c>
      <c r="M32" s="36">
        <v>98.9</v>
      </c>
      <c r="N32" s="36">
        <v>149.3</v>
      </c>
      <c r="O32" s="16"/>
    </row>
    <row r="33" spans="1:15" ht="12.75">
      <c r="A33" s="1">
        <v>29</v>
      </c>
      <c r="B33" s="1"/>
      <c r="C33" t="s">
        <v>494</v>
      </c>
      <c r="D33" s="68">
        <f t="shared" si="0"/>
        <v>102.71624009676111</v>
      </c>
      <c r="E33" s="1">
        <v>29</v>
      </c>
      <c r="F33" s="94">
        <v>111.4</v>
      </c>
      <c r="G33" s="15">
        <v>87.5</v>
      </c>
      <c r="H33" s="15">
        <v>78.2</v>
      </c>
      <c r="I33" s="15">
        <v>144.325</v>
      </c>
      <c r="J33" s="15">
        <v>87.028768</v>
      </c>
      <c r="K33" s="15">
        <v>146.7</v>
      </c>
      <c r="L33" s="15">
        <v>65.89239287084997</v>
      </c>
      <c r="M33" s="15">
        <v>87.1</v>
      </c>
      <c r="N33" s="15">
        <v>116.3</v>
      </c>
      <c r="O33" s="16"/>
    </row>
    <row r="34" spans="1:15" ht="12.75">
      <c r="A34" s="1">
        <v>30</v>
      </c>
      <c r="B34" s="1"/>
      <c r="C34" t="s">
        <v>490</v>
      </c>
      <c r="D34" s="65">
        <f t="shared" si="0"/>
        <v>115.15005287460184</v>
      </c>
      <c r="E34" s="1">
        <v>6</v>
      </c>
      <c r="F34" s="94">
        <v>128.1</v>
      </c>
      <c r="G34" s="15">
        <v>97.025</v>
      </c>
      <c r="H34" s="15">
        <v>86.6</v>
      </c>
      <c r="I34" s="15">
        <v>143.875</v>
      </c>
      <c r="J34" s="15">
        <v>104.15943066666667</v>
      </c>
      <c r="K34" s="15">
        <v>173</v>
      </c>
      <c r="L34" s="15">
        <v>78.29104520474999</v>
      </c>
      <c r="M34" s="15">
        <v>97.8</v>
      </c>
      <c r="N34" s="15">
        <v>127.5</v>
      </c>
      <c r="O34" s="16"/>
    </row>
    <row r="35" spans="1:15" ht="12.75">
      <c r="A35" s="1">
        <v>31</v>
      </c>
      <c r="B35" s="1"/>
      <c r="C35" t="s">
        <v>317</v>
      </c>
      <c r="D35" s="16">
        <f t="shared" si="0"/>
        <v>103.63830849066943</v>
      </c>
      <c r="E35" s="1">
        <v>27</v>
      </c>
      <c r="F35" s="94">
        <v>120.1</v>
      </c>
      <c r="G35" s="15">
        <v>72.85</v>
      </c>
      <c r="H35" s="15">
        <v>78</v>
      </c>
      <c r="I35" s="15">
        <v>111.45</v>
      </c>
      <c r="J35" s="15">
        <v>94.15612399999999</v>
      </c>
      <c r="K35" s="15">
        <v>162</v>
      </c>
      <c r="L35" s="15">
        <v>60.18865241602498</v>
      </c>
      <c r="M35" s="15">
        <v>110.6</v>
      </c>
      <c r="N35" s="15">
        <v>123.4</v>
      </c>
      <c r="O35" s="16"/>
    </row>
    <row r="36" spans="1:15" ht="12.75">
      <c r="A36" s="13">
        <v>32</v>
      </c>
      <c r="B36" s="13"/>
      <c r="C36" s="37" t="s">
        <v>347</v>
      </c>
      <c r="D36" s="36">
        <f t="shared" si="0"/>
        <v>108.40122832319445</v>
      </c>
      <c r="E36" s="13">
        <v>18</v>
      </c>
      <c r="F36" s="69">
        <v>114.3</v>
      </c>
      <c r="G36" s="36">
        <v>77.25</v>
      </c>
      <c r="H36" s="36">
        <v>76</v>
      </c>
      <c r="I36" s="36">
        <v>159.075</v>
      </c>
      <c r="J36" s="36">
        <v>99.40786000000001</v>
      </c>
      <c r="K36" s="36">
        <v>163.2</v>
      </c>
      <c r="L36" s="36">
        <v>64.47819490874998</v>
      </c>
      <c r="M36" s="36">
        <v>102</v>
      </c>
      <c r="N36" s="36">
        <v>119.9</v>
      </c>
      <c r="O36" s="16"/>
    </row>
    <row r="37" spans="1:15" ht="12.75">
      <c r="A37" s="1">
        <v>33</v>
      </c>
      <c r="B37" s="1"/>
      <c r="C37" t="s">
        <v>166</v>
      </c>
      <c r="D37" s="15">
        <f t="shared" si="0"/>
        <v>99.7416061149861</v>
      </c>
      <c r="E37" s="1">
        <v>31</v>
      </c>
      <c r="F37" s="94">
        <v>107.3</v>
      </c>
      <c r="G37" s="15">
        <v>86.15</v>
      </c>
      <c r="H37" s="15">
        <v>80.1</v>
      </c>
      <c r="I37" s="15">
        <v>97.2</v>
      </c>
      <c r="J37" s="15">
        <v>95.281496</v>
      </c>
      <c r="K37" s="15">
        <v>164.2</v>
      </c>
      <c r="L37" s="15">
        <v>65.542959034875</v>
      </c>
      <c r="M37" s="15">
        <v>84.4</v>
      </c>
      <c r="N37" s="15">
        <v>117.5</v>
      </c>
      <c r="O37" s="16"/>
    </row>
    <row r="38" spans="1:15" ht="12.75">
      <c r="A38" s="1">
        <v>34</v>
      </c>
      <c r="B38" s="1"/>
      <c r="C38" t="s">
        <v>160</v>
      </c>
      <c r="D38" s="16">
        <f t="shared" si="0"/>
        <v>104.91730595100556</v>
      </c>
      <c r="E38" s="1">
        <v>23</v>
      </c>
      <c r="F38" s="94">
        <v>116.1</v>
      </c>
      <c r="G38" s="15">
        <v>81</v>
      </c>
      <c r="H38" s="15">
        <v>79.1</v>
      </c>
      <c r="I38" s="15">
        <v>124.4</v>
      </c>
      <c r="J38" s="15">
        <v>89.84219800000001</v>
      </c>
      <c r="K38" s="15">
        <v>160.4</v>
      </c>
      <c r="L38" s="15">
        <v>77.61355555904998</v>
      </c>
      <c r="M38" s="15">
        <v>89.2</v>
      </c>
      <c r="N38" s="15">
        <v>126.6</v>
      </c>
      <c r="O38" s="16"/>
    </row>
    <row r="39" spans="1:15" ht="12.75">
      <c r="A39" s="12">
        <v>35</v>
      </c>
      <c r="B39" s="12"/>
      <c r="C39" s="30" t="s">
        <v>496</v>
      </c>
      <c r="D39" s="16">
        <f t="shared" si="0"/>
        <v>88.27653777570464</v>
      </c>
      <c r="E39" s="1">
        <v>34</v>
      </c>
      <c r="F39" s="94">
        <v>89.5</v>
      </c>
      <c r="G39" s="15">
        <v>55.35</v>
      </c>
      <c r="H39" s="15">
        <v>60.3</v>
      </c>
      <c r="I39" s="15">
        <v>108.3</v>
      </c>
      <c r="J39" s="15">
        <v>79.02612266666667</v>
      </c>
      <c r="K39" s="15">
        <v>138.6</v>
      </c>
      <c r="L39" s="15">
        <v>63.11271731467499</v>
      </c>
      <c r="M39" s="15">
        <v>89.2</v>
      </c>
      <c r="N39" s="15">
        <v>111.1</v>
      </c>
      <c r="O39" s="16"/>
    </row>
    <row r="40" spans="1:15" ht="13.5" thickBot="1">
      <c r="A40" s="41">
        <v>36</v>
      </c>
      <c r="B40" s="41"/>
      <c r="C40" s="40" t="s">
        <v>495</v>
      </c>
      <c r="D40" s="45">
        <f t="shared" si="0"/>
        <v>100.18482623141853</v>
      </c>
      <c r="E40" s="41">
        <v>30</v>
      </c>
      <c r="F40" s="115">
        <v>106.5</v>
      </c>
      <c r="G40" s="45">
        <v>77.8</v>
      </c>
      <c r="H40" s="45">
        <v>70.6</v>
      </c>
      <c r="I40" s="45">
        <v>119.5</v>
      </c>
      <c r="J40" s="45">
        <v>92.34302466666666</v>
      </c>
      <c r="K40" s="45">
        <v>150.3</v>
      </c>
      <c r="L40" s="45">
        <v>72.72041141609999</v>
      </c>
      <c r="M40" s="45">
        <v>80.9</v>
      </c>
      <c r="N40" s="45">
        <v>131</v>
      </c>
      <c r="O40" s="16"/>
    </row>
    <row r="41" spans="3:15" ht="13.5" thickTop="1">
      <c r="C41" s="325" t="s">
        <v>861</v>
      </c>
      <c r="D41" s="5">
        <f>AVERAGE(D5:D40)</f>
        <v>106.86741119464588</v>
      </c>
      <c r="F41" s="5">
        <f aca="true" t="shared" si="1" ref="F41:N41">AVERAGE(F5:F40)</f>
        <v>109.55277777777778</v>
      </c>
      <c r="G41" s="5">
        <f t="shared" si="1"/>
        <v>94.10208333333335</v>
      </c>
      <c r="H41" s="5">
        <f t="shared" si="1"/>
        <v>84.51666666666665</v>
      </c>
      <c r="I41" s="5">
        <f t="shared" si="1"/>
        <v>124.61388888888888</v>
      </c>
      <c r="J41" s="5">
        <f t="shared" si="1"/>
        <v>96.5961666851852</v>
      </c>
      <c r="K41" s="5">
        <f t="shared" si="1"/>
        <v>159.23333333333332</v>
      </c>
      <c r="L41" s="5">
        <f t="shared" si="1"/>
        <v>73.21400628884997</v>
      </c>
      <c r="M41" s="5">
        <f t="shared" si="1"/>
        <v>93.95</v>
      </c>
      <c r="N41" s="5">
        <f t="shared" si="1"/>
        <v>126.02777777777783</v>
      </c>
      <c r="O41" s="30"/>
    </row>
    <row r="42" ht="12.75">
      <c r="D42" s="5"/>
    </row>
  </sheetData>
  <printOptions/>
  <pageMargins left="0.75" right="0.75" top="1" bottom="1" header="0.5" footer="0.5"/>
  <pageSetup fitToHeight="1" fitToWidth="1" orientation="landscape" paperSize="9" scale="81"/>
  <headerFooter alignWithMargins="0">
    <oddFooter>&amp;R32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1" sqref="A1"/>
    </sheetView>
  </sheetViews>
  <sheetFormatPr defaultColWidth="11.00390625" defaultRowHeight="12.75"/>
  <cols>
    <col min="1" max="1" width="11.421875" style="0" customWidth="1"/>
    <col min="2" max="2" width="1.1484375" style="0" customWidth="1"/>
    <col min="3" max="3" width="17.8515625" style="0" bestFit="1" customWidth="1"/>
    <col min="4" max="4" width="11.421875" style="0" customWidth="1"/>
    <col min="5" max="7" width="9.8515625" style="0" customWidth="1"/>
    <col min="8" max="8" width="10.140625" style="0" customWidth="1"/>
    <col min="9" max="16384" width="11.421875" style="0" customWidth="1"/>
  </cols>
  <sheetData>
    <row r="1" spans="1:3" ht="15">
      <c r="A1" s="27" t="s">
        <v>69</v>
      </c>
      <c r="C1" s="382" t="s">
        <v>16</v>
      </c>
    </row>
    <row r="2" spans="3:9" ht="12.75">
      <c r="C2" s="108"/>
      <c r="I2" s="30"/>
    </row>
    <row r="3" spans="1:14" ht="12.75">
      <c r="A3" s="294" t="s">
        <v>518</v>
      </c>
      <c r="B3" s="294"/>
      <c r="C3" s="288" t="s">
        <v>519</v>
      </c>
      <c r="D3" s="294" t="s">
        <v>70</v>
      </c>
      <c r="E3" s="22" t="s">
        <v>520</v>
      </c>
      <c r="F3" s="134" t="s">
        <v>242</v>
      </c>
      <c r="G3" s="134" t="s">
        <v>590</v>
      </c>
      <c r="H3" s="134" t="s">
        <v>593</v>
      </c>
      <c r="I3" s="160" t="s">
        <v>595</v>
      </c>
      <c r="J3" s="1" t="s">
        <v>594</v>
      </c>
      <c r="K3" s="1" t="s">
        <v>591</v>
      </c>
      <c r="L3" s="1" t="s">
        <v>596</v>
      </c>
      <c r="M3" s="1" t="s">
        <v>597</v>
      </c>
      <c r="N3" s="1" t="s">
        <v>771</v>
      </c>
    </row>
    <row r="4" spans="1:14" ht="12.75">
      <c r="A4" s="299" t="s">
        <v>679</v>
      </c>
      <c r="B4" s="299"/>
      <c r="C4" s="320" t="s">
        <v>680</v>
      </c>
      <c r="D4" s="299" t="s">
        <v>599</v>
      </c>
      <c r="E4" s="121" t="s">
        <v>559</v>
      </c>
      <c r="F4" s="390" t="s">
        <v>561</v>
      </c>
      <c r="G4" s="299" t="s">
        <v>563</v>
      </c>
      <c r="H4" s="299" t="s">
        <v>455</v>
      </c>
      <c r="I4" s="390" t="s">
        <v>456</v>
      </c>
      <c r="J4" s="13" t="s">
        <v>456</v>
      </c>
      <c r="K4" s="13" t="s">
        <v>564</v>
      </c>
      <c r="L4" s="13" t="s">
        <v>457</v>
      </c>
      <c r="M4" s="13" t="s">
        <v>458</v>
      </c>
      <c r="N4" s="13" t="s">
        <v>770</v>
      </c>
    </row>
    <row r="5" spans="1:14" ht="12.75">
      <c r="A5" s="1">
        <v>1</v>
      </c>
      <c r="B5" s="1"/>
      <c r="C5" t="s">
        <v>553</v>
      </c>
      <c r="D5" s="22">
        <f aca="true" t="shared" si="0" ref="D5:D40">AVERAGE(F5:N5)</f>
        <v>2633.0165903523452</v>
      </c>
      <c r="E5" s="1">
        <v>12</v>
      </c>
      <c r="F5" s="305">
        <v>2279.8636630754163</v>
      </c>
      <c r="G5" s="305">
        <v>2556.7452322738386</v>
      </c>
      <c r="H5" s="305">
        <v>2180.772454500739</v>
      </c>
      <c r="I5" s="324">
        <v>3554.3283582089575</v>
      </c>
      <c r="J5" s="4">
        <v>2291.3245783880616</v>
      </c>
      <c r="K5" s="4">
        <v>3788.9280000000003</v>
      </c>
      <c r="L5" s="4">
        <v>1791.1583456381995</v>
      </c>
      <c r="M5" s="4">
        <v>2321.483316683317</v>
      </c>
      <c r="N5" s="4">
        <v>2932.545364402579</v>
      </c>
    </row>
    <row r="6" spans="1:14" ht="12.75">
      <c r="A6" s="1">
        <v>2</v>
      </c>
      <c r="B6" s="1"/>
      <c r="C6" t="s">
        <v>555</v>
      </c>
      <c r="D6" s="22">
        <f t="shared" si="0"/>
        <v>2514.1212361896514</v>
      </c>
      <c r="E6" s="1">
        <v>25</v>
      </c>
      <c r="F6" s="305">
        <v>2386.703125</v>
      </c>
      <c r="G6" s="305">
        <v>2788.0576827449026</v>
      </c>
      <c r="H6" s="305">
        <v>2413.165714285714</v>
      </c>
      <c r="I6" s="324">
        <v>2255.568</v>
      </c>
      <c r="J6" s="4">
        <v>2262.6065070976433</v>
      </c>
      <c r="K6" s="4">
        <v>3737.984</v>
      </c>
      <c r="L6" s="4">
        <v>1718.9060642207999</v>
      </c>
      <c r="M6" s="4">
        <v>2145.127183029107</v>
      </c>
      <c r="N6" s="4">
        <v>2918.972849328692</v>
      </c>
    </row>
    <row r="7" spans="1:14" ht="12.75">
      <c r="A7" s="1">
        <v>3</v>
      </c>
      <c r="B7" s="1"/>
      <c r="C7" t="s">
        <v>491</v>
      </c>
      <c r="D7" s="331">
        <f t="shared" si="0"/>
        <v>2476.936760661387</v>
      </c>
      <c r="E7" s="1">
        <v>27</v>
      </c>
      <c r="F7" s="305">
        <v>2659.2901846452874</v>
      </c>
      <c r="G7" s="305">
        <v>1723.8415384615384</v>
      </c>
      <c r="H7" s="305">
        <v>1896.7419259259266</v>
      </c>
      <c r="I7" s="324">
        <v>2990.988</v>
      </c>
      <c r="J7" s="4">
        <v>2056.0527777114435</v>
      </c>
      <c r="K7" s="4">
        <v>4120.854368932039</v>
      </c>
      <c r="L7" s="4">
        <v>1667.4642278423405</v>
      </c>
      <c r="M7" s="4">
        <v>2159.8579474940334</v>
      </c>
      <c r="N7" s="4">
        <v>3017.339874939875</v>
      </c>
    </row>
    <row r="8" spans="1:14" ht="12.75">
      <c r="A8" s="13">
        <v>4</v>
      </c>
      <c r="B8" s="13"/>
      <c r="C8" s="37" t="s">
        <v>659</v>
      </c>
      <c r="D8" s="332">
        <f t="shared" si="0"/>
        <v>2505.9391534056135</v>
      </c>
      <c r="E8" s="13">
        <v>26</v>
      </c>
      <c r="F8" s="318">
        <v>2486.599801783945</v>
      </c>
      <c r="G8" s="318">
        <v>2779.640792079208</v>
      </c>
      <c r="H8" s="318">
        <v>2224.8369965191446</v>
      </c>
      <c r="I8" s="318">
        <v>2284.616326530611</v>
      </c>
      <c r="J8" s="58">
        <v>2311.7541673600003</v>
      </c>
      <c r="K8" s="58">
        <v>4144.441943734016</v>
      </c>
      <c r="L8" s="58">
        <v>1753.700445963321</v>
      </c>
      <c r="M8" s="58">
        <v>2103.5568513119533</v>
      </c>
      <c r="N8" s="58">
        <v>2464.3050553683197</v>
      </c>
    </row>
    <row r="9" spans="1:14" ht="12.75">
      <c r="A9" s="1">
        <v>5</v>
      </c>
      <c r="B9" s="1"/>
      <c r="C9" t="s">
        <v>660</v>
      </c>
      <c r="D9" s="334">
        <f t="shared" si="0"/>
        <v>2626.376818662547</v>
      </c>
      <c r="E9" s="1">
        <v>13</v>
      </c>
      <c r="F9" s="305">
        <v>2633.65625</v>
      </c>
      <c r="G9" s="305">
        <v>2708.985380407757</v>
      </c>
      <c r="H9" s="305">
        <v>2401.4215202369214</v>
      </c>
      <c r="I9" s="324">
        <v>3386.9969543147204</v>
      </c>
      <c r="J9" s="4">
        <v>2226.129802989899</v>
      </c>
      <c r="K9" s="4">
        <v>3946.4246766169163</v>
      </c>
      <c r="L9" s="4">
        <v>1507.1634607553985</v>
      </c>
      <c r="M9" s="4">
        <v>1955.4863323500495</v>
      </c>
      <c r="N9" s="4">
        <v>2871.1269902912622</v>
      </c>
    </row>
    <row r="10" spans="1:14" ht="12.75">
      <c r="A10" s="1">
        <v>6</v>
      </c>
      <c r="B10" s="1"/>
      <c r="C10" t="s">
        <v>481</v>
      </c>
      <c r="D10" s="334">
        <f t="shared" si="0"/>
        <v>2613.828773781948</v>
      </c>
      <c r="E10" s="1">
        <v>16</v>
      </c>
      <c r="F10" s="305">
        <v>2681.0478983382213</v>
      </c>
      <c r="G10" s="305">
        <v>2497.439602977667</v>
      </c>
      <c r="H10" s="305">
        <v>2148.1151873767258</v>
      </c>
      <c r="I10" s="324">
        <v>2644.4670050761424</v>
      </c>
      <c r="J10" s="4">
        <v>2332.114181094528</v>
      </c>
      <c r="K10" s="4">
        <v>4259.789556650247</v>
      </c>
      <c r="L10" s="4">
        <v>1784.0867455167418</v>
      </c>
      <c r="M10" s="4">
        <v>2113.218217821782</v>
      </c>
      <c r="N10" s="4">
        <v>3064.180569185476</v>
      </c>
    </row>
    <row r="11" spans="1:14" ht="12.75">
      <c r="A11" s="1">
        <v>7</v>
      </c>
      <c r="B11" s="1"/>
      <c r="C11" t="s">
        <v>791</v>
      </c>
      <c r="D11" s="296">
        <f t="shared" si="0"/>
        <v>2814.010962986642</v>
      </c>
      <c r="E11" s="1">
        <v>4</v>
      </c>
      <c r="F11" s="305">
        <v>2897.787301587302</v>
      </c>
      <c r="G11" s="305">
        <v>2794.7809712586713</v>
      </c>
      <c r="H11" s="305">
        <v>2351.5419576979843</v>
      </c>
      <c r="I11" s="324">
        <v>3000.0693877551016</v>
      </c>
      <c r="J11" s="4">
        <v>2481.6520115115513</v>
      </c>
      <c r="K11" s="4">
        <v>4058.1555771096027</v>
      </c>
      <c r="L11" s="4">
        <v>1939.5717979569004</v>
      </c>
      <c r="M11" s="4">
        <v>2615.816393442623</v>
      </c>
      <c r="N11" s="4">
        <v>3186.7232685600393</v>
      </c>
    </row>
    <row r="12" spans="1:14" ht="12.75">
      <c r="A12" s="13">
        <v>8</v>
      </c>
      <c r="B12" s="13"/>
      <c r="C12" s="37" t="s">
        <v>793</v>
      </c>
      <c r="D12" s="121">
        <f t="shared" si="0"/>
        <v>2641.838073236229</v>
      </c>
      <c r="E12" s="13">
        <v>11</v>
      </c>
      <c r="F12" s="318">
        <v>2769.3265973254083</v>
      </c>
      <c r="G12" s="318">
        <v>2207.018666666667</v>
      </c>
      <c r="H12" s="318">
        <v>2027.242126179832</v>
      </c>
      <c r="I12" s="318">
        <v>3579.8303030303045</v>
      </c>
      <c r="J12" s="58">
        <v>2478.206944653062</v>
      </c>
      <c r="K12" s="58">
        <v>4019.601962708538</v>
      </c>
      <c r="L12" s="58">
        <v>1509.8820651895483</v>
      </c>
      <c r="M12" s="58">
        <v>2292.363924677899</v>
      </c>
      <c r="N12" s="58">
        <v>2893.070068694799</v>
      </c>
    </row>
    <row r="13" spans="1:14" ht="12.75">
      <c r="A13" s="1">
        <v>9</v>
      </c>
      <c r="B13" s="1"/>
      <c r="C13" t="s">
        <v>492</v>
      </c>
      <c r="D13" s="331">
        <f t="shared" si="0"/>
        <v>2073.4675259650394</v>
      </c>
      <c r="E13" s="12">
        <v>35</v>
      </c>
      <c r="F13" s="305">
        <v>2429.9525622254755</v>
      </c>
      <c r="G13" s="305">
        <v>1874.8813392417526</v>
      </c>
      <c r="H13" s="305">
        <v>1670.5127201565565</v>
      </c>
      <c r="I13" s="324">
        <v>1872.1447236180893</v>
      </c>
      <c r="J13" s="4">
        <v>1525.9043989333336</v>
      </c>
      <c r="K13" s="4">
        <v>2910.0187304890737</v>
      </c>
      <c r="L13" s="4">
        <v>2012.5805420059673</v>
      </c>
      <c r="M13" s="4">
        <v>1793.4257583291892</v>
      </c>
      <c r="N13" s="4">
        <v>2571.786958685914</v>
      </c>
    </row>
    <row r="14" spans="1:14" ht="12.75">
      <c r="A14" s="1">
        <v>10</v>
      </c>
      <c r="B14" s="1"/>
      <c r="C14" t="s">
        <v>482</v>
      </c>
      <c r="D14" s="334">
        <f t="shared" si="0"/>
        <v>2522.94423537309</v>
      </c>
      <c r="E14" s="1">
        <v>24</v>
      </c>
      <c r="F14" s="305">
        <v>2630.9420505200587</v>
      </c>
      <c r="G14" s="305">
        <v>2117.261798310979</v>
      </c>
      <c r="H14" s="305">
        <v>2061.5114608952276</v>
      </c>
      <c r="I14" s="324">
        <v>2598.680203045684</v>
      </c>
      <c r="J14" s="4">
        <v>2255.7856665600007</v>
      </c>
      <c r="K14" s="4">
        <v>4027.3035294117644</v>
      </c>
      <c r="L14" s="4">
        <v>1842.1284122014213</v>
      </c>
      <c r="M14" s="4">
        <v>2214.4341913550265</v>
      </c>
      <c r="N14" s="4">
        <v>2958.4508060576454</v>
      </c>
    </row>
    <row r="15" spans="1:14" ht="12.75">
      <c r="A15" s="1">
        <v>11</v>
      </c>
      <c r="B15" s="1"/>
      <c r="C15" t="s">
        <v>796</v>
      </c>
      <c r="D15" s="296">
        <f t="shared" si="0"/>
        <v>2774.849974776461</v>
      </c>
      <c r="E15" s="1">
        <v>6</v>
      </c>
      <c r="F15" s="305">
        <v>2698.732210109019</v>
      </c>
      <c r="G15" s="305">
        <v>2575.3914062500003</v>
      </c>
      <c r="H15" s="305">
        <v>2302.2794682422445</v>
      </c>
      <c r="I15" s="324">
        <v>3210.704568527919</v>
      </c>
      <c r="J15" s="4">
        <v>2590.9964729599997</v>
      </c>
      <c r="K15" s="4">
        <v>4097.014518518518</v>
      </c>
      <c r="L15" s="4">
        <v>1881.3341419024437</v>
      </c>
      <c r="M15" s="4">
        <v>2504.2272418807565</v>
      </c>
      <c r="N15" s="4">
        <v>3112.9697445972497</v>
      </c>
    </row>
    <row r="16" spans="1:14" ht="12.75">
      <c r="A16" s="13">
        <v>12</v>
      </c>
      <c r="B16" s="13"/>
      <c r="C16" s="37" t="s">
        <v>798</v>
      </c>
      <c r="D16" s="121">
        <f t="shared" si="0"/>
        <v>2815.0523212555063</v>
      </c>
      <c r="E16" s="13">
        <v>3</v>
      </c>
      <c r="F16" s="318">
        <v>2842.0165680473374</v>
      </c>
      <c r="G16" s="318">
        <v>2942.707933398629</v>
      </c>
      <c r="H16" s="318">
        <v>2019.4309606769536</v>
      </c>
      <c r="I16" s="318">
        <v>3337.30909090909</v>
      </c>
      <c r="J16" s="58">
        <v>2515.1313952</v>
      </c>
      <c r="K16" s="58">
        <v>4002.1726647000983</v>
      </c>
      <c r="L16" s="58">
        <v>1835.94046307259</v>
      </c>
      <c r="M16" s="58">
        <v>2410.4566301096716</v>
      </c>
      <c r="N16" s="58">
        <v>3430.3051851851856</v>
      </c>
    </row>
    <row r="17" spans="1:14" ht="12.75">
      <c r="A17" s="1">
        <v>13</v>
      </c>
      <c r="B17" s="1"/>
      <c r="C17" t="s">
        <v>799</v>
      </c>
      <c r="D17" s="296">
        <f t="shared" si="0"/>
        <v>2719.7962200130846</v>
      </c>
      <c r="E17" s="1">
        <v>7</v>
      </c>
      <c r="F17" s="305">
        <v>2771.609175207419</v>
      </c>
      <c r="G17" s="305">
        <v>2748.666533864542</v>
      </c>
      <c r="H17" s="305">
        <v>2074.8540326571015</v>
      </c>
      <c r="I17" s="324">
        <v>3202.7095477386924</v>
      </c>
      <c r="J17" s="4">
        <v>2413.597832533333</v>
      </c>
      <c r="K17" s="4">
        <v>4393.465868263473</v>
      </c>
      <c r="L17" s="4">
        <v>1805.9962147632386</v>
      </c>
      <c r="M17" s="4">
        <v>2214.934897360704</v>
      </c>
      <c r="N17" s="4">
        <v>2852.331877729258</v>
      </c>
    </row>
    <row r="18" spans="1:14" ht="12.75">
      <c r="A18" s="1">
        <v>14</v>
      </c>
      <c r="B18" s="1"/>
      <c r="C18" t="s">
        <v>744</v>
      </c>
      <c r="D18" s="331">
        <f t="shared" si="0"/>
        <v>2623.1866629610718</v>
      </c>
      <c r="E18" s="1">
        <v>14</v>
      </c>
      <c r="F18" s="305">
        <v>2664</v>
      </c>
      <c r="G18" s="305">
        <v>2030.7377162629753</v>
      </c>
      <c r="H18" s="305">
        <v>1945.4367026496568</v>
      </c>
      <c r="I18" s="324">
        <v>3493.3766497461925</v>
      </c>
      <c r="J18" s="4">
        <v>2305.72217344</v>
      </c>
      <c r="K18" s="4">
        <v>4022.093366093366</v>
      </c>
      <c r="L18" s="4">
        <v>1958.1868838918867</v>
      </c>
      <c r="M18" s="4">
        <v>2148.726080476901</v>
      </c>
      <c r="N18" s="4">
        <v>3040.40039408867</v>
      </c>
    </row>
    <row r="19" spans="1:14" ht="12.75">
      <c r="A19" s="1">
        <v>15</v>
      </c>
      <c r="B19" s="1"/>
      <c r="C19" t="s">
        <v>485</v>
      </c>
      <c r="D19" s="135">
        <f t="shared" si="0"/>
        <v>2613.913901061484</v>
      </c>
      <c r="E19" s="1">
        <v>15</v>
      </c>
      <c r="F19" s="305">
        <v>2796.9689149560118</v>
      </c>
      <c r="G19" s="305">
        <v>2412.5219970341072</v>
      </c>
      <c r="H19" s="305">
        <v>1972.5126175160804</v>
      </c>
      <c r="I19" s="324">
        <v>3162.1333333333314</v>
      </c>
      <c r="J19" s="4">
        <v>2298.979944746667</v>
      </c>
      <c r="K19" s="4">
        <v>3674.9657568238213</v>
      </c>
      <c r="L19" s="4">
        <v>1784.4623890457772</v>
      </c>
      <c r="M19" s="4">
        <v>2226.681756097561</v>
      </c>
      <c r="N19" s="4">
        <v>3195.9984000000004</v>
      </c>
    </row>
    <row r="20" spans="1:14" ht="12.75">
      <c r="A20" s="13">
        <v>16</v>
      </c>
      <c r="B20" s="13"/>
      <c r="C20" s="37" t="s">
        <v>483</v>
      </c>
      <c r="D20" s="365">
        <f t="shared" si="0"/>
        <v>2812.1264131202856</v>
      </c>
      <c r="E20" s="13">
        <v>5</v>
      </c>
      <c r="F20" s="318">
        <v>2720.8813625304133</v>
      </c>
      <c r="G20" s="318">
        <v>2398.030678466077</v>
      </c>
      <c r="H20" s="318">
        <v>2349.512512315272</v>
      </c>
      <c r="I20" s="318">
        <v>4092.4913705583754</v>
      </c>
      <c r="J20" s="58">
        <v>2518.7325855999998</v>
      </c>
      <c r="K20" s="58">
        <v>3771.8489455615504</v>
      </c>
      <c r="L20" s="58">
        <v>1883.2044740196943</v>
      </c>
      <c r="M20" s="58">
        <v>2048.8051105651107</v>
      </c>
      <c r="N20" s="58">
        <v>3525.6306784660774</v>
      </c>
    </row>
    <row r="21" spans="1:14" ht="12.75">
      <c r="A21" s="1">
        <v>17</v>
      </c>
      <c r="B21" s="1"/>
      <c r="C21" t="s">
        <v>484</v>
      </c>
      <c r="D21" s="135">
        <f t="shared" si="0"/>
        <v>2544.1930354227966</v>
      </c>
      <c r="E21" s="1">
        <v>19</v>
      </c>
      <c r="F21" s="305">
        <v>2583.9252336448603</v>
      </c>
      <c r="G21" s="305">
        <v>2139.2579077838377</v>
      </c>
      <c r="H21" s="305">
        <v>1916.9203960396053</v>
      </c>
      <c r="I21" s="324">
        <v>2791.699492385787</v>
      </c>
      <c r="J21" s="4">
        <v>2527.10400955224</v>
      </c>
      <c r="K21" s="4">
        <v>3582.039582297365</v>
      </c>
      <c r="L21" s="4">
        <v>1704.753820773392</v>
      </c>
      <c r="M21" s="4">
        <v>2660.8490510948905</v>
      </c>
      <c r="N21" s="4">
        <v>2991.1878252331867</v>
      </c>
    </row>
    <row r="22" spans="1:14" ht="12.75">
      <c r="A22" s="1">
        <v>18</v>
      </c>
      <c r="B22" s="1"/>
      <c r="C22" t="s">
        <v>801</v>
      </c>
      <c r="D22" s="135">
        <f t="shared" si="0"/>
        <v>2343.4110511802082</v>
      </c>
      <c r="E22" s="1">
        <v>33</v>
      </c>
      <c r="F22" s="305">
        <v>2200.060899653979</v>
      </c>
      <c r="G22" s="305">
        <v>2472.521021611002</v>
      </c>
      <c r="H22" s="305">
        <v>1327.0440944881886</v>
      </c>
      <c r="I22" s="324">
        <v>2563.722448979593</v>
      </c>
      <c r="J22" s="4">
        <v>2487.46224896</v>
      </c>
      <c r="K22" s="4">
        <v>3357.8017664376844</v>
      </c>
      <c r="L22" s="4">
        <v>1927.9359032239893</v>
      </c>
      <c r="M22" s="4">
        <v>2143.6224280838615</v>
      </c>
      <c r="N22" s="4">
        <v>2610.528649183573</v>
      </c>
    </row>
    <row r="23" spans="1:14" ht="12.75">
      <c r="A23" s="1">
        <v>19</v>
      </c>
      <c r="B23" s="1"/>
      <c r="C23" t="s">
        <v>803</v>
      </c>
      <c r="D23" s="334">
        <f t="shared" si="0"/>
        <v>2543.6509308808463</v>
      </c>
      <c r="E23" s="1">
        <v>20</v>
      </c>
      <c r="F23" s="305">
        <v>2536.192062714356</v>
      </c>
      <c r="G23" s="305">
        <v>2241.388200297472</v>
      </c>
      <c r="H23" s="305">
        <v>2024.0622966978808</v>
      </c>
      <c r="I23" s="324">
        <v>2888.771573604062</v>
      </c>
      <c r="J23" s="4">
        <v>2264.479883781095</v>
      </c>
      <c r="K23" s="4">
        <v>4098.461538461539</v>
      </c>
      <c r="L23" s="4">
        <v>1666.7319380777237</v>
      </c>
      <c r="M23" s="4">
        <v>2275.3390617283953</v>
      </c>
      <c r="N23" s="4">
        <v>2897.4318225650923</v>
      </c>
    </row>
    <row r="24" spans="1:14" ht="12.75">
      <c r="A24" s="13">
        <v>20</v>
      </c>
      <c r="B24" s="13"/>
      <c r="C24" s="37" t="s">
        <v>203</v>
      </c>
      <c r="D24" s="332">
        <f t="shared" si="0"/>
        <v>2376.859720917224</v>
      </c>
      <c r="E24" s="13">
        <v>31</v>
      </c>
      <c r="F24" s="318">
        <v>2373.3154415392196</v>
      </c>
      <c r="G24" s="318">
        <v>1730.6198830409357</v>
      </c>
      <c r="H24" s="318">
        <v>1687.2</v>
      </c>
      <c r="I24" s="318">
        <v>2701.9733333333347</v>
      </c>
      <c r="J24" s="58">
        <v>2360.1831609950254</v>
      </c>
      <c r="K24" s="58">
        <v>3477.073170731708</v>
      </c>
      <c r="L24" s="58">
        <v>2056.934587268377</v>
      </c>
      <c r="M24" s="58">
        <v>1884.463157894737</v>
      </c>
      <c r="N24" s="58">
        <v>3119.974753451677</v>
      </c>
    </row>
    <row r="25" spans="1:14" ht="12.75">
      <c r="A25" s="1">
        <v>21</v>
      </c>
      <c r="B25" s="1"/>
      <c r="C25" t="s">
        <v>205</v>
      </c>
      <c r="D25" s="334">
        <f t="shared" si="0"/>
        <v>2556.416697782226</v>
      </c>
      <c r="E25" s="1">
        <v>18</v>
      </c>
      <c r="F25" s="305">
        <v>2349.8542274052484</v>
      </c>
      <c r="G25" s="305">
        <v>2216.1399014778326</v>
      </c>
      <c r="H25" s="305">
        <v>1783.2885375494066</v>
      </c>
      <c r="I25" s="324">
        <v>3081.2326530612236</v>
      </c>
      <c r="J25" s="4">
        <v>2424.32137728</v>
      </c>
      <c r="K25" s="4">
        <v>3826.456035767512</v>
      </c>
      <c r="L25" s="4">
        <v>2025.9498474723675</v>
      </c>
      <c r="M25" s="4">
        <v>2316.9585728444004</v>
      </c>
      <c r="N25" s="4">
        <v>2983.5491271820456</v>
      </c>
    </row>
    <row r="26" spans="1:14" ht="12.75">
      <c r="A26" s="1">
        <v>22</v>
      </c>
      <c r="B26" s="1"/>
      <c r="C26" t="s">
        <v>493</v>
      </c>
      <c r="D26" s="331">
        <f t="shared" si="0"/>
        <v>1936.02750645815</v>
      </c>
      <c r="E26" s="1">
        <v>36</v>
      </c>
      <c r="F26" s="305">
        <v>1787.0099009900991</v>
      </c>
      <c r="G26" s="305">
        <v>2188.5901639344265</v>
      </c>
      <c r="H26" s="305">
        <v>2193.439685658153</v>
      </c>
      <c r="I26" s="324">
        <v>1993.2</v>
      </c>
      <c r="J26" s="4">
        <v>1320.10637088</v>
      </c>
      <c r="K26" s="4">
        <v>3167.857777777778</v>
      </c>
      <c r="L26" s="4">
        <v>1682.0282127598005</v>
      </c>
      <c r="M26" s="4">
        <v>1161.723138430785</v>
      </c>
      <c r="N26" s="4">
        <v>1930.2923076923075</v>
      </c>
    </row>
    <row r="27" spans="1:14" ht="12.75">
      <c r="A27" s="1">
        <v>23</v>
      </c>
      <c r="B27" s="1"/>
      <c r="C27" t="s">
        <v>486</v>
      </c>
      <c r="D27" s="135">
        <f t="shared" si="0"/>
        <v>2525.50057803967</v>
      </c>
      <c r="E27" s="1">
        <v>23</v>
      </c>
      <c r="F27" s="305">
        <v>2420.8528339083296</v>
      </c>
      <c r="G27" s="305">
        <v>2150.092673267327</v>
      </c>
      <c r="H27" s="305">
        <v>2011.8347696879644</v>
      </c>
      <c r="I27" s="324">
        <v>2544.9688442211072</v>
      </c>
      <c r="J27" s="4">
        <v>2331.8107972266666</v>
      </c>
      <c r="K27" s="4">
        <v>4220.618986719135</v>
      </c>
      <c r="L27" s="4">
        <v>1896.0932013853287</v>
      </c>
      <c r="M27" s="4">
        <v>1792.3722772277229</v>
      </c>
      <c r="N27" s="4">
        <v>3360.8608187134505</v>
      </c>
    </row>
    <row r="28" spans="1:14" ht="12.75">
      <c r="A28" s="13">
        <v>24</v>
      </c>
      <c r="B28" s="13"/>
      <c r="C28" s="37" t="s">
        <v>487</v>
      </c>
      <c r="D28" s="365">
        <f t="shared" si="0"/>
        <v>2660.4253132894964</v>
      </c>
      <c r="E28" s="13">
        <v>10</v>
      </c>
      <c r="F28" s="318">
        <v>2784</v>
      </c>
      <c r="G28" s="318">
        <v>2473.463996091841</v>
      </c>
      <c r="H28" s="318">
        <v>2263.382332845291</v>
      </c>
      <c r="I28" s="318">
        <v>2769.478172588832</v>
      </c>
      <c r="J28" s="58">
        <v>2265.66435491874</v>
      </c>
      <c r="K28" s="58">
        <v>4439.423622047245</v>
      </c>
      <c r="L28" s="58">
        <v>1632.8385858280183</v>
      </c>
      <c r="M28" s="58">
        <v>1937.9671744471743</v>
      </c>
      <c r="N28" s="58">
        <v>3377.6095808383234</v>
      </c>
    </row>
    <row r="29" spans="1:14" ht="12.75">
      <c r="A29" s="1">
        <v>25</v>
      </c>
      <c r="B29" s="1"/>
      <c r="C29" t="s">
        <v>488</v>
      </c>
      <c r="D29" s="135">
        <f t="shared" si="0"/>
        <v>2686.8629538228174</v>
      </c>
      <c r="E29" s="1">
        <v>8</v>
      </c>
      <c r="F29" s="305">
        <v>2916.507307503678</v>
      </c>
      <c r="G29" s="305">
        <v>2491.9297694948505</v>
      </c>
      <c r="H29" s="305">
        <v>2082.537444933921</v>
      </c>
      <c r="I29" s="324">
        <v>2798.7555555555546</v>
      </c>
      <c r="J29" s="4">
        <v>2311.1639722666664</v>
      </c>
      <c r="K29" s="4">
        <v>4257.779104477611</v>
      </c>
      <c r="L29" s="4">
        <v>1589.0784534595875</v>
      </c>
      <c r="M29" s="4">
        <v>2439.2758722358726</v>
      </c>
      <c r="N29" s="4">
        <v>3294.739104477613</v>
      </c>
    </row>
    <row r="30" spans="1:14" ht="12.75">
      <c r="A30" s="1">
        <v>26</v>
      </c>
      <c r="B30" s="1"/>
      <c r="C30" t="s">
        <v>489</v>
      </c>
      <c r="D30" s="135">
        <f t="shared" si="0"/>
        <v>2591.023355740953</v>
      </c>
      <c r="E30" s="1">
        <v>17</v>
      </c>
      <c r="F30" s="305">
        <v>2558.147203140334</v>
      </c>
      <c r="G30" s="305">
        <v>2569.076620825148</v>
      </c>
      <c r="H30" s="305">
        <v>2147.094123456789</v>
      </c>
      <c r="I30" s="324">
        <v>2926.7817258883247</v>
      </c>
      <c r="J30" s="4">
        <v>2147.74995456</v>
      </c>
      <c r="K30" s="4">
        <v>4296</v>
      </c>
      <c r="L30" s="4">
        <v>1643.576967537727</v>
      </c>
      <c r="M30" s="4">
        <v>2184.223842364532</v>
      </c>
      <c r="N30" s="4">
        <v>2846.559763895721</v>
      </c>
    </row>
    <row r="31" spans="1:14" ht="12.75">
      <c r="A31" s="1">
        <v>27</v>
      </c>
      <c r="B31" s="1"/>
      <c r="C31" t="s">
        <v>207</v>
      </c>
      <c r="D31" s="296">
        <f t="shared" si="0"/>
        <v>2878.9273388451147</v>
      </c>
      <c r="E31" s="1">
        <v>2</v>
      </c>
      <c r="F31" s="305">
        <v>2813.3192156862747</v>
      </c>
      <c r="G31" s="305">
        <v>2479.31576330184</v>
      </c>
      <c r="H31" s="305">
        <v>2230.2638971315523</v>
      </c>
      <c r="I31" s="324">
        <v>3638.4959999999996</v>
      </c>
      <c r="J31" s="4">
        <v>2443.8526095920406</v>
      </c>
      <c r="K31" s="4">
        <v>4318.619883040936</v>
      </c>
      <c r="L31" s="4">
        <v>2131.198854624</v>
      </c>
      <c r="M31" s="4">
        <v>2470.4125798525797</v>
      </c>
      <c r="N31" s="4">
        <v>3384.867246376812</v>
      </c>
    </row>
    <row r="32" spans="1:14" ht="12.75">
      <c r="A32" s="13">
        <v>28</v>
      </c>
      <c r="B32" s="13"/>
      <c r="C32" s="37" t="s">
        <v>315</v>
      </c>
      <c r="D32" s="121">
        <f t="shared" si="0"/>
        <v>2880.605392954337</v>
      </c>
      <c r="E32" s="13">
        <v>1</v>
      </c>
      <c r="F32" s="318">
        <v>2749.569348659003</v>
      </c>
      <c r="G32" s="318">
        <v>2589.3582309582307</v>
      </c>
      <c r="H32" s="318">
        <v>2268.4311917606674</v>
      </c>
      <c r="I32" s="318">
        <v>3022.5102040816328</v>
      </c>
      <c r="J32" s="58">
        <v>2865.3471616</v>
      </c>
      <c r="K32" s="58">
        <v>4651.894042343673</v>
      </c>
      <c r="L32" s="58">
        <v>2004.7708202111198</v>
      </c>
      <c r="M32" s="58">
        <v>2301.5295171727234</v>
      </c>
      <c r="N32" s="58">
        <v>3472.03801980198</v>
      </c>
    </row>
    <row r="33" spans="1:14" ht="12.75">
      <c r="A33" s="1">
        <v>29</v>
      </c>
      <c r="B33" s="1"/>
      <c r="C33" t="s">
        <v>494</v>
      </c>
      <c r="D33" s="331">
        <f t="shared" si="0"/>
        <v>2353.0269561813684</v>
      </c>
      <c r="E33" s="1">
        <v>32</v>
      </c>
      <c r="F33" s="305">
        <v>2525.4947166186366</v>
      </c>
      <c r="G33" s="305">
        <v>2092.7335640138404</v>
      </c>
      <c r="H33" s="305">
        <v>1710.592245093346</v>
      </c>
      <c r="I33" s="324">
        <v>3288.8606060606057</v>
      </c>
      <c r="J33" s="4">
        <v>1907.67059456</v>
      </c>
      <c r="K33" s="4">
        <v>3613.2231797919762</v>
      </c>
      <c r="L33" s="4">
        <v>1527.458304029783</v>
      </c>
      <c r="M33" s="4">
        <v>1892.101185770751</v>
      </c>
      <c r="N33" s="4">
        <v>2619.1082096933733</v>
      </c>
    </row>
    <row r="34" spans="1:14" ht="12.75">
      <c r="A34" s="1">
        <v>30</v>
      </c>
      <c r="B34" s="1"/>
      <c r="C34" t="s">
        <v>490</v>
      </c>
      <c r="D34" s="135">
        <f t="shared" si="0"/>
        <v>2675.2628994839715</v>
      </c>
      <c r="E34" s="1">
        <v>9</v>
      </c>
      <c r="F34" s="305">
        <v>3000.7735922330094</v>
      </c>
      <c r="G34" s="305">
        <v>2267.1905651105653</v>
      </c>
      <c r="H34" s="305">
        <v>1951.9716674864728</v>
      </c>
      <c r="I34" s="324">
        <v>3388.730964467006</v>
      </c>
      <c r="J34" s="4">
        <v>2354.728621638474</v>
      </c>
      <c r="K34" s="4">
        <v>4247.920792079208</v>
      </c>
      <c r="L34" s="4">
        <v>1878.678512049763</v>
      </c>
      <c r="M34" s="4">
        <v>2000.5867195242818</v>
      </c>
      <c r="N34" s="4">
        <v>2986.7846607669626</v>
      </c>
    </row>
    <row r="35" spans="1:14" ht="12.75">
      <c r="A35" s="1">
        <v>31</v>
      </c>
      <c r="B35" s="1"/>
      <c r="C35" t="s">
        <v>317</v>
      </c>
      <c r="D35" s="296">
        <f t="shared" si="0"/>
        <v>2458.8720820281214</v>
      </c>
      <c r="E35" s="1">
        <v>29</v>
      </c>
      <c r="F35" s="305">
        <v>2699.142434696895</v>
      </c>
      <c r="G35" s="305">
        <v>1719.16064296152</v>
      </c>
      <c r="H35" s="305">
        <v>1861.8411445485945</v>
      </c>
      <c r="I35" s="324">
        <v>2692.9959183673486</v>
      </c>
      <c r="J35" s="4">
        <v>2188.544334965174</v>
      </c>
      <c r="K35" s="4">
        <v>3953.684210526316</v>
      </c>
      <c r="L35" s="4">
        <v>1451.409751311616</v>
      </c>
      <c r="M35" s="4">
        <v>2625.5244033122253</v>
      </c>
      <c r="N35" s="4">
        <v>2937.545897563401</v>
      </c>
    </row>
    <row r="36" spans="1:14" ht="12.75">
      <c r="A36" s="13">
        <v>32</v>
      </c>
      <c r="B36" s="13"/>
      <c r="C36" s="37" t="s">
        <v>347</v>
      </c>
      <c r="D36" s="121">
        <f t="shared" si="0"/>
        <v>2536.7422404427653</v>
      </c>
      <c r="E36" s="13">
        <v>21</v>
      </c>
      <c r="F36" s="318">
        <v>2593.965578635015</v>
      </c>
      <c r="G36" s="318">
        <v>1844.1513944223111</v>
      </c>
      <c r="H36" s="318">
        <v>1692.133915574963</v>
      </c>
      <c r="I36" s="318">
        <v>3676.4</v>
      </c>
      <c r="J36" s="58">
        <v>2294.7884099502494</v>
      </c>
      <c r="K36" s="58">
        <v>3998.4</v>
      </c>
      <c r="L36" s="58">
        <v>1529.7594112992538</v>
      </c>
      <c r="M36" s="58">
        <v>2407.9214145383103</v>
      </c>
      <c r="N36" s="58">
        <v>2793.160039564788</v>
      </c>
    </row>
    <row r="37" spans="1:14" ht="12.75">
      <c r="A37" s="1">
        <v>33</v>
      </c>
      <c r="B37" s="1"/>
      <c r="C37" t="s">
        <v>166</v>
      </c>
      <c r="D37" s="22">
        <f t="shared" si="0"/>
        <v>2461.358185002981</v>
      </c>
      <c r="E37" s="1">
        <v>28</v>
      </c>
      <c r="F37" s="305">
        <v>2617.8640159045726</v>
      </c>
      <c r="G37" s="305">
        <v>2138.260921248143</v>
      </c>
      <c r="H37" s="305">
        <v>1925.898163771712</v>
      </c>
      <c r="I37" s="324">
        <v>2384.1137055837567</v>
      </c>
      <c r="J37" s="4">
        <v>2332.49102208</v>
      </c>
      <c r="K37" s="4">
        <v>4092.369230769231</v>
      </c>
      <c r="L37" s="4">
        <v>1679.7742669037282</v>
      </c>
      <c r="M37" s="4">
        <v>2051.582208895553</v>
      </c>
      <c r="N37" s="4">
        <v>2929.8701298701303</v>
      </c>
    </row>
    <row r="38" spans="1:14" ht="12.75">
      <c r="A38" s="1">
        <v>34</v>
      </c>
      <c r="B38" s="1"/>
      <c r="C38" t="s">
        <v>160</v>
      </c>
      <c r="D38" s="296">
        <f t="shared" si="0"/>
        <v>2533.8196678625286</v>
      </c>
      <c r="E38" s="1">
        <v>22</v>
      </c>
      <c r="F38" s="305">
        <v>2768.582390555829</v>
      </c>
      <c r="G38" s="305">
        <v>2035.388697788698</v>
      </c>
      <c r="H38" s="305">
        <v>1897.1494071146246</v>
      </c>
      <c r="I38" s="324">
        <v>3026.2204081632653</v>
      </c>
      <c r="J38" s="4">
        <v>2045.3626768557222</v>
      </c>
      <c r="K38" s="4">
        <v>3954.0105922002895</v>
      </c>
      <c r="L38" s="4">
        <v>1841.2724256614913</v>
      </c>
      <c r="M38" s="4">
        <v>2115.2015724815724</v>
      </c>
      <c r="N38" s="4">
        <v>3121.188839941263</v>
      </c>
    </row>
    <row r="39" spans="1:14" ht="12.75">
      <c r="A39" s="12">
        <v>35</v>
      </c>
      <c r="B39" s="12"/>
      <c r="C39" s="30" t="s">
        <v>496</v>
      </c>
      <c r="D39" s="296">
        <f t="shared" si="0"/>
        <v>2095.1264440356053</v>
      </c>
      <c r="E39" s="1">
        <v>34</v>
      </c>
      <c r="F39" s="305">
        <v>2036.811078140455</v>
      </c>
      <c r="G39" s="305">
        <v>1318.1226666666666</v>
      </c>
      <c r="H39" s="305">
        <v>1360.7365328109702</v>
      </c>
      <c r="I39" s="324">
        <v>2656.3736040609137</v>
      </c>
      <c r="J39" s="4">
        <v>1833.4060458666665</v>
      </c>
      <c r="K39" s="4">
        <v>3514.971428571429</v>
      </c>
      <c r="L39" s="4">
        <v>1501.0457981304296</v>
      </c>
      <c r="M39" s="4">
        <v>2082.9405405405405</v>
      </c>
      <c r="N39" s="4">
        <v>2551.7303015323773</v>
      </c>
    </row>
    <row r="40" spans="1:14" ht="13.5" thickBot="1">
      <c r="A40" s="41">
        <v>36</v>
      </c>
      <c r="B40" s="41"/>
      <c r="C40" s="40" t="s">
        <v>495</v>
      </c>
      <c r="D40" s="307">
        <f t="shared" si="0"/>
        <v>2398.3510950429504</v>
      </c>
      <c r="E40" s="41">
        <v>30</v>
      </c>
      <c r="F40" s="381">
        <v>2386.59649122807</v>
      </c>
      <c r="G40" s="381">
        <v>1880.0519174041299</v>
      </c>
      <c r="H40" s="381">
        <v>1737.9314678448698</v>
      </c>
      <c r="I40" s="381">
        <v>2795.2081218274107</v>
      </c>
      <c r="J40" s="50">
        <v>2219.90793626534</v>
      </c>
      <c r="K40" s="50">
        <v>3643.283639883834</v>
      </c>
      <c r="L40" s="50">
        <v>1812.5686219631991</v>
      </c>
      <c r="M40" s="50">
        <v>1921.3299688288557</v>
      </c>
      <c r="N40" s="50">
        <v>3188.281690140845</v>
      </c>
    </row>
    <row r="41" spans="3:14" ht="13.5" thickTop="1">
      <c r="C41" s="325" t="s">
        <v>861</v>
      </c>
      <c r="D41" s="5">
        <f>AVERAGE(D5:D40)</f>
        <v>2550.4963630337916</v>
      </c>
      <c r="F41" s="5">
        <f>AVERAGE(F5:F40)</f>
        <v>2584.760045505811</v>
      </c>
      <c r="G41" s="5">
        <f aca="true" t="shared" si="1" ref="G41:N41">AVERAGE(G5:G40)</f>
        <v>2283.1534380944418</v>
      </c>
      <c r="H41" s="5">
        <f t="shared" si="1"/>
        <v>2003.1567131201966</v>
      </c>
      <c r="I41" s="5">
        <f t="shared" si="1"/>
        <v>2952.6918654061938</v>
      </c>
      <c r="J41" s="5">
        <f t="shared" si="1"/>
        <v>2271.967694015934</v>
      </c>
      <c r="K41" s="5">
        <f t="shared" si="1"/>
        <v>3935.748668042708</v>
      </c>
      <c r="L41" s="5">
        <f t="shared" si="1"/>
        <v>1773.8784710543598</v>
      </c>
      <c r="M41" s="5">
        <f t="shared" si="1"/>
        <v>2164.8479588959844</v>
      </c>
      <c r="N41" s="5">
        <f t="shared" si="1"/>
        <v>2984.2624131684993</v>
      </c>
    </row>
    <row r="42" ht="12.75">
      <c r="D42" s="5"/>
    </row>
  </sheetData>
  <printOptions/>
  <pageMargins left="0.75" right="0.75" top="1" bottom="1" header="0.5" footer="0.5"/>
  <pageSetup fitToHeight="1" fitToWidth="1" orientation="landscape" paperSize="9" scale="77"/>
  <headerFooter alignWithMargins="0">
    <oddFooter>&amp;R33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3:G125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2.421875" style="0" customWidth="1"/>
    <col min="2" max="2" width="17.8515625" style="0" customWidth="1"/>
    <col min="3" max="3" width="51.8515625" style="1" customWidth="1"/>
    <col min="4" max="4" width="1.7109375" style="0" customWidth="1"/>
    <col min="5" max="5" width="16.140625" style="0" customWidth="1"/>
    <col min="6" max="16384" width="8.8515625" style="0" customWidth="1"/>
  </cols>
  <sheetData>
    <row r="3" spans="1:5" ht="15">
      <c r="A3" s="56"/>
      <c r="B3" s="56"/>
      <c r="C3" s="56" t="s">
        <v>380</v>
      </c>
      <c r="D3" s="56"/>
      <c r="E3" s="56"/>
    </row>
    <row r="4" spans="1:5" ht="15">
      <c r="A4" s="56"/>
      <c r="B4" s="56"/>
      <c r="C4" s="56" t="s">
        <v>447</v>
      </c>
      <c r="D4" s="56"/>
      <c r="E4" s="56"/>
    </row>
    <row r="5" spans="1:5" ht="15">
      <c r="A5" s="56"/>
      <c r="B5" s="56"/>
      <c r="C5" s="56"/>
      <c r="D5" s="56"/>
      <c r="E5" s="56"/>
    </row>
    <row r="6" spans="1:5" ht="15">
      <c r="A6" s="56"/>
      <c r="B6" s="56"/>
      <c r="C6" s="56"/>
      <c r="D6" s="56"/>
      <c r="E6" s="56"/>
    </row>
    <row r="7" spans="1:5" ht="15">
      <c r="A7" s="56"/>
      <c r="B7" s="56"/>
      <c r="C7" s="56"/>
      <c r="D7" s="56"/>
      <c r="E7" s="56"/>
    </row>
    <row r="8" spans="1:7" ht="15">
      <c r="A8" s="103" t="s">
        <v>781</v>
      </c>
      <c r="B8" s="56"/>
      <c r="C8" s="112"/>
      <c r="D8" s="56"/>
      <c r="E8" s="56"/>
      <c r="F8" s="27"/>
      <c r="G8" s="27"/>
    </row>
    <row r="9" spans="1:7" ht="15">
      <c r="A9" s="102"/>
      <c r="B9" s="56"/>
      <c r="C9" s="112"/>
      <c r="D9" s="56"/>
      <c r="E9" s="56"/>
      <c r="F9" s="27"/>
      <c r="G9" s="27"/>
    </row>
    <row r="10" spans="1:7" ht="15">
      <c r="A10" s="56"/>
      <c r="B10" s="57" t="s">
        <v>782</v>
      </c>
      <c r="C10" s="112" t="s">
        <v>452</v>
      </c>
      <c r="D10" s="56"/>
      <c r="E10" s="27" t="s">
        <v>573</v>
      </c>
      <c r="F10" s="27"/>
      <c r="G10" s="27"/>
    </row>
    <row r="11" spans="1:7" ht="15">
      <c r="A11" s="56"/>
      <c r="B11" s="56"/>
      <c r="C11" s="112"/>
      <c r="D11" s="56"/>
      <c r="E11" s="27" t="s">
        <v>783</v>
      </c>
      <c r="F11" s="27"/>
      <c r="G11" s="27"/>
    </row>
    <row r="12" spans="1:7" ht="15">
      <c r="A12" t="s">
        <v>775</v>
      </c>
      <c r="B12" s="27"/>
      <c r="C12" s="112"/>
      <c r="D12" s="27"/>
      <c r="E12" s="27"/>
      <c r="F12" s="27"/>
      <c r="G12" s="27"/>
    </row>
    <row r="13" spans="2:7" ht="15">
      <c r="B13" s="27"/>
      <c r="C13" s="112"/>
      <c r="D13" s="27"/>
      <c r="E13" s="27"/>
      <c r="F13" s="27"/>
      <c r="G13" s="27"/>
    </row>
    <row r="14" spans="2:7" ht="15">
      <c r="B14" s="27" t="s">
        <v>776</v>
      </c>
      <c r="C14" s="112" t="s">
        <v>452</v>
      </c>
      <c r="D14" s="27"/>
      <c r="E14" s="27" t="s">
        <v>894</v>
      </c>
      <c r="F14" s="27"/>
      <c r="G14" s="27"/>
    </row>
    <row r="15" spans="2:7" ht="15">
      <c r="B15" s="27"/>
      <c r="C15" s="112"/>
      <c r="D15" s="27"/>
      <c r="E15" s="27" t="s">
        <v>777</v>
      </c>
      <c r="F15" s="27"/>
      <c r="G15" s="27"/>
    </row>
    <row r="16" spans="2:7" ht="15">
      <c r="B16" s="27"/>
      <c r="C16" s="112"/>
      <c r="D16" s="27"/>
      <c r="E16" s="27"/>
      <c r="F16" s="27"/>
      <c r="G16" s="27"/>
    </row>
    <row r="17" spans="1:7" ht="15">
      <c r="A17" t="s">
        <v>288</v>
      </c>
      <c r="B17" s="27"/>
      <c r="C17" s="112"/>
      <c r="D17" s="27"/>
      <c r="E17" s="27"/>
      <c r="F17" s="27"/>
      <c r="G17" s="27"/>
    </row>
    <row r="18" spans="2:7" ht="15">
      <c r="B18" s="27"/>
      <c r="C18" s="112"/>
      <c r="D18" s="27"/>
      <c r="E18" s="27"/>
      <c r="F18" s="27"/>
      <c r="G18" s="27"/>
    </row>
    <row r="19" spans="2:7" ht="15">
      <c r="B19" s="27" t="s">
        <v>289</v>
      </c>
      <c r="C19" s="112" t="s">
        <v>452</v>
      </c>
      <c r="D19" s="27"/>
      <c r="E19" s="27" t="s">
        <v>573</v>
      </c>
      <c r="F19" s="27"/>
      <c r="G19" s="27"/>
    </row>
    <row r="20" spans="2:7" ht="15">
      <c r="B20" s="27"/>
      <c r="C20" s="112"/>
      <c r="D20" s="27"/>
      <c r="E20" s="27" t="s">
        <v>290</v>
      </c>
      <c r="F20" s="27"/>
      <c r="G20" s="27"/>
    </row>
    <row r="21" spans="2:7" ht="15">
      <c r="B21" s="27"/>
      <c r="C21" s="112"/>
      <c r="D21" s="27"/>
      <c r="E21" s="27" t="s">
        <v>774</v>
      </c>
      <c r="F21" s="27"/>
      <c r="G21" s="27"/>
    </row>
    <row r="22" spans="2:7" ht="15">
      <c r="B22" s="27"/>
      <c r="C22" s="112"/>
      <c r="D22" s="27"/>
      <c r="E22" s="27"/>
      <c r="F22" s="27"/>
      <c r="G22" s="27"/>
    </row>
    <row r="23" spans="1:7" ht="15">
      <c r="A23" t="s">
        <v>786</v>
      </c>
      <c r="B23" s="27"/>
      <c r="C23" s="112"/>
      <c r="D23" s="27"/>
      <c r="E23" s="27"/>
      <c r="F23" s="27"/>
      <c r="G23" s="27"/>
    </row>
    <row r="24" spans="2:7" ht="15">
      <c r="B24" s="27"/>
      <c r="C24" s="112"/>
      <c r="D24" s="27"/>
      <c r="E24" s="27"/>
      <c r="F24" s="27"/>
      <c r="G24" s="27"/>
    </row>
    <row r="25" spans="2:7" ht="15">
      <c r="B25" s="27" t="s">
        <v>381</v>
      </c>
      <c r="C25" s="112" t="s">
        <v>382</v>
      </c>
      <c r="D25" s="27" t="s">
        <v>383</v>
      </c>
      <c r="E25" s="27" t="s">
        <v>601</v>
      </c>
      <c r="F25" s="27"/>
      <c r="G25" s="27"/>
    </row>
    <row r="26" spans="2:7" ht="15">
      <c r="B26" s="27"/>
      <c r="C26" s="112"/>
      <c r="D26" s="27" t="s">
        <v>383</v>
      </c>
      <c r="E26" s="27" t="s">
        <v>761</v>
      </c>
      <c r="F26" s="27"/>
      <c r="G26" s="27"/>
    </row>
    <row r="27" spans="2:7" ht="15">
      <c r="B27" s="27"/>
      <c r="C27" s="112"/>
      <c r="D27" s="27"/>
      <c r="E27" s="27"/>
      <c r="F27" s="27"/>
      <c r="G27" s="27"/>
    </row>
    <row r="28" spans="1:7" ht="15">
      <c r="A28" t="s">
        <v>384</v>
      </c>
      <c r="B28" s="27"/>
      <c r="C28" s="112"/>
      <c r="D28" s="27"/>
      <c r="E28" s="27"/>
      <c r="F28" s="27"/>
      <c r="G28" s="27"/>
    </row>
    <row r="29" spans="2:7" ht="15">
      <c r="B29" s="27"/>
      <c r="C29" s="112"/>
      <c r="D29" s="27"/>
      <c r="E29" s="27"/>
      <c r="F29" s="27"/>
      <c r="G29" s="27"/>
    </row>
    <row r="30" spans="2:7" ht="15">
      <c r="B30" s="27" t="s">
        <v>385</v>
      </c>
      <c r="C30" s="112" t="s">
        <v>386</v>
      </c>
      <c r="D30" s="27"/>
      <c r="E30" s="27" t="s">
        <v>611</v>
      </c>
      <c r="F30" s="27"/>
      <c r="G30" s="27"/>
    </row>
    <row r="31" spans="2:7" ht="15">
      <c r="B31" s="27"/>
      <c r="C31" s="112"/>
      <c r="D31" s="27"/>
      <c r="E31" s="27" t="s">
        <v>238</v>
      </c>
      <c r="F31" s="27"/>
      <c r="G31" s="27"/>
    </row>
    <row r="32" spans="2:7" ht="15">
      <c r="B32" s="27"/>
      <c r="C32" s="112"/>
      <c r="D32" s="27"/>
      <c r="E32" s="27" t="s">
        <v>628</v>
      </c>
      <c r="F32" s="27"/>
      <c r="G32" s="27"/>
    </row>
    <row r="33" spans="2:7" ht="15">
      <c r="B33" s="27"/>
      <c r="C33" s="112"/>
      <c r="D33" s="27"/>
      <c r="E33" s="27" t="s">
        <v>895</v>
      </c>
      <c r="F33" s="27"/>
      <c r="G33" s="27"/>
    </row>
    <row r="34" spans="1:7" ht="15">
      <c r="A34" t="s">
        <v>239</v>
      </c>
      <c r="B34" s="27"/>
      <c r="C34" s="112"/>
      <c r="D34" s="27"/>
      <c r="E34" s="27"/>
      <c r="F34" s="27"/>
      <c r="G34" s="27"/>
    </row>
    <row r="35" spans="2:7" ht="15">
      <c r="B35" s="27"/>
      <c r="C35" s="112"/>
      <c r="D35" s="27"/>
      <c r="E35" s="27"/>
      <c r="F35" s="27"/>
      <c r="G35" s="27"/>
    </row>
    <row r="36" spans="2:7" ht="15">
      <c r="B36" s="27" t="s">
        <v>276</v>
      </c>
      <c r="C36" s="112" t="s">
        <v>277</v>
      </c>
      <c r="D36" s="27"/>
      <c r="E36" s="27" t="s">
        <v>278</v>
      </c>
      <c r="F36" s="27"/>
      <c r="G36" s="27"/>
    </row>
    <row r="37" spans="2:7" ht="15">
      <c r="B37" s="27"/>
      <c r="C37" s="112"/>
      <c r="D37" s="27"/>
      <c r="E37" s="27" t="s">
        <v>279</v>
      </c>
      <c r="F37" s="27"/>
      <c r="G37" s="27"/>
    </row>
    <row r="38" spans="2:7" ht="15">
      <c r="B38" s="27"/>
      <c r="C38" s="112"/>
      <c r="D38" s="27"/>
      <c r="E38" s="27"/>
      <c r="F38" s="27"/>
      <c r="G38" s="27"/>
    </row>
    <row r="39" spans="1:7" ht="15">
      <c r="A39" t="s">
        <v>280</v>
      </c>
      <c r="B39" s="27"/>
      <c r="C39" s="112"/>
      <c r="D39" s="27"/>
      <c r="E39" s="27"/>
      <c r="F39" s="27"/>
      <c r="G39" s="27"/>
    </row>
    <row r="40" spans="2:7" ht="15">
      <c r="B40" s="27"/>
      <c r="C40" s="112"/>
      <c r="D40" s="27"/>
      <c r="E40" s="27"/>
      <c r="F40" s="27"/>
      <c r="G40" s="27"/>
    </row>
    <row r="41" spans="2:7" ht="15">
      <c r="B41" s="27" t="s">
        <v>281</v>
      </c>
      <c r="C41" s="112" t="s">
        <v>282</v>
      </c>
      <c r="D41" s="27"/>
      <c r="E41" s="27" t="s">
        <v>283</v>
      </c>
      <c r="F41" s="27"/>
      <c r="G41" s="27"/>
    </row>
    <row r="42" spans="2:7" ht="15">
      <c r="B42" s="27"/>
      <c r="C42" s="112"/>
      <c r="D42" s="27"/>
      <c r="E42" s="27" t="s">
        <v>779</v>
      </c>
      <c r="F42" s="27"/>
      <c r="G42" s="27"/>
    </row>
    <row r="43" spans="2:7" ht="15">
      <c r="B43" s="27"/>
      <c r="C43" s="112"/>
      <c r="D43" s="27"/>
      <c r="E43" s="27" t="s">
        <v>448</v>
      </c>
      <c r="F43" s="27"/>
      <c r="G43" s="27"/>
    </row>
    <row r="44" spans="1:7" ht="15">
      <c r="A44" t="s">
        <v>284</v>
      </c>
      <c r="B44" s="27"/>
      <c r="C44" s="112"/>
      <c r="D44" s="27"/>
      <c r="E44" s="27"/>
      <c r="F44" s="27"/>
      <c r="G44" s="27"/>
    </row>
    <row r="45" spans="2:7" ht="15">
      <c r="B45" s="27"/>
      <c r="C45" s="112"/>
      <c r="D45" s="27"/>
      <c r="E45" s="27"/>
      <c r="F45" s="27"/>
      <c r="G45" s="27"/>
    </row>
    <row r="46" spans="2:7" ht="15">
      <c r="B46" s="27" t="s">
        <v>285</v>
      </c>
      <c r="C46" s="112" t="s">
        <v>286</v>
      </c>
      <c r="D46" s="27"/>
      <c r="E46" s="27" t="s">
        <v>188</v>
      </c>
      <c r="F46" s="27"/>
      <c r="G46" s="27"/>
    </row>
    <row r="47" spans="2:7" ht="15">
      <c r="B47" s="27"/>
      <c r="C47" s="112"/>
      <c r="D47" s="27"/>
      <c r="E47" s="27"/>
      <c r="F47" s="27"/>
      <c r="G47" s="27"/>
    </row>
    <row r="48" spans="1:7" ht="15">
      <c r="A48" t="s">
        <v>189</v>
      </c>
      <c r="B48" s="27"/>
      <c r="C48" s="112"/>
      <c r="D48" s="27"/>
      <c r="E48" s="27"/>
      <c r="F48" s="27"/>
      <c r="G48" s="27"/>
    </row>
    <row r="49" spans="2:7" ht="15">
      <c r="B49" s="27"/>
      <c r="C49" s="112"/>
      <c r="D49" s="27"/>
      <c r="E49" s="27"/>
      <c r="F49" s="27"/>
      <c r="G49" s="27"/>
    </row>
    <row r="50" spans="2:7" ht="15">
      <c r="B50" s="27" t="s">
        <v>190</v>
      </c>
      <c r="C50" s="112" t="s">
        <v>191</v>
      </c>
      <c r="D50" s="27"/>
      <c r="E50" s="27" t="s">
        <v>192</v>
      </c>
      <c r="F50" s="27"/>
      <c r="G50" s="27"/>
    </row>
    <row r="51" spans="2:7" ht="15">
      <c r="B51" s="27"/>
      <c r="C51" s="112"/>
      <c r="D51" s="27" t="s">
        <v>383</v>
      </c>
      <c r="E51" s="27" t="s">
        <v>193</v>
      </c>
      <c r="F51" s="27"/>
      <c r="G51" s="27"/>
    </row>
    <row r="52" spans="2:7" ht="15">
      <c r="B52" s="27"/>
      <c r="C52" s="112"/>
      <c r="D52" s="27" t="s">
        <v>383</v>
      </c>
      <c r="E52" s="27" t="s">
        <v>784</v>
      </c>
      <c r="F52" s="27"/>
      <c r="G52" s="27"/>
    </row>
    <row r="53" spans="2:7" ht="15">
      <c r="B53" s="27"/>
      <c r="C53" s="112"/>
      <c r="D53" s="27"/>
      <c r="E53" s="27" t="s">
        <v>762</v>
      </c>
      <c r="F53" s="27"/>
      <c r="G53" s="27"/>
    </row>
    <row r="54" spans="2:7" ht="15">
      <c r="B54" s="27"/>
      <c r="C54" s="112"/>
      <c r="D54" s="27"/>
      <c r="E54" s="27"/>
      <c r="F54" s="27"/>
      <c r="G54" s="27"/>
    </row>
    <row r="55" spans="2:7" ht="15">
      <c r="B55" s="27"/>
      <c r="C55" s="112"/>
      <c r="D55" s="27"/>
      <c r="E55" s="27"/>
      <c r="F55" s="27"/>
      <c r="G55" s="27"/>
    </row>
    <row r="56" spans="2:7" ht="15">
      <c r="B56" s="27"/>
      <c r="C56" s="112"/>
      <c r="D56" s="27"/>
      <c r="E56" s="27"/>
      <c r="F56" s="27"/>
      <c r="G56" s="27"/>
    </row>
    <row r="57" spans="2:7" ht="15">
      <c r="B57" s="27"/>
      <c r="C57" s="112"/>
      <c r="D57" s="27"/>
      <c r="E57" s="27"/>
      <c r="F57" s="27"/>
      <c r="G57" s="27"/>
    </row>
    <row r="58" spans="2:7" ht="15">
      <c r="B58" s="27"/>
      <c r="C58" s="112"/>
      <c r="D58" s="27"/>
      <c r="E58" s="27"/>
      <c r="F58" s="27"/>
      <c r="G58" s="27"/>
    </row>
    <row r="59" spans="2:7" ht="15">
      <c r="B59" s="27"/>
      <c r="C59" s="112"/>
      <c r="D59" s="27"/>
      <c r="E59" s="27"/>
      <c r="F59" s="27"/>
      <c r="G59" s="27"/>
    </row>
    <row r="60" spans="2:7" ht="15">
      <c r="B60" s="27"/>
      <c r="C60" s="112"/>
      <c r="D60" s="27"/>
      <c r="E60" s="27"/>
      <c r="F60" s="27"/>
      <c r="G60" s="27"/>
    </row>
    <row r="61" spans="2:7" ht="15">
      <c r="B61" s="27"/>
      <c r="C61" s="112"/>
      <c r="D61" s="27"/>
      <c r="E61" s="27"/>
      <c r="F61" s="27"/>
      <c r="G61" s="27"/>
    </row>
    <row r="62" spans="2:7" ht="15">
      <c r="B62" s="27"/>
      <c r="C62" s="112"/>
      <c r="D62" s="27"/>
      <c r="E62" s="27"/>
      <c r="F62" s="27"/>
      <c r="G62" s="27"/>
    </row>
    <row r="63" spans="2:7" ht="15">
      <c r="B63" s="27"/>
      <c r="C63" s="112"/>
      <c r="D63" s="27"/>
      <c r="E63" s="27">
        <v>2</v>
      </c>
      <c r="F63" s="27"/>
      <c r="G63" s="27"/>
    </row>
    <row r="64" spans="2:7" ht="15">
      <c r="B64" s="27"/>
      <c r="C64" s="112"/>
      <c r="D64" s="27"/>
      <c r="E64" s="27"/>
      <c r="F64" s="27"/>
      <c r="G64" s="27"/>
    </row>
    <row r="65" spans="2:7" ht="15">
      <c r="B65" s="27"/>
      <c r="C65" s="112"/>
      <c r="D65" s="27"/>
      <c r="E65" s="27"/>
      <c r="F65" s="27"/>
      <c r="G65" s="27"/>
    </row>
    <row r="66" spans="1:7" ht="15">
      <c r="A66" t="s">
        <v>789</v>
      </c>
      <c r="B66" s="27"/>
      <c r="C66" s="112"/>
      <c r="D66" s="27"/>
      <c r="E66" s="27"/>
      <c r="F66" s="27"/>
      <c r="G66" s="27"/>
    </row>
    <row r="67" spans="2:7" ht="15">
      <c r="B67" s="27" t="s">
        <v>194</v>
      </c>
      <c r="C67" s="112" t="s">
        <v>191</v>
      </c>
      <c r="D67" s="27"/>
      <c r="E67" s="27" t="s">
        <v>192</v>
      </c>
      <c r="F67" s="27"/>
      <c r="G67" s="27"/>
    </row>
    <row r="68" spans="2:7" ht="15">
      <c r="B68" s="27"/>
      <c r="C68" s="112"/>
      <c r="D68" s="27"/>
      <c r="E68" s="27" t="s">
        <v>762</v>
      </c>
      <c r="F68" s="27"/>
      <c r="G68" s="27"/>
    </row>
    <row r="69" spans="2:7" ht="15">
      <c r="B69" s="27"/>
      <c r="C69" s="112"/>
      <c r="D69" s="27"/>
      <c r="E69" s="27"/>
      <c r="F69" s="27"/>
      <c r="G69" s="27"/>
    </row>
    <row r="70" spans="2:7" ht="15">
      <c r="B70" s="27" t="s">
        <v>450</v>
      </c>
      <c r="C70" s="112"/>
      <c r="D70" s="27"/>
      <c r="E70" s="27" t="s">
        <v>192</v>
      </c>
      <c r="F70" s="27"/>
      <c r="G70" s="27"/>
    </row>
    <row r="71" spans="2:7" ht="15">
      <c r="B71" s="27"/>
      <c r="C71" s="112"/>
      <c r="D71" s="27"/>
      <c r="E71" s="27" t="s">
        <v>451</v>
      </c>
      <c r="F71" s="27"/>
      <c r="G71" s="27"/>
    </row>
    <row r="72" spans="1:7" ht="15">
      <c r="A72" t="s">
        <v>787</v>
      </c>
      <c r="B72" s="27"/>
      <c r="C72" s="112"/>
      <c r="D72" s="27"/>
      <c r="E72" s="27"/>
      <c r="F72" s="27"/>
      <c r="G72" s="27"/>
    </row>
    <row r="73" spans="2:7" ht="15">
      <c r="B73" s="27"/>
      <c r="C73" s="112"/>
      <c r="D73" s="27"/>
      <c r="E73" s="27"/>
      <c r="F73" s="27"/>
      <c r="G73" s="27"/>
    </row>
    <row r="74" spans="2:7" ht="15">
      <c r="B74" s="27" t="s">
        <v>788</v>
      </c>
      <c r="C74" s="112" t="s">
        <v>608</v>
      </c>
      <c r="D74" s="27"/>
      <c r="E74" s="27" t="s">
        <v>609</v>
      </c>
      <c r="F74" s="27"/>
      <c r="G74" s="27"/>
    </row>
    <row r="75" spans="2:7" ht="15">
      <c r="B75" s="27"/>
      <c r="C75" s="112"/>
      <c r="D75" s="27"/>
      <c r="E75" s="27" t="s">
        <v>615</v>
      </c>
      <c r="F75" s="27"/>
      <c r="G75" s="27"/>
    </row>
    <row r="76" spans="2:7" ht="15">
      <c r="B76" s="27"/>
      <c r="C76" s="112"/>
      <c r="D76" s="27"/>
      <c r="E76" s="27"/>
      <c r="F76" s="27"/>
      <c r="G76" s="27"/>
    </row>
    <row r="77" spans="1:7" ht="15">
      <c r="A77" t="s">
        <v>754</v>
      </c>
      <c r="B77" s="27"/>
      <c r="C77" s="112"/>
      <c r="D77" s="27"/>
      <c r="E77" s="27"/>
      <c r="F77" s="27"/>
      <c r="G77" s="27"/>
    </row>
    <row r="78" spans="2:7" ht="15">
      <c r="B78" s="27"/>
      <c r="C78" s="112"/>
      <c r="D78" s="27"/>
      <c r="E78" s="27"/>
      <c r="F78" s="27"/>
      <c r="G78" s="27"/>
    </row>
    <row r="79" spans="2:7" ht="15">
      <c r="B79" s="27" t="s">
        <v>755</v>
      </c>
      <c r="C79" s="112" t="s">
        <v>759</v>
      </c>
      <c r="D79" s="27"/>
      <c r="E79" s="27" t="s">
        <v>763</v>
      </c>
      <c r="F79" s="27"/>
      <c r="G79" s="27"/>
    </row>
    <row r="80" spans="2:7" ht="15">
      <c r="B80" s="27"/>
      <c r="C80" s="112"/>
      <c r="D80" s="27"/>
      <c r="E80" s="27" t="s">
        <v>604</v>
      </c>
      <c r="F80" s="27"/>
      <c r="G80" s="27"/>
    </row>
    <row r="81" spans="2:7" ht="15">
      <c r="B81" s="27" t="s">
        <v>756</v>
      </c>
      <c r="C81" s="112" t="s">
        <v>760</v>
      </c>
      <c r="D81" s="27"/>
      <c r="E81" s="27" t="s">
        <v>763</v>
      </c>
      <c r="F81" s="27"/>
      <c r="G81" s="27"/>
    </row>
    <row r="82" spans="2:7" ht="15">
      <c r="B82" s="27"/>
      <c r="C82" s="112"/>
      <c r="D82" s="27"/>
      <c r="E82" s="27" t="s">
        <v>320</v>
      </c>
      <c r="F82" s="27"/>
      <c r="G82" s="27"/>
    </row>
    <row r="83" spans="2:7" ht="15">
      <c r="B83" s="27" t="s">
        <v>757</v>
      </c>
      <c r="C83" s="112" t="s">
        <v>607</v>
      </c>
      <c r="D83" s="27"/>
      <c r="E83" s="27" t="s">
        <v>763</v>
      </c>
      <c r="F83" s="27"/>
      <c r="G83" s="27"/>
    </row>
    <row r="84" spans="2:7" ht="15">
      <c r="B84" s="27"/>
      <c r="C84" s="112"/>
      <c r="D84" s="27"/>
      <c r="E84" s="27" t="s">
        <v>321</v>
      </c>
      <c r="F84" s="27"/>
      <c r="G84" s="27"/>
    </row>
    <row r="85" spans="1:7" ht="15">
      <c r="A85" t="s">
        <v>195</v>
      </c>
      <c r="B85" s="27"/>
      <c r="C85" s="112"/>
      <c r="D85" s="27"/>
      <c r="E85" s="27"/>
      <c r="F85" s="27"/>
      <c r="G85" s="27"/>
    </row>
    <row r="86" spans="2:7" ht="15">
      <c r="B86" s="27"/>
      <c r="C86" s="112"/>
      <c r="D86" s="27"/>
      <c r="E86" s="27"/>
      <c r="F86" s="27"/>
      <c r="G86" s="27"/>
    </row>
    <row r="87" spans="2:7" ht="15">
      <c r="B87" s="27" t="s">
        <v>297</v>
      </c>
      <c r="C87" s="112" t="s">
        <v>298</v>
      </c>
      <c r="D87" s="27"/>
      <c r="E87" s="27" t="s">
        <v>299</v>
      </c>
      <c r="F87" s="27"/>
      <c r="G87" s="27"/>
    </row>
    <row r="88" spans="2:7" ht="15">
      <c r="B88" s="27"/>
      <c r="C88" s="112"/>
      <c r="D88" s="27"/>
      <c r="E88" s="27"/>
      <c r="F88" s="27"/>
      <c r="G88" s="27"/>
    </row>
    <row r="89" spans="2:7" ht="15">
      <c r="B89" s="27" t="s">
        <v>449</v>
      </c>
      <c r="C89" s="112"/>
      <c r="D89" s="27"/>
      <c r="E89" s="27" t="s">
        <v>299</v>
      </c>
      <c r="F89" s="27"/>
      <c r="G89" s="27"/>
    </row>
    <row r="90" spans="2:7" ht="15">
      <c r="B90" s="27"/>
      <c r="C90" s="112"/>
      <c r="D90" s="27"/>
      <c r="E90" s="27"/>
      <c r="F90" s="27"/>
      <c r="G90" s="27"/>
    </row>
    <row r="91" spans="2:7" ht="15">
      <c r="B91" s="27" t="s">
        <v>778</v>
      </c>
      <c r="C91" s="112"/>
      <c r="D91" s="27"/>
      <c r="E91" s="27" t="s">
        <v>299</v>
      </c>
      <c r="F91" s="27"/>
      <c r="G91" s="27"/>
    </row>
    <row r="92" spans="2:7" ht="15">
      <c r="B92" s="27"/>
      <c r="C92" s="112"/>
      <c r="D92" s="27"/>
      <c r="E92" s="27"/>
      <c r="F92" s="27"/>
      <c r="G92" s="27"/>
    </row>
    <row r="93" spans="1:7" ht="15">
      <c r="A93" t="s">
        <v>398</v>
      </c>
      <c r="B93" s="27"/>
      <c r="C93" s="112"/>
      <c r="D93" s="27"/>
      <c r="E93" s="27"/>
      <c r="F93" s="27"/>
      <c r="G93" s="27"/>
    </row>
    <row r="94" spans="2:7" ht="15">
      <c r="B94" s="27"/>
      <c r="C94" s="112"/>
      <c r="D94" s="27"/>
      <c r="E94" s="27"/>
      <c r="F94" s="27"/>
      <c r="G94" s="27"/>
    </row>
    <row r="95" spans="2:7" ht="15">
      <c r="B95" s="27" t="s">
        <v>399</v>
      </c>
      <c r="C95" s="112" t="s">
        <v>400</v>
      </c>
      <c r="D95" s="27"/>
      <c r="E95" s="27" t="s">
        <v>572</v>
      </c>
      <c r="F95" s="27"/>
      <c r="G95" s="27"/>
    </row>
    <row r="96" spans="2:7" ht="15">
      <c r="B96" s="27"/>
      <c r="C96" s="112"/>
      <c r="D96" s="27"/>
      <c r="E96" s="27" t="s">
        <v>785</v>
      </c>
      <c r="F96" s="27"/>
      <c r="G96" s="27"/>
    </row>
    <row r="97" spans="2:7" ht="15">
      <c r="B97" s="27"/>
      <c r="C97" s="112"/>
      <c r="D97" s="27"/>
      <c r="E97" s="27"/>
      <c r="F97" s="27"/>
      <c r="G97" s="27"/>
    </row>
    <row r="98" spans="2:7" ht="15">
      <c r="B98" s="27"/>
      <c r="C98" s="112" t="s">
        <v>401</v>
      </c>
      <c r="D98" s="27" t="s">
        <v>383</v>
      </c>
      <c r="E98" s="27" t="s">
        <v>402</v>
      </c>
      <c r="F98" s="27"/>
      <c r="G98" s="27"/>
    </row>
    <row r="99" spans="2:7" ht="15">
      <c r="B99" s="27"/>
      <c r="C99" s="112"/>
      <c r="D99" s="27" t="s">
        <v>383</v>
      </c>
      <c r="E99" s="27" t="s">
        <v>403</v>
      </c>
      <c r="F99" s="27"/>
      <c r="G99" s="27"/>
    </row>
    <row r="100" spans="2:7" ht="15">
      <c r="B100" s="27"/>
      <c r="C100" s="56"/>
      <c r="D100" s="27" t="s">
        <v>383</v>
      </c>
      <c r="E100" s="27" t="s">
        <v>603</v>
      </c>
      <c r="F100" s="27"/>
      <c r="G100" s="27"/>
    </row>
    <row r="101" spans="2:7" ht="15">
      <c r="B101" s="27"/>
      <c r="C101" s="56"/>
      <c r="D101" s="27"/>
      <c r="E101" s="27"/>
      <c r="F101" s="27"/>
      <c r="G101" s="27"/>
    </row>
    <row r="102" spans="2:7" ht="15">
      <c r="B102" s="27"/>
      <c r="C102" s="56"/>
      <c r="D102" s="27"/>
      <c r="E102" s="27"/>
      <c r="F102" s="27"/>
      <c r="G102" s="27"/>
    </row>
    <row r="103" spans="2:7" ht="15">
      <c r="B103" s="27"/>
      <c r="C103" s="57" t="s">
        <v>741</v>
      </c>
      <c r="D103" s="27"/>
      <c r="E103" s="27"/>
      <c r="F103" s="27"/>
      <c r="G103" s="27"/>
    </row>
    <row r="104" spans="2:7" ht="15">
      <c r="B104" s="27"/>
      <c r="C104" s="57"/>
      <c r="D104" s="27"/>
      <c r="E104" s="27"/>
      <c r="F104" s="27"/>
      <c r="G104" s="27"/>
    </row>
    <row r="105" spans="2:7" ht="15">
      <c r="B105" s="27"/>
      <c r="C105" s="57"/>
      <c r="D105" s="27"/>
      <c r="E105" s="27"/>
      <c r="F105" s="27"/>
      <c r="G105" s="27"/>
    </row>
    <row r="106" spans="2:7" ht="15">
      <c r="B106" s="27"/>
      <c r="C106" s="57"/>
      <c r="D106" s="27"/>
      <c r="E106" s="27"/>
      <c r="F106" s="27"/>
      <c r="G106" s="27"/>
    </row>
    <row r="107" spans="2:7" ht="15">
      <c r="B107" s="27"/>
      <c r="C107" s="57"/>
      <c r="D107" s="27"/>
      <c r="E107" s="27"/>
      <c r="F107" s="27"/>
      <c r="G107" s="27"/>
    </row>
    <row r="108" spans="2:7" ht="15">
      <c r="B108" s="27"/>
      <c r="C108" s="57"/>
      <c r="D108" s="27"/>
      <c r="E108" s="27"/>
      <c r="F108" s="27"/>
      <c r="G108" s="27"/>
    </row>
    <row r="109" spans="2:7" ht="15">
      <c r="B109" s="27"/>
      <c r="C109" s="57"/>
      <c r="D109" s="27"/>
      <c r="E109" s="27"/>
      <c r="F109" s="27"/>
      <c r="G109" s="27"/>
    </row>
    <row r="110" spans="2:7" ht="15">
      <c r="B110" s="27"/>
      <c r="C110" s="57"/>
      <c r="D110" s="27"/>
      <c r="E110" s="27"/>
      <c r="F110" s="27"/>
      <c r="G110" s="27"/>
    </row>
    <row r="111" spans="2:7" ht="15">
      <c r="B111" s="27"/>
      <c r="D111" s="27"/>
      <c r="E111" s="27"/>
      <c r="F111" s="27"/>
      <c r="G111" s="27"/>
    </row>
    <row r="112" spans="2:7" ht="15">
      <c r="B112" s="27"/>
      <c r="C112" s="57"/>
      <c r="D112" s="27"/>
      <c r="E112" s="27"/>
      <c r="F112" s="27"/>
      <c r="G112" s="27"/>
    </row>
    <row r="113" spans="2:7" ht="15">
      <c r="B113" s="27"/>
      <c r="C113" s="57"/>
      <c r="D113" s="27"/>
      <c r="E113" s="27"/>
      <c r="F113" s="27"/>
      <c r="G113" s="27"/>
    </row>
    <row r="114" spans="2:7" ht="15">
      <c r="B114" s="27"/>
      <c r="C114" s="57"/>
      <c r="D114" s="27"/>
      <c r="E114" s="27"/>
      <c r="F114" s="27"/>
      <c r="G114" s="27"/>
    </row>
    <row r="115" spans="2:7" ht="15">
      <c r="B115" s="27"/>
      <c r="C115" s="57"/>
      <c r="D115" s="27"/>
      <c r="E115" s="27"/>
      <c r="F115" s="27"/>
      <c r="G115" s="27"/>
    </row>
    <row r="116" spans="2:7" ht="15">
      <c r="B116" s="27"/>
      <c r="C116" s="57"/>
      <c r="D116" s="27"/>
      <c r="E116" s="27"/>
      <c r="F116" s="27"/>
      <c r="G116" s="27"/>
    </row>
    <row r="117" spans="2:7" ht="15">
      <c r="B117" s="27"/>
      <c r="C117" s="57"/>
      <c r="D117" s="27"/>
      <c r="E117" s="27"/>
      <c r="F117" s="27"/>
      <c r="G117" s="27"/>
    </row>
    <row r="118" spans="2:7" ht="15">
      <c r="B118" s="27"/>
      <c r="C118" s="57"/>
      <c r="D118" s="27"/>
      <c r="E118" s="27"/>
      <c r="F118" s="27"/>
      <c r="G118" s="27"/>
    </row>
    <row r="119" spans="2:7" ht="15">
      <c r="B119" s="27"/>
      <c r="C119" s="57"/>
      <c r="D119" s="27"/>
      <c r="E119" s="27"/>
      <c r="F119" s="27"/>
      <c r="G119" s="27"/>
    </row>
    <row r="120" spans="2:7" ht="15">
      <c r="B120" s="27"/>
      <c r="C120" s="57"/>
      <c r="D120" s="27"/>
      <c r="E120" s="27"/>
      <c r="F120" s="27"/>
      <c r="G120" s="27"/>
    </row>
    <row r="121" spans="2:7" ht="15">
      <c r="B121" s="27"/>
      <c r="C121" s="57"/>
      <c r="D121" s="27"/>
      <c r="E121" s="27">
        <v>3</v>
      </c>
      <c r="F121" s="27"/>
      <c r="G121" s="27"/>
    </row>
    <row r="122" spans="2:7" ht="15">
      <c r="B122" s="27"/>
      <c r="C122" s="57"/>
      <c r="D122" s="27"/>
      <c r="E122" s="27"/>
      <c r="F122" s="27"/>
      <c r="G122" s="27"/>
    </row>
    <row r="123" spans="2:7" ht="15">
      <c r="B123" s="27"/>
      <c r="C123" s="57"/>
      <c r="D123" s="27"/>
      <c r="E123" s="27"/>
      <c r="F123" s="27"/>
      <c r="G123" s="27"/>
    </row>
    <row r="124" spans="2:7" ht="15">
      <c r="B124" s="27"/>
      <c r="C124" s="57"/>
      <c r="D124" s="27"/>
      <c r="E124" s="27"/>
      <c r="F124" s="27"/>
      <c r="G124" s="27"/>
    </row>
    <row r="125" spans="2:7" ht="15">
      <c r="B125" s="27"/>
      <c r="C125" s="57"/>
      <c r="D125" s="27"/>
      <c r="F125" s="27"/>
      <c r="G125" s="27"/>
    </row>
  </sheetData>
  <printOptions horizontalCentered="1"/>
  <pageMargins left="0.5" right="0.5" top="1" bottom="1" header="0.5" footer="0.5"/>
  <pageSetup firstPageNumber="2" useFirstPageNumber="1" horizontalDpi="600" verticalDpi="600" orientation="portrait" scale="70"/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zoomScaleSheetLayoutView="25" workbookViewId="0" topLeftCell="A1">
      <selection activeCell="A1" sqref="A1:F1"/>
    </sheetView>
  </sheetViews>
  <sheetFormatPr defaultColWidth="9.140625" defaultRowHeight="12.75"/>
  <cols>
    <col min="1" max="1" width="35.140625" style="0" bestFit="1" customWidth="1"/>
    <col min="2" max="2" width="32.7109375" style="0" customWidth="1"/>
    <col min="3" max="3" width="25.7109375" style="0" customWidth="1"/>
    <col min="4" max="4" width="50.7109375" style="0" customWidth="1"/>
    <col min="5" max="5" width="45.7109375" style="0" customWidth="1"/>
    <col min="6" max="6" width="104.421875" style="0" customWidth="1"/>
    <col min="7" max="16384" width="8.8515625" style="0" customWidth="1"/>
  </cols>
  <sheetData>
    <row r="1" spans="1:6" ht="30" customHeight="1">
      <c r="A1" s="486" t="s">
        <v>896</v>
      </c>
      <c r="B1" s="486"/>
      <c r="C1" s="486"/>
      <c r="D1" s="486"/>
      <c r="E1" s="486"/>
      <c r="F1" s="486"/>
    </row>
    <row r="2" spans="1:6" ht="25.5" customHeight="1">
      <c r="A2" s="177"/>
      <c r="B2" s="177"/>
      <c r="C2" s="177"/>
      <c r="D2" s="177"/>
      <c r="E2" s="177"/>
      <c r="F2" s="177"/>
    </row>
    <row r="3" spans="1:6" ht="19.5" customHeight="1">
      <c r="A3" s="178"/>
      <c r="B3" s="175"/>
      <c r="C3" s="176" t="s">
        <v>669</v>
      </c>
      <c r="D3" s="175"/>
      <c r="E3" s="175"/>
      <c r="F3" s="175"/>
    </row>
    <row r="4" spans="1:6" ht="18.75" customHeight="1">
      <c r="A4" s="179" t="s">
        <v>893</v>
      </c>
      <c r="B4" s="170" t="s">
        <v>891</v>
      </c>
      <c r="C4" s="170" t="s">
        <v>670</v>
      </c>
      <c r="D4" s="170" t="s">
        <v>664</v>
      </c>
      <c r="E4" s="170" t="s">
        <v>892</v>
      </c>
      <c r="F4" s="170" t="s">
        <v>665</v>
      </c>
    </row>
    <row r="5" spans="1:8" ht="21.75" customHeight="1">
      <c r="A5" s="180" t="s">
        <v>666</v>
      </c>
      <c r="B5" s="181" t="s">
        <v>637</v>
      </c>
      <c r="C5" s="181">
        <v>2003</v>
      </c>
      <c r="D5" s="183" t="s">
        <v>548</v>
      </c>
      <c r="E5" s="183" t="s">
        <v>549</v>
      </c>
      <c r="F5" s="183" t="s">
        <v>550</v>
      </c>
      <c r="G5" s="168"/>
      <c r="H5" s="168"/>
    </row>
    <row r="6" spans="1:8" ht="18.75" customHeight="1">
      <c r="A6" s="185"/>
      <c r="B6" s="187"/>
      <c r="C6" s="187"/>
      <c r="D6" s="188"/>
      <c r="E6" s="188"/>
      <c r="F6" s="188"/>
      <c r="G6" s="168"/>
      <c r="H6" s="168"/>
    </row>
    <row r="7" spans="1:8" ht="21.75" customHeight="1">
      <c r="A7" s="180" t="s">
        <v>5</v>
      </c>
      <c r="B7" s="182" t="s">
        <v>6</v>
      </c>
      <c r="C7" s="182">
        <v>2005</v>
      </c>
      <c r="D7" s="184" t="s">
        <v>7</v>
      </c>
      <c r="E7" s="184" t="s">
        <v>8</v>
      </c>
      <c r="F7" s="184" t="s">
        <v>811</v>
      </c>
      <c r="G7" s="168"/>
      <c r="H7" s="168"/>
    </row>
    <row r="8" spans="1:8" ht="21.75" customHeight="1">
      <c r="A8" s="180"/>
      <c r="B8" s="169" t="s">
        <v>812</v>
      </c>
      <c r="C8" s="182">
        <v>2005</v>
      </c>
      <c r="D8" s="184" t="s">
        <v>813</v>
      </c>
      <c r="E8" s="184" t="s">
        <v>667</v>
      </c>
      <c r="F8" s="184" t="s">
        <v>662</v>
      </c>
      <c r="G8" s="168"/>
      <c r="H8" s="168"/>
    </row>
    <row r="9" spans="1:8" ht="21.75" customHeight="1">
      <c r="A9" s="180"/>
      <c r="B9" s="169" t="s">
        <v>470</v>
      </c>
      <c r="C9" s="182">
        <v>2007</v>
      </c>
      <c r="D9" s="184" t="s">
        <v>472</v>
      </c>
      <c r="E9" s="184" t="s">
        <v>473</v>
      </c>
      <c r="F9" s="184" t="s">
        <v>471</v>
      </c>
      <c r="G9" s="168"/>
      <c r="H9" s="168"/>
    </row>
    <row r="10" spans="1:8" ht="18.75" customHeight="1">
      <c r="A10" s="185"/>
      <c r="B10" s="186"/>
      <c r="C10" s="187"/>
      <c r="D10" s="188"/>
      <c r="E10" s="188"/>
      <c r="F10" s="188"/>
      <c r="G10" s="168"/>
      <c r="H10" s="168"/>
    </row>
    <row r="11" spans="1:8" ht="21.75" customHeight="1">
      <c r="A11" s="180" t="s">
        <v>663</v>
      </c>
      <c r="B11" s="169" t="s">
        <v>640</v>
      </c>
      <c r="C11" s="182">
        <v>2006</v>
      </c>
      <c r="D11" s="184" t="s">
        <v>641</v>
      </c>
      <c r="E11" s="184" t="s">
        <v>8</v>
      </c>
      <c r="F11" s="184" t="s">
        <v>642</v>
      </c>
      <c r="G11" s="168"/>
      <c r="H11" s="168"/>
    </row>
    <row r="12" spans="1:8" ht="18.75" customHeight="1">
      <c r="A12" s="185"/>
      <c r="B12" s="186"/>
      <c r="C12" s="187"/>
      <c r="D12" s="188"/>
      <c r="E12" s="188"/>
      <c r="F12" s="188"/>
      <c r="G12" s="168"/>
      <c r="H12" s="168"/>
    </row>
    <row r="13" spans="1:8" ht="21.75" customHeight="1">
      <c r="A13" s="180" t="s">
        <v>661</v>
      </c>
      <c r="B13" s="169" t="s">
        <v>635</v>
      </c>
      <c r="C13" s="182">
        <v>2001</v>
      </c>
      <c r="D13" s="184" t="s">
        <v>636</v>
      </c>
      <c r="E13" s="184" t="s">
        <v>841</v>
      </c>
      <c r="F13" s="184" t="s">
        <v>842</v>
      </c>
      <c r="G13" s="168"/>
      <c r="H13" s="168"/>
    </row>
    <row r="14" spans="1:8" ht="21.75" customHeight="1">
      <c r="A14" s="180"/>
      <c r="B14" s="169" t="s">
        <v>843</v>
      </c>
      <c r="C14" s="182">
        <v>2001</v>
      </c>
      <c r="D14" s="184" t="s">
        <v>844</v>
      </c>
      <c r="E14" s="184" t="s">
        <v>538</v>
      </c>
      <c r="F14" s="184" t="s">
        <v>842</v>
      </c>
      <c r="G14" s="168"/>
      <c r="H14" s="168"/>
    </row>
    <row r="15" spans="1:8" ht="21.75" customHeight="1">
      <c r="A15" s="180"/>
      <c r="B15" s="169" t="s">
        <v>539</v>
      </c>
      <c r="C15" s="182">
        <v>2002</v>
      </c>
      <c r="D15" s="184" t="s">
        <v>540</v>
      </c>
      <c r="E15" s="184" t="s">
        <v>549</v>
      </c>
      <c r="F15" s="184" t="s">
        <v>842</v>
      </c>
      <c r="G15" s="168"/>
      <c r="H15" s="168"/>
    </row>
    <row r="16" spans="1:8" ht="21.75" customHeight="1">
      <c r="A16" s="180"/>
      <c r="B16" s="169" t="s">
        <v>541</v>
      </c>
      <c r="C16" s="182">
        <v>2005</v>
      </c>
      <c r="D16" s="184" t="s">
        <v>542</v>
      </c>
      <c r="E16" s="184" t="s">
        <v>372</v>
      </c>
      <c r="F16" s="184" t="s">
        <v>373</v>
      </c>
      <c r="G16" s="168"/>
      <c r="H16" s="168"/>
    </row>
    <row r="17" spans="1:8" ht="18.75" customHeight="1">
      <c r="A17" s="185"/>
      <c r="B17" s="186"/>
      <c r="C17" s="187"/>
      <c r="D17" s="188"/>
      <c r="E17" s="188"/>
      <c r="F17" s="188"/>
      <c r="G17" s="168"/>
      <c r="H17" s="168"/>
    </row>
    <row r="18" spans="1:8" ht="21.75" customHeight="1">
      <c r="A18" s="180" t="s">
        <v>374</v>
      </c>
      <c r="B18" s="169" t="s">
        <v>828</v>
      </c>
      <c r="C18" s="182">
        <v>2001</v>
      </c>
      <c r="D18" s="184" t="s">
        <v>375</v>
      </c>
      <c r="E18" s="184" t="s">
        <v>376</v>
      </c>
      <c r="F18" s="184" t="s">
        <v>377</v>
      </c>
      <c r="G18" s="168"/>
      <c r="H18" s="168"/>
    </row>
    <row r="19" spans="1:8" ht="21.75" customHeight="1">
      <c r="A19" s="180"/>
      <c r="B19" s="169" t="s">
        <v>378</v>
      </c>
      <c r="C19" s="182">
        <v>2001</v>
      </c>
      <c r="D19" s="184" t="s">
        <v>845</v>
      </c>
      <c r="E19" s="184" t="s">
        <v>841</v>
      </c>
      <c r="F19" s="184" t="s">
        <v>846</v>
      </c>
      <c r="G19" s="168"/>
      <c r="H19" s="168"/>
    </row>
    <row r="20" spans="1:8" ht="21.75" customHeight="1">
      <c r="A20" s="180"/>
      <c r="B20" s="169" t="s">
        <v>847</v>
      </c>
      <c r="C20" s="182">
        <v>2004</v>
      </c>
      <c r="D20" s="184" t="s">
        <v>848</v>
      </c>
      <c r="E20" s="184" t="s">
        <v>849</v>
      </c>
      <c r="F20" s="184" t="s">
        <v>850</v>
      </c>
      <c r="G20" s="168"/>
      <c r="H20" s="168"/>
    </row>
    <row r="21" spans="1:8" ht="21.75" customHeight="1">
      <c r="A21" s="180"/>
      <c r="B21" s="169" t="s">
        <v>379</v>
      </c>
      <c r="C21" s="182">
        <v>2003</v>
      </c>
      <c r="D21" s="184" t="s">
        <v>208</v>
      </c>
      <c r="E21" s="184" t="s">
        <v>209</v>
      </c>
      <c r="F21" s="184" t="s">
        <v>210</v>
      </c>
      <c r="G21" s="168"/>
      <c r="H21" s="168"/>
    </row>
    <row r="22" spans="1:8" ht="21.75" customHeight="1">
      <c r="A22" s="180"/>
      <c r="B22" s="169" t="s">
        <v>211</v>
      </c>
      <c r="C22" s="182">
        <v>2005</v>
      </c>
      <c r="D22" s="184" t="s">
        <v>212</v>
      </c>
      <c r="E22" s="184" t="s">
        <v>213</v>
      </c>
      <c r="F22" s="184" t="s">
        <v>214</v>
      </c>
      <c r="G22" s="168"/>
      <c r="H22" s="168"/>
    </row>
    <row r="23" spans="1:8" ht="21.75" customHeight="1">
      <c r="A23" s="180"/>
      <c r="B23" s="169" t="s">
        <v>215</v>
      </c>
      <c r="C23" s="182">
        <v>2006</v>
      </c>
      <c r="D23" s="184" t="s">
        <v>128</v>
      </c>
      <c r="E23" s="184" t="s">
        <v>129</v>
      </c>
      <c r="F23" s="184" t="s">
        <v>846</v>
      </c>
      <c r="G23" s="168"/>
      <c r="H23" s="168"/>
    </row>
    <row r="24" spans="1:8" ht="18.75" customHeight="1">
      <c r="A24" s="185"/>
      <c r="B24" s="186"/>
      <c r="C24" s="187"/>
      <c r="D24" s="188"/>
      <c r="E24" s="188"/>
      <c r="F24" s="188"/>
      <c r="G24" s="168"/>
      <c r="H24" s="168"/>
    </row>
    <row r="25" spans="1:8" ht="21.75" customHeight="1">
      <c r="A25" s="180" t="s">
        <v>130</v>
      </c>
      <c r="B25" s="169" t="s">
        <v>91</v>
      </c>
      <c r="C25" s="182">
        <v>2002</v>
      </c>
      <c r="D25" s="184" t="s">
        <v>196</v>
      </c>
      <c r="E25" s="184" t="s">
        <v>197</v>
      </c>
      <c r="F25" s="184" t="s">
        <v>454</v>
      </c>
      <c r="G25" s="168"/>
      <c r="H25" s="168"/>
    </row>
    <row r="26" spans="1:8" ht="21.75" customHeight="1">
      <c r="A26" s="180"/>
      <c r="B26" s="169"/>
      <c r="C26" s="182"/>
      <c r="D26" s="184"/>
      <c r="E26" s="184"/>
      <c r="F26" s="184" t="s">
        <v>918</v>
      </c>
      <c r="G26" s="168"/>
      <c r="H26" s="168"/>
    </row>
    <row r="27" spans="1:8" ht="21.75" customHeight="1">
      <c r="A27" s="180"/>
      <c r="B27" s="169" t="s">
        <v>198</v>
      </c>
      <c r="C27" s="182">
        <v>2006</v>
      </c>
      <c r="D27" s="184" t="s">
        <v>199</v>
      </c>
      <c r="E27" s="184" t="s">
        <v>427</v>
      </c>
      <c r="F27" s="184" t="s">
        <v>428</v>
      </c>
      <c r="G27" s="168"/>
      <c r="H27" s="168"/>
    </row>
    <row r="28" spans="1:8" ht="21.75" customHeight="1">
      <c r="A28" s="180"/>
      <c r="B28" s="169" t="s">
        <v>429</v>
      </c>
      <c r="C28" s="182">
        <v>2002</v>
      </c>
      <c r="D28" s="184" t="s">
        <v>430</v>
      </c>
      <c r="E28" s="184" t="s">
        <v>431</v>
      </c>
      <c r="F28" s="184" t="s">
        <v>432</v>
      </c>
      <c r="G28" s="168"/>
      <c r="H28" s="168"/>
    </row>
    <row r="29" spans="1:8" ht="18.75" customHeight="1">
      <c r="A29" s="189"/>
      <c r="B29" s="189"/>
      <c r="C29" s="189"/>
      <c r="D29" s="189"/>
      <c r="E29" s="189"/>
      <c r="F29" s="189"/>
      <c r="G29" s="168"/>
      <c r="H29" s="168"/>
    </row>
    <row r="30" spans="1:8" ht="21.75" customHeight="1">
      <c r="A30" s="180" t="s">
        <v>433</v>
      </c>
      <c r="B30" s="169" t="s">
        <v>434</v>
      </c>
      <c r="C30" s="182">
        <v>2001</v>
      </c>
      <c r="D30" s="184" t="s">
        <v>435</v>
      </c>
      <c r="E30" s="184" t="s">
        <v>436</v>
      </c>
      <c r="F30" s="184" t="s">
        <v>437</v>
      </c>
      <c r="G30" s="168"/>
      <c r="H30" s="168"/>
    </row>
    <row r="31" spans="1:8" ht="21.75" customHeight="1">
      <c r="A31" s="180"/>
      <c r="B31" s="169" t="s">
        <v>438</v>
      </c>
      <c r="C31" s="182">
        <v>2003</v>
      </c>
      <c r="D31" s="184" t="s">
        <v>439</v>
      </c>
      <c r="E31" s="184" t="s">
        <v>129</v>
      </c>
      <c r="F31" s="184" t="s">
        <v>440</v>
      </c>
      <c r="G31" s="168"/>
      <c r="H31" s="168"/>
    </row>
    <row r="32" spans="1:8" ht="21.75" customHeight="1">
      <c r="A32" s="180"/>
      <c r="B32" s="169" t="s">
        <v>441</v>
      </c>
      <c r="C32" s="182">
        <v>2004</v>
      </c>
      <c r="D32" s="184" t="s">
        <v>442</v>
      </c>
      <c r="E32" s="184" t="s">
        <v>443</v>
      </c>
      <c r="F32" s="184" t="s">
        <v>444</v>
      </c>
      <c r="G32" s="168"/>
      <c r="H32" s="168"/>
    </row>
    <row r="33" spans="1:8" ht="21.75" customHeight="1">
      <c r="A33" s="180"/>
      <c r="B33" s="169" t="s">
        <v>445</v>
      </c>
      <c r="C33" s="182">
        <v>2005</v>
      </c>
      <c r="D33" s="184" t="s">
        <v>186</v>
      </c>
      <c r="E33" s="184" t="s">
        <v>187</v>
      </c>
      <c r="F33" s="184" t="s">
        <v>618</v>
      </c>
      <c r="G33" s="168"/>
      <c r="H33" s="168"/>
    </row>
    <row r="34" spans="1:8" ht="18.75" customHeight="1">
      <c r="A34" s="185"/>
      <c r="B34" s="186"/>
      <c r="C34" s="187"/>
      <c r="D34" s="188"/>
      <c r="E34" s="188"/>
      <c r="F34" s="188"/>
      <c r="G34" s="168"/>
      <c r="H34" s="168"/>
    </row>
    <row r="35" spans="1:8" ht="21.75" customHeight="1">
      <c r="A35" s="180" t="s">
        <v>289</v>
      </c>
      <c r="B35" s="169" t="s">
        <v>619</v>
      </c>
      <c r="C35" s="182">
        <v>2000</v>
      </c>
      <c r="D35" s="184" t="s">
        <v>423</v>
      </c>
      <c r="E35" s="184"/>
      <c r="F35" s="184" t="s">
        <v>424</v>
      </c>
      <c r="G35" s="168"/>
      <c r="H35" s="168"/>
    </row>
    <row r="36" spans="1:8" ht="21.75" customHeight="1">
      <c r="A36" s="180"/>
      <c r="B36" s="169" t="s">
        <v>425</v>
      </c>
      <c r="C36" s="182">
        <v>2000</v>
      </c>
      <c r="D36" s="184" t="s">
        <v>426</v>
      </c>
      <c r="E36" s="184"/>
      <c r="F36" s="184" t="s">
        <v>617</v>
      </c>
      <c r="G36" s="168"/>
      <c r="H36" s="168"/>
    </row>
    <row r="37" spans="1:8" ht="21.75" customHeight="1">
      <c r="A37" s="180"/>
      <c r="B37" s="169" t="s">
        <v>773</v>
      </c>
      <c r="C37" s="182">
        <v>2003</v>
      </c>
      <c r="D37" s="184" t="s">
        <v>139</v>
      </c>
      <c r="E37" s="184"/>
      <c r="F37" s="184" t="s">
        <v>293</v>
      </c>
      <c r="G37" s="168"/>
      <c r="H37" s="168"/>
    </row>
    <row r="38" spans="1:8" ht="21.75" customHeight="1">
      <c r="A38" s="180"/>
      <c r="B38" s="169" t="s">
        <v>671</v>
      </c>
      <c r="C38" s="182">
        <v>2005</v>
      </c>
      <c r="D38" s="184" t="s">
        <v>291</v>
      </c>
      <c r="E38" s="184" t="s">
        <v>87</v>
      </c>
      <c r="F38" s="184" t="s">
        <v>292</v>
      </c>
      <c r="G38" s="168"/>
      <c r="H38" s="168"/>
    </row>
    <row r="39" spans="1:8" ht="21.75" customHeight="1">
      <c r="A39" s="180"/>
      <c r="B39" s="169" t="s">
        <v>745</v>
      </c>
      <c r="C39" s="182">
        <v>2006</v>
      </c>
      <c r="D39" s="184" t="s">
        <v>575</v>
      </c>
      <c r="E39" s="184"/>
      <c r="F39" s="184" t="s">
        <v>747</v>
      </c>
      <c r="G39" s="168"/>
      <c r="H39" s="168"/>
    </row>
    <row r="40" spans="1:8" ht="18.75" customHeight="1">
      <c r="A40" s="185"/>
      <c r="B40" s="186"/>
      <c r="C40" s="187"/>
      <c r="D40" s="188"/>
      <c r="E40" s="188"/>
      <c r="F40" s="188"/>
      <c r="G40" s="168"/>
      <c r="H40" s="168"/>
    </row>
    <row r="41" spans="1:8" ht="21.75" customHeight="1">
      <c r="A41" s="180" t="s">
        <v>748</v>
      </c>
      <c r="B41" s="169" t="s">
        <v>749</v>
      </c>
      <c r="C41" s="182">
        <v>2000</v>
      </c>
      <c r="D41" s="184" t="s">
        <v>750</v>
      </c>
      <c r="E41" s="184"/>
      <c r="F41" s="184" t="s">
        <v>751</v>
      </c>
      <c r="G41" s="168"/>
      <c r="H41" s="168"/>
    </row>
    <row r="42" spans="1:8" ht="21.75" customHeight="1">
      <c r="A42" s="180"/>
      <c r="B42" s="169" t="s">
        <v>752</v>
      </c>
      <c r="C42" s="182">
        <v>2001</v>
      </c>
      <c r="D42" s="184" t="s">
        <v>551</v>
      </c>
      <c r="E42" s="184" t="s">
        <v>569</v>
      </c>
      <c r="F42" s="184" t="s">
        <v>732</v>
      </c>
      <c r="G42" s="168"/>
      <c r="H42" s="168"/>
    </row>
    <row r="43" spans="1:8" ht="21.75" customHeight="1">
      <c r="A43" s="180"/>
      <c r="B43" s="169" t="s">
        <v>570</v>
      </c>
      <c r="C43" s="182">
        <v>2001</v>
      </c>
      <c r="D43" s="184" t="s">
        <v>733</v>
      </c>
      <c r="E43" s="184"/>
      <c r="F43" s="184" t="s">
        <v>734</v>
      </c>
      <c r="G43" s="168"/>
      <c r="H43" s="168"/>
    </row>
    <row r="44" spans="1:8" ht="21.75" customHeight="1">
      <c r="A44" s="180"/>
      <c r="B44" s="169" t="s">
        <v>735</v>
      </c>
      <c r="C44" s="182">
        <v>2004</v>
      </c>
      <c r="D44" s="184" t="s">
        <v>543</v>
      </c>
      <c r="E44" s="184"/>
      <c r="F44" s="184" t="s">
        <v>922</v>
      </c>
      <c r="G44" s="168"/>
      <c r="H44" s="168"/>
    </row>
    <row r="45" spans="1:8" ht="21.75" customHeight="1">
      <c r="A45" s="180"/>
      <c r="B45" s="169" t="s">
        <v>923</v>
      </c>
      <c r="C45" s="182">
        <v>2004</v>
      </c>
      <c r="D45" s="184" t="s">
        <v>899</v>
      </c>
      <c r="E45" s="184"/>
      <c r="F45" s="184" t="s">
        <v>900</v>
      </c>
      <c r="G45" s="168"/>
      <c r="H45" s="168"/>
    </row>
    <row r="46" spans="1:8" ht="18.75" customHeight="1">
      <c r="A46" s="185"/>
      <c r="B46" s="186"/>
      <c r="C46" s="187"/>
      <c r="D46" s="188"/>
      <c r="E46" s="188"/>
      <c r="F46" s="188"/>
      <c r="G46" s="168"/>
      <c r="H46" s="168"/>
    </row>
    <row r="47" spans="1:8" ht="21.75" customHeight="1">
      <c r="A47" s="180" t="s">
        <v>776</v>
      </c>
      <c r="B47" s="169" t="s">
        <v>901</v>
      </c>
      <c r="C47" s="182">
        <v>2004</v>
      </c>
      <c r="D47" s="184" t="s">
        <v>902</v>
      </c>
      <c r="E47" s="184" t="s">
        <v>605</v>
      </c>
      <c r="F47" s="184" t="s">
        <v>606</v>
      </c>
      <c r="G47" s="168"/>
      <c r="H47" s="168"/>
    </row>
    <row r="48" spans="1:8" ht="21.75" customHeight="1">
      <c r="A48" s="180"/>
      <c r="B48" s="169" t="s">
        <v>565</v>
      </c>
      <c r="C48" s="182">
        <v>2002</v>
      </c>
      <c r="D48" s="184" t="s">
        <v>566</v>
      </c>
      <c r="E48" s="184" t="s">
        <v>849</v>
      </c>
      <c r="F48" s="184" t="s">
        <v>567</v>
      </c>
      <c r="G48" s="168"/>
      <c r="H48" s="168"/>
    </row>
    <row r="49" spans="1:8" ht="21.75" customHeight="1">
      <c r="A49" s="180"/>
      <c r="B49" s="169" t="s">
        <v>459</v>
      </c>
      <c r="C49" s="182">
        <v>2002</v>
      </c>
      <c r="D49" s="184" t="s">
        <v>460</v>
      </c>
      <c r="E49" s="184"/>
      <c r="F49" s="184" t="s">
        <v>461</v>
      </c>
      <c r="G49" s="168"/>
      <c r="H49" s="168"/>
    </row>
    <row r="50" spans="1:8" ht="21.75" customHeight="1">
      <c r="A50" s="180"/>
      <c r="B50" s="169" t="s">
        <v>462</v>
      </c>
      <c r="C50" s="182">
        <v>2005</v>
      </c>
      <c r="D50" s="184" t="s">
        <v>463</v>
      </c>
      <c r="E50" s="184"/>
      <c r="F50" s="184" t="s">
        <v>464</v>
      </c>
      <c r="G50" s="168"/>
      <c r="H50" s="168"/>
    </row>
    <row r="51" spans="1:8" ht="21.75" customHeight="1">
      <c r="A51" s="180"/>
      <c r="B51" s="169" t="s">
        <v>465</v>
      </c>
      <c r="C51" s="182">
        <v>2004</v>
      </c>
      <c r="D51" s="184" t="s">
        <v>466</v>
      </c>
      <c r="E51" s="184" t="s">
        <v>549</v>
      </c>
      <c r="F51" s="184" t="s">
        <v>467</v>
      </c>
      <c r="G51" s="168"/>
      <c r="H51" s="168"/>
    </row>
    <row r="52" spans="1:8" ht="21.75" customHeight="1">
      <c r="A52" s="180"/>
      <c r="B52" s="169" t="s">
        <v>468</v>
      </c>
      <c r="C52" s="182">
        <v>2004</v>
      </c>
      <c r="D52" s="184" t="s">
        <v>632</v>
      </c>
      <c r="E52" s="184" t="s">
        <v>549</v>
      </c>
      <c r="F52" s="184" t="s">
        <v>919</v>
      </c>
      <c r="G52" s="168"/>
      <c r="H52" s="168"/>
    </row>
    <row r="53" spans="1:8" ht="21.75" customHeight="1">
      <c r="A53" s="180"/>
      <c r="B53" s="169" t="s">
        <v>920</v>
      </c>
      <c r="C53" s="182">
        <v>2006</v>
      </c>
      <c r="D53" s="184" t="s">
        <v>921</v>
      </c>
      <c r="E53" s="184" t="s">
        <v>886</v>
      </c>
      <c r="F53" s="184" t="s">
        <v>887</v>
      </c>
      <c r="G53" s="168"/>
      <c r="H53" s="168"/>
    </row>
    <row r="54" spans="1:8" ht="21.75" customHeight="1">
      <c r="A54" s="171"/>
      <c r="B54" s="172" t="s">
        <v>888</v>
      </c>
      <c r="C54" s="173">
        <v>2006</v>
      </c>
      <c r="D54" s="174" t="s">
        <v>889</v>
      </c>
      <c r="E54" s="174" t="s">
        <v>886</v>
      </c>
      <c r="F54" s="174" t="s">
        <v>890</v>
      </c>
      <c r="G54" s="168"/>
      <c r="H54" s="168"/>
    </row>
    <row r="55" spans="1:8" ht="21.75" customHeight="1">
      <c r="A55" s="195"/>
      <c r="B55" s="196"/>
      <c r="C55" s="196"/>
      <c r="D55" s="195"/>
      <c r="E55" s="195"/>
      <c r="F55" s="195"/>
      <c r="G55" s="168"/>
      <c r="H55" s="168"/>
    </row>
    <row r="56" spans="1:8" ht="21.75" customHeight="1">
      <c r="A56" s="195"/>
      <c r="B56" s="196"/>
      <c r="C56" s="196"/>
      <c r="D56" s="195"/>
      <c r="E56" s="195"/>
      <c r="F56" s="195"/>
      <c r="G56" s="168"/>
      <c r="H56" s="168"/>
    </row>
    <row r="57" spans="1:8" ht="21.75" customHeight="1">
      <c r="A57" s="195"/>
      <c r="B57" s="196"/>
      <c r="C57" s="196"/>
      <c r="D57" s="195"/>
      <c r="E57" s="195"/>
      <c r="F57" s="195"/>
      <c r="G57" s="168"/>
      <c r="H57" s="168"/>
    </row>
    <row r="58" spans="1:8" ht="21.75" customHeight="1">
      <c r="A58" s="195"/>
      <c r="B58" s="196"/>
      <c r="C58" s="196"/>
      <c r="D58" s="195"/>
      <c r="E58" s="195"/>
      <c r="F58" s="195">
        <v>4</v>
      </c>
      <c r="G58" s="168"/>
      <c r="H58" s="168"/>
    </row>
    <row r="59" spans="1:8" ht="21.75" customHeight="1">
      <c r="A59" s="195"/>
      <c r="B59" s="196"/>
      <c r="C59" s="196"/>
      <c r="D59" s="195"/>
      <c r="E59" s="195"/>
      <c r="F59" s="195"/>
      <c r="G59" s="168"/>
      <c r="H59" s="168"/>
    </row>
    <row r="61" ht="23.25">
      <c r="F61" s="194"/>
    </row>
  </sheetData>
  <mergeCells count="1">
    <mergeCell ref="A1:F1"/>
  </mergeCells>
  <printOptions horizontalCentered="1" verticalCentered="1"/>
  <pageMargins left="0.5" right="0.5" top="1" bottom="0.75" header="0.5" footer="0.5"/>
  <pageSetup horizontalDpi="600" verticalDpi="600" orientation="landscape" scale="3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6384" width="8.8515625" style="0" customWidth="1"/>
  </cols>
  <sheetData>
    <row r="1" spans="1:13" ht="15.75">
      <c r="A1" s="487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15.75">
      <c r="A2" s="487" t="s">
        <v>447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80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>
      <c r="A8" s="27" t="s">
        <v>809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">
      <c r="A9" s="27" t="s">
        <v>810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">
      <c r="A10" s="38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5">
      <c r="A11" s="38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>
      <c r="A12" s="27" t="s">
        <v>81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>
      <c r="A14" s="382" t="s">
        <v>934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">
      <c r="A15" s="382" t="s">
        <v>935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>
      <c r="A16" s="38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7" t="s">
        <v>250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5">
      <c r="A20" s="27" t="s">
        <v>143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5">
      <c r="A21" s="27" t="s">
        <v>144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">
      <c r="A22" s="27" t="s">
        <v>145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5">
      <c r="A25" s="27" t="s">
        <v>82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5">
      <c r="A26" s="38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>
      <c r="A28" s="27" t="s">
        <v>93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 t="s">
        <v>150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27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5">
      <c r="A32" s="27" t="s">
        <v>200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27" t="s">
        <v>94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">
      <c r="A37" s="27" t="s">
        <v>621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27" t="s">
        <v>137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 t="s">
        <v>746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">
      <c r="A40" s="27" t="s">
        <v>882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7" t="s">
        <v>740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27" t="s">
        <v>912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7" t="s">
        <v>913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>
      <c r="A46" s="27" t="s">
        <v>95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>
      <c r="A48" s="27" t="s">
        <v>243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5">
      <c r="A50" s="38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5">
      <c r="A51" s="27" t="s">
        <v>167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395" t="s">
        <v>140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5">
      <c r="A54" s="395" t="s">
        <v>146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5">
      <c r="A55" s="395" t="s">
        <v>152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5">
      <c r="A56" s="395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5">
      <c r="A57" s="395" t="s">
        <v>220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5">
      <c r="A58" s="395" t="s">
        <v>469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5">
      <c r="A59" s="395" t="s">
        <v>131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5">
      <c r="A60" s="395" t="s">
        <v>221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3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>
        <v>5</v>
      </c>
    </row>
    <row r="62" spans="1:12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5">
      <c r="A63" s="27" t="s">
        <v>249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5">
      <c r="A65" s="27" t="s">
        <v>305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5">
      <c r="A66" s="27" t="s">
        <v>898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5">
      <c r="A67" s="27" t="s">
        <v>626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5">
      <c r="A70" s="27" t="s">
        <v>579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5">
      <c r="A72" s="27" t="s">
        <v>453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5">
      <c r="A73" s="27" t="s">
        <v>222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5">
      <c r="A74" s="27" t="s">
        <v>223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5">
      <c r="A75" s="27" t="s">
        <v>253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15">
      <c r="A78" s="27" t="s">
        <v>252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5">
      <c r="A79" s="38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5">
      <c r="A80" s="382" t="s">
        <v>389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5">
      <c r="A81" s="382" t="s">
        <v>522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>
      <c r="A82" s="382" t="s">
        <v>536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">
      <c r="A83" s="382" t="s">
        <v>537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5">
      <c r="A85" s="27" t="s">
        <v>168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5">
      <c r="A86" s="39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">
      <c r="A87" s="27" t="s">
        <v>576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">
      <c r="A88" s="396" t="s">
        <v>571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 t="s">
        <v>397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 t="s">
        <v>169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 t="s">
        <v>405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 t="s">
        <v>780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 t="s">
        <v>616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38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 t="s">
        <v>170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39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382" t="s">
        <v>183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5">
      <c r="A102" s="396" t="s">
        <v>257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">
      <c r="A103" s="382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5">
      <c r="A105" s="27" t="s">
        <v>171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5">
      <c r="A106" s="39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5">
      <c r="A107" s="27" t="s">
        <v>753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5">
      <c r="A108" s="27" t="s">
        <v>393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5">
      <c r="A109" s="27" t="s">
        <v>610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5">
      <c r="A110" s="27" t="s">
        <v>501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5">
      <c r="A111" s="27" t="s">
        <v>673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5">
      <c r="A112" s="27" t="s">
        <v>672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5">
      <c r="A113" s="27" t="s">
        <v>638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23" ht="12.75">
      <c r="L123">
        <v>6</v>
      </c>
    </row>
  </sheetData>
  <mergeCells count="2">
    <mergeCell ref="A1:M1"/>
    <mergeCell ref="A2:M2"/>
  </mergeCells>
  <printOptions horizontalCentered="1" verticalCentered="1"/>
  <pageMargins left="0.777777777777778" right="0.5" top="1" bottom="1" header="0.5" footer="0.25"/>
  <pageSetup horizontalDpi="600" verticalDpi="600" orientation="portrait" scale="70"/>
  <rowBreaks count="1" manualBreakCount="1">
    <brk id="6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3:L2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140625" style="0" customWidth="1"/>
    <col min="3" max="3" width="14.421875" style="1" customWidth="1"/>
    <col min="4" max="4" width="11.421875" style="1" bestFit="1" customWidth="1"/>
    <col min="5" max="5" width="11.28125" style="1" customWidth="1"/>
    <col min="6" max="6" width="9.140625" style="1" customWidth="1"/>
    <col min="7" max="7" width="11.7109375" style="1" customWidth="1"/>
    <col min="8" max="8" width="13.140625" style="323" customWidth="1"/>
    <col min="9" max="9" width="11.28125" style="1" customWidth="1"/>
    <col min="10" max="16384" width="8.8515625" style="0" customWidth="1"/>
  </cols>
  <sheetData>
    <row r="3" spans="2:9" ht="18">
      <c r="B3" s="489" t="s">
        <v>306</v>
      </c>
      <c r="C3" s="489"/>
      <c r="D3" s="489"/>
      <c r="E3" s="489"/>
      <c r="F3" s="489"/>
      <c r="G3" s="489"/>
      <c r="H3" s="489"/>
      <c r="I3" s="489"/>
    </row>
    <row r="4" spans="2:9" ht="15">
      <c r="B4" s="27"/>
      <c r="C4" s="56"/>
      <c r="D4" s="56"/>
      <c r="E4" s="393"/>
      <c r="F4" s="56"/>
      <c r="G4" s="56"/>
      <c r="H4" s="453"/>
      <c r="I4" s="56"/>
    </row>
    <row r="5" spans="2:9" ht="15">
      <c r="B5" s="27"/>
      <c r="C5" s="56"/>
      <c r="D5" s="56"/>
      <c r="E5" s="56" t="s">
        <v>307</v>
      </c>
      <c r="F5" s="56"/>
      <c r="G5" s="56" t="s">
        <v>307</v>
      </c>
      <c r="H5" s="453"/>
      <c r="I5" s="56" t="s">
        <v>308</v>
      </c>
    </row>
    <row r="6" spans="2:10" ht="15">
      <c r="B6" s="382" t="s">
        <v>309</v>
      </c>
      <c r="C6" s="393" t="s">
        <v>310</v>
      </c>
      <c r="D6" s="393" t="s">
        <v>311</v>
      </c>
      <c r="E6" s="393" t="s">
        <v>312</v>
      </c>
      <c r="F6" s="393" t="s">
        <v>313</v>
      </c>
      <c r="G6" s="393" t="s">
        <v>312</v>
      </c>
      <c r="H6" s="454" t="s">
        <v>311</v>
      </c>
      <c r="I6" s="393" t="s">
        <v>318</v>
      </c>
      <c r="J6" s="108"/>
    </row>
    <row r="7" spans="2:10" ht="15.75" thickBot="1">
      <c r="B7" s="455" t="s">
        <v>319</v>
      </c>
      <c r="C7" s="456" t="s">
        <v>324</v>
      </c>
      <c r="D7" s="456" t="s">
        <v>325</v>
      </c>
      <c r="E7" s="456" t="s">
        <v>325</v>
      </c>
      <c r="F7" s="456" t="s">
        <v>326</v>
      </c>
      <c r="G7" s="456" t="s">
        <v>327</v>
      </c>
      <c r="H7" s="457" t="s">
        <v>327</v>
      </c>
      <c r="I7" s="456" t="s">
        <v>327</v>
      </c>
      <c r="J7" s="108"/>
    </row>
    <row r="8" spans="2:12" ht="15.75" thickTop="1">
      <c r="B8" s="443" t="s">
        <v>328</v>
      </c>
      <c r="C8" s="419" t="s">
        <v>329</v>
      </c>
      <c r="D8" s="458" t="s">
        <v>98</v>
      </c>
      <c r="E8" s="419" t="s">
        <v>330</v>
      </c>
      <c r="F8" s="419" t="s">
        <v>331</v>
      </c>
      <c r="G8" s="419" t="s">
        <v>332</v>
      </c>
      <c r="H8" s="459">
        <v>39335</v>
      </c>
      <c r="I8" s="419">
        <v>3</v>
      </c>
      <c r="J8" s="108"/>
      <c r="K8" s="22"/>
      <c r="L8" s="324"/>
    </row>
    <row r="9" spans="2:12" ht="15">
      <c r="B9" s="443" t="s">
        <v>333</v>
      </c>
      <c r="C9" s="419" t="s">
        <v>334</v>
      </c>
      <c r="D9" s="458" t="s">
        <v>98</v>
      </c>
      <c r="E9" s="419" t="s">
        <v>332</v>
      </c>
      <c r="F9" s="419" t="s">
        <v>335</v>
      </c>
      <c r="G9" s="419" t="s">
        <v>336</v>
      </c>
      <c r="H9" s="56" t="s">
        <v>98</v>
      </c>
      <c r="I9" s="419" t="s">
        <v>244</v>
      </c>
      <c r="J9" s="108"/>
      <c r="K9" s="22"/>
      <c r="L9" s="324"/>
    </row>
    <row r="10" spans="2:12" ht="15">
      <c r="B10" s="444" t="s">
        <v>337</v>
      </c>
      <c r="C10" s="460" t="s">
        <v>245</v>
      </c>
      <c r="D10" s="461" t="s">
        <v>98</v>
      </c>
      <c r="E10" s="462" t="s">
        <v>338</v>
      </c>
      <c r="F10" s="462" t="s">
        <v>502</v>
      </c>
      <c r="G10" s="462" t="s">
        <v>503</v>
      </c>
      <c r="H10" s="463">
        <v>39317</v>
      </c>
      <c r="I10" s="464">
        <v>3</v>
      </c>
      <c r="J10" s="108"/>
      <c r="K10" s="22"/>
      <c r="L10" s="324"/>
    </row>
    <row r="11" spans="2:12" ht="15">
      <c r="B11" s="443" t="s">
        <v>504</v>
      </c>
      <c r="C11" s="419" t="s">
        <v>250</v>
      </c>
      <c r="D11" s="465">
        <v>39181</v>
      </c>
      <c r="E11" s="419" t="s">
        <v>505</v>
      </c>
      <c r="F11" s="419" t="s">
        <v>506</v>
      </c>
      <c r="G11" s="419" t="s">
        <v>507</v>
      </c>
      <c r="H11" s="459">
        <v>39283</v>
      </c>
      <c r="I11" s="419" t="s">
        <v>251</v>
      </c>
      <c r="J11" s="108"/>
      <c r="K11" s="296"/>
      <c r="L11" s="324"/>
    </row>
    <row r="12" spans="2:12" ht="15">
      <c r="B12" s="443" t="s">
        <v>508</v>
      </c>
      <c r="C12" s="419" t="s">
        <v>509</v>
      </c>
      <c r="D12" s="465">
        <v>39174</v>
      </c>
      <c r="E12" s="419" t="s">
        <v>510</v>
      </c>
      <c r="F12" s="419" t="s">
        <v>511</v>
      </c>
      <c r="G12" s="419" t="s">
        <v>512</v>
      </c>
      <c r="H12" s="459" t="s">
        <v>98</v>
      </c>
      <c r="I12" s="419" t="s">
        <v>246</v>
      </c>
      <c r="J12" s="108"/>
      <c r="K12" s="296"/>
      <c r="L12" s="324"/>
    </row>
    <row r="13" spans="2:12" ht="15">
      <c r="B13" s="444" t="s">
        <v>247</v>
      </c>
      <c r="C13" s="460" t="s">
        <v>248</v>
      </c>
      <c r="D13" s="461" t="s">
        <v>98</v>
      </c>
      <c r="E13" s="460" t="s">
        <v>582</v>
      </c>
      <c r="F13" s="460" t="s">
        <v>98</v>
      </c>
      <c r="G13" s="460" t="s">
        <v>583</v>
      </c>
      <c r="H13" s="412" t="s">
        <v>98</v>
      </c>
      <c r="I13" s="460">
        <v>4</v>
      </c>
      <c r="J13" s="108"/>
      <c r="K13" s="296"/>
      <c r="L13" s="324"/>
    </row>
    <row r="14" spans="2:12" ht="15">
      <c r="B14" s="443" t="s">
        <v>584</v>
      </c>
      <c r="C14" s="419" t="s">
        <v>585</v>
      </c>
      <c r="D14" s="459">
        <v>39189</v>
      </c>
      <c r="E14" s="458" t="s">
        <v>98</v>
      </c>
      <c r="F14" s="419" t="s">
        <v>98</v>
      </c>
      <c r="G14" s="419" t="s">
        <v>98</v>
      </c>
      <c r="H14" s="459">
        <v>39279</v>
      </c>
      <c r="I14" s="419">
        <v>3</v>
      </c>
      <c r="J14" s="108"/>
      <c r="K14" s="22"/>
      <c r="L14" s="324"/>
    </row>
    <row r="15" spans="2:12" ht="15">
      <c r="B15" s="443" t="s">
        <v>586</v>
      </c>
      <c r="C15" s="419" t="s">
        <v>387</v>
      </c>
      <c r="D15" s="465">
        <v>39186</v>
      </c>
      <c r="E15" s="419" t="s">
        <v>556</v>
      </c>
      <c r="F15" s="419" t="s">
        <v>511</v>
      </c>
      <c r="G15" s="419" t="s">
        <v>557</v>
      </c>
      <c r="H15" s="459" t="s">
        <v>98</v>
      </c>
      <c r="I15" s="419" t="s">
        <v>246</v>
      </c>
      <c r="J15" s="108"/>
      <c r="K15" s="296"/>
      <c r="L15" s="324"/>
    </row>
    <row r="16" spans="2:12" ht="15">
      <c r="B16" s="444" t="s">
        <v>558</v>
      </c>
      <c r="C16" s="460" t="s">
        <v>523</v>
      </c>
      <c r="D16" s="466">
        <v>39191</v>
      </c>
      <c r="E16" s="460" t="s">
        <v>524</v>
      </c>
      <c r="F16" s="460" t="s">
        <v>506</v>
      </c>
      <c r="G16" s="460" t="s">
        <v>525</v>
      </c>
      <c r="H16" s="463" t="s">
        <v>98</v>
      </c>
      <c r="I16" s="460">
        <v>3</v>
      </c>
      <c r="J16" s="108"/>
      <c r="K16" s="22"/>
      <c r="L16" s="324"/>
    </row>
    <row r="17" spans="2:12" ht="15">
      <c r="B17" s="443" t="s">
        <v>526</v>
      </c>
      <c r="C17" s="419" t="s">
        <v>527</v>
      </c>
      <c r="D17" s="465">
        <v>39198</v>
      </c>
      <c r="E17" s="419" t="s">
        <v>507</v>
      </c>
      <c r="F17" s="419" t="s">
        <v>506</v>
      </c>
      <c r="G17" s="419" t="s">
        <v>507</v>
      </c>
      <c r="H17" s="459">
        <v>39295</v>
      </c>
      <c r="I17" s="467">
        <v>3</v>
      </c>
      <c r="J17" s="108"/>
      <c r="K17" s="22"/>
      <c r="L17" s="324"/>
    </row>
    <row r="18" spans="2:12" ht="15">
      <c r="B18" s="443" t="s">
        <v>348</v>
      </c>
      <c r="C18" s="419" t="s">
        <v>579</v>
      </c>
      <c r="D18" s="468">
        <v>39191</v>
      </c>
      <c r="E18" s="419" t="s">
        <v>507</v>
      </c>
      <c r="F18" s="419" t="s">
        <v>506</v>
      </c>
      <c r="G18" s="458" t="s">
        <v>525</v>
      </c>
      <c r="H18" s="459" t="s">
        <v>98</v>
      </c>
      <c r="I18" s="419" t="s">
        <v>246</v>
      </c>
      <c r="J18" s="108"/>
      <c r="K18" s="22"/>
      <c r="L18" s="324"/>
    </row>
    <row r="19" spans="2:12" ht="15">
      <c r="B19" s="444" t="s">
        <v>349</v>
      </c>
      <c r="C19" s="460" t="s">
        <v>252</v>
      </c>
      <c r="D19" s="466">
        <v>39195</v>
      </c>
      <c r="E19" s="460" t="s">
        <v>507</v>
      </c>
      <c r="F19" s="461" t="s">
        <v>506</v>
      </c>
      <c r="G19" s="461" t="s">
        <v>507</v>
      </c>
      <c r="H19" s="463" t="s">
        <v>98</v>
      </c>
      <c r="I19" s="460" t="s">
        <v>246</v>
      </c>
      <c r="J19" s="108"/>
      <c r="K19" s="22"/>
      <c r="L19" s="324"/>
    </row>
    <row r="20" spans="2:12" ht="15">
      <c r="B20" s="443" t="s">
        <v>350</v>
      </c>
      <c r="C20" s="419" t="s">
        <v>351</v>
      </c>
      <c r="D20" s="459" t="s">
        <v>98</v>
      </c>
      <c r="E20" s="419" t="s">
        <v>686</v>
      </c>
      <c r="F20" s="419" t="s">
        <v>687</v>
      </c>
      <c r="G20" s="419" t="s">
        <v>688</v>
      </c>
      <c r="H20" s="459" t="s">
        <v>98</v>
      </c>
      <c r="I20" s="419" t="s">
        <v>246</v>
      </c>
      <c r="J20" s="108"/>
      <c r="K20" s="22"/>
      <c r="L20" s="324"/>
    </row>
    <row r="21" spans="2:12" ht="15">
      <c r="B21" s="443" t="s">
        <v>406</v>
      </c>
      <c r="C21" s="419" t="s">
        <v>407</v>
      </c>
      <c r="D21" s="465">
        <v>39191</v>
      </c>
      <c r="E21" s="419" t="s">
        <v>408</v>
      </c>
      <c r="F21" s="419" t="s">
        <v>511</v>
      </c>
      <c r="G21" s="419" t="s">
        <v>409</v>
      </c>
      <c r="H21" s="459" t="s">
        <v>98</v>
      </c>
      <c r="I21" s="419">
        <v>2</v>
      </c>
      <c r="J21" s="108"/>
      <c r="K21" s="22"/>
      <c r="L21" s="324"/>
    </row>
    <row r="22" spans="2:12" ht="15">
      <c r="B22" s="444" t="s">
        <v>410</v>
      </c>
      <c r="C22" s="460" t="s">
        <v>411</v>
      </c>
      <c r="D22" s="461" t="s">
        <v>98</v>
      </c>
      <c r="E22" s="460" t="s">
        <v>408</v>
      </c>
      <c r="F22" s="460" t="s">
        <v>511</v>
      </c>
      <c r="G22" s="460" t="s">
        <v>409</v>
      </c>
      <c r="H22" s="463" t="s">
        <v>98</v>
      </c>
      <c r="I22" s="460">
        <v>2</v>
      </c>
      <c r="J22" s="108"/>
      <c r="K22" s="22"/>
      <c r="L22" s="324"/>
    </row>
    <row r="23" spans="2:10" ht="15">
      <c r="B23" s="443" t="s">
        <v>412</v>
      </c>
      <c r="C23" s="419" t="s">
        <v>413</v>
      </c>
      <c r="D23" s="465">
        <v>39193</v>
      </c>
      <c r="E23" s="419" t="s">
        <v>524</v>
      </c>
      <c r="F23" s="419" t="s">
        <v>506</v>
      </c>
      <c r="G23" s="419" t="s">
        <v>525</v>
      </c>
      <c r="H23" s="459">
        <v>39289</v>
      </c>
      <c r="I23" s="419">
        <v>3</v>
      </c>
      <c r="J23" s="108"/>
    </row>
    <row r="24" spans="2:10" ht="15.75" thickBot="1">
      <c r="B24" s="455" t="s">
        <v>414</v>
      </c>
      <c r="C24" s="455"/>
      <c r="D24" s="469">
        <v>39183</v>
      </c>
      <c r="E24" s="456" t="s">
        <v>415</v>
      </c>
      <c r="F24" s="456" t="s">
        <v>511</v>
      </c>
      <c r="G24" s="470" t="s">
        <v>557</v>
      </c>
      <c r="H24" s="471" t="s">
        <v>98</v>
      </c>
      <c r="I24" s="456">
        <v>3</v>
      </c>
      <c r="J24" s="108"/>
    </row>
    <row r="25" spans="2:9" ht="15.75" thickTop="1">
      <c r="B25" s="27"/>
      <c r="C25" s="56"/>
      <c r="D25" s="56"/>
      <c r="E25" s="56"/>
      <c r="F25" s="56"/>
      <c r="G25" s="56"/>
      <c r="H25" s="453"/>
      <c r="I25" s="56"/>
    </row>
  </sheetData>
  <mergeCells count="1">
    <mergeCell ref="B3:I3"/>
  </mergeCells>
  <printOptions horizontalCentered="1" verticalCentered="1"/>
  <pageMargins left="0.5" right="0.5" top="1" bottom="1" header="0.5" footer="0.5"/>
  <pageSetup firstPageNumber="6" useFirstPageNumber="1" horizontalDpi="600" verticalDpi="600" orientation="landscape" scale="98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8" customWidth="1"/>
    <col min="2" max="2" width="0.9921875" style="10" customWidth="1"/>
    <col min="3" max="3" width="12.00390625" style="8" customWidth="1"/>
    <col min="4" max="4" width="0.9921875" style="10" customWidth="1"/>
    <col min="5" max="5" width="25.00390625" style="8" customWidth="1"/>
    <col min="6" max="6" width="38.00390625" style="8" customWidth="1"/>
    <col min="7" max="16384" width="9.140625" style="8" customWidth="1"/>
  </cols>
  <sheetData>
    <row r="1" spans="1:6" ht="15">
      <c r="A1" s="51" t="s">
        <v>138</v>
      </c>
      <c r="B1" s="6"/>
      <c r="C1" s="61"/>
      <c r="D1" s="6"/>
      <c r="E1" s="6"/>
      <c r="F1" s="6"/>
    </row>
    <row r="2" spans="1:6" ht="12.75">
      <c r="A2" s="7"/>
      <c r="B2" s="6"/>
      <c r="C2" s="61"/>
      <c r="D2" s="6"/>
      <c r="E2" s="6"/>
      <c r="F2" s="6"/>
    </row>
    <row r="3" spans="1:6" ht="12.75">
      <c r="A3" s="7" t="s">
        <v>818</v>
      </c>
      <c r="B3" s="6"/>
      <c r="C3" s="61" t="s">
        <v>819</v>
      </c>
      <c r="D3" s="6"/>
      <c r="E3" s="9" t="s">
        <v>820</v>
      </c>
      <c r="F3" s="6"/>
    </row>
    <row r="4" spans="1:9" ht="13.5" thickBot="1">
      <c r="A4" s="166" t="s">
        <v>821</v>
      </c>
      <c r="B4" s="136"/>
      <c r="C4" s="153" t="s">
        <v>513</v>
      </c>
      <c r="D4" s="136"/>
      <c r="E4" s="206" t="s">
        <v>514</v>
      </c>
      <c r="F4" s="136" t="s">
        <v>515</v>
      </c>
      <c r="G4" s="39"/>
      <c r="H4" s="39"/>
      <c r="I4" s="39"/>
    </row>
    <row r="5" spans="1:6" ht="13.5" thickTop="1">
      <c r="A5" s="61">
        <v>1</v>
      </c>
      <c r="B5" s="83"/>
      <c r="C5" s="10" t="s">
        <v>227</v>
      </c>
      <c r="E5" s="8" t="s">
        <v>553</v>
      </c>
      <c r="F5" s="8" t="s">
        <v>554</v>
      </c>
    </row>
    <row r="6" spans="1:6" ht="12.75">
      <c r="A6" s="7">
        <v>2</v>
      </c>
      <c r="B6" s="6"/>
      <c r="C6" s="10" t="s">
        <v>227</v>
      </c>
      <c r="E6" s="8" t="s">
        <v>555</v>
      </c>
      <c r="F6" s="8" t="s">
        <v>790</v>
      </c>
    </row>
    <row r="7" spans="1:9" ht="12.75">
      <c r="A7" s="73">
        <v>3</v>
      </c>
      <c r="B7" s="75"/>
      <c r="C7" s="77">
        <v>32</v>
      </c>
      <c r="D7" s="75"/>
      <c r="E7" s="75" t="s">
        <v>491</v>
      </c>
      <c r="F7" s="197" t="s">
        <v>88</v>
      </c>
      <c r="G7" s="197"/>
      <c r="H7" s="197"/>
      <c r="I7" s="197"/>
    </row>
    <row r="8" spans="1:9" ht="14.25">
      <c r="A8" s="64">
        <v>4</v>
      </c>
      <c r="B8" s="47"/>
      <c r="C8" s="35">
        <v>2</v>
      </c>
      <c r="D8" s="101"/>
      <c r="E8" s="101" t="s">
        <v>659</v>
      </c>
      <c r="F8" s="198" t="s">
        <v>89</v>
      </c>
      <c r="G8" s="198"/>
      <c r="H8" s="198"/>
      <c r="I8" s="198"/>
    </row>
    <row r="9" spans="1:9" s="84" customFormat="1" ht="14.25">
      <c r="A9" s="73">
        <v>5</v>
      </c>
      <c r="B9" s="75"/>
      <c r="C9" s="10">
        <v>2</v>
      </c>
      <c r="E9" s="76" t="s">
        <v>660</v>
      </c>
      <c r="F9" s="199" t="s">
        <v>92</v>
      </c>
      <c r="G9" s="199"/>
      <c r="H9" s="199"/>
      <c r="I9" s="199"/>
    </row>
    <row r="10" spans="1:9" s="84" customFormat="1" ht="14.25">
      <c r="A10" s="77">
        <v>6</v>
      </c>
      <c r="B10" s="76"/>
      <c r="C10" s="33">
        <v>2</v>
      </c>
      <c r="D10" s="86"/>
      <c r="E10" s="76" t="s">
        <v>481</v>
      </c>
      <c r="F10" s="200" t="s">
        <v>689</v>
      </c>
      <c r="G10" s="200"/>
      <c r="H10" s="200"/>
      <c r="I10" s="200"/>
    </row>
    <row r="11" spans="1:9" ht="12.75">
      <c r="A11" s="73">
        <v>7</v>
      </c>
      <c r="B11" s="76"/>
      <c r="C11" s="33" t="s">
        <v>227</v>
      </c>
      <c r="D11" s="33"/>
      <c r="E11" s="31" t="s">
        <v>791</v>
      </c>
      <c r="F11" s="31" t="s">
        <v>792</v>
      </c>
      <c r="G11" s="31"/>
      <c r="H11" s="31"/>
      <c r="I11" s="31"/>
    </row>
    <row r="12" spans="1:9" s="84" customFormat="1" ht="12.75">
      <c r="A12" s="7">
        <v>8</v>
      </c>
      <c r="B12" s="83"/>
      <c r="C12" s="10" t="s">
        <v>227</v>
      </c>
      <c r="D12" s="8"/>
      <c r="E12" s="8" t="s">
        <v>793</v>
      </c>
      <c r="F12" s="8" t="s">
        <v>794</v>
      </c>
      <c r="G12" s="8"/>
      <c r="H12" s="8"/>
      <c r="I12" s="8"/>
    </row>
    <row r="13" spans="1:9" ht="12.75">
      <c r="A13" s="64"/>
      <c r="B13" s="47"/>
      <c r="C13" s="35"/>
      <c r="D13" s="70"/>
      <c r="E13" s="70"/>
      <c r="F13" s="70" t="s">
        <v>795</v>
      </c>
      <c r="G13" s="70"/>
      <c r="H13" s="70"/>
      <c r="I13" s="70"/>
    </row>
    <row r="14" spans="1:9" ht="12.75">
      <c r="A14" s="77">
        <v>9</v>
      </c>
      <c r="B14" s="75"/>
      <c r="C14" s="77">
        <v>46</v>
      </c>
      <c r="D14" s="75"/>
      <c r="E14" s="75" t="s">
        <v>492</v>
      </c>
      <c r="F14" s="103" t="s">
        <v>690</v>
      </c>
      <c r="G14" s="103"/>
      <c r="H14" s="103"/>
      <c r="I14" s="103"/>
    </row>
    <row r="15" spans="1:9" s="84" customFormat="1" ht="12.75">
      <c r="A15" s="77">
        <v>10</v>
      </c>
      <c r="B15" s="75"/>
      <c r="C15" s="10">
        <v>2</v>
      </c>
      <c r="D15" s="76"/>
      <c r="E15" s="76" t="s">
        <v>482</v>
      </c>
      <c r="F15" s="103" t="s">
        <v>691</v>
      </c>
      <c r="G15" s="103"/>
      <c r="H15" s="103"/>
      <c r="I15" s="103"/>
    </row>
    <row r="16" spans="1:9" s="84" customFormat="1" ht="12.75">
      <c r="A16" s="77">
        <v>11</v>
      </c>
      <c r="B16" s="75"/>
      <c r="C16" s="33" t="s">
        <v>227</v>
      </c>
      <c r="D16" s="33"/>
      <c r="E16" s="31" t="s">
        <v>796</v>
      </c>
      <c r="F16" s="31" t="s">
        <v>797</v>
      </c>
      <c r="G16" s="31"/>
      <c r="H16" s="31"/>
      <c r="I16" s="31"/>
    </row>
    <row r="17" spans="1:9" s="84" customFormat="1" ht="12.75">
      <c r="A17" s="82">
        <v>12</v>
      </c>
      <c r="B17" s="47"/>
      <c r="C17" s="35" t="s">
        <v>227</v>
      </c>
      <c r="D17" s="35"/>
      <c r="E17" s="70" t="s">
        <v>798</v>
      </c>
      <c r="F17" s="70" t="s">
        <v>797</v>
      </c>
      <c r="G17" s="70"/>
      <c r="H17" s="70"/>
      <c r="I17" s="70"/>
    </row>
    <row r="18" spans="1:9" ht="12.75">
      <c r="A18" s="77">
        <v>13</v>
      </c>
      <c r="B18" s="76"/>
      <c r="C18" s="33" t="s">
        <v>227</v>
      </c>
      <c r="D18" s="33"/>
      <c r="E18" s="31" t="s">
        <v>799</v>
      </c>
      <c r="F18" s="31" t="s">
        <v>800</v>
      </c>
      <c r="G18" s="31"/>
      <c r="H18" s="31"/>
      <c r="I18" s="31"/>
    </row>
    <row r="19" spans="1:9" ht="12.75">
      <c r="A19" s="77">
        <v>14</v>
      </c>
      <c r="B19" s="76"/>
      <c r="C19" s="120">
        <v>4</v>
      </c>
      <c r="D19" s="120"/>
      <c r="E19" s="75" t="s">
        <v>744</v>
      </c>
      <c r="F19" s="103" t="s">
        <v>692</v>
      </c>
      <c r="G19" s="103"/>
      <c r="H19" s="103"/>
      <c r="I19" s="103"/>
    </row>
    <row r="20" spans="1:9" ht="12.75">
      <c r="A20" s="77">
        <v>15</v>
      </c>
      <c r="B20" s="76"/>
      <c r="C20" s="120">
        <v>2</v>
      </c>
      <c r="D20" s="31"/>
      <c r="E20" s="86" t="s">
        <v>485</v>
      </c>
      <c r="F20" s="201" t="s">
        <v>355</v>
      </c>
      <c r="G20" s="201"/>
      <c r="H20" s="201"/>
      <c r="I20" s="201"/>
    </row>
    <row r="21" spans="1:9" ht="15.75">
      <c r="A21" s="82">
        <v>16</v>
      </c>
      <c r="B21" s="101"/>
      <c r="C21" s="155">
        <v>2</v>
      </c>
      <c r="D21" s="155"/>
      <c r="E21" s="165" t="s">
        <v>483</v>
      </c>
      <c r="F21" s="202" t="s">
        <v>693</v>
      </c>
      <c r="G21" s="202"/>
      <c r="H21" s="202"/>
      <c r="I21" s="202"/>
    </row>
    <row r="22" spans="1:9" ht="12.75">
      <c r="A22" s="77">
        <v>17</v>
      </c>
      <c r="B22" s="76"/>
      <c r="C22" s="120">
        <v>2</v>
      </c>
      <c r="D22" s="120"/>
      <c r="E22" s="86" t="s">
        <v>484</v>
      </c>
      <c r="F22" s="201" t="s">
        <v>528</v>
      </c>
      <c r="G22" s="201"/>
      <c r="H22" s="201"/>
      <c r="I22" s="201"/>
    </row>
    <row r="23" spans="1:9" ht="15.75">
      <c r="A23" s="77">
        <v>18</v>
      </c>
      <c r="B23" s="75"/>
      <c r="C23" s="77" t="s">
        <v>227</v>
      </c>
      <c r="E23" s="86" t="s">
        <v>801</v>
      </c>
      <c r="F23" s="201" t="s">
        <v>802</v>
      </c>
      <c r="G23" s="201"/>
      <c r="H23" s="201"/>
      <c r="I23" s="201"/>
    </row>
    <row r="24" spans="1:9" ht="12.75">
      <c r="A24" s="77">
        <v>19</v>
      </c>
      <c r="B24" s="76"/>
      <c r="C24" s="77" t="s">
        <v>227</v>
      </c>
      <c r="D24" s="33"/>
      <c r="E24" s="76" t="s">
        <v>803</v>
      </c>
      <c r="F24" s="203" t="s">
        <v>202</v>
      </c>
      <c r="G24" s="203"/>
      <c r="H24" s="203"/>
      <c r="I24" s="203"/>
    </row>
    <row r="25" spans="1:9" ht="15.75">
      <c r="A25" s="82">
        <v>20</v>
      </c>
      <c r="B25" s="165"/>
      <c r="C25" s="82" t="s">
        <v>227</v>
      </c>
      <c r="D25" s="35"/>
      <c r="E25" s="101" t="s">
        <v>203</v>
      </c>
      <c r="F25" s="204" t="s">
        <v>204</v>
      </c>
      <c r="G25" s="204"/>
      <c r="H25" s="204"/>
      <c r="I25" s="204"/>
    </row>
    <row r="26" spans="1:9" ht="12.75">
      <c r="A26" s="77">
        <v>21</v>
      </c>
      <c r="B26" s="75"/>
      <c r="C26" s="77" t="s">
        <v>227</v>
      </c>
      <c r="E26" s="76" t="s">
        <v>205</v>
      </c>
      <c r="F26" s="203" t="s">
        <v>206</v>
      </c>
      <c r="G26" s="203"/>
      <c r="H26" s="203"/>
      <c r="I26" s="203"/>
    </row>
    <row r="27" spans="1:9" ht="12.75">
      <c r="A27" s="73">
        <v>22</v>
      </c>
      <c r="B27" s="75"/>
      <c r="C27" s="77" t="s">
        <v>228</v>
      </c>
      <c r="D27" s="75"/>
      <c r="E27" s="75" t="s">
        <v>493</v>
      </c>
      <c r="F27" s="197" t="s">
        <v>356</v>
      </c>
      <c r="G27" s="197"/>
      <c r="H27" s="197"/>
      <c r="I27" s="197"/>
    </row>
    <row r="28" spans="1:9" ht="14.25">
      <c r="A28" s="77">
        <v>23</v>
      </c>
      <c r="B28" s="76"/>
      <c r="C28" s="120">
        <v>2</v>
      </c>
      <c r="D28" s="86"/>
      <c r="E28" s="86" t="s">
        <v>486</v>
      </c>
      <c r="F28" s="200" t="s">
        <v>357</v>
      </c>
      <c r="G28" s="200"/>
      <c r="H28" s="200"/>
      <c r="I28" s="200"/>
    </row>
    <row r="29" spans="1:9" ht="14.25">
      <c r="A29" s="82">
        <v>24</v>
      </c>
      <c r="B29" s="101"/>
      <c r="C29" s="155">
        <v>2</v>
      </c>
      <c r="D29" s="165"/>
      <c r="E29" s="165" t="s">
        <v>487</v>
      </c>
      <c r="F29" s="198" t="s">
        <v>358</v>
      </c>
      <c r="G29" s="198"/>
      <c r="H29" s="198"/>
      <c r="I29" s="198"/>
    </row>
    <row r="30" spans="1:9" ht="14.25">
      <c r="A30" s="77">
        <v>25</v>
      </c>
      <c r="B30" s="76"/>
      <c r="C30" s="120">
        <v>2</v>
      </c>
      <c r="D30" s="86"/>
      <c r="E30" s="86" t="s">
        <v>488</v>
      </c>
      <c r="F30" s="200" t="s">
        <v>359</v>
      </c>
      <c r="G30" s="200"/>
      <c r="H30" s="200"/>
      <c r="I30" s="200"/>
    </row>
    <row r="31" spans="1:9" ht="14.25">
      <c r="A31" s="77">
        <v>26</v>
      </c>
      <c r="B31" s="76"/>
      <c r="C31" s="120">
        <v>2</v>
      </c>
      <c r="D31" s="86"/>
      <c r="E31" s="86" t="s">
        <v>489</v>
      </c>
      <c r="F31" s="200" t="s">
        <v>358</v>
      </c>
      <c r="G31" s="200"/>
      <c r="H31" s="200"/>
      <c r="I31" s="200"/>
    </row>
    <row r="32" spans="1:9" ht="12.75">
      <c r="A32" s="77">
        <v>27</v>
      </c>
      <c r="B32" s="76"/>
      <c r="C32" s="33" t="s">
        <v>227</v>
      </c>
      <c r="D32" s="31"/>
      <c r="E32" s="31" t="s">
        <v>207</v>
      </c>
      <c r="F32" s="31" t="s">
        <v>314</v>
      </c>
      <c r="G32" s="31"/>
      <c r="H32" s="31"/>
      <c r="I32" s="31"/>
    </row>
    <row r="33" spans="1:9" ht="12.75">
      <c r="A33" s="64">
        <v>28</v>
      </c>
      <c r="B33" s="47"/>
      <c r="C33" s="35" t="s">
        <v>227</v>
      </c>
      <c r="D33" s="70"/>
      <c r="E33" s="70" t="s">
        <v>315</v>
      </c>
      <c r="F33" s="70" t="s">
        <v>314</v>
      </c>
      <c r="G33" s="70"/>
      <c r="H33" s="70"/>
      <c r="I33" s="70"/>
    </row>
    <row r="34" spans="1:9" ht="12.75">
      <c r="A34" s="77">
        <v>29</v>
      </c>
      <c r="B34" s="76"/>
      <c r="C34" s="77" t="s">
        <v>316</v>
      </c>
      <c r="D34" s="75"/>
      <c r="E34" s="75" t="s">
        <v>494</v>
      </c>
      <c r="F34" s="197" t="s">
        <v>224</v>
      </c>
      <c r="G34" s="197"/>
      <c r="H34" s="197"/>
      <c r="I34" s="197"/>
    </row>
    <row r="35" spans="1:9" ht="12.75">
      <c r="A35" s="73">
        <v>30</v>
      </c>
      <c r="B35" s="75"/>
      <c r="C35" s="120">
        <v>2</v>
      </c>
      <c r="D35" s="73"/>
      <c r="E35" s="86" t="s">
        <v>490</v>
      </c>
      <c r="F35" s="205" t="s">
        <v>534</v>
      </c>
      <c r="G35" s="205"/>
      <c r="H35" s="205"/>
      <c r="I35" s="205"/>
    </row>
    <row r="36" spans="1:9" ht="14.25">
      <c r="A36" s="77">
        <v>31</v>
      </c>
      <c r="B36" s="75"/>
      <c r="C36" s="33" t="s">
        <v>227</v>
      </c>
      <c r="D36" s="31"/>
      <c r="E36" s="31" t="s">
        <v>317</v>
      </c>
      <c r="F36" s="154" t="s">
        <v>480</v>
      </c>
      <c r="G36" s="154"/>
      <c r="H36" s="154"/>
      <c r="I36" s="154"/>
    </row>
    <row r="37" spans="1:9" ht="14.25">
      <c r="A37" s="64">
        <v>32</v>
      </c>
      <c r="B37" s="101"/>
      <c r="C37" s="35" t="s">
        <v>227</v>
      </c>
      <c r="D37" s="35"/>
      <c r="E37" s="70" t="s">
        <v>347</v>
      </c>
      <c r="F37" s="152" t="s">
        <v>480</v>
      </c>
      <c r="G37" s="152"/>
      <c r="H37" s="152"/>
      <c r="I37" s="152"/>
    </row>
    <row r="38" spans="1:9" ht="14.25">
      <c r="A38" s="77">
        <v>33</v>
      </c>
      <c r="B38" s="76"/>
      <c r="C38" s="10" t="s">
        <v>227</v>
      </c>
      <c r="D38" s="8"/>
      <c r="E38" s="8" t="s">
        <v>166</v>
      </c>
      <c r="F38" s="151" t="s">
        <v>159</v>
      </c>
      <c r="G38" s="151"/>
      <c r="H38" s="151"/>
      <c r="I38" s="151"/>
    </row>
    <row r="39" spans="1:9" ht="14.25">
      <c r="A39" s="73">
        <v>34</v>
      </c>
      <c r="B39" s="75"/>
      <c r="C39" s="33" t="s">
        <v>227</v>
      </c>
      <c r="D39" s="31"/>
      <c r="E39" s="31" t="s">
        <v>160</v>
      </c>
      <c r="F39" s="154" t="s">
        <v>161</v>
      </c>
      <c r="G39" s="154"/>
      <c r="H39" s="154"/>
      <c r="I39" s="154"/>
    </row>
    <row r="40" spans="1:9" ht="12.75">
      <c r="A40" s="73">
        <v>35</v>
      </c>
      <c r="B40" s="75"/>
      <c r="C40" s="33">
        <v>2</v>
      </c>
      <c r="D40" s="31"/>
      <c r="E40" s="31" t="s">
        <v>496</v>
      </c>
      <c r="F40" s="31" t="s">
        <v>226</v>
      </c>
      <c r="G40" s="31"/>
      <c r="H40" s="31"/>
      <c r="I40" s="31"/>
    </row>
    <row r="41" spans="1:9" ht="13.5" thickBot="1">
      <c r="A41" s="153">
        <v>36</v>
      </c>
      <c r="B41" s="136"/>
      <c r="C41" s="38">
        <v>6</v>
      </c>
      <c r="D41" s="39"/>
      <c r="E41" s="39" t="s">
        <v>495</v>
      </c>
      <c r="F41" s="39" t="s">
        <v>535</v>
      </c>
      <c r="G41" s="39"/>
      <c r="H41" s="39"/>
      <c r="I41" s="39"/>
    </row>
    <row r="42" spans="1:3" ht="13.5" thickTop="1">
      <c r="A42" s="7"/>
      <c r="B42" s="75"/>
      <c r="C42" s="77" t="s">
        <v>827</v>
      </c>
    </row>
    <row r="43" spans="1:4" ht="12.75">
      <c r="A43" s="7"/>
      <c r="B43" s="6"/>
      <c r="D43" s="8"/>
    </row>
    <row r="44" spans="1:6" ht="12.75">
      <c r="A44" s="6"/>
      <c r="B44" s="7"/>
      <c r="C44" s="85"/>
      <c r="D44" s="7"/>
      <c r="E44" s="10"/>
      <c r="F44" s="6"/>
    </row>
    <row r="45" spans="1:6" ht="12.75">
      <c r="A45" s="6"/>
      <c r="B45" s="7"/>
      <c r="C45" s="85"/>
      <c r="D45" s="7"/>
      <c r="E45" s="6"/>
      <c r="F45" s="6"/>
    </row>
    <row r="46" spans="1:6" ht="12.75">
      <c r="A46" s="6"/>
      <c r="B46" s="7"/>
      <c r="C46" s="85"/>
      <c r="D46" s="7"/>
      <c r="E46" s="6"/>
      <c r="F46" s="6"/>
    </row>
    <row r="47" spans="1:6" ht="12.75">
      <c r="A47" s="6"/>
      <c r="B47" s="7"/>
      <c r="C47" s="6"/>
      <c r="D47" s="7"/>
      <c r="E47" s="6"/>
      <c r="F47" s="6"/>
    </row>
    <row r="48" spans="1:6" ht="12.75">
      <c r="A48" s="6"/>
      <c r="B48" s="7"/>
      <c r="C48" s="6"/>
      <c r="D48" s="7"/>
      <c r="E48" s="6"/>
      <c r="F48" s="6"/>
    </row>
    <row r="49" spans="1:6" ht="12.75">
      <c r="A49" s="6"/>
      <c r="B49" s="7"/>
      <c r="C49" s="6"/>
      <c r="D49" s="7"/>
      <c r="E49" s="6"/>
      <c r="F49" s="6"/>
    </row>
    <row r="50" spans="1:6" ht="12.75">
      <c r="A50" s="6"/>
      <c r="B50" s="7"/>
      <c r="C50" s="6"/>
      <c r="D50" s="7"/>
      <c r="E50" s="6"/>
      <c r="F50" s="6"/>
    </row>
    <row r="51" spans="1:6" ht="12.75">
      <c r="A51" s="6"/>
      <c r="B51" s="7"/>
      <c r="C51" s="6"/>
      <c r="D51" s="7"/>
      <c r="E51" s="6"/>
      <c r="F51" s="6"/>
    </row>
    <row r="52" spans="1:6" ht="12.75">
      <c r="A52" s="6"/>
      <c r="B52" s="7"/>
      <c r="C52" s="6"/>
      <c r="D52" s="7"/>
      <c r="E52" s="6"/>
      <c r="F52" s="6"/>
    </row>
    <row r="53" spans="3:6" ht="12.75">
      <c r="C53" s="6"/>
      <c r="D53" s="7"/>
      <c r="E53" s="6"/>
      <c r="F53" s="6"/>
    </row>
    <row r="54" spans="3:6" ht="12.75">
      <c r="C54" s="6"/>
      <c r="D54" s="7"/>
      <c r="E54" s="6"/>
      <c r="F54" s="6"/>
    </row>
  </sheetData>
  <printOptions horizontalCentered="1" verticalCentered="1"/>
  <pageMargins left="0.5" right="0.5" top="1" bottom="1" header="0.5" footer="0.5"/>
  <pageSetup horizontalDpi="600" verticalDpi="600" orientation="landscape" scale="84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0.85546875" style="0" customWidth="1"/>
    <col min="3" max="3" width="20.421875" style="2" customWidth="1"/>
    <col min="4" max="4" width="9.28125" style="1" customWidth="1"/>
    <col min="5" max="5" width="8.140625" style="59" customWidth="1"/>
    <col min="6" max="7" width="9.140625" style="1" customWidth="1"/>
    <col min="8" max="8" width="9.8515625" style="1" customWidth="1"/>
    <col min="9" max="11" width="10.421875" style="1" customWidth="1"/>
    <col min="12" max="13" width="9.140625" style="1" customWidth="1"/>
    <col min="14" max="14" width="10.140625" style="1" customWidth="1"/>
    <col min="15" max="21" width="9.140625" style="59" customWidth="1"/>
    <col min="22" max="16384" width="8.8515625" style="0" customWidth="1"/>
  </cols>
  <sheetData>
    <row r="1" ht="12.75">
      <c r="A1" s="107"/>
    </row>
    <row r="2" ht="15">
      <c r="B2" s="24" t="s">
        <v>880</v>
      </c>
    </row>
    <row r="3" ht="14.25">
      <c r="L3" s="1" t="s">
        <v>391</v>
      </c>
    </row>
    <row r="4" ht="12.75">
      <c r="L4" s="1" t="s">
        <v>517</v>
      </c>
    </row>
    <row r="5" spans="1:14" ht="14.25">
      <c r="A5" s="1" t="s">
        <v>518</v>
      </c>
      <c r="C5" s="2" t="s">
        <v>519</v>
      </c>
      <c r="D5" s="107" t="s">
        <v>520</v>
      </c>
      <c r="E5" s="107" t="s">
        <v>521</v>
      </c>
      <c r="F5" s="107" t="s">
        <v>758</v>
      </c>
      <c r="G5" s="1" t="s">
        <v>675</v>
      </c>
      <c r="H5" s="1" t="s">
        <v>676</v>
      </c>
      <c r="I5" s="107" t="s">
        <v>516</v>
      </c>
      <c r="J5" s="107">
        <v>1000</v>
      </c>
      <c r="K5" s="1" t="s">
        <v>391</v>
      </c>
      <c r="L5" s="1" t="s">
        <v>520</v>
      </c>
      <c r="M5" s="1" t="s">
        <v>391</v>
      </c>
      <c r="N5" s="1" t="s">
        <v>127</v>
      </c>
    </row>
    <row r="6" spans="1:14" ht="13.5" thickBot="1">
      <c r="A6" s="41" t="s">
        <v>679</v>
      </c>
      <c r="B6" s="40"/>
      <c r="C6" s="49" t="s">
        <v>680</v>
      </c>
      <c r="D6" s="41" t="s">
        <v>681</v>
      </c>
      <c r="E6" s="41" t="s">
        <v>682</v>
      </c>
      <c r="F6" s="41" t="s">
        <v>726</v>
      </c>
      <c r="G6" s="41" t="s">
        <v>727</v>
      </c>
      <c r="H6" s="41" t="s">
        <v>728</v>
      </c>
      <c r="I6" s="41" t="s">
        <v>728</v>
      </c>
      <c r="J6" s="41" t="s">
        <v>142</v>
      </c>
      <c r="K6" s="41" t="s">
        <v>729</v>
      </c>
      <c r="L6" s="41" t="s">
        <v>730</v>
      </c>
      <c r="M6" s="41" t="s">
        <v>731</v>
      </c>
      <c r="N6" s="41" t="s">
        <v>860</v>
      </c>
    </row>
    <row r="7" spans="1:14" ht="13.5" thickTop="1">
      <c r="A7" s="7">
        <v>1</v>
      </c>
      <c r="B7" s="6"/>
      <c r="C7" s="8" t="s">
        <v>553</v>
      </c>
      <c r="D7" s="15">
        <v>114.09203809803036</v>
      </c>
      <c r="E7" s="5">
        <v>36.94550271950272</v>
      </c>
      <c r="F7" s="4">
        <v>165.58333333333334</v>
      </c>
      <c r="G7" s="22">
        <v>31.691479911164947</v>
      </c>
      <c r="H7" s="18">
        <v>17.29444272380952</v>
      </c>
      <c r="I7" s="5">
        <v>74.68835557220883</v>
      </c>
      <c r="J7" s="5">
        <v>32.7</v>
      </c>
      <c r="K7" s="5">
        <v>17.06458333333332</v>
      </c>
      <c r="L7" s="5">
        <v>517.3086717974658</v>
      </c>
      <c r="M7" s="52">
        <v>5.23961994036735</v>
      </c>
      <c r="N7" s="52">
        <v>4.614628477848385</v>
      </c>
    </row>
    <row r="8" spans="1:14" ht="12.75">
      <c r="A8" s="7">
        <v>2</v>
      </c>
      <c r="B8" s="6"/>
      <c r="C8" s="8" t="s">
        <v>555</v>
      </c>
      <c r="D8" s="15">
        <v>108.04357794977976</v>
      </c>
      <c r="E8" s="5">
        <v>40.166952969869634</v>
      </c>
      <c r="F8" s="4">
        <v>163.23333333333332</v>
      </c>
      <c r="G8" s="22">
        <v>31.273652331920047</v>
      </c>
      <c r="H8" s="18">
        <v>15.11805386190476</v>
      </c>
      <c r="I8" s="5">
        <v>73.29894530855091</v>
      </c>
      <c r="J8" s="5">
        <v>30.8</v>
      </c>
      <c r="K8" s="5">
        <v>17.35833333333332</v>
      </c>
      <c r="L8" s="5">
        <v>512.3448757340439</v>
      </c>
      <c r="M8" s="52">
        <v>6.765405771688732</v>
      </c>
      <c r="N8" s="52">
        <v>4.564074550550946</v>
      </c>
    </row>
    <row r="9" spans="1:14" ht="12.75">
      <c r="A9" s="7">
        <v>3</v>
      </c>
      <c r="C9" s="75" t="s">
        <v>491</v>
      </c>
      <c r="D9" s="15">
        <v>106.90592270935475</v>
      </c>
      <c r="E9" s="5">
        <v>35.036202559785885</v>
      </c>
      <c r="F9" s="4">
        <v>164.58333333333334</v>
      </c>
      <c r="G9" s="22">
        <v>33.76198263678579</v>
      </c>
      <c r="H9" s="18">
        <v>19.241863095238095</v>
      </c>
      <c r="I9" s="5">
        <v>73.8641040719389</v>
      </c>
      <c r="J9" s="5">
        <v>30.3</v>
      </c>
      <c r="K9" s="5">
        <v>16.66041666666667</v>
      </c>
      <c r="L9" s="5">
        <v>519.0295172508668</v>
      </c>
      <c r="M9" s="52">
        <v>6.254842901613167</v>
      </c>
      <c r="N9" s="52">
        <v>4.739753811949569</v>
      </c>
    </row>
    <row r="10" spans="1:14" ht="12.75">
      <c r="A10" s="64">
        <v>4</v>
      </c>
      <c r="B10" s="47"/>
      <c r="C10" s="101" t="s">
        <v>659</v>
      </c>
      <c r="D10" s="36">
        <v>111.41167418873034</v>
      </c>
      <c r="E10" s="42">
        <v>37.34997776914444</v>
      </c>
      <c r="F10" s="58">
        <v>164.575</v>
      </c>
      <c r="G10" s="121">
        <v>34.50916616192207</v>
      </c>
      <c r="H10" s="43">
        <v>22.73551361904762</v>
      </c>
      <c r="I10" s="42">
        <v>71.70409744168329</v>
      </c>
      <c r="J10" s="42">
        <v>30.6</v>
      </c>
      <c r="K10" s="42">
        <v>17.677083333333325</v>
      </c>
      <c r="L10" s="42">
        <v>523.834071491943</v>
      </c>
      <c r="M10" s="53">
        <v>6.3516566838450395</v>
      </c>
      <c r="N10" s="53">
        <v>4.812453571803032</v>
      </c>
    </row>
    <row r="11" spans="1:14" ht="12.75">
      <c r="A11" s="7">
        <v>5</v>
      </c>
      <c r="B11" s="6"/>
      <c r="C11" s="76" t="s">
        <v>660</v>
      </c>
      <c r="D11" s="15">
        <v>114.51692544618929</v>
      </c>
      <c r="E11" s="5">
        <v>36.37716096866097</v>
      </c>
      <c r="F11" s="4">
        <v>165.475</v>
      </c>
      <c r="G11" s="22">
        <v>34.128730062588325</v>
      </c>
      <c r="H11" s="18">
        <v>11.468053590476192</v>
      </c>
      <c r="I11" s="5">
        <v>71.93047359906822</v>
      </c>
      <c r="J11" s="5">
        <v>31.9</v>
      </c>
      <c r="K11" s="5">
        <v>17.679166666666674</v>
      </c>
      <c r="L11" s="5">
        <v>523.6447367434558</v>
      </c>
      <c r="M11" s="52">
        <v>6.346973545178435</v>
      </c>
      <c r="N11" s="52">
        <v>4.747204906204907</v>
      </c>
    </row>
    <row r="12" spans="1:14" ht="12.75">
      <c r="A12" s="7">
        <v>6</v>
      </c>
      <c r="B12" s="6"/>
      <c r="C12" s="76" t="s">
        <v>481</v>
      </c>
      <c r="D12" s="15">
        <v>112.27008425761309</v>
      </c>
      <c r="E12" s="5">
        <v>37.41534431926099</v>
      </c>
      <c r="F12" s="4">
        <v>164.575</v>
      </c>
      <c r="G12" s="22">
        <v>34.46095295780334</v>
      </c>
      <c r="H12" s="18">
        <v>32.18505032857142</v>
      </c>
      <c r="I12" s="5">
        <v>74.26396654796547</v>
      </c>
      <c r="J12" s="5">
        <v>31.7</v>
      </c>
      <c r="K12" s="5">
        <v>16.56875</v>
      </c>
      <c r="L12" s="5">
        <v>523.5768248295809</v>
      </c>
      <c r="M12" s="52">
        <v>6.887321359145614</v>
      </c>
      <c r="N12" s="52">
        <v>4.9737187126131746</v>
      </c>
    </row>
    <row r="13" spans="1:14" ht="12.75">
      <c r="A13" s="7">
        <v>7</v>
      </c>
      <c r="B13" s="6"/>
      <c r="C13" s="31" t="s">
        <v>791</v>
      </c>
      <c r="D13" s="15">
        <v>117.61058238781014</v>
      </c>
      <c r="E13" s="5">
        <v>39.65674462574463</v>
      </c>
      <c r="F13" s="4">
        <v>164.04166666666666</v>
      </c>
      <c r="G13" s="22">
        <v>33.54829396325459</v>
      </c>
      <c r="H13" s="18">
        <v>34.75079138095238</v>
      </c>
      <c r="I13" s="5">
        <v>75.87634807193842</v>
      </c>
      <c r="J13" s="5">
        <v>33.1</v>
      </c>
      <c r="K13" s="5">
        <v>16.397916666666664</v>
      </c>
      <c r="L13" s="5">
        <v>540.0824231052444</v>
      </c>
      <c r="M13" s="52">
        <v>6.741836899790488</v>
      </c>
      <c r="N13" s="52">
        <v>5.643791673926305</v>
      </c>
    </row>
    <row r="14" spans="1:14" ht="12.75">
      <c r="A14" s="64">
        <v>8</v>
      </c>
      <c r="B14" s="47"/>
      <c r="C14" s="70" t="s">
        <v>793</v>
      </c>
      <c r="D14" s="36">
        <v>106.6781703629143</v>
      </c>
      <c r="E14" s="42">
        <v>37.55734447034447</v>
      </c>
      <c r="F14" s="58">
        <v>164.83333333333334</v>
      </c>
      <c r="G14" s="121">
        <v>34.24336765596608</v>
      </c>
      <c r="H14" s="43">
        <v>21.817855242857142</v>
      </c>
      <c r="I14" s="42">
        <v>76.459291006355</v>
      </c>
      <c r="J14" s="42">
        <v>31.7</v>
      </c>
      <c r="K14" s="42">
        <v>16.21041666666666</v>
      </c>
      <c r="L14" s="42">
        <v>497.13410215298165</v>
      </c>
      <c r="M14" s="53">
        <v>5.903421122639546</v>
      </c>
      <c r="N14" s="53">
        <v>5.526750131969926</v>
      </c>
    </row>
    <row r="15" spans="1:14" ht="12.75">
      <c r="A15" s="7">
        <v>9</v>
      </c>
      <c r="B15" s="6"/>
      <c r="C15" s="75" t="s">
        <v>492</v>
      </c>
      <c r="D15" s="15">
        <v>91.67447262773632</v>
      </c>
      <c r="E15" s="5">
        <v>36.11401115859449</v>
      </c>
      <c r="F15" s="4">
        <v>163.7</v>
      </c>
      <c r="G15" s="22">
        <v>35.40900464365031</v>
      </c>
      <c r="H15" s="18">
        <v>32.76705986666666</v>
      </c>
      <c r="I15" s="5">
        <v>73.80401778352538</v>
      </c>
      <c r="J15" s="5">
        <v>30.5</v>
      </c>
      <c r="K15" s="5">
        <v>18.625</v>
      </c>
      <c r="L15" s="5">
        <v>454.71411627983235</v>
      </c>
      <c r="M15" s="52">
        <v>5.127668949423586</v>
      </c>
      <c r="N15" s="52">
        <v>5.113058725209733</v>
      </c>
    </row>
    <row r="16" spans="1:14" ht="12.75">
      <c r="A16" s="7">
        <v>10</v>
      </c>
      <c r="B16" s="6"/>
      <c r="C16" s="76" t="s">
        <v>482</v>
      </c>
      <c r="D16" s="15">
        <v>115.70460432414464</v>
      </c>
      <c r="E16" s="5">
        <v>38.78306943365276</v>
      </c>
      <c r="F16" s="4">
        <v>165.325</v>
      </c>
      <c r="G16" s="22">
        <v>31.187542903290932</v>
      </c>
      <c r="H16" s="18">
        <v>10.396426904761906</v>
      </c>
      <c r="I16" s="5">
        <v>72.05208365781897</v>
      </c>
      <c r="J16" s="5">
        <v>29.8</v>
      </c>
      <c r="K16" s="5">
        <v>17.047916666666673</v>
      </c>
      <c r="L16" s="5">
        <v>527.158831965448</v>
      </c>
      <c r="M16" s="52">
        <v>4.910511434863527</v>
      </c>
      <c r="N16" s="52">
        <v>5.160443091424164</v>
      </c>
    </row>
    <row r="17" spans="1:14" ht="12.75">
      <c r="A17" s="7">
        <v>11</v>
      </c>
      <c r="B17" s="6"/>
      <c r="C17" s="31" t="s">
        <v>796</v>
      </c>
      <c r="D17" s="15">
        <v>114.60563943554585</v>
      </c>
      <c r="E17" s="5">
        <v>39.672452861952856</v>
      </c>
      <c r="F17" s="4">
        <v>166.43333333333334</v>
      </c>
      <c r="G17" s="22">
        <v>37.651160912578234</v>
      </c>
      <c r="H17" s="18">
        <v>29.038091857142856</v>
      </c>
      <c r="I17" s="5">
        <v>76.52547479945278</v>
      </c>
      <c r="J17" s="5">
        <v>34.9</v>
      </c>
      <c r="K17" s="5">
        <v>16.1875</v>
      </c>
      <c r="L17" s="5">
        <v>533.9131354521855</v>
      </c>
      <c r="M17" s="52">
        <v>6.87774384613244</v>
      </c>
      <c r="N17" s="52">
        <v>4.428065041152146</v>
      </c>
    </row>
    <row r="18" spans="1:14" ht="12.75">
      <c r="A18" s="64">
        <v>12</v>
      </c>
      <c r="B18" s="47"/>
      <c r="C18" s="70" t="s">
        <v>798</v>
      </c>
      <c r="D18" s="36">
        <v>116.96373557432501</v>
      </c>
      <c r="E18" s="42">
        <v>39.29690283173617</v>
      </c>
      <c r="F18" s="58">
        <v>167.96666666666667</v>
      </c>
      <c r="G18" s="121">
        <v>38.0607914395316</v>
      </c>
      <c r="H18" s="43">
        <v>39.446356838095234</v>
      </c>
      <c r="I18" s="42">
        <v>74.2165547032167</v>
      </c>
      <c r="J18" s="42">
        <v>34.8</v>
      </c>
      <c r="K18" s="42">
        <v>16.8625</v>
      </c>
      <c r="L18" s="42">
        <v>558.0656019863103</v>
      </c>
      <c r="M18" s="53">
        <v>7.3316942422992915</v>
      </c>
      <c r="N18" s="53">
        <v>4.780026755581233</v>
      </c>
    </row>
    <row r="19" spans="1:14" ht="12.75">
      <c r="A19" s="7">
        <v>13</v>
      </c>
      <c r="B19" s="6"/>
      <c r="C19" s="31" t="s">
        <v>799</v>
      </c>
      <c r="D19" s="15">
        <v>120.52966904803633</v>
      </c>
      <c r="E19" s="5">
        <v>36.771819304152636</v>
      </c>
      <c r="F19" s="4">
        <v>166.11666666666667</v>
      </c>
      <c r="G19" s="22">
        <v>35.688612961841315</v>
      </c>
      <c r="H19" s="18">
        <v>32.82076492857142</v>
      </c>
      <c r="I19" s="5">
        <v>72.18518598227568</v>
      </c>
      <c r="J19" s="5">
        <v>32.5</v>
      </c>
      <c r="K19" s="5">
        <v>15.816666666666672</v>
      </c>
      <c r="L19" s="5">
        <v>501.8486608165527</v>
      </c>
      <c r="M19" s="52">
        <v>6.40833717449517</v>
      </c>
      <c r="N19" s="52">
        <v>4.312307900658972</v>
      </c>
    </row>
    <row r="20" spans="1:14" ht="12.75">
      <c r="A20" s="7">
        <v>14</v>
      </c>
      <c r="B20" s="6"/>
      <c r="C20" s="75" t="s">
        <v>744</v>
      </c>
      <c r="D20" s="15">
        <v>112.03892147571669</v>
      </c>
      <c r="E20" s="5">
        <v>37.66379435379435</v>
      </c>
      <c r="F20" s="4">
        <v>169.69166666666666</v>
      </c>
      <c r="G20" s="22">
        <v>37.73678578639208</v>
      </c>
      <c r="H20" s="18">
        <v>14.427841200000001</v>
      </c>
      <c r="I20" s="5">
        <v>74.4482604653449</v>
      </c>
      <c r="J20" s="5">
        <v>36.7</v>
      </c>
      <c r="K20" s="5">
        <v>17.42083333333332</v>
      </c>
      <c r="L20" s="5">
        <v>538.7041175780619</v>
      </c>
      <c r="M20" s="52">
        <v>5.789825983661347</v>
      </c>
      <c r="N20" s="52">
        <v>5.2125627879620025</v>
      </c>
    </row>
    <row r="21" spans="1:14" ht="12.75">
      <c r="A21" s="7">
        <v>15</v>
      </c>
      <c r="B21" s="6"/>
      <c r="C21" s="86" t="s">
        <v>485</v>
      </c>
      <c r="D21" s="15">
        <v>109.74553354784226</v>
      </c>
      <c r="E21" s="5">
        <v>35.88088582405249</v>
      </c>
      <c r="F21" s="4">
        <v>168.525</v>
      </c>
      <c r="G21" s="22">
        <v>36.00159499293357</v>
      </c>
      <c r="H21" s="18">
        <v>22.784455428571427</v>
      </c>
      <c r="I21" s="5">
        <v>77.31339189404402</v>
      </c>
      <c r="J21" s="5">
        <v>28.9</v>
      </c>
      <c r="K21" s="5">
        <v>15.660416666666672</v>
      </c>
      <c r="L21" s="5">
        <v>474.68020020353856</v>
      </c>
      <c r="M21" s="52">
        <v>5.164832842654505</v>
      </c>
      <c r="N21" s="52">
        <v>4.934122022057096</v>
      </c>
    </row>
    <row r="22" spans="1:14" ht="12.75">
      <c r="A22" s="64">
        <v>16</v>
      </c>
      <c r="B22" s="47"/>
      <c r="C22" s="165" t="s">
        <v>483</v>
      </c>
      <c r="D22" s="36">
        <v>119.47675709554467</v>
      </c>
      <c r="E22" s="42">
        <v>36.34988582405249</v>
      </c>
      <c r="F22" s="58">
        <v>171.975</v>
      </c>
      <c r="G22" s="121">
        <v>37.447001817080555</v>
      </c>
      <c r="H22" s="43">
        <v>11.943450747619048</v>
      </c>
      <c r="I22" s="42">
        <v>76.75404727782978</v>
      </c>
      <c r="J22" s="42">
        <v>35</v>
      </c>
      <c r="K22" s="42">
        <v>15.875</v>
      </c>
      <c r="L22" s="42">
        <v>490.68236971182324</v>
      </c>
      <c r="M22" s="53">
        <v>5.439177518289882</v>
      </c>
      <c r="N22" s="53">
        <v>4.49026988549167</v>
      </c>
    </row>
    <row r="23" spans="1:14" ht="12.75">
      <c r="A23" s="7">
        <v>17</v>
      </c>
      <c r="B23" s="6"/>
      <c r="C23" s="86" t="s">
        <v>484</v>
      </c>
      <c r="D23" s="15">
        <v>109.62225467730357</v>
      </c>
      <c r="E23" s="5">
        <v>37.99076940343607</v>
      </c>
      <c r="F23" s="4">
        <v>167.16666666666666</v>
      </c>
      <c r="G23" s="22">
        <v>36.249000605693524</v>
      </c>
      <c r="H23" s="18">
        <v>18.44186338095238</v>
      </c>
      <c r="I23" s="5">
        <v>77.12752463354394</v>
      </c>
      <c r="J23" s="5">
        <v>31.8</v>
      </c>
      <c r="K23" s="5">
        <v>14.15</v>
      </c>
      <c r="L23" s="5">
        <v>438.55160836453393</v>
      </c>
      <c r="M23" s="52">
        <v>5.7653819780230915</v>
      </c>
      <c r="N23" s="52">
        <v>5.147083231334832</v>
      </c>
    </row>
    <row r="24" spans="1:14" ht="12.75">
      <c r="A24" s="7">
        <v>18</v>
      </c>
      <c r="B24" s="6"/>
      <c r="C24" s="86" t="s">
        <v>801</v>
      </c>
      <c r="D24" s="15">
        <v>102.24354282095477</v>
      </c>
      <c r="E24" s="5">
        <v>36.764869248035914</v>
      </c>
      <c r="F24" s="4">
        <v>172.98333333333335</v>
      </c>
      <c r="G24" s="22">
        <v>38.40294770845952</v>
      </c>
      <c r="H24" s="18">
        <v>21.94893962380952</v>
      </c>
      <c r="I24" s="5">
        <v>77.60584274672473</v>
      </c>
      <c r="J24" s="5">
        <v>33.9</v>
      </c>
      <c r="K24" s="5">
        <v>16.085416666666667</v>
      </c>
      <c r="L24" s="5">
        <v>435.721793227483</v>
      </c>
      <c r="M24" s="52">
        <v>5.523809855337008</v>
      </c>
      <c r="N24" s="52">
        <v>5.12851495345613</v>
      </c>
    </row>
    <row r="25" spans="1:14" ht="12.75">
      <c r="A25" s="7">
        <v>19</v>
      </c>
      <c r="B25" s="6"/>
      <c r="C25" s="76" t="s">
        <v>803</v>
      </c>
      <c r="D25" s="15">
        <v>107.4341645070643</v>
      </c>
      <c r="E25" s="5">
        <v>36.96694429336096</v>
      </c>
      <c r="F25" s="4">
        <v>166.84166666666667</v>
      </c>
      <c r="G25" s="22">
        <v>36.216252776095295</v>
      </c>
      <c r="H25" s="18">
        <v>34.79106795238095</v>
      </c>
      <c r="I25" s="5">
        <v>75.74490598194188</v>
      </c>
      <c r="J25" s="5">
        <v>29.5</v>
      </c>
      <c r="K25" s="5">
        <v>17.5</v>
      </c>
      <c r="L25" s="5">
        <v>545.2545051101032</v>
      </c>
      <c r="M25" s="52">
        <v>6.524213569806944</v>
      </c>
      <c r="N25" s="52">
        <v>4.550737786989369</v>
      </c>
    </row>
    <row r="26" spans="1:14" ht="12.75">
      <c r="A26" s="64">
        <v>20</v>
      </c>
      <c r="B26" s="47"/>
      <c r="C26" s="101" t="s">
        <v>203</v>
      </c>
      <c r="D26" s="36">
        <v>107.31883372641785</v>
      </c>
      <c r="E26" s="42">
        <v>36.40710260726927</v>
      </c>
      <c r="F26" s="58">
        <v>168.31666666666666</v>
      </c>
      <c r="G26" s="121">
        <v>36.26143751261861</v>
      </c>
      <c r="H26" s="43">
        <v>28.321822152380953</v>
      </c>
      <c r="I26" s="42">
        <v>75.47639136706226</v>
      </c>
      <c r="J26" s="42">
        <v>40.1</v>
      </c>
      <c r="K26" s="42">
        <v>16.004166666666674</v>
      </c>
      <c r="L26" s="42">
        <v>451.5735897829192</v>
      </c>
      <c r="M26" s="53">
        <v>6.207745161350425</v>
      </c>
      <c r="N26" s="53">
        <v>4.618980580939087</v>
      </c>
    </row>
    <row r="27" spans="1:14" ht="12.75">
      <c r="A27" s="7">
        <v>21</v>
      </c>
      <c r="B27" s="6"/>
      <c r="C27" s="76" t="s">
        <v>205</v>
      </c>
      <c r="D27" s="15">
        <v>115.07958164903928</v>
      </c>
      <c r="E27" s="5">
        <v>37.39561096002763</v>
      </c>
      <c r="F27" s="4">
        <v>168.075</v>
      </c>
      <c r="G27" s="22">
        <v>35.77072481324449</v>
      </c>
      <c r="H27" s="18">
        <v>13.567855523809524</v>
      </c>
      <c r="I27" s="5">
        <v>76.22293846619502</v>
      </c>
      <c r="J27" s="5">
        <v>32</v>
      </c>
      <c r="K27" s="5">
        <v>15.289583333333331</v>
      </c>
      <c r="L27" s="5">
        <v>465.67091830239326</v>
      </c>
      <c r="M27" s="52">
        <v>5.192786287537533</v>
      </c>
      <c r="N27" s="52">
        <v>4.316211374846804</v>
      </c>
    </row>
    <row r="28" spans="1:14" ht="12.75">
      <c r="A28" s="7">
        <v>22</v>
      </c>
      <c r="C28" s="75" t="s">
        <v>493</v>
      </c>
      <c r="D28" s="15">
        <v>84.99278862870715</v>
      </c>
      <c r="E28" s="5">
        <v>35.289877579210916</v>
      </c>
      <c r="F28" s="4">
        <v>167.25833333333335</v>
      </c>
      <c r="G28" s="22">
        <v>36.99141934181304</v>
      </c>
      <c r="H28" s="18">
        <v>46.285180628571425</v>
      </c>
      <c r="I28" s="5">
        <v>72.52977068547514</v>
      </c>
      <c r="J28" s="5">
        <v>28.3</v>
      </c>
      <c r="K28" s="5">
        <v>18.04375</v>
      </c>
      <c r="L28" s="5">
        <v>376.2519088216682</v>
      </c>
      <c r="M28" s="52">
        <v>6.075164911249035</v>
      </c>
      <c r="N28" s="52">
        <v>4.861582461960346</v>
      </c>
    </row>
    <row r="29" spans="1:14" ht="12.75">
      <c r="A29" s="7">
        <v>23</v>
      </c>
      <c r="C29" s="86" t="s">
        <v>486</v>
      </c>
      <c r="D29" s="15">
        <v>111.86886408185116</v>
      </c>
      <c r="E29" s="5">
        <v>37.70781110247777</v>
      </c>
      <c r="F29" s="4">
        <v>170.25833333333333</v>
      </c>
      <c r="G29" s="22">
        <v>35.338542297597414</v>
      </c>
      <c r="H29" s="18">
        <v>25.74345051904762</v>
      </c>
      <c r="I29" s="5">
        <v>72.83589534861945</v>
      </c>
      <c r="J29" s="5">
        <v>33.3</v>
      </c>
      <c r="K29" s="5">
        <v>15.660416666666672</v>
      </c>
      <c r="L29" s="5">
        <v>487.87400546940825</v>
      </c>
      <c r="M29" s="52">
        <v>4.69127262496243</v>
      </c>
      <c r="N29" s="52">
        <v>5.126953599359782</v>
      </c>
    </row>
    <row r="30" spans="1:14" ht="12.75">
      <c r="A30" s="64">
        <v>24</v>
      </c>
      <c r="B30" s="47"/>
      <c r="C30" s="165" t="s">
        <v>487</v>
      </c>
      <c r="D30" s="36">
        <v>116.49196601440417</v>
      </c>
      <c r="E30" s="42">
        <v>38.521235970819305</v>
      </c>
      <c r="F30" s="58">
        <v>168.925</v>
      </c>
      <c r="G30" s="121">
        <v>35.76535433070866</v>
      </c>
      <c r="H30" s="43">
        <v>16.02856977142857</v>
      </c>
      <c r="I30" s="42">
        <v>73.67211765529936</v>
      </c>
      <c r="J30" s="42">
        <v>34</v>
      </c>
      <c r="K30" s="42">
        <v>15.61875</v>
      </c>
      <c r="L30" s="42">
        <v>510.25416282891365</v>
      </c>
      <c r="M30" s="53">
        <v>5.558135888154707</v>
      </c>
      <c r="N30" s="53">
        <v>5.037894573716837</v>
      </c>
    </row>
    <row r="31" spans="1:14" ht="12.75">
      <c r="A31" s="7">
        <v>25</v>
      </c>
      <c r="B31" s="6"/>
      <c r="C31" s="86" t="s">
        <v>488</v>
      </c>
      <c r="D31" s="15">
        <v>114.77275353573096</v>
      </c>
      <c r="E31" s="5">
        <v>39.395644414227746</v>
      </c>
      <c r="F31" s="4">
        <v>166.31666666666666</v>
      </c>
      <c r="G31" s="22">
        <v>34.9745406824147</v>
      </c>
      <c r="H31" s="18">
        <v>31.77995795714286</v>
      </c>
      <c r="I31" s="5">
        <v>74.92857356597254</v>
      </c>
      <c r="J31" s="5">
        <v>29.9</v>
      </c>
      <c r="K31" s="5">
        <v>15.79166666666667</v>
      </c>
      <c r="L31" s="5">
        <v>528.7340075343187</v>
      </c>
      <c r="M31" s="52">
        <v>6.822969043337738</v>
      </c>
      <c r="N31" s="52">
        <v>4.32231826032344</v>
      </c>
    </row>
    <row r="32" spans="1:14" ht="12.75">
      <c r="A32" s="7">
        <v>26</v>
      </c>
      <c r="B32" s="6"/>
      <c r="C32" s="86" t="s">
        <v>489</v>
      </c>
      <c r="D32" s="15">
        <v>111.1562313651518</v>
      </c>
      <c r="E32" s="5">
        <v>38.352602650435976</v>
      </c>
      <c r="F32" s="4">
        <v>171.125</v>
      </c>
      <c r="G32" s="22">
        <v>37.18913789622451</v>
      </c>
      <c r="H32" s="18">
        <v>19.707007833333332</v>
      </c>
      <c r="I32" s="5">
        <v>73.4920958094815</v>
      </c>
      <c r="J32" s="5">
        <v>34.8</v>
      </c>
      <c r="K32" s="5">
        <v>15.316666666666672</v>
      </c>
      <c r="L32" s="5">
        <v>481.38460097488314</v>
      </c>
      <c r="M32" s="52">
        <v>5.7339242621318185</v>
      </c>
      <c r="N32" s="52">
        <v>4.698200759131237</v>
      </c>
    </row>
    <row r="33" spans="1:14" ht="12.75">
      <c r="A33" s="7">
        <v>27</v>
      </c>
      <c r="B33" s="6"/>
      <c r="C33" s="31" t="s">
        <v>207</v>
      </c>
      <c r="D33" s="15">
        <v>123.09173182588393</v>
      </c>
      <c r="E33" s="5">
        <v>38.37218598376932</v>
      </c>
      <c r="F33" s="4">
        <v>168.11666666666667</v>
      </c>
      <c r="G33" s="22">
        <v>40.03012315768221</v>
      </c>
      <c r="H33" s="18">
        <v>39.14311536666666</v>
      </c>
      <c r="I33" s="5">
        <v>75.14433846783889</v>
      </c>
      <c r="J33" s="5">
        <v>34</v>
      </c>
      <c r="K33" s="5">
        <v>15.970833333333331</v>
      </c>
      <c r="L33" s="5">
        <v>544.7149932796416</v>
      </c>
      <c r="M33" s="52">
        <v>5.846200401372636</v>
      </c>
      <c r="N33" s="52">
        <v>5.374818064547511</v>
      </c>
    </row>
    <row r="34" spans="1:14" ht="12.75">
      <c r="A34" s="64">
        <v>28</v>
      </c>
      <c r="B34" s="47"/>
      <c r="C34" s="70" t="s">
        <v>315</v>
      </c>
      <c r="D34" s="36">
        <v>125.39350967515536</v>
      </c>
      <c r="E34" s="42">
        <v>37.40949421566088</v>
      </c>
      <c r="F34" s="58">
        <v>167.76666666666668</v>
      </c>
      <c r="G34" s="121">
        <v>40.04476075105996</v>
      </c>
      <c r="H34" s="43">
        <v>36.605815395238096</v>
      </c>
      <c r="I34" s="42">
        <v>74.42496970950691</v>
      </c>
      <c r="J34" s="42">
        <v>32.6</v>
      </c>
      <c r="K34" s="42">
        <v>15.55416666666667</v>
      </c>
      <c r="L34" s="42">
        <v>539.8170522311867</v>
      </c>
      <c r="M34" s="53">
        <v>6.16563260286916</v>
      </c>
      <c r="N34" s="53">
        <v>5.197718297296355</v>
      </c>
    </row>
    <row r="35" spans="1:14" ht="12.75">
      <c r="A35" s="7">
        <v>29</v>
      </c>
      <c r="B35" s="6"/>
      <c r="C35" s="75" t="s">
        <v>494</v>
      </c>
      <c r="D35" s="15">
        <v>106.0667069975607</v>
      </c>
      <c r="E35" s="5">
        <v>36.92674425882759</v>
      </c>
      <c r="F35" s="4">
        <v>168.10833333333332</v>
      </c>
      <c r="G35" s="22">
        <v>39.48461538461538</v>
      </c>
      <c r="H35" s="18">
        <v>14.3615047</v>
      </c>
      <c r="I35" s="5">
        <v>71.25855500103519</v>
      </c>
      <c r="J35" s="5">
        <v>31.7</v>
      </c>
      <c r="K35" s="5">
        <v>17.60625</v>
      </c>
      <c r="L35" s="5">
        <v>475.72547736927544</v>
      </c>
      <c r="M35" s="52">
        <v>5.24600150107427</v>
      </c>
      <c r="N35" s="52">
        <v>5.666432244707164</v>
      </c>
    </row>
    <row r="36" spans="1:14" ht="12.75">
      <c r="A36" s="7">
        <v>30</v>
      </c>
      <c r="B36" s="6"/>
      <c r="C36" s="86" t="s">
        <v>490</v>
      </c>
      <c r="D36" s="15">
        <v>114.16093748367261</v>
      </c>
      <c r="E36" s="5">
        <v>36.93087768712768</v>
      </c>
      <c r="F36" s="4">
        <v>166.85</v>
      </c>
      <c r="G36" s="22">
        <v>34.28929941449626</v>
      </c>
      <c r="H36" s="18">
        <v>24.11745856190476</v>
      </c>
      <c r="I36" s="5">
        <v>72.19613565954384</v>
      </c>
      <c r="J36" s="5">
        <v>33.1</v>
      </c>
      <c r="K36" s="5">
        <v>15.225</v>
      </c>
      <c r="L36" s="5">
        <v>470.41331130137183</v>
      </c>
      <c r="M36" s="52">
        <v>7.227770510582363</v>
      </c>
      <c r="N36" s="52">
        <v>4.580065841217665</v>
      </c>
    </row>
    <row r="37" spans="1:14" ht="12.75">
      <c r="A37" s="7">
        <v>31</v>
      </c>
      <c r="B37" s="6"/>
      <c r="C37" s="31" t="s">
        <v>317</v>
      </c>
      <c r="D37" s="15">
        <v>106.32719164614466</v>
      </c>
      <c r="E37" s="5">
        <v>36.24282767849434</v>
      </c>
      <c r="F37" s="4">
        <v>164.19166666666666</v>
      </c>
      <c r="G37" s="22">
        <v>34.8773066828185</v>
      </c>
      <c r="H37" s="18">
        <v>24.46176972380952</v>
      </c>
      <c r="I37" s="5">
        <v>74.10186002787637</v>
      </c>
      <c r="J37" s="5">
        <v>34.8</v>
      </c>
      <c r="K37" s="5">
        <v>15.7875</v>
      </c>
      <c r="L37" s="5">
        <v>505.612843795955</v>
      </c>
      <c r="M37" s="52">
        <v>6.069558098313962</v>
      </c>
      <c r="N37" s="52">
        <v>5.43593499788978</v>
      </c>
    </row>
    <row r="38" spans="1:14" ht="12.75">
      <c r="A38" s="64">
        <v>32</v>
      </c>
      <c r="B38" s="48"/>
      <c r="C38" s="70" t="s">
        <v>347</v>
      </c>
      <c r="D38" s="36">
        <v>108.62517757973217</v>
      </c>
      <c r="E38" s="42">
        <v>35.67529426746094</v>
      </c>
      <c r="F38" s="58">
        <v>166.7</v>
      </c>
      <c r="G38" s="121">
        <v>34.75958005249344</v>
      </c>
      <c r="H38" s="43">
        <v>28.273674223809525</v>
      </c>
      <c r="I38" s="42">
        <v>72.9706668148965</v>
      </c>
      <c r="J38" s="42">
        <v>36</v>
      </c>
      <c r="K38" s="42">
        <v>15.67916666666667</v>
      </c>
      <c r="L38" s="42">
        <v>482.6813044303105</v>
      </c>
      <c r="M38" s="53">
        <v>5.40059436290469</v>
      </c>
      <c r="N38" s="53">
        <v>5.354820418359587</v>
      </c>
    </row>
    <row r="39" spans="1:14" ht="12.75">
      <c r="A39" s="1">
        <v>33</v>
      </c>
      <c r="B39" s="59"/>
      <c r="C39" s="8" t="s">
        <v>166</v>
      </c>
      <c r="D39" s="15">
        <v>106.38673978588393</v>
      </c>
      <c r="E39" s="5">
        <v>38.05101927393594</v>
      </c>
      <c r="F39" s="4">
        <v>166.30833333333334</v>
      </c>
      <c r="G39" s="135">
        <v>33.853926912982025</v>
      </c>
      <c r="H39" s="18">
        <v>14.177511061904763</v>
      </c>
      <c r="I39" s="5">
        <v>77.10555601134885</v>
      </c>
      <c r="J39" s="5">
        <v>31.7</v>
      </c>
      <c r="K39" s="5">
        <v>16.583333333333318</v>
      </c>
      <c r="L39" s="5">
        <v>503.58139079466264</v>
      </c>
      <c r="M39" s="52">
        <v>6.059581477054874</v>
      </c>
      <c r="N39" s="52">
        <v>5.304081690070752</v>
      </c>
    </row>
    <row r="40" spans="1:14" ht="12.75">
      <c r="A40" s="1">
        <v>34</v>
      </c>
      <c r="C40" s="31" t="s">
        <v>160</v>
      </c>
      <c r="D40" s="15">
        <v>111.4802984613607</v>
      </c>
      <c r="E40" s="5">
        <v>37.4979859276526</v>
      </c>
      <c r="F40" s="4">
        <v>168.775</v>
      </c>
      <c r="G40" s="5">
        <v>34.4363819907127</v>
      </c>
      <c r="H40" s="18">
        <v>24.24146645238095</v>
      </c>
      <c r="I40" s="5">
        <v>75.27540686623138</v>
      </c>
      <c r="J40" s="5">
        <v>34</v>
      </c>
      <c r="K40" s="5">
        <v>15.975</v>
      </c>
      <c r="L40" s="5">
        <v>485.45165669220285</v>
      </c>
      <c r="M40" s="52">
        <v>4.75779977384176</v>
      </c>
      <c r="N40" s="52">
        <v>4.925773009788717</v>
      </c>
    </row>
    <row r="41" spans="1:14" ht="12.75">
      <c r="A41" s="1">
        <v>35</v>
      </c>
      <c r="C41" s="31" t="s">
        <v>496</v>
      </c>
      <c r="D41" s="15">
        <v>98.0122991384887</v>
      </c>
      <c r="E41" s="5">
        <v>36.84036942070275</v>
      </c>
      <c r="F41" s="4">
        <v>170.325</v>
      </c>
      <c r="G41" s="5">
        <v>34.14837472239047</v>
      </c>
      <c r="H41" s="18">
        <v>29.83412490952381</v>
      </c>
      <c r="I41" s="5">
        <v>73.72546987818501</v>
      </c>
      <c r="J41" s="5">
        <v>33.6</v>
      </c>
      <c r="K41" s="5">
        <v>16.897916666666664</v>
      </c>
      <c r="L41" s="5">
        <v>460.03147373314977</v>
      </c>
      <c r="M41" s="52">
        <v>5.494544821798694</v>
      </c>
      <c r="N41" s="52">
        <v>5.351570175683587</v>
      </c>
    </row>
    <row r="42" spans="1:14" ht="13.5" thickBot="1">
      <c r="A42" s="41">
        <v>36</v>
      </c>
      <c r="B42" s="119"/>
      <c r="C42" s="39" t="s">
        <v>495</v>
      </c>
      <c r="D42" s="45">
        <v>104.34269217716191</v>
      </c>
      <c r="E42" s="46">
        <v>35.849894198394196</v>
      </c>
      <c r="F42" s="50">
        <v>170.375</v>
      </c>
      <c r="G42" s="46">
        <v>36.58354532606501</v>
      </c>
      <c r="H42" s="54">
        <v>21.871558647619047</v>
      </c>
      <c r="I42" s="46">
        <v>74.95643211371868</v>
      </c>
      <c r="J42" s="46">
        <v>34.3</v>
      </c>
      <c r="K42" s="46">
        <v>16.172916666666673</v>
      </c>
      <c r="L42" s="46">
        <v>469.1961076097912</v>
      </c>
      <c r="M42" s="118">
        <v>5.702295822938852</v>
      </c>
      <c r="N42" s="118">
        <v>5.129983778999487</v>
      </c>
    </row>
    <row r="43" spans="2:13" ht="13.5" thickTop="1">
      <c r="B43" s="59"/>
      <c r="D43" s="5"/>
      <c r="E43" s="26"/>
      <c r="F43" s="10"/>
      <c r="G43" s="5"/>
      <c r="H43" s="15"/>
      <c r="K43" s="5"/>
      <c r="L43"/>
      <c r="M43" s="52"/>
    </row>
    <row r="44" spans="2:14" ht="12.75">
      <c r="B44" s="59"/>
      <c r="C44" s="2" t="s">
        <v>861</v>
      </c>
      <c r="D44" s="5">
        <f aca="true" t="shared" si="0" ref="D44:N44">AVERAGE(D7:D42)</f>
        <v>110.47601595297176</v>
      </c>
      <c r="E44" s="26">
        <f t="shared" si="0"/>
        <v>37.37853369821193</v>
      </c>
      <c r="F44" s="15">
        <f t="shared" si="0"/>
        <v>167.26157407407405</v>
      </c>
      <c r="G44" s="5">
        <f t="shared" si="0"/>
        <v>35.62409426385804</v>
      </c>
      <c r="H44" s="15">
        <f t="shared" si="0"/>
        <v>24.498327388888885</v>
      </c>
      <c r="I44" s="5">
        <f t="shared" si="0"/>
        <v>74.44944569426985</v>
      </c>
      <c r="J44" s="5">
        <f t="shared" si="0"/>
        <v>32.758333333333326</v>
      </c>
      <c r="K44" s="5">
        <f t="shared" si="0"/>
        <v>16.389583333333334</v>
      </c>
      <c r="L44" s="5">
        <f t="shared" si="0"/>
        <v>497.0894157987086</v>
      </c>
      <c r="M44" s="52">
        <f t="shared" si="0"/>
        <v>5.9335070325202794</v>
      </c>
      <c r="N44" s="52">
        <f t="shared" si="0"/>
        <v>4.949525226306158</v>
      </c>
    </row>
    <row r="45" spans="2:10" ht="12.75">
      <c r="B45" s="59"/>
      <c r="D45" s="5"/>
      <c r="E45" s="26"/>
      <c r="F45" s="15"/>
      <c r="G45" s="5"/>
      <c r="H45" s="18"/>
      <c r="I45" s="5"/>
      <c r="J45" s="5"/>
    </row>
    <row r="46" spans="2:5" ht="14.25">
      <c r="B46" s="59"/>
      <c r="C46" s="113" t="s">
        <v>108</v>
      </c>
      <c r="E46" s="21"/>
    </row>
    <row r="47" spans="2:5" ht="14.25">
      <c r="B47" s="59"/>
      <c r="C47" s="263" t="s">
        <v>392</v>
      </c>
      <c r="E47" s="21"/>
    </row>
    <row r="48" spans="2:5" ht="12.75">
      <c r="B48" s="59"/>
      <c r="C48" s="59"/>
      <c r="E48" s="21"/>
    </row>
    <row r="49" spans="2:5" ht="12.75">
      <c r="B49" s="59"/>
      <c r="C49" s="59"/>
      <c r="E49" s="21"/>
    </row>
    <row r="50" spans="2:5" ht="12.75">
      <c r="B50" s="59"/>
      <c r="C50" s="59"/>
      <c r="E50" s="21"/>
    </row>
    <row r="51" spans="2:3" ht="12.75">
      <c r="B51" s="59"/>
      <c r="C51" s="59"/>
    </row>
    <row r="52" spans="2:3" ht="12.75">
      <c r="B52" s="59"/>
      <c r="C52" s="59"/>
    </row>
    <row r="53" spans="2:3" ht="12.75">
      <c r="B53" s="59"/>
      <c r="C53" s="59"/>
    </row>
    <row r="54" spans="2:3" ht="12.75">
      <c r="B54" s="59"/>
      <c r="C54" s="59"/>
    </row>
    <row r="55" spans="2:3" ht="12.75">
      <c r="B55" s="59"/>
      <c r="C55" s="59"/>
    </row>
    <row r="56" spans="2:3" ht="12.75">
      <c r="B56" s="59"/>
      <c r="C56" s="59"/>
    </row>
    <row r="57" spans="2:3" ht="12.75">
      <c r="B57" s="59"/>
      <c r="C57" s="59"/>
    </row>
    <row r="58" ht="12.75">
      <c r="B58" s="59"/>
    </row>
    <row r="59" spans="2:3" ht="12.75">
      <c r="B59" s="59"/>
      <c r="C59" s="59"/>
    </row>
    <row r="60" spans="2:3" ht="12.75">
      <c r="B60" s="59"/>
      <c r="C60" s="59"/>
    </row>
    <row r="61" spans="2:3" ht="12.75">
      <c r="B61" s="59"/>
      <c r="C61" s="59"/>
    </row>
    <row r="62" spans="2:3" ht="12.75">
      <c r="B62" s="59"/>
      <c r="C62" s="59"/>
    </row>
    <row r="63" spans="2:3" ht="12.75">
      <c r="B63" s="59"/>
      <c r="C63" s="59"/>
    </row>
    <row r="64" spans="2:3" ht="12.75">
      <c r="B64" s="59"/>
      <c r="C64" s="59"/>
    </row>
    <row r="65" spans="2:3" ht="12.75">
      <c r="B65" s="59"/>
      <c r="C65" s="59"/>
    </row>
    <row r="66" spans="2:3" ht="12.75">
      <c r="B66" s="59"/>
      <c r="C66" s="59"/>
    </row>
    <row r="67" spans="2:3" ht="12.75">
      <c r="B67" s="59"/>
      <c r="C67" s="59"/>
    </row>
    <row r="68" spans="2:3" ht="12.75">
      <c r="B68" s="59"/>
      <c r="C68" s="59"/>
    </row>
    <row r="69" spans="2:3" ht="12.75">
      <c r="B69" s="59"/>
      <c r="C69" s="59"/>
    </row>
    <row r="70" spans="2:3" ht="12.75">
      <c r="B70" s="59"/>
      <c r="C70" s="59"/>
    </row>
    <row r="71" spans="2:3" ht="12.75">
      <c r="B71" s="59"/>
      <c r="C71" s="59"/>
    </row>
    <row r="72" spans="2:3" ht="12.75">
      <c r="B72" s="59"/>
      <c r="C72" s="59"/>
    </row>
    <row r="73" spans="2:3" ht="12.75">
      <c r="B73" s="59"/>
      <c r="C73" s="59"/>
    </row>
    <row r="74" spans="2:3" ht="12.75">
      <c r="B74" s="59"/>
      <c r="C74" s="59"/>
    </row>
    <row r="75" spans="2:3" ht="12.75">
      <c r="B75" s="59"/>
      <c r="C75" s="59"/>
    </row>
    <row r="76" spans="2:3" ht="12.75">
      <c r="B76" s="59"/>
      <c r="C76" s="59"/>
    </row>
    <row r="77" spans="2:3" ht="12.75">
      <c r="B77" s="59"/>
      <c r="C77" s="59"/>
    </row>
    <row r="78" spans="2:3" ht="12.75">
      <c r="B78" s="59"/>
      <c r="C78" s="59"/>
    </row>
    <row r="79" spans="2:3" ht="12.75">
      <c r="B79" s="59"/>
      <c r="C79" s="59"/>
    </row>
    <row r="80" spans="2:3" ht="12.75">
      <c r="B80" s="59"/>
      <c r="C80" s="59"/>
    </row>
    <row r="81" spans="2:3" ht="12.75">
      <c r="B81" s="59"/>
      <c r="C81" s="59"/>
    </row>
    <row r="82" spans="2:3" ht="12.75">
      <c r="B82" s="59"/>
      <c r="C82" s="59"/>
    </row>
    <row r="83" spans="2:3" ht="12.75">
      <c r="B83" s="59"/>
      <c r="C83" s="59"/>
    </row>
    <row r="84" spans="2:3" ht="12.75">
      <c r="B84" s="59"/>
      <c r="C84" s="59"/>
    </row>
    <row r="85" spans="2:3" ht="12.75">
      <c r="B85" s="59"/>
      <c r="C85" s="59"/>
    </row>
    <row r="86" spans="2:3" ht="12.75">
      <c r="B86" s="59"/>
      <c r="C86" s="59"/>
    </row>
    <row r="87" spans="2:3" ht="12.75">
      <c r="B87" s="59"/>
      <c r="C87" s="59"/>
    </row>
    <row r="88" spans="2:3" ht="12.75">
      <c r="B88" s="59"/>
      <c r="C88" s="59"/>
    </row>
    <row r="89" spans="2:3" ht="12.75">
      <c r="B89" s="59"/>
      <c r="C89" s="59"/>
    </row>
    <row r="90" spans="2:3" ht="12.75">
      <c r="B90" s="59"/>
      <c r="C90" s="59"/>
    </row>
    <row r="91" spans="2:3" ht="12.75">
      <c r="B91" s="59"/>
      <c r="C91" s="59"/>
    </row>
    <row r="92" spans="2:3" ht="12.75">
      <c r="B92" s="59"/>
      <c r="C92" s="59"/>
    </row>
    <row r="93" spans="2:3" ht="12.75">
      <c r="B93" s="59"/>
      <c r="C93" s="59"/>
    </row>
    <row r="94" spans="2:3" ht="12.75">
      <c r="B94" s="59"/>
      <c r="C94" s="59"/>
    </row>
    <row r="95" spans="2:3" ht="12.75">
      <c r="B95" s="59"/>
      <c r="C95" s="59"/>
    </row>
    <row r="96" spans="2:3" ht="12.75">
      <c r="B96" s="59"/>
      <c r="C96" s="59"/>
    </row>
    <row r="97" spans="2:3" ht="12.75">
      <c r="B97" s="59"/>
      <c r="C97" s="59"/>
    </row>
    <row r="98" spans="2:3" ht="12.75">
      <c r="B98" s="59"/>
      <c r="C98" s="59"/>
    </row>
    <row r="99" spans="2:3" ht="12.75">
      <c r="B99" s="59"/>
      <c r="C99" s="59"/>
    </row>
    <row r="100" spans="2:3" ht="12.75">
      <c r="B100" s="59"/>
      <c r="C100" s="59"/>
    </row>
    <row r="101" spans="2:3" ht="12.75">
      <c r="B101" s="59"/>
      <c r="C101" s="59"/>
    </row>
    <row r="102" spans="2:3" ht="12.75">
      <c r="B102" s="59"/>
      <c r="C102" s="59"/>
    </row>
    <row r="103" spans="2:3" ht="12.75">
      <c r="B103" s="59"/>
      <c r="C103" s="59"/>
    </row>
    <row r="104" spans="2:3" ht="12.75">
      <c r="B104" s="59"/>
      <c r="C104" s="59"/>
    </row>
    <row r="105" spans="2:3" ht="12.75">
      <c r="B105" s="59"/>
      <c r="C105" s="59"/>
    </row>
    <row r="106" spans="2:3" ht="12.75">
      <c r="B106" s="59"/>
      <c r="C106" s="59"/>
    </row>
    <row r="107" spans="2:3" ht="12.75">
      <c r="B107" s="59"/>
      <c r="C107" s="59"/>
    </row>
    <row r="108" spans="2:3" ht="12.75">
      <c r="B108" s="59"/>
      <c r="C108" s="59"/>
    </row>
    <row r="109" spans="2:3" ht="12.75">
      <c r="B109" s="59"/>
      <c r="C109" s="59"/>
    </row>
    <row r="110" spans="2:3" ht="12.75">
      <c r="B110" s="59"/>
      <c r="C110" s="59"/>
    </row>
    <row r="111" spans="2:3" ht="12.75">
      <c r="B111" s="59"/>
      <c r="C111" s="59"/>
    </row>
    <row r="112" spans="2:3" ht="12.75">
      <c r="B112" s="59"/>
      <c r="C112" s="59"/>
    </row>
    <row r="113" spans="2:3" ht="12.75">
      <c r="B113" s="59"/>
      <c r="C113" s="59"/>
    </row>
    <row r="114" spans="2:3" ht="12.75">
      <c r="B114" s="59"/>
      <c r="C114" s="59"/>
    </row>
    <row r="115" spans="2:3" ht="12.75">
      <c r="B115" s="59"/>
      <c r="C115" s="59"/>
    </row>
    <row r="116" spans="2:3" ht="12.75">
      <c r="B116" s="59"/>
      <c r="C116" s="59"/>
    </row>
    <row r="117" spans="2:3" ht="12.75">
      <c r="B117" s="59"/>
      <c r="C117" s="59"/>
    </row>
    <row r="118" spans="2:3" ht="12.75">
      <c r="B118" s="59"/>
      <c r="C118" s="59"/>
    </row>
    <row r="119" spans="2:3" ht="12.75">
      <c r="B119" s="59"/>
      <c r="C119" s="59"/>
    </row>
    <row r="120" spans="2:3" ht="12.75">
      <c r="B120" s="59"/>
      <c r="C120" s="59"/>
    </row>
    <row r="121" spans="2:3" ht="12.75">
      <c r="B121" s="59"/>
      <c r="C121" s="59"/>
    </row>
    <row r="122" spans="2:3" ht="12.75">
      <c r="B122" s="59"/>
      <c r="C122" s="59"/>
    </row>
    <row r="123" spans="2:3" ht="12.75">
      <c r="B123" s="59"/>
      <c r="C123" s="59"/>
    </row>
    <row r="124" spans="2:3" ht="12.75">
      <c r="B124" s="59"/>
      <c r="C124" s="59"/>
    </row>
    <row r="125" spans="2:3" ht="12.75">
      <c r="B125" s="59"/>
      <c r="C125" s="59"/>
    </row>
    <row r="126" spans="2:3" ht="12.75">
      <c r="B126" s="59"/>
      <c r="C126" s="59"/>
    </row>
    <row r="127" spans="2:3" ht="12.75">
      <c r="B127" s="59"/>
      <c r="C127" s="59"/>
    </row>
    <row r="128" spans="2:3" ht="12.75">
      <c r="B128" s="59"/>
      <c r="C128" s="59"/>
    </row>
    <row r="129" spans="2:3" ht="12.75">
      <c r="B129" s="59"/>
      <c r="C129" s="59"/>
    </row>
    <row r="130" spans="2:3" ht="12.75">
      <c r="B130" s="59"/>
      <c r="C130" s="59"/>
    </row>
    <row r="131" spans="2:3" ht="12.75">
      <c r="B131" s="59"/>
      <c r="C131" s="59"/>
    </row>
    <row r="132" spans="2:3" ht="12.75">
      <c r="B132" s="59"/>
      <c r="C132" s="59"/>
    </row>
    <row r="133" spans="2:3" ht="12.75">
      <c r="B133" s="59"/>
      <c r="C133" s="59"/>
    </row>
    <row r="134" spans="2:3" ht="12.75">
      <c r="B134" s="59"/>
      <c r="C134" s="59"/>
    </row>
    <row r="135" spans="2:3" ht="12.75">
      <c r="B135" s="59"/>
      <c r="C135" s="59"/>
    </row>
    <row r="136" spans="2:3" ht="12.75">
      <c r="B136" s="59"/>
      <c r="C136" s="59"/>
    </row>
    <row r="137" spans="2:3" ht="12.75">
      <c r="B137" s="59"/>
      <c r="C137" s="59"/>
    </row>
    <row r="138" spans="2:3" ht="12.75">
      <c r="B138" s="59"/>
      <c r="C138" s="59"/>
    </row>
    <row r="139" spans="2:3" ht="12.75">
      <c r="B139" s="59"/>
      <c r="C139" s="59"/>
    </row>
    <row r="140" spans="2:3" ht="12.75">
      <c r="B140" s="59"/>
      <c r="C140" s="59"/>
    </row>
    <row r="141" spans="2:3" ht="12.75">
      <c r="B141" s="59"/>
      <c r="C141" s="59"/>
    </row>
    <row r="142" spans="2:3" ht="12.75">
      <c r="B142" s="59"/>
      <c r="C142" s="59"/>
    </row>
    <row r="143" spans="2:3" ht="12.75">
      <c r="B143" s="59"/>
      <c r="C143" s="59"/>
    </row>
    <row r="144" spans="2:3" ht="12.75">
      <c r="B144" s="59"/>
      <c r="C144" s="59"/>
    </row>
    <row r="145" spans="2:3" ht="12.75">
      <c r="B145" s="59"/>
      <c r="C145" s="59"/>
    </row>
    <row r="146" spans="2:3" ht="12.75">
      <c r="B146" s="59"/>
      <c r="C146" s="59"/>
    </row>
    <row r="147" spans="2:3" ht="12.75">
      <c r="B147" s="59"/>
      <c r="C147" s="59"/>
    </row>
    <row r="148" spans="2:3" ht="12.75">
      <c r="B148" s="59"/>
      <c r="C148" s="59"/>
    </row>
    <row r="149" spans="2:3" ht="12.75">
      <c r="B149" s="59"/>
      <c r="C149" s="59"/>
    </row>
    <row r="150" spans="2:3" ht="12.75">
      <c r="B150" s="59"/>
      <c r="C150" s="59"/>
    </row>
    <row r="151" spans="2:3" ht="12.75">
      <c r="B151" s="59"/>
      <c r="C151" s="59"/>
    </row>
    <row r="152" spans="2:3" ht="12.75">
      <c r="B152" s="59"/>
      <c r="C152" s="59"/>
    </row>
    <row r="153" spans="2:3" ht="12.75">
      <c r="B153" s="59"/>
      <c r="C153" s="59"/>
    </row>
    <row r="154" spans="2:3" ht="12.75">
      <c r="B154" s="59"/>
      <c r="C154" s="59"/>
    </row>
    <row r="155" spans="2:3" ht="12.75">
      <c r="B155" s="59"/>
      <c r="C155" s="59"/>
    </row>
    <row r="156" spans="2:3" ht="12.75">
      <c r="B156" s="59"/>
      <c r="C156" s="59"/>
    </row>
    <row r="157" spans="2:3" ht="12.75">
      <c r="B157" s="59"/>
      <c r="C157" s="59"/>
    </row>
    <row r="158" spans="2:3" ht="12.75">
      <c r="B158" s="59"/>
      <c r="C158" s="59"/>
    </row>
    <row r="159" spans="2:3" ht="12.75">
      <c r="B159" s="59"/>
      <c r="C159" s="59"/>
    </row>
    <row r="160" spans="2:3" ht="12.75">
      <c r="B160" s="59"/>
      <c r="C160" s="59"/>
    </row>
    <row r="161" spans="2:3" ht="12.75">
      <c r="B161" s="59"/>
      <c r="C161" s="59"/>
    </row>
    <row r="162" spans="2:3" ht="12.75">
      <c r="B162" s="59"/>
      <c r="C162" s="59"/>
    </row>
    <row r="163" spans="2:3" ht="12.75">
      <c r="B163" s="59"/>
      <c r="C163" s="59"/>
    </row>
    <row r="164" spans="2:3" ht="12.75">
      <c r="B164" s="59"/>
      <c r="C164" s="59"/>
    </row>
    <row r="165" spans="2:3" ht="12.75">
      <c r="B165" s="59"/>
      <c r="C165" s="59"/>
    </row>
    <row r="166" spans="2:3" ht="12.75">
      <c r="B166" s="59"/>
      <c r="C166" s="59"/>
    </row>
    <row r="167" spans="2:3" ht="12.75">
      <c r="B167" s="59"/>
      <c r="C167" s="59"/>
    </row>
    <row r="168" spans="2:3" ht="12.75">
      <c r="B168" s="59"/>
      <c r="C168" s="59"/>
    </row>
    <row r="169" spans="2:3" ht="12.75">
      <c r="B169" s="59"/>
      <c r="C169" s="59"/>
    </row>
    <row r="170" spans="2:3" ht="12.75">
      <c r="B170" s="59"/>
      <c r="C170" s="59"/>
    </row>
    <row r="171" spans="2:3" ht="12.75">
      <c r="B171" s="59"/>
      <c r="C171" s="59"/>
    </row>
    <row r="172" spans="2:3" ht="12.75">
      <c r="B172" s="59"/>
      <c r="C172" s="59"/>
    </row>
    <row r="173" spans="2:3" ht="12.75">
      <c r="B173" s="59"/>
      <c r="C173" s="59"/>
    </row>
    <row r="174" spans="2:3" ht="12.75">
      <c r="B174" s="59"/>
      <c r="C174" s="59"/>
    </row>
    <row r="175" spans="2:3" ht="12.75">
      <c r="B175" s="59"/>
      <c r="C175" s="59"/>
    </row>
    <row r="176" spans="2:3" ht="12.75">
      <c r="B176" s="59"/>
      <c r="C176" s="59"/>
    </row>
    <row r="177" spans="2:3" ht="12.75">
      <c r="B177" s="59"/>
      <c r="C177" s="59"/>
    </row>
    <row r="178" spans="2:3" ht="12.75">
      <c r="B178" s="59"/>
      <c r="C178" s="59"/>
    </row>
    <row r="179" spans="2:3" ht="12.75">
      <c r="B179" s="59"/>
      <c r="C179" s="59"/>
    </row>
    <row r="180" spans="2:3" ht="12.75">
      <c r="B180" s="59"/>
      <c r="C180" s="59"/>
    </row>
    <row r="181" spans="2:3" ht="12.75">
      <c r="B181" s="59"/>
      <c r="C181" s="59"/>
    </row>
    <row r="182" spans="2:3" ht="12.75">
      <c r="B182" s="59"/>
      <c r="C182" s="59"/>
    </row>
    <row r="183" spans="2:3" ht="12.75">
      <c r="B183" s="59"/>
      <c r="C183" s="59"/>
    </row>
    <row r="184" spans="2:3" ht="12.75">
      <c r="B184" s="59"/>
      <c r="C184" s="59"/>
    </row>
    <row r="185" spans="2:3" ht="12.75">
      <c r="B185" s="59"/>
      <c r="C185" s="59"/>
    </row>
    <row r="186" spans="2:3" ht="12.75">
      <c r="B186" s="59"/>
      <c r="C186" s="59"/>
    </row>
  </sheetData>
  <printOptions horizontalCentered="1" verticalCentered="1"/>
  <pageMargins left="0.5" right="0.5" top="1" bottom="1" header="0.5" footer="0.5"/>
  <pageSetup fitToHeight="1" fitToWidth="1" horizontalDpi="600" verticalDpi="600" orientation="landscape" scale="8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Howard W Rines</cp:lastModifiedBy>
  <cp:lastPrinted>2008-05-15T18:25:00Z</cp:lastPrinted>
  <dcterms:created xsi:type="dcterms:W3CDTF">2002-06-11T14:59:51Z</dcterms:created>
  <dcterms:modified xsi:type="dcterms:W3CDTF">2008-05-15T20:12:40Z</dcterms:modified>
  <cp:category/>
  <cp:version/>
  <cp:contentType/>
  <cp:contentStatus/>
</cp:coreProperties>
</file>