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330" activeTab="0"/>
  </bookViews>
  <sheets>
    <sheet name="Page 1 of EPR FY 09 EUL's" sheetId="1" r:id="rId1"/>
    <sheet name="Page 2 FY 09 EUL" sheetId="2" r:id="rId2"/>
  </sheets>
  <definedNames/>
  <calcPr fullCalcOnLoad="1"/>
</workbook>
</file>

<file path=xl/comments1.xml><?xml version="1.0" encoding="utf-8"?>
<comments xmlns="http://schemas.openxmlformats.org/spreadsheetml/2006/main">
  <authors>
    <author>bldavis</author>
  </authors>
  <commentList>
    <comment ref="E8" authorId="0">
      <text>
        <r>
          <rPr>
            <sz val="8"/>
            <color indexed="12"/>
            <rFont val="Tahoma"/>
            <family val="2"/>
          </rPr>
          <t>If this activity was not included in the budget submission select "Not-in POP"</t>
        </r>
      </text>
    </comment>
    <comment ref="E9" authorId="0">
      <text>
        <r>
          <rPr>
            <sz val="8"/>
            <color indexed="12"/>
            <rFont val="Tahoma"/>
            <family val="2"/>
          </rPr>
          <t xml:space="preserve">Select </t>
        </r>
        <r>
          <rPr>
            <b/>
            <sz val="8"/>
            <color indexed="12"/>
            <rFont val="Tahoma"/>
            <family val="2"/>
          </rPr>
          <t>Agency Benefit</t>
        </r>
        <r>
          <rPr>
            <sz val="8"/>
            <color indexed="12"/>
            <rFont val="Tahoma"/>
            <family val="2"/>
          </rPr>
          <t xml:space="preserve"> from Drop-down menu.  If </t>
        </r>
        <r>
          <rPr>
            <b/>
            <sz val="8"/>
            <color indexed="12"/>
            <rFont val="Tahoma"/>
            <family val="2"/>
          </rPr>
          <t>OTHER</t>
        </r>
        <r>
          <rPr>
            <sz val="8"/>
            <color indexed="12"/>
            <rFont val="Tahoma"/>
            <family val="2"/>
          </rPr>
          <t>, provide benefit description on page 2 of EPR</t>
        </r>
      </text>
    </comment>
    <comment ref="E10" authorId="0">
      <text>
        <r>
          <rPr>
            <sz val="8"/>
            <color indexed="12"/>
            <rFont val="Tahoma"/>
            <family val="2"/>
          </rPr>
          <t>Will be assigned by Cost Accounting Branch</t>
        </r>
      </text>
    </comment>
    <comment ref="E5" authorId="0">
      <text>
        <r>
          <rPr>
            <b/>
            <sz val="8"/>
            <color indexed="12"/>
            <rFont val="Tahoma"/>
            <family val="2"/>
          </rPr>
          <t xml:space="preserve">Select Mission Directorate
</t>
        </r>
        <r>
          <rPr>
            <sz val="8"/>
            <color indexed="12"/>
            <rFont val="Tahoma"/>
            <family val="2"/>
          </rPr>
          <t>from Drop-down menu</t>
        </r>
      </text>
    </comment>
    <comment ref="G145" authorId="0">
      <text>
        <r>
          <rPr>
            <sz val="8"/>
            <rFont val="Tahoma"/>
            <family val="2"/>
          </rPr>
          <t>If no rent, this amount will have to be waived.  Deduct when rent is collected. E.g. back CMO on Demand Services and current CMO on Rent</t>
        </r>
      </text>
    </comment>
    <comment ref="D51" authorId="0">
      <text>
        <r>
          <rPr>
            <sz val="8"/>
            <rFont val="Tahoma"/>
            <family val="2"/>
          </rPr>
          <t>per discussion w/J. Staley 11/8/07 Security Deposit is exempt from CMO</t>
        </r>
      </text>
    </comment>
    <comment ref="C49" authorId="0">
      <text>
        <r>
          <rPr>
            <sz val="10"/>
            <color indexed="12"/>
            <rFont val="Tahoma"/>
            <family val="2"/>
          </rPr>
          <t>Rates are gross - include CMO</t>
        </r>
      </text>
    </comment>
    <comment ref="A62" authorId="0">
      <text>
        <r>
          <rPr>
            <b/>
            <sz val="9"/>
            <rFont val="Tahoma"/>
            <family val="2"/>
          </rPr>
          <t>CMO = 2.2%</t>
        </r>
      </text>
    </comment>
  </commentList>
</comments>
</file>

<file path=xl/sharedStrings.xml><?xml version="1.0" encoding="utf-8"?>
<sst xmlns="http://schemas.openxmlformats.org/spreadsheetml/2006/main" count="152" uniqueCount="137">
  <si>
    <t>PY 2009 Reimbursable</t>
  </si>
  <si>
    <t>ESTIMATED PRICE REPORT for EUL's</t>
  </si>
  <si>
    <t>Revised October 15, 2008</t>
  </si>
  <si>
    <t>sent for upload 10/15/08</t>
  </si>
  <si>
    <t>Bldg:</t>
  </si>
  <si>
    <t>Mission Area Supported</t>
  </si>
  <si>
    <t>EUL THEME</t>
  </si>
  <si>
    <t>Customer:</t>
  </si>
  <si>
    <t>Fund | TAS</t>
  </si>
  <si>
    <t>EULX01122L | 8009/100122</t>
  </si>
  <si>
    <t>Order #</t>
  </si>
  <si>
    <t>Program NSM Code</t>
  </si>
  <si>
    <t>Cost Center:</t>
  </si>
  <si>
    <t>Submission Type</t>
  </si>
  <si>
    <t>In- POP</t>
  </si>
  <si>
    <t>Oblig. Expiration Date</t>
  </si>
  <si>
    <t>Agency Benefit</t>
  </si>
  <si>
    <t>Other</t>
  </si>
  <si>
    <t>SAP Sales Order No.  _____________</t>
  </si>
  <si>
    <t>WBS:</t>
  </si>
  <si>
    <t>Cost Element</t>
  </si>
  <si>
    <t>Fund Center</t>
  </si>
  <si>
    <t>Full Costs</t>
  </si>
  <si>
    <t>Waived Reimbursements</t>
  </si>
  <si>
    <t>Price</t>
  </si>
  <si>
    <t>Civil Service Labor</t>
  </si>
  <si>
    <t>Direct Reimbursable Activity</t>
  </si>
  <si>
    <t>Service Pool Support</t>
  </si>
  <si>
    <t>Fringe Benefits @23.5%</t>
  </si>
  <si>
    <t xml:space="preserve">     Total Civil Service Salaries</t>
  </si>
  <si>
    <t>Civil Service Travel:</t>
  </si>
  <si>
    <t xml:space="preserve">      Total Civil Service Travel</t>
  </si>
  <si>
    <t>ALL Other Costs</t>
  </si>
  <si>
    <t>Contracts, Purchases, etc.</t>
  </si>
  <si>
    <t>Training</t>
  </si>
  <si>
    <t xml:space="preserve">       Total All Other Direct Costs</t>
  </si>
  <si>
    <t>Service Pool Activity</t>
  </si>
  <si>
    <t>Facilities &amp; Related Services</t>
  </si>
  <si>
    <t>Information Technology</t>
  </si>
  <si>
    <t>Inventory</t>
  </si>
  <si>
    <t>Science &amp; Engineering*</t>
  </si>
  <si>
    <t>Fabrication*</t>
  </si>
  <si>
    <t>Test*</t>
  </si>
  <si>
    <t>Wind Tunnel*</t>
  </si>
  <si>
    <t>ITA/SMA*</t>
  </si>
  <si>
    <t xml:space="preserve">       Total Service Pool Activity</t>
  </si>
  <si>
    <t>Subtotal of Direct Costs</t>
  </si>
  <si>
    <t>CM&amp;O @14.3%</t>
  </si>
  <si>
    <t>CM&amp;O</t>
  </si>
  <si>
    <t>Total Direct Cost</t>
  </si>
  <si>
    <t>NRP/EUL/MC</t>
  </si>
  <si>
    <t>Gross Amt</t>
  </si>
  <si>
    <t>Net Amt</t>
  </si>
  <si>
    <t>RENT</t>
  </si>
  <si>
    <t>Security Deposit**</t>
  </si>
  <si>
    <t>ISP**</t>
  </si>
  <si>
    <t>ASP**</t>
  </si>
  <si>
    <t>Demand Services- Engineering</t>
  </si>
  <si>
    <t>Demand Services- Environmental</t>
  </si>
  <si>
    <t>Demand Services- Facilities</t>
  </si>
  <si>
    <t>Demand Services- Internet</t>
  </si>
  <si>
    <t>Demand Services- IT</t>
  </si>
  <si>
    <t>Demand Services- Janitorial</t>
  </si>
  <si>
    <t>Demand Services- Maintenance</t>
  </si>
  <si>
    <t>Demand Services- Refuse</t>
  </si>
  <si>
    <t>Demand Services- Utilities (Gas, Elec. Sewage, Water, Steam)</t>
  </si>
  <si>
    <t>Demand Services- Other:</t>
  </si>
  <si>
    <t xml:space="preserve">Demand Services- Other: </t>
  </si>
  <si>
    <t xml:space="preserve">       Total NRP/EUL/MC</t>
  </si>
  <si>
    <t>Total Full Cost</t>
  </si>
  <si>
    <t>Transaction Document No:</t>
  </si>
  <si>
    <t>2009EPREUL</t>
  </si>
  <si>
    <t>The EPR is subject to change. Users are highly encouraged to check the CFO website frequently to ensure that they have the</t>
  </si>
  <si>
    <t xml:space="preserve"> latest version of the spreadsheet containing the most current information.      http://cfo.arc.nasa.gov/reimbursables.html</t>
  </si>
  <si>
    <t>LIST</t>
  </si>
  <si>
    <t>Theme</t>
  </si>
  <si>
    <t>Program</t>
  </si>
  <si>
    <t>Project</t>
  </si>
  <si>
    <t>Fund</t>
  </si>
  <si>
    <t>ARMB - Aeronautics</t>
  </si>
  <si>
    <t>520L</t>
  </si>
  <si>
    <t>031102.02.01</t>
  </si>
  <si>
    <t>CASX22009R</t>
  </si>
  <si>
    <t>002G</t>
  </si>
  <si>
    <t>016541.01.01</t>
  </si>
  <si>
    <t>CRMB - CASP</t>
  </si>
  <si>
    <t>332T</t>
  </si>
  <si>
    <t>392259.02.01</t>
  </si>
  <si>
    <t>ERMB - Exploration Systems</t>
  </si>
  <si>
    <t>313R</t>
  </si>
  <si>
    <t>833011.02.01</t>
  </si>
  <si>
    <t>SRMB - Science</t>
  </si>
  <si>
    <t>352N</t>
  </si>
  <si>
    <t>199008.02.01</t>
  </si>
  <si>
    <t>ORMB - Space Operations</t>
  </si>
  <si>
    <t>572R</t>
  </si>
  <si>
    <t>804911.02.01</t>
  </si>
  <si>
    <t>EULX01122L</t>
  </si>
  <si>
    <t>Sustains Core Facility</t>
  </si>
  <si>
    <t>Sustains Core Competency</t>
  </si>
  <si>
    <t>Sustains Agency Mission</t>
  </si>
  <si>
    <t>Not-in POP</t>
  </si>
  <si>
    <t>CMO</t>
  </si>
  <si>
    <t xml:space="preserve">Full Cost </t>
  </si>
  <si>
    <t>Wavied</t>
  </si>
  <si>
    <t>This number will be rounded up</t>
  </si>
  <si>
    <t>CAAS Calc</t>
  </si>
  <si>
    <t>Greater than</t>
  </si>
  <si>
    <t>Less Than</t>
  </si>
  <si>
    <t>Sum - used to apply rate</t>
  </si>
  <si>
    <t>Capital Assets Cost?</t>
  </si>
  <si>
    <t>No</t>
  </si>
  <si>
    <t>Yes</t>
  </si>
  <si>
    <r>
      <t xml:space="preserve">CMO </t>
    </r>
    <r>
      <rPr>
        <b/>
        <vertAlign val="superscript"/>
        <sz val="10"/>
        <rFont val="Arial"/>
        <family val="2"/>
      </rPr>
      <t>1</t>
    </r>
  </si>
  <si>
    <r>
      <t>*</t>
    </r>
    <r>
      <rPr>
        <sz val="8"/>
        <rFont val="Arial"/>
        <family val="2"/>
      </rPr>
      <t xml:space="preserve"> Webtads labor job order required for civil service labor hours worked on service pool acitvities.</t>
    </r>
  </si>
  <si>
    <r>
      <t xml:space="preserve">  **</t>
    </r>
    <r>
      <rPr>
        <sz val="8"/>
        <rFont val="Arial"/>
        <family val="2"/>
      </rPr>
      <t>Excluded from CMO Calculation</t>
    </r>
  </si>
  <si>
    <r>
      <t xml:space="preserve">ARMB </t>
    </r>
    <r>
      <rPr>
        <sz val="9"/>
        <rFont val="Arial"/>
        <family val="2"/>
      </rPr>
      <t>(Institutional)</t>
    </r>
  </si>
  <si>
    <t>Agency Benefit:</t>
  </si>
  <si>
    <t>Cost sharing pool of institutional and airfield services.</t>
  </si>
  <si>
    <t>Basis for Price Determination:</t>
  </si>
  <si>
    <t>Yearly Services &amp; Cost Sharing methodology addendum for FY 09</t>
  </si>
  <si>
    <t>Basis for waived costs and source of funding for price adjustments:</t>
  </si>
  <si>
    <t>Required Signatures:</t>
  </si>
  <si>
    <t>Name/Title</t>
  </si>
  <si>
    <t>Signature/Date</t>
  </si>
  <si>
    <t xml:space="preserve">Project Manager </t>
  </si>
  <si>
    <t>Center Chief Financial Officer:</t>
  </si>
  <si>
    <t>CMO Waivers</t>
  </si>
  <si>
    <t>Beverly L. Davis</t>
  </si>
  <si>
    <t>CMP Review</t>
  </si>
  <si>
    <t>Sales Order Processor</t>
  </si>
  <si>
    <r>
      <t>□</t>
    </r>
    <r>
      <rPr>
        <sz val="10"/>
        <rFont val="Arial"/>
        <family val="2"/>
      </rPr>
      <t xml:space="preserve">  APPROVED</t>
    </r>
  </si>
  <si>
    <r>
      <t>□</t>
    </r>
    <r>
      <rPr>
        <sz val="10"/>
        <rFont val="Arial"/>
        <family val="2"/>
      </rPr>
      <t xml:space="preserve">  DISAPPROVED</t>
    </r>
  </si>
  <si>
    <r>
      <t>Reimbursable Manager</t>
    </r>
    <r>
      <rPr>
        <b/>
        <u val="single"/>
        <vertAlign val="superscript"/>
        <sz val="10"/>
        <rFont val="Arial"/>
        <family val="2"/>
      </rPr>
      <t>1</t>
    </r>
  </si>
  <si>
    <r>
      <t>Reimbursable Manager</t>
    </r>
    <r>
      <rPr>
        <b/>
        <u val="single"/>
        <vertAlign val="superscript"/>
        <sz val="10"/>
        <rFont val="Arial"/>
        <family val="2"/>
      </rPr>
      <t>2</t>
    </r>
  </si>
  <si>
    <t>14P</t>
  </si>
  <si>
    <t>013779.01.01.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</si>
</sst>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0"/>
    <numFmt numFmtId="168" formatCode="&quot;$&quot;#,##0.000"/>
    <numFmt numFmtId="169" formatCode="0.0%"/>
    <numFmt numFmtId="170" formatCode="0_);\(0\)"/>
    <numFmt numFmtId="171" formatCode="0.00_);\(0.00\)"/>
    <numFmt numFmtId="172" formatCode="_(* #,##0.0_);_(* \(#,##0.0\);_(* &quot;-&quot;?_);_(@_)"/>
    <numFmt numFmtId="173" formatCode="0.0000"/>
    <numFmt numFmtId="174" formatCode="0.0"/>
    <numFmt numFmtId="175" formatCode="0.000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?_);_(@_)"/>
    <numFmt numFmtId="179" formatCode="_(* #,##0.000_);_(* \(#,##0.000\);_(* &quot;-&quot;??_);_(@_)"/>
    <numFmt numFmtId="180" formatCode="_(* #,##0.0000_);_(* \(#,##0.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0.00000"/>
    <numFmt numFmtId="187" formatCode="0.000000"/>
    <numFmt numFmtId="188" formatCode="_(* #,##0.0_);_(* \(#,##0.0\);_(* &quot;-&quot;??_);_(@_)"/>
    <numFmt numFmtId="189" formatCode="_(* #,##0_);_(* \(#,##0\);_(* &quot;-&quot;??_);_(@_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0"/>
    </font>
    <font>
      <i/>
      <sz val="8"/>
      <name val="Arial"/>
      <family val="2"/>
    </font>
    <font>
      <sz val="10"/>
      <name val="Courier New"/>
      <family val="3"/>
    </font>
    <font>
      <b/>
      <u val="single"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2" fontId="10" fillId="0" borderId="5" xfId="0" applyNumberFormat="1" applyFont="1" applyFill="1" applyBorder="1" applyAlignment="1" applyProtection="1">
      <alignment/>
      <protection hidden="1" locked="0"/>
    </xf>
    <xf numFmtId="0" fontId="8" fillId="0" borderId="6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right"/>
      <protection locked="0"/>
    </xf>
    <xf numFmtId="0" fontId="10" fillId="0" borderId="7" xfId="0" applyFont="1" applyFill="1" applyBorder="1" applyAlignment="1" applyProtection="1">
      <alignment/>
      <protection locked="0"/>
    </xf>
    <xf numFmtId="1" fontId="10" fillId="0" borderId="8" xfId="0" applyNumberFormat="1" applyFont="1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3" fontId="0" fillId="3" borderId="1" xfId="0" applyNumberFormat="1" applyFont="1" applyFill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/>
      <protection locked="0"/>
    </xf>
    <xf numFmtId="3" fontId="13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4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3" fontId="5" fillId="3" borderId="10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/>
      <protection locked="0"/>
    </xf>
    <xf numFmtId="43" fontId="0" fillId="0" borderId="1" xfId="15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43" fontId="5" fillId="2" borderId="1" xfId="15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9" fillId="4" borderId="1" xfId="0" applyFont="1" applyFill="1" applyBorder="1" applyAlignment="1" applyProtection="1">
      <alignment/>
      <protection locked="0"/>
    </xf>
    <xf numFmtId="44" fontId="16" fillId="4" borderId="1" xfId="17" applyFont="1" applyFill="1" applyBorder="1" applyAlignment="1" applyProtection="1">
      <alignment horizontal="right"/>
      <protection locked="0"/>
    </xf>
    <xf numFmtId="43" fontId="16" fillId="4" borderId="1" xfId="15" applyFont="1" applyFill="1" applyBorder="1" applyAlignment="1" applyProtection="1">
      <alignment horizontal="right"/>
      <protection locked="0"/>
    </xf>
    <xf numFmtId="43" fontId="17" fillId="5" borderId="1" xfId="15" applyFont="1" applyFill="1" applyBorder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6" fillId="4" borderId="1" xfId="0" applyFont="1" applyFill="1" applyBorder="1" applyAlignment="1" applyProtection="1">
      <alignment wrapText="1"/>
      <protection locked="0"/>
    </xf>
    <xf numFmtId="43" fontId="0" fillId="0" borderId="1" xfId="15" applyBorder="1" applyAlignment="1" applyProtection="1">
      <alignment/>
      <protection locked="0"/>
    </xf>
    <xf numFmtId="43" fontId="13" fillId="0" borderId="1" xfId="15" applyFont="1" applyBorder="1" applyAlignment="1" applyProtection="1">
      <alignment/>
      <protection locked="0"/>
    </xf>
    <xf numFmtId="43" fontId="5" fillId="3" borderId="1" xfId="15" applyFont="1" applyFill="1" applyBorder="1" applyAlignment="1" applyProtection="1">
      <alignment/>
      <protection locked="0"/>
    </xf>
    <xf numFmtId="43" fontId="5" fillId="0" borderId="1" xfId="15" applyFont="1" applyFill="1" applyBorder="1" applyAlignment="1" applyProtection="1">
      <alignment/>
      <protection locked="0"/>
    </xf>
    <xf numFmtId="43" fontId="5" fillId="0" borderId="10" xfId="15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left" indent="1"/>
      <protection locked="0"/>
    </xf>
    <xf numFmtId="0" fontId="14" fillId="0" borderId="0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left" indent="4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0" fillId="0" borderId="4" xfId="0" applyFont="1" applyBorder="1" applyAlignment="1" applyProtection="1">
      <alignment/>
      <protection locked="0"/>
    </xf>
    <xf numFmtId="0" fontId="18" fillId="0" borderId="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80" fontId="0" fillId="3" borderId="1" xfId="15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3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177" fontId="0" fillId="0" borderId="0" xfId="15" applyNumberFormat="1" applyAlignment="1">
      <alignment/>
    </xf>
    <xf numFmtId="41" fontId="0" fillId="0" borderId="0" xfId="15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7109375" style="4" customWidth="1"/>
    <col min="2" max="2" width="25.7109375" style="4" customWidth="1"/>
    <col min="3" max="5" width="24.7109375" style="4" customWidth="1"/>
    <col min="6" max="6" width="16.7109375" style="4" customWidth="1"/>
    <col min="7" max="7" width="12.8515625" style="4" hidden="1" customWidth="1"/>
    <col min="8" max="8" width="20.8515625" style="4" hidden="1" customWidth="1"/>
    <col min="9" max="9" width="13.00390625" style="4" hidden="1" customWidth="1"/>
    <col min="10" max="10" width="10.00390625" style="4" hidden="1" customWidth="1"/>
    <col min="11" max="11" width="12.28125" style="4" hidden="1" customWidth="1"/>
    <col min="12" max="30" width="0" style="4" hidden="1" customWidth="1"/>
    <col min="31" max="16384" width="9.140625" style="4" customWidth="1"/>
  </cols>
  <sheetData>
    <row r="1" spans="1:6" ht="18">
      <c r="A1" s="1" t="s">
        <v>0</v>
      </c>
      <c r="B1" s="2"/>
      <c r="C1" s="2"/>
      <c r="D1" s="2"/>
      <c r="E1" s="2"/>
      <c r="F1" s="3"/>
    </row>
    <row r="2" spans="1:6" s="8" customFormat="1" ht="12.75">
      <c r="A2" s="5" t="s">
        <v>1</v>
      </c>
      <c r="B2" s="6"/>
      <c r="C2" s="6"/>
      <c r="D2" s="6"/>
      <c r="E2" s="6"/>
      <c r="F2" s="7"/>
    </row>
    <row r="3" spans="1:14" ht="12.75">
      <c r="A3" s="141" t="s">
        <v>2</v>
      </c>
      <c r="B3" s="141"/>
      <c r="C3" s="141"/>
      <c r="D3" s="141"/>
      <c r="E3" s="141"/>
      <c r="F3" s="3"/>
      <c r="N3" s="8"/>
    </row>
    <row r="4" spans="1:14" ht="12.75">
      <c r="A4" s="9" t="s">
        <v>3</v>
      </c>
      <c r="B4" s="3"/>
      <c r="C4" s="3"/>
      <c r="D4" s="3"/>
      <c r="E4" s="3"/>
      <c r="F4" s="3"/>
      <c r="N4" s="8"/>
    </row>
    <row r="5" spans="1:14" ht="15.75">
      <c r="A5" s="10" t="s">
        <v>4</v>
      </c>
      <c r="B5" s="11"/>
      <c r="C5" s="12" t="s">
        <v>5</v>
      </c>
      <c r="D5" s="13"/>
      <c r="E5" s="14" t="s">
        <v>6</v>
      </c>
      <c r="F5" s="3"/>
      <c r="N5" s="8"/>
    </row>
    <row r="6" spans="1:14" ht="24.75" customHeight="1">
      <c r="A6" s="10" t="s">
        <v>7</v>
      </c>
      <c r="B6" s="15"/>
      <c r="C6" s="12" t="s">
        <v>8</v>
      </c>
      <c r="D6" s="13"/>
      <c r="E6" s="16" t="s">
        <v>9</v>
      </c>
      <c r="F6" s="3"/>
      <c r="N6" s="8"/>
    </row>
    <row r="7" spans="1:14" ht="15.75">
      <c r="A7" s="10" t="s">
        <v>10</v>
      </c>
      <c r="B7" s="17"/>
      <c r="C7" s="12" t="s">
        <v>11</v>
      </c>
      <c r="D7" s="13"/>
      <c r="E7" s="14" t="str">
        <f>VLOOKUP(E5,G121:H127,2,FALSE)</f>
        <v>14P</v>
      </c>
      <c r="F7" s="3"/>
      <c r="N7" s="8"/>
    </row>
    <row r="8" spans="1:14" ht="15.75">
      <c r="A8" s="10" t="s">
        <v>12</v>
      </c>
      <c r="B8" s="17"/>
      <c r="C8" s="12" t="s">
        <v>13</v>
      </c>
      <c r="D8" s="13"/>
      <c r="E8" s="14" t="s">
        <v>14</v>
      </c>
      <c r="F8" s="3"/>
      <c r="N8" s="8"/>
    </row>
    <row r="9" spans="1:14" ht="15.75">
      <c r="A9" s="10" t="s">
        <v>15</v>
      </c>
      <c r="B9" s="18"/>
      <c r="C9" s="12" t="s">
        <v>16</v>
      </c>
      <c r="D9" s="13"/>
      <c r="E9" s="14" t="s">
        <v>17</v>
      </c>
      <c r="F9" s="3"/>
      <c r="N9" s="8"/>
    </row>
    <row r="10" spans="1:14" ht="16.5" thickBot="1">
      <c r="A10" s="19" t="s">
        <v>18</v>
      </c>
      <c r="B10" s="20"/>
      <c r="C10" s="21" t="s">
        <v>19</v>
      </c>
      <c r="D10" s="21" t="str">
        <f>+B14</f>
        <v>013779.01.01.</v>
      </c>
      <c r="E10" s="22"/>
      <c r="F10" s="3"/>
      <c r="N10" s="8"/>
    </row>
    <row r="11" spans="1:6" ht="20.25" customHeight="1" thickBot="1">
      <c r="A11" s="23"/>
      <c r="B11" s="24"/>
      <c r="C11" s="25"/>
      <c r="D11" s="26"/>
      <c r="E11" s="27"/>
      <c r="F11" s="3"/>
    </row>
    <row r="12" spans="1:6" ht="13.5" thickTop="1">
      <c r="A12" s="28" t="s">
        <v>20</v>
      </c>
      <c r="B12" s="29" t="s">
        <v>21</v>
      </c>
      <c r="C12" s="28" t="s">
        <v>22</v>
      </c>
      <c r="D12" s="30" t="s">
        <v>23</v>
      </c>
      <c r="E12" s="28" t="s">
        <v>24</v>
      </c>
      <c r="F12" s="3"/>
    </row>
    <row r="13" spans="1:6" ht="12.75">
      <c r="A13" s="31" t="s">
        <v>25</v>
      </c>
      <c r="B13" s="32"/>
      <c r="C13" s="33"/>
      <c r="D13" s="33"/>
      <c r="E13" s="33"/>
      <c r="F13" s="3"/>
    </row>
    <row r="14" spans="1:6" ht="12.75">
      <c r="A14" s="34" t="s">
        <v>26</v>
      </c>
      <c r="B14" s="41" t="str">
        <f>VLOOKUP(E$5,G$121:I$127,3,FALSE)</f>
        <v>013779.01.01.</v>
      </c>
      <c r="C14" s="33"/>
      <c r="D14" s="35">
        <v>0</v>
      </c>
      <c r="E14" s="33">
        <f>+C14-D14</f>
        <v>0</v>
      </c>
      <c r="F14" s="3"/>
    </row>
    <row r="15" spans="1:6" ht="12.75">
      <c r="A15" s="34" t="s">
        <v>27</v>
      </c>
      <c r="B15" s="41" t="str">
        <f>+B14</f>
        <v>013779.01.01.</v>
      </c>
      <c r="C15" s="33">
        <v>0</v>
      </c>
      <c r="D15" s="35">
        <v>0</v>
      </c>
      <c r="E15" s="33">
        <f>+C15-D15</f>
        <v>0</v>
      </c>
      <c r="F15" s="3"/>
    </row>
    <row r="16" spans="1:6" ht="12.75">
      <c r="A16" s="34" t="s">
        <v>28</v>
      </c>
      <c r="B16" s="41" t="str">
        <f>+B15</f>
        <v>013779.01.01.</v>
      </c>
      <c r="C16" s="33">
        <f>+(C14+C15)*0.235</f>
        <v>0</v>
      </c>
      <c r="D16" s="33">
        <f>+(D14+D15)*0.235</f>
        <v>0</v>
      </c>
      <c r="E16" s="33">
        <f>+C16-D16</f>
        <v>0</v>
      </c>
      <c r="F16" s="36"/>
    </row>
    <row r="17" spans="1:6" ht="12.75">
      <c r="A17" s="37" t="s">
        <v>29</v>
      </c>
      <c r="B17" s="41"/>
      <c r="C17" s="33">
        <f>SUM(C14:C16)</f>
        <v>0</v>
      </c>
      <c r="D17" s="33">
        <f>SUM(D14:D16)</f>
        <v>0</v>
      </c>
      <c r="E17" s="33">
        <f>SUM(E14:E16)</f>
        <v>0</v>
      </c>
      <c r="F17" s="3"/>
    </row>
    <row r="18" spans="1:6" ht="12.75">
      <c r="A18" s="38"/>
      <c r="B18" s="41"/>
      <c r="C18" s="33"/>
      <c r="D18" s="35"/>
      <c r="E18" s="33"/>
      <c r="F18" s="3"/>
    </row>
    <row r="19" spans="1:6" ht="12.75">
      <c r="A19" s="31" t="s">
        <v>30</v>
      </c>
      <c r="B19" s="41"/>
      <c r="C19" s="33"/>
      <c r="D19" s="35"/>
      <c r="E19" s="33"/>
      <c r="F19" s="3"/>
    </row>
    <row r="20" spans="1:6" ht="12.75">
      <c r="A20" s="34" t="s">
        <v>26</v>
      </c>
      <c r="B20" s="41" t="str">
        <f>+B$14</f>
        <v>013779.01.01.</v>
      </c>
      <c r="C20" s="33">
        <v>0</v>
      </c>
      <c r="D20" s="35">
        <v>0</v>
      </c>
      <c r="E20" s="33">
        <f>+C20-D20</f>
        <v>0</v>
      </c>
      <c r="F20" s="3"/>
    </row>
    <row r="21" spans="1:6" ht="12.75">
      <c r="A21" s="34"/>
      <c r="B21" s="41"/>
      <c r="C21" s="33"/>
      <c r="D21" s="35"/>
      <c r="E21" s="33"/>
      <c r="F21" s="3"/>
    </row>
    <row r="22" spans="1:6" ht="12.75">
      <c r="A22" s="37" t="s">
        <v>31</v>
      </c>
      <c r="B22" s="41"/>
      <c r="C22" s="33">
        <f>SUM(C20:C21)</f>
        <v>0</v>
      </c>
      <c r="D22" s="35">
        <f>SUM(D20:D21)</f>
        <v>0</v>
      </c>
      <c r="E22" s="33">
        <f>SUM(E20:E21)</f>
        <v>0</v>
      </c>
      <c r="F22" s="3"/>
    </row>
    <row r="23" spans="1:6" ht="12.75">
      <c r="A23" s="38"/>
      <c r="B23" s="41"/>
      <c r="C23" s="33"/>
      <c r="D23" s="35"/>
      <c r="E23" s="33"/>
      <c r="F23" s="3"/>
    </row>
    <row r="24" spans="1:6" ht="12.75">
      <c r="A24" s="31" t="s">
        <v>32</v>
      </c>
      <c r="B24" s="41"/>
      <c r="C24" s="33"/>
      <c r="D24" s="35"/>
      <c r="E24" s="33"/>
      <c r="F24" s="3"/>
    </row>
    <row r="25" spans="1:6" ht="12.75">
      <c r="A25" s="34" t="s">
        <v>33</v>
      </c>
      <c r="B25" s="41" t="str">
        <f>+B$14</f>
        <v>013779.01.01.</v>
      </c>
      <c r="C25" s="33">
        <v>0</v>
      </c>
      <c r="D25" s="35">
        <v>0</v>
      </c>
      <c r="E25" s="33">
        <f>+C25-D25</f>
        <v>0</v>
      </c>
      <c r="F25" s="3"/>
    </row>
    <row r="26" spans="1:6" ht="12.75">
      <c r="A26" s="34" t="s">
        <v>34</v>
      </c>
      <c r="B26" s="41" t="str">
        <f>+B$14</f>
        <v>013779.01.01.</v>
      </c>
      <c r="C26" s="33">
        <v>0</v>
      </c>
      <c r="D26" s="35">
        <v>0</v>
      </c>
      <c r="E26" s="33">
        <f>+C26-D26</f>
        <v>0</v>
      </c>
      <c r="F26" s="3"/>
    </row>
    <row r="27" spans="1:6" ht="12.75">
      <c r="A27" s="34"/>
      <c r="B27" s="39"/>
      <c r="C27" s="33"/>
      <c r="D27" s="35"/>
      <c r="E27" s="33"/>
      <c r="F27" s="3"/>
    </row>
    <row r="28" spans="1:6" ht="12.75">
      <c r="A28" s="37" t="s">
        <v>35</v>
      </c>
      <c r="B28" s="38"/>
      <c r="C28" s="33">
        <f>SUM(C25:C27)</f>
        <v>0</v>
      </c>
      <c r="D28" s="35">
        <f>SUM(D25:D26)</f>
        <v>0</v>
      </c>
      <c r="E28" s="33">
        <f>SUM(E25:E26)</f>
        <v>0</v>
      </c>
      <c r="F28" s="3"/>
    </row>
    <row r="29" spans="1:6" ht="12.75">
      <c r="A29" s="38"/>
      <c r="B29" s="38"/>
      <c r="C29" s="40"/>
      <c r="D29" s="35"/>
      <c r="E29" s="40"/>
      <c r="F29" s="3"/>
    </row>
    <row r="30" spans="1:6" ht="12.75">
      <c r="A30" s="31" t="s">
        <v>36</v>
      </c>
      <c r="B30" s="38"/>
      <c r="C30" s="33"/>
      <c r="D30" s="35"/>
      <c r="E30" s="33"/>
      <c r="F30" s="3"/>
    </row>
    <row r="31" spans="1:6" ht="12.75">
      <c r="A31" s="34" t="s">
        <v>37</v>
      </c>
      <c r="B31" s="41"/>
      <c r="C31" s="33">
        <v>0</v>
      </c>
      <c r="D31" s="35">
        <v>0</v>
      </c>
      <c r="E31" s="33">
        <f aca="true" t="shared" si="0" ref="E31:E38">+C31-D31</f>
        <v>0</v>
      </c>
      <c r="F31" s="3"/>
    </row>
    <row r="32" spans="1:6" ht="12.75">
      <c r="A32" s="42" t="s">
        <v>38</v>
      </c>
      <c r="B32" s="41"/>
      <c r="C32" s="33">
        <v>0</v>
      </c>
      <c r="D32" s="35">
        <v>0</v>
      </c>
      <c r="E32" s="33">
        <f t="shared" si="0"/>
        <v>0</v>
      </c>
      <c r="F32" s="3"/>
    </row>
    <row r="33" spans="1:6" ht="12.75">
      <c r="A33" s="42" t="s">
        <v>39</v>
      </c>
      <c r="B33" s="41"/>
      <c r="C33" s="33">
        <v>0</v>
      </c>
      <c r="D33" s="35">
        <v>0</v>
      </c>
      <c r="E33" s="33">
        <f t="shared" si="0"/>
        <v>0</v>
      </c>
      <c r="F33" s="3"/>
    </row>
    <row r="34" spans="1:6" ht="12.75">
      <c r="A34" s="42" t="s">
        <v>40</v>
      </c>
      <c r="B34" s="41"/>
      <c r="C34" s="33">
        <v>0</v>
      </c>
      <c r="D34" s="35">
        <v>0</v>
      </c>
      <c r="E34" s="33">
        <f t="shared" si="0"/>
        <v>0</v>
      </c>
      <c r="F34" s="3"/>
    </row>
    <row r="35" spans="1:6" ht="12.75">
      <c r="A35" s="34" t="s">
        <v>41</v>
      </c>
      <c r="B35" s="41"/>
      <c r="C35" s="33">
        <v>0</v>
      </c>
      <c r="D35" s="35">
        <v>0</v>
      </c>
      <c r="E35" s="33">
        <f t="shared" si="0"/>
        <v>0</v>
      </c>
      <c r="F35" s="3"/>
    </row>
    <row r="36" spans="1:6" ht="12.75">
      <c r="A36" s="34" t="s">
        <v>42</v>
      </c>
      <c r="B36" s="41"/>
      <c r="C36" s="33">
        <v>0</v>
      </c>
      <c r="D36" s="35">
        <v>0</v>
      </c>
      <c r="E36" s="33">
        <f t="shared" si="0"/>
        <v>0</v>
      </c>
      <c r="F36" s="3"/>
    </row>
    <row r="37" spans="1:6" ht="12.75">
      <c r="A37" s="34" t="s">
        <v>43</v>
      </c>
      <c r="B37" s="41"/>
      <c r="C37" s="33">
        <v>0</v>
      </c>
      <c r="D37" s="35">
        <v>0</v>
      </c>
      <c r="E37" s="33">
        <f t="shared" si="0"/>
        <v>0</v>
      </c>
      <c r="F37" s="3"/>
    </row>
    <row r="38" spans="1:6" ht="12.75">
      <c r="A38" s="34" t="s">
        <v>44</v>
      </c>
      <c r="B38" s="41"/>
      <c r="C38" s="33">
        <v>0</v>
      </c>
      <c r="D38" s="35">
        <v>0</v>
      </c>
      <c r="E38" s="33">
        <f t="shared" si="0"/>
        <v>0</v>
      </c>
      <c r="F38" s="3"/>
    </row>
    <row r="39" spans="1:6" ht="12.75">
      <c r="A39" s="43"/>
      <c r="B39" s="41"/>
      <c r="C39" s="33"/>
      <c r="D39" s="35"/>
      <c r="E39" s="33"/>
      <c r="F39" s="3"/>
    </row>
    <row r="40" spans="1:6" ht="12.75">
      <c r="A40" s="37" t="s">
        <v>45</v>
      </c>
      <c r="B40" s="41"/>
      <c r="C40" s="44">
        <f>SUM(C31:C39)</f>
        <v>0</v>
      </c>
      <c r="D40" s="45">
        <f>SUM(D31:D39)</f>
        <v>0</v>
      </c>
      <c r="E40" s="44">
        <f>SUM(E31:E39)</f>
        <v>0</v>
      </c>
      <c r="F40" s="3"/>
    </row>
    <row r="41" spans="1:6" ht="12.75">
      <c r="A41" s="46"/>
      <c r="B41" s="41"/>
      <c r="C41" s="45"/>
      <c r="D41" s="35"/>
      <c r="E41" s="44"/>
      <c r="F41" s="3"/>
    </row>
    <row r="42" spans="1:6" s="50" customFormat="1" ht="12.75">
      <c r="A42" s="37" t="s">
        <v>46</v>
      </c>
      <c r="B42" s="47"/>
      <c r="C42" s="48">
        <f>SUM(C17+C22+C28+C40)</f>
        <v>0</v>
      </c>
      <c r="D42" s="48">
        <f>SUM(D17+D22+D28+D40)</f>
        <v>0</v>
      </c>
      <c r="E42" s="48">
        <f>SUM(E17+E22+E28+E40)</f>
        <v>0</v>
      </c>
      <c r="F42" s="49"/>
    </row>
    <row r="43" spans="1:6" s="50" customFormat="1" ht="12.75">
      <c r="A43" s="37"/>
      <c r="B43" s="47"/>
      <c r="C43" s="48"/>
      <c r="D43" s="48"/>
      <c r="E43" s="51"/>
      <c r="F43" s="49"/>
    </row>
    <row r="44" spans="1:6" ht="12.75">
      <c r="A44" s="52"/>
      <c r="B44" s="137"/>
      <c r="C44" s="53"/>
      <c r="D44" s="54"/>
      <c r="E44" s="55"/>
      <c r="F44" s="3"/>
    </row>
    <row r="45" spans="1:6" ht="12.75">
      <c r="A45" s="56" t="s">
        <v>47</v>
      </c>
      <c r="B45" s="138" t="s">
        <v>48</v>
      </c>
      <c r="C45" s="57">
        <f>+C42*0.143</f>
        <v>0</v>
      </c>
      <c r="D45" s="58">
        <f>+D42*0.143</f>
        <v>0</v>
      </c>
      <c r="E45" s="59">
        <f>+C45-D45</f>
        <v>0</v>
      </c>
      <c r="F45" s="3"/>
    </row>
    <row r="46" spans="1:6" ht="12.75">
      <c r="A46" s="52"/>
      <c r="B46" s="137"/>
      <c r="C46" s="53"/>
      <c r="D46" s="54"/>
      <c r="E46" s="55"/>
      <c r="F46" s="3"/>
    </row>
    <row r="47" spans="1:6" ht="12.75">
      <c r="A47" s="60" t="s">
        <v>49</v>
      </c>
      <c r="B47" s="139"/>
      <c r="C47" s="62">
        <f>+C42+C45</f>
        <v>0</v>
      </c>
      <c r="D47" s="62">
        <f>+D42+D45</f>
        <v>0</v>
      </c>
      <c r="E47" s="62">
        <f>+E42+E45</f>
        <v>0</v>
      </c>
      <c r="F47" s="3"/>
    </row>
    <row r="48" spans="1:6" ht="12.75">
      <c r="A48" s="52"/>
      <c r="B48" s="137"/>
      <c r="C48" s="53"/>
      <c r="D48" s="54"/>
      <c r="E48" s="55"/>
      <c r="F48" s="3"/>
    </row>
    <row r="49" spans="1:6" ht="14.25">
      <c r="A49" s="63" t="s">
        <v>50</v>
      </c>
      <c r="B49" s="140"/>
      <c r="C49" s="65" t="s">
        <v>51</v>
      </c>
      <c r="D49" s="66" t="s">
        <v>52</v>
      </c>
      <c r="E49" s="65" t="s">
        <v>113</v>
      </c>
      <c r="F49" s="3"/>
    </row>
    <row r="50" spans="1:6" ht="14.25">
      <c r="A50" s="67" t="s">
        <v>53</v>
      </c>
      <c r="B50" s="68"/>
      <c r="C50" s="69">
        <v>0</v>
      </c>
      <c r="D50" s="70">
        <f>+C50</f>
        <v>0</v>
      </c>
      <c r="E50" s="71"/>
      <c r="F50" s="3"/>
    </row>
    <row r="51" spans="1:6" ht="14.25">
      <c r="A51" s="67" t="s">
        <v>54</v>
      </c>
      <c r="B51" s="72"/>
      <c r="C51" s="70">
        <v>0</v>
      </c>
      <c r="D51" s="70">
        <f>+C51</f>
        <v>0</v>
      </c>
      <c r="E51" s="71"/>
      <c r="F51" s="3"/>
    </row>
    <row r="52" spans="1:6" ht="14.25">
      <c r="A52" s="67" t="s">
        <v>55</v>
      </c>
      <c r="B52" s="72" t="s">
        <v>48</v>
      </c>
      <c r="C52" s="70">
        <v>0</v>
      </c>
      <c r="D52" s="70">
        <f>+C52</f>
        <v>0</v>
      </c>
      <c r="E52" s="71"/>
      <c r="F52" s="3"/>
    </row>
    <row r="53" spans="1:6" ht="14.25">
      <c r="A53" s="67" t="s">
        <v>56</v>
      </c>
      <c r="B53" s="72" t="s">
        <v>48</v>
      </c>
      <c r="C53" s="70">
        <v>0</v>
      </c>
      <c r="D53" s="70">
        <f>+C53</f>
        <v>0</v>
      </c>
      <c r="E53" s="71"/>
      <c r="F53" s="3"/>
    </row>
    <row r="54" spans="1:7" ht="14.25">
      <c r="A54" s="67" t="s">
        <v>57</v>
      </c>
      <c r="B54" s="72" t="str">
        <f>VLOOKUP(E$5,G$121:I$127,3,FALSE)</f>
        <v>013779.01.01.</v>
      </c>
      <c r="C54" s="70">
        <v>0</v>
      </c>
      <c r="D54" s="70">
        <f aca="true" t="shared" si="1" ref="D54:D61">+C54/1.143</f>
        <v>0</v>
      </c>
      <c r="E54" s="69">
        <f aca="true" t="shared" si="2" ref="E54:E64">+C54-D54</f>
        <v>0</v>
      </c>
      <c r="F54" s="3"/>
      <c r="G54" s="73"/>
    </row>
    <row r="55" spans="1:15" ht="14.25">
      <c r="A55" s="67" t="s">
        <v>58</v>
      </c>
      <c r="B55" s="72" t="str">
        <f aca="true" t="shared" si="3" ref="B55:B64">VLOOKUP(E$5,G$121:I$127,3,FALSE)</f>
        <v>013779.01.01.</v>
      </c>
      <c r="C55" s="70">
        <v>0</v>
      </c>
      <c r="D55" s="70">
        <f t="shared" si="1"/>
        <v>0</v>
      </c>
      <c r="E55" s="69">
        <f t="shared" si="2"/>
        <v>0</v>
      </c>
      <c r="F55" s="3"/>
      <c r="O55" s="74"/>
    </row>
    <row r="56" spans="1:6" ht="14.25">
      <c r="A56" s="67" t="s">
        <v>59</v>
      </c>
      <c r="B56" s="72" t="str">
        <f t="shared" si="3"/>
        <v>013779.01.01.</v>
      </c>
      <c r="C56" s="70">
        <v>0</v>
      </c>
      <c r="D56" s="70">
        <f t="shared" si="1"/>
        <v>0</v>
      </c>
      <c r="E56" s="69">
        <f t="shared" si="2"/>
        <v>0</v>
      </c>
      <c r="F56" s="3"/>
    </row>
    <row r="57" spans="1:6" ht="14.25">
      <c r="A57" s="67" t="s">
        <v>60</v>
      </c>
      <c r="B57" s="72" t="str">
        <f t="shared" si="3"/>
        <v>013779.01.01.</v>
      </c>
      <c r="C57" s="70">
        <v>0</v>
      </c>
      <c r="D57" s="70">
        <f t="shared" si="1"/>
        <v>0</v>
      </c>
      <c r="E57" s="69">
        <f t="shared" si="2"/>
        <v>0</v>
      </c>
      <c r="F57" s="3"/>
    </row>
    <row r="58" spans="1:6" ht="14.25">
      <c r="A58" s="67" t="s">
        <v>61</v>
      </c>
      <c r="B58" s="72" t="str">
        <f t="shared" si="3"/>
        <v>013779.01.01.</v>
      </c>
      <c r="C58" s="70">
        <v>0</v>
      </c>
      <c r="D58" s="70">
        <f t="shared" si="1"/>
        <v>0</v>
      </c>
      <c r="E58" s="69">
        <f t="shared" si="2"/>
        <v>0</v>
      </c>
      <c r="F58" s="3"/>
    </row>
    <row r="59" spans="1:7" ht="14.25">
      <c r="A59" s="67" t="s">
        <v>62</v>
      </c>
      <c r="B59" s="72" t="str">
        <f t="shared" si="3"/>
        <v>013779.01.01.</v>
      </c>
      <c r="C59" s="70">
        <v>0</v>
      </c>
      <c r="D59" s="70">
        <f t="shared" si="1"/>
        <v>0</v>
      </c>
      <c r="E59" s="69">
        <f t="shared" si="2"/>
        <v>0</v>
      </c>
      <c r="F59" s="3"/>
      <c r="G59" s="74"/>
    </row>
    <row r="60" spans="1:6" ht="14.25">
      <c r="A60" s="67" t="s">
        <v>63</v>
      </c>
      <c r="B60" s="72" t="str">
        <f t="shared" si="3"/>
        <v>013779.01.01.</v>
      </c>
      <c r="C60" s="70">
        <v>0</v>
      </c>
      <c r="D60" s="70">
        <f t="shared" si="1"/>
        <v>0</v>
      </c>
      <c r="E60" s="69">
        <f t="shared" si="2"/>
        <v>0</v>
      </c>
      <c r="F60" s="3"/>
    </row>
    <row r="61" spans="1:6" ht="14.25">
      <c r="A61" s="67" t="s">
        <v>64</v>
      </c>
      <c r="B61" s="72" t="str">
        <f t="shared" si="3"/>
        <v>013779.01.01.</v>
      </c>
      <c r="C61" s="70">
        <v>0</v>
      </c>
      <c r="D61" s="70">
        <f t="shared" si="1"/>
        <v>0</v>
      </c>
      <c r="E61" s="69">
        <f t="shared" si="2"/>
        <v>0</v>
      </c>
      <c r="F61" s="3"/>
    </row>
    <row r="62" spans="1:6" ht="25.5" customHeight="1">
      <c r="A62" s="75" t="s">
        <v>65</v>
      </c>
      <c r="B62" s="72" t="str">
        <f t="shared" si="3"/>
        <v>013779.01.01.</v>
      </c>
      <c r="C62" s="70">
        <v>0</v>
      </c>
      <c r="D62" s="70">
        <f>+C62/1.022</f>
        <v>0</v>
      </c>
      <c r="E62" s="69">
        <f t="shared" si="2"/>
        <v>0</v>
      </c>
      <c r="F62" s="3"/>
    </row>
    <row r="63" spans="1:10" ht="14.25">
      <c r="A63" s="67" t="s">
        <v>66</v>
      </c>
      <c r="B63" s="72" t="str">
        <f t="shared" si="3"/>
        <v>013779.01.01.</v>
      </c>
      <c r="C63" s="70">
        <v>0</v>
      </c>
      <c r="D63" s="70">
        <f>+C63/1.143</f>
        <v>0</v>
      </c>
      <c r="E63" s="69">
        <f t="shared" si="2"/>
        <v>0</v>
      </c>
      <c r="F63" s="3"/>
      <c r="J63" s="74"/>
    </row>
    <row r="64" spans="1:10" ht="14.25">
      <c r="A64" s="67" t="s">
        <v>67</v>
      </c>
      <c r="B64" s="72" t="str">
        <f t="shared" si="3"/>
        <v>013779.01.01.</v>
      </c>
      <c r="C64" s="70">
        <v>0</v>
      </c>
      <c r="D64" s="70">
        <f>+C64/1.143</f>
        <v>0</v>
      </c>
      <c r="E64" s="69">
        <f t="shared" si="2"/>
        <v>0</v>
      </c>
      <c r="F64" s="3"/>
      <c r="J64" s="74"/>
    </row>
    <row r="65" spans="1:6" ht="12.75">
      <c r="A65" s="64"/>
      <c r="B65" s="56"/>
      <c r="C65" s="76"/>
      <c r="D65" s="77"/>
      <c r="E65" s="76"/>
      <c r="F65" s="3"/>
    </row>
    <row r="66" spans="1:6" s="50" customFormat="1" ht="12.75">
      <c r="A66" s="37" t="s">
        <v>68</v>
      </c>
      <c r="B66" s="37"/>
      <c r="C66" s="78">
        <f>SUM(C50:C64)</f>
        <v>0</v>
      </c>
      <c r="D66" s="78">
        <f>SUM(D50:D64)</f>
        <v>0</v>
      </c>
      <c r="E66" s="78">
        <f>SUM(E50:E64)</f>
        <v>0</v>
      </c>
      <c r="F66" s="3"/>
    </row>
    <row r="67" spans="1:6" s="81" customFormat="1" ht="12.75">
      <c r="A67" s="63"/>
      <c r="B67" s="63"/>
      <c r="C67" s="79"/>
      <c r="D67" s="80"/>
      <c r="E67" s="79"/>
      <c r="F67" s="3"/>
    </row>
    <row r="68" spans="1:6" ht="12.75">
      <c r="A68" s="64"/>
      <c r="B68" s="56"/>
      <c r="C68" s="76"/>
      <c r="D68" s="77"/>
      <c r="E68" s="77"/>
      <c r="F68" s="3"/>
    </row>
    <row r="69" spans="1:6" ht="12.75">
      <c r="A69" s="60" t="s">
        <v>69</v>
      </c>
      <c r="B69" s="61"/>
      <c r="C69" s="62">
        <f>+C47+C66</f>
        <v>0</v>
      </c>
      <c r="D69" s="62">
        <f>+C69-E69</f>
        <v>0</v>
      </c>
      <c r="E69" s="62">
        <f>+E66+E45</f>
        <v>0</v>
      </c>
      <c r="F69" s="3"/>
    </row>
    <row r="70" spans="1:6" ht="12.75">
      <c r="A70" s="82"/>
      <c r="B70" s="20"/>
      <c r="C70" s="20"/>
      <c r="D70" s="83"/>
      <c r="E70" s="84"/>
      <c r="F70" s="3"/>
    </row>
    <row r="71" spans="1:6" ht="12.75">
      <c r="A71" s="85" t="s">
        <v>114</v>
      </c>
      <c r="B71" s="86"/>
      <c r="C71" s="20"/>
      <c r="D71" s="87"/>
      <c r="E71" s="88"/>
      <c r="F71" s="3"/>
    </row>
    <row r="72" spans="1:6" ht="12.75">
      <c r="A72" s="89" t="s">
        <v>115</v>
      </c>
      <c r="B72" s="87"/>
      <c r="C72" s="87"/>
      <c r="D72" s="90"/>
      <c r="E72" s="88"/>
      <c r="F72" s="3"/>
    </row>
    <row r="73" spans="1:6" ht="12.75">
      <c r="A73" s="82"/>
      <c r="B73" s="87"/>
      <c r="C73" s="87"/>
      <c r="D73" s="87"/>
      <c r="E73" s="88"/>
      <c r="F73" s="3"/>
    </row>
    <row r="74" spans="1:6" ht="12.75">
      <c r="A74" s="91"/>
      <c r="B74" s="87"/>
      <c r="C74" s="87"/>
      <c r="D74" s="87"/>
      <c r="E74" s="88"/>
      <c r="F74" s="3"/>
    </row>
    <row r="75" spans="1:6" ht="12.75">
      <c r="A75" s="92" t="s">
        <v>70</v>
      </c>
      <c r="B75" s="93" t="s">
        <v>70</v>
      </c>
      <c r="C75" s="52"/>
      <c r="D75" s="94"/>
      <c r="E75" s="95"/>
      <c r="F75" s="3"/>
    </row>
    <row r="76" spans="1:6" ht="18" customHeight="1">
      <c r="A76" s="96"/>
      <c r="B76" s="97"/>
      <c r="C76" s="95"/>
      <c r="D76" s="52"/>
      <c r="E76" s="95"/>
      <c r="F76" s="3"/>
    </row>
    <row r="77" spans="1:6" ht="20.25" customHeight="1">
      <c r="A77" s="96"/>
      <c r="B77" s="97"/>
      <c r="C77" s="95"/>
      <c r="D77" s="52"/>
      <c r="E77" s="95"/>
      <c r="F77" s="3"/>
    </row>
    <row r="78" spans="1:6" ht="18" customHeight="1">
      <c r="A78" s="96"/>
      <c r="B78" s="97"/>
      <c r="C78" s="95"/>
      <c r="D78" s="52"/>
      <c r="E78" s="95"/>
      <c r="F78" s="3"/>
    </row>
    <row r="79" spans="1:6" ht="12.75">
      <c r="A79" s="9" t="s">
        <v>71</v>
      </c>
      <c r="B79" s="3"/>
      <c r="C79" s="3"/>
      <c r="D79" s="3"/>
      <c r="E79" s="3"/>
      <c r="F79" s="3"/>
    </row>
    <row r="80" spans="1:6" ht="12.75">
      <c r="A80" s="98" t="s">
        <v>72</v>
      </c>
      <c r="B80" s="3"/>
      <c r="C80" s="3"/>
      <c r="D80" s="3"/>
      <c r="E80" s="3"/>
      <c r="F80" s="3"/>
    </row>
    <row r="81" spans="1:6" ht="12.75">
      <c r="A81" s="98" t="s">
        <v>73</v>
      </c>
      <c r="B81" s="3"/>
      <c r="C81" s="3"/>
      <c r="D81" s="3"/>
      <c r="E81" s="3"/>
      <c r="F81" s="3"/>
    </row>
    <row r="82" spans="1:6" ht="12.75">
      <c r="A82" s="9" t="s">
        <v>71</v>
      </c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>
      <c r="G117" s="99" t="s">
        <v>74</v>
      </c>
    </row>
    <row r="118" ht="12.75"/>
    <row r="119" spans="7:10" ht="12.75">
      <c r="G119" s="100" t="s">
        <v>75</v>
      </c>
      <c r="H119" s="100" t="s">
        <v>76</v>
      </c>
      <c r="I119" s="100" t="s">
        <v>77</v>
      </c>
      <c r="J119" s="100" t="s">
        <v>78</v>
      </c>
    </row>
    <row r="120" spans="7:10" ht="12.75">
      <c r="G120" s="100"/>
      <c r="H120"/>
      <c r="I120"/>
      <c r="J120" s="100"/>
    </row>
    <row r="121" spans="7:12" ht="12.75">
      <c r="G121" s="101" t="s">
        <v>79</v>
      </c>
      <c r="H121" s="101" t="s">
        <v>80</v>
      </c>
      <c r="I121" s="102" t="s">
        <v>81</v>
      </c>
      <c r="J121" s="101" t="s">
        <v>82</v>
      </c>
      <c r="K121"/>
      <c r="L121" s="101"/>
    </row>
    <row r="122" spans="7:12" ht="12.75">
      <c r="G122" s="101" t="s">
        <v>116</v>
      </c>
      <c r="H122" s="101" t="s">
        <v>83</v>
      </c>
      <c r="I122" s="102" t="s">
        <v>84</v>
      </c>
      <c r="J122" s="101" t="s">
        <v>82</v>
      </c>
      <c r="K122"/>
      <c r="L122" s="101"/>
    </row>
    <row r="123" spans="7:12" ht="12.75">
      <c r="G123" s="101" t="s">
        <v>85</v>
      </c>
      <c r="H123" t="s">
        <v>86</v>
      </c>
      <c r="I123" s="102" t="s">
        <v>87</v>
      </c>
      <c r="J123" s="101" t="s">
        <v>82</v>
      </c>
      <c r="K123"/>
      <c r="L123" s="101"/>
    </row>
    <row r="124" spans="7:12" ht="12.75">
      <c r="G124" s="101" t="s">
        <v>88</v>
      </c>
      <c r="H124" t="s">
        <v>89</v>
      </c>
      <c r="I124" s="102" t="s">
        <v>90</v>
      </c>
      <c r="J124" s="101" t="s">
        <v>82</v>
      </c>
      <c r="K124"/>
      <c r="L124" s="101"/>
    </row>
    <row r="125" spans="7:12" ht="14.25" customHeight="1">
      <c r="G125" s="101" t="s">
        <v>91</v>
      </c>
      <c r="H125" s="101" t="s">
        <v>92</v>
      </c>
      <c r="I125" s="102" t="s">
        <v>93</v>
      </c>
      <c r="J125" s="101" t="s">
        <v>82</v>
      </c>
      <c r="K125"/>
      <c r="L125" s="101"/>
    </row>
    <row r="126" spans="7:12" ht="12.75">
      <c r="G126" s="101" t="s">
        <v>94</v>
      </c>
      <c r="H126" s="101" t="s">
        <v>95</v>
      </c>
      <c r="I126" s="102" t="s">
        <v>96</v>
      </c>
      <c r="J126" s="101" t="s">
        <v>82</v>
      </c>
      <c r="K126"/>
      <c r="L126" s="101"/>
    </row>
    <row r="127" spans="7:12" ht="12.75">
      <c r="G127" s="101" t="s">
        <v>6</v>
      </c>
      <c r="H127" s="101" t="s">
        <v>135</v>
      </c>
      <c r="I127" s="102" t="s">
        <v>136</v>
      </c>
      <c r="J127" s="101" t="s">
        <v>97</v>
      </c>
      <c r="K127"/>
      <c r="L127" s="101"/>
    </row>
    <row r="128" spans="7:12" ht="12.75">
      <c r="G128" s="101"/>
      <c r="H128"/>
      <c r="I128" s="102"/>
      <c r="J128" s="101"/>
      <c r="K128"/>
      <c r="L128" s="101"/>
    </row>
    <row r="129" ht="12.75"/>
    <row r="130" ht="12.75"/>
    <row r="131" spans="7:8" ht="12.75">
      <c r="G131" s="50" t="s">
        <v>16</v>
      </c>
      <c r="H131" s="103"/>
    </row>
    <row r="132" spans="7:8" ht="12.75">
      <c r="G132" s="50"/>
      <c r="H132" s="103"/>
    </row>
    <row r="133" spans="7:8" ht="12.75">
      <c r="G133" s="104" t="s">
        <v>98</v>
      </c>
      <c r="H133" s="103"/>
    </row>
    <row r="134" spans="7:8" ht="12.75">
      <c r="G134" s="104" t="s">
        <v>99</v>
      </c>
      <c r="H134" s="103"/>
    </row>
    <row r="135" spans="7:8" ht="12.75">
      <c r="G135" s="104" t="s">
        <v>100</v>
      </c>
      <c r="H135" s="103"/>
    </row>
    <row r="136" ht="12.75">
      <c r="G136" s="104" t="s">
        <v>17</v>
      </c>
    </row>
    <row r="137" ht="12.75"/>
    <row r="138" ht="12.75">
      <c r="G138" s="50" t="s">
        <v>13</v>
      </c>
    </row>
    <row r="139" ht="12.75">
      <c r="G139" s="50"/>
    </row>
    <row r="140" ht="12.75">
      <c r="G140" s="4" t="s">
        <v>14</v>
      </c>
    </row>
    <row r="141" ht="12.75">
      <c r="G141" s="4" t="s">
        <v>101</v>
      </c>
    </row>
    <row r="142" ht="12.75"/>
    <row r="143" ht="12.75">
      <c r="G143" s="50" t="s">
        <v>102</v>
      </c>
    </row>
    <row r="144" spans="7:8" ht="12.75">
      <c r="G144" s="105" t="s">
        <v>103</v>
      </c>
      <c r="H144" s="105" t="s">
        <v>104</v>
      </c>
    </row>
    <row r="145" spans="7:9" ht="12.75">
      <c r="G145" s="106" t="e">
        <f>(SUM(#REF!)+#REF!)*0.143</f>
        <v>#REF!</v>
      </c>
      <c r="H145" s="107" t="e">
        <f>IF(#REF!=0,((SUM(#REF!))*0.128),0)</f>
        <v>#REF!</v>
      </c>
      <c r="I145" s="103" t="s">
        <v>105</v>
      </c>
    </row>
    <row r="146" spans="7:8" ht="12.75">
      <c r="G146" s="108" t="e">
        <f>ROUNDUP(G145,0)</f>
        <v>#REF!</v>
      </c>
      <c r="H146" s="108" t="e">
        <f>ROUNDUP(H145,0)</f>
        <v>#REF!</v>
      </c>
    </row>
    <row r="148" spans="7:9" ht="12.75">
      <c r="G148" s="100" t="s">
        <v>106</v>
      </c>
      <c r="H148" t="s">
        <v>107</v>
      </c>
      <c r="I148" t="s">
        <v>108</v>
      </c>
    </row>
    <row r="149" spans="7:9" ht="12.75">
      <c r="G149" s="109">
        <f>IF(AND($C$25&gt;H149,$C$25&lt;I149),10000,0)</f>
        <v>0</v>
      </c>
      <c r="H149" s="110">
        <v>999999</v>
      </c>
      <c r="I149" s="110">
        <v>2000000</v>
      </c>
    </row>
    <row r="150" spans="7:9" ht="12.75">
      <c r="G150" s="109">
        <f>IF(AND($C$25&gt;H150,$C$25&lt;I150),24000,0)</f>
        <v>0</v>
      </c>
      <c r="H150" s="110">
        <v>1999999</v>
      </c>
      <c r="I150" s="111">
        <v>5000000</v>
      </c>
    </row>
    <row r="151" spans="7:9" ht="12.75">
      <c r="G151" s="109">
        <f>IF($C$25&gt;H151,($C$25*0.0052),0)</f>
        <v>0</v>
      </c>
      <c r="H151" s="110">
        <v>4999999</v>
      </c>
      <c r="I151" s="110"/>
    </row>
    <row r="152" ht="12.75">
      <c r="I152" s="112"/>
    </row>
    <row r="153" spans="7:8" ht="12.75">
      <c r="G153" s="113">
        <f>SUM(G149:G152)</f>
        <v>0</v>
      </c>
      <c r="H153" s="4" t="s">
        <v>109</v>
      </c>
    </row>
    <row r="155" ht="12.75">
      <c r="G155" s="50" t="s">
        <v>110</v>
      </c>
    </row>
    <row r="156" ht="12.75">
      <c r="G156" s="50"/>
    </row>
    <row r="157" ht="12.75">
      <c r="G157" s="114" t="s">
        <v>111</v>
      </c>
    </row>
    <row r="158" ht="12.75">
      <c r="G158" s="114" t="s">
        <v>112</v>
      </c>
    </row>
    <row r="159" ht="12.75">
      <c r="G159" s="114"/>
    </row>
  </sheetData>
  <sheetProtection formatCells="0" formatColumns="0" formatRows="0" insertColumns="0" insertRows="0" selectLockedCells="1"/>
  <mergeCells count="1">
    <mergeCell ref="A3:E3"/>
  </mergeCells>
  <dataValidations count="3">
    <dataValidation type="list" allowBlank="1" showInputMessage="1" showErrorMessage="1" sqref="E9">
      <formula1>$G$132:$G$136</formula1>
    </dataValidation>
    <dataValidation type="list" allowBlank="1" showInputMessage="1" showErrorMessage="1" sqref="E8">
      <formula1>$G$139:$G$141</formula1>
    </dataValidation>
    <dataValidation type="list" allowBlank="1" showInputMessage="1" showErrorMessage="1" sqref="E5">
      <formula1>$G$120:$G$127</formula1>
    </dataValidation>
  </dataValidations>
  <printOptions horizontalCentered="1"/>
  <pageMargins left="0.75" right="0.75" top="0.56" bottom="0.54" header="0.34" footer="0.5"/>
  <pageSetup cellComments="asDisplayed" fitToHeight="1" fitToWidth="1" horizontalDpi="600" verticalDpi="600" orientation="portrait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9">
      <selection activeCell="B48" sqref="B48:C48"/>
    </sheetView>
  </sheetViews>
  <sheetFormatPr defaultColWidth="9.140625" defaultRowHeight="12.75"/>
  <cols>
    <col min="1" max="1" width="26.140625" style="0" customWidth="1"/>
    <col min="2" max="2" width="20.421875" style="0" customWidth="1"/>
    <col min="3" max="3" width="12.00390625" style="0" customWidth="1"/>
    <col min="4" max="4" width="10.140625" style="0" customWidth="1"/>
    <col min="5" max="5" width="7.7109375" style="0" customWidth="1"/>
    <col min="6" max="6" width="12.57421875" style="0" customWidth="1"/>
    <col min="7" max="7" width="10.00390625" style="0" customWidth="1"/>
    <col min="8" max="8" width="11.00390625" style="0" customWidth="1"/>
    <col min="9" max="9" width="12.8515625" style="0" customWidth="1"/>
  </cols>
  <sheetData>
    <row r="1" ht="12.75">
      <c r="A1" s="115" t="s">
        <v>117</v>
      </c>
    </row>
    <row r="2" spans="1:9" ht="15" customHeight="1" thickBot="1">
      <c r="A2" s="116" t="s">
        <v>118</v>
      </c>
      <c r="B2" s="117"/>
      <c r="C2" s="117"/>
      <c r="D2" s="117"/>
      <c r="E2" s="117"/>
      <c r="F2" s="117"/>
      <c r="G2" s="118"/>
      <c r="I2" s="119"/>
    </row>
    <row r="3" spans="1:9" ht="13.5" thickBot="1">
      <c r="A3" s="116"/>
      <c r="B3" s="117"/>
      <c r="C3" s="117"/>
      <c r="D3" s="117"/>
      <c r="E3" s="117"/>
      <c r="F3" s="117"/>
      <c r="G3" s="120"/>
      <c r="I3" s="119"/>
    </row>
    <row r="4" spans="1:9" ht="13.5" thickBot="1">
      <c r="A4" s="121"/>
      <c r="B4" s="117"/>
      <c r="C4" s="117"/>
      <c r="D4" s="117"/>
      <c r="E4" s="117"/>
      <c r="F4" s="117"/>
      <c r="G4" s="120"/>
      <c r="I4" s="119"/>
    </row>
    <row r="5" spans="1:9" ht="13.5" thickBot="1">
      <c r="A5" s="121"/>
      <c r="B5" s="117"/>
      <c r="C5" s="117"/>
      <c r="D5" s="117"/>
      <c r="E5" s="117"/>
      <c r="F5" s="117"/>
      <c r="G5" s="120"/>
      <c r="I5" s="119"/>
    </row>
    <row r="6" ht="12.75">
      <c r="A6" s="100"/>
    </row>
    <row r="7" spans="1:9" ht="12.75">
      <c r="A7" s="115" t="s">
        <v>119</v>
      </c>
      <c r="B7" s="122"/>
      <c r="C7" s="122"/>
      <c r="D7" s="122"/>
      <c r="E7" s="122"/>
      <c r="F7" s="122"/>
      <c r="G7" s="122"/>
      <c r="I7" s="119"/>
    </row>
    <row r="8" spans="1:9" ht="12.75">
      <c r="A8" s="122"/>
      <c r="B8" s="122"/>
      <c r="C8" s="122"/>
      <c r="D8" s="122"/>
      <c r="E8" s="122"/>
      <c r="F8" s="122"/>
      <c r="G8" s="122"/>
      <c r="I8" s="119"/>
    </row>
    <row r="9" spans="1:9" ht="15" customHeight="1" thickBot="1">
      <c r="A9" s="116" t="s">
        <v>120</v>
      </c>
      <c r="B9" s="116"/>
      <c r="C9" s="116"/>
      <c r="D9" s="116"/>
      <c r="E9" s="116"/>
      <c r="F9" s="116"/>
      <c r="G9" s="120"/>
      <c r="I9" s="119"/>
    </row>
    <row r="10" spans="1:9" ht="13.5" thickBot="1">
      <c r="A10" s="123"/>
      <c r="B10" s="123"/>
      <c r="C10" s="123"/>
      <c r="D10" s="123"/>
      <c r="E10" s="123"/>
      <c r="F10" s="123"/>
      <c r="G10" s="120"/>
      <c r="I10" s="119"/>
    </row>
    <row r="11" spans="1:9" ht="13.5" thickBot="1">
      <c r="A11" s="123"/>
      <c r="B11" s="123"/>
      <c r="C11" s="123"/>
      <c r="D11" s="123"/>
      <c r="E11" s="123"/>
      <c r="F11" s="123"/>
      <c r="G11" s="120"/>
      <c r="I11" s="119"/>
    </row>
    <row r="12" spans="1:9" ht="13.5" thickBot="1">
      <c r="A12" s="123"/>
      <c r="B12" s="123"/>
      <c r="C12" s="123"/>
      <c r="D12" s="123"/>
      <c r="E12" s="123"/>
      <c r="F12" s="123"/>
      <c r="G12" s="120"/>
      <c r="I12" s="119"/>
    </row>
    <row r="13" spans="1:9" ht="13.5" thickBot="1">
      <c r="A13" s="123"/>
      <c r="B13" s="123"/>
      <c r="C13" s="123"/>
      <c r="D13" s="123"/>
      <c r="E13" s="123"/>
      <c r="F13" s="123"/>
      <c r="G13" s="120"/>
      <c r="I13" s="119"/>
    </row>
    <row r="14" spans="1:9" ht="12.75">
      <c r="A14" s="100"/>
      <c r="I14" s="122"/>
    </row>
    <row r="15" ht="12.75">
      <c r="I15" s="124"/>
    </row>
    <row r="16" spans="1:9" ht="12.75">
      <c r="A16" s="115" t="s">
        <v>121</v>
      </c>
      <c r="B16" s="122"/>
      <c r="C16" s="122"/>
      <c r="D16" s="122"/>
      <c r="E16" s="122"/>
      <c r="F16" s="122"/>
      <c r="G16" s="122"/>
      <c r="H16" s="125"/>
      <c r="I16" s="124"/>
    </row>
    <row r="17" spans="1:9" ht="12.75">
      <c r="A17" s="122"/>
      <c r="B17" s="122"/>
      <c r="C17" s="122"/>
      <c r="D17" s="122"/>
      <c r="E17" s="122"/>
      <c r="F17" s="122"/>
      <c r="G17" s="122"/>
      <c r="H17" s="124"/>
      <c r="I17" s="126"/>
    </row>
    <row r="18" spans="1:9" ht="13.5" thickBot="1">
      <c r="A18" s="123"/>
      <c r="B18" s="123"/>
      <c r="C18" s="123"/>
      <c r="D18" s="123"/>
      <c r="E18" s="123"/>
      <c r="F18" s="123"/>
      <c r="G18" s="120"/>
      <c r="I18" s="119"/>
    </row>
    <row r="19" spans="1:9" ht="13.5" thickBot="1">
      <c r="A19" s="123"/>
      <c r="B19" s="123"/>
      <c r="C19" s="123"/>
      <c r="D19" s="123"/>
      <c r="E19" s="123"/>
      <c r="F19" s="123"/>
      <c r="G19" s="120"/>
      <c r="I19" s="119"/>
    </row>
    <row r="20" spans="1:9" ht="13.5" thickBot="1">
      <c r="A20" s="123"/>
      <c r="B20" s="123"/>
      <c r="C20" s="123"/>
      <c r="D20" s="123"/>
      <c r="E20" s="123"/>
      <c r="F20" s="123"/>
      <c r="G20" s="120"/>
      <c r="I20" s="119"/>
    </row>
    <row r="21" spans="1:9" ht="13.5" thickBot="1">
      <c r="A21" s="123"/>
      <c r="B21" s="123"/>
      <c r="C21" s="123"/>
      <c r="D21" s="123"/>
      <c r="E21" s="123"/>
      <c r="F21" s="123"/>
      <c r="G21" s="120"/>
      <c r="I21" s="119"/>
    </row>
    <row r="22" spans="1:9" ht="13.5" thickBot="1">
      <c r="A22" s="123"/>
      <c r="B22" s="123"/>
      <c r="C22" s="123"/>
      <c r="D22" s="123"/>
      <c r="E22" s="123"/>
      <c r="F22" s="123"/>
      <c r="G22" s="120"/>
      <c r="I22" s="119"/>
    </row>
    <row r="23" spans="1:9" ht="12.75">
      <c r="A23" s="120"/>
      <c r="B23" s="120"/>
      <c r="C23" s="120"/>
      <c r="D23" s="120"/>
      <c r="E23" s="120"/>
      <c r="F23" s="120"/>
      <c r="G23" s="120"/>
      <c r="H23" s="126"/>
      <c r="I23" s="122"/>
    </row>
    <row r="24" s="122" customFormat="1" ht="12.75">
      <c r="A24" s="127" t="s">
        <v>122</v>
      </c>
    </row>
    <row r="25" s="122" customFormat="1" ht="12.75">
      <c r="A25" s="128" t="s">
        <v>123</v>
      </c>
    </row>
    <row r="26" spans="2:4" s="122" customFormat="1" ht="12.75">
      <c r="B26" s="128"/>
      <c r="C26" s="128" t="s">
        <v>124</v>
      </c>
      <c r="D26" s="128"/>
    </row>
    <row r="27" spans="1:8" s="122" customFormat="1" ht="12.75">
      <c r="A27"/>
      <c r="B27"/>
      <c r="C27"/>
      <c r="D27"/>
      <c r="E27"/>
      <c r="F27"/>
      <c r="G27"/>
      <c r="H27" s="120"/>
    </row>
    <row r="28" spans="1:8" s="122" customFormat="1" ht="13.5" thickBot="1">
      <c r="A28" s="129" t="s">
        <v>125</v>
      </c>
      <c r="B28" s="130"/>
      <c r="C28" s="131"/>
      <c r="D28" s="131"/>
      <c r="E28" s="131"/>
      <c r="F28" s="131"/>
      <c r="G28" s="132"/>
      <c r="H28" s="120"/>
    </row>
    <row r="29" spans="1:8" s="122" customFormat="1" ht="12.75">
      <c r="A29" s="130"/>
      <c r="B29" s="130"/>
      <c r="C29" s="132"/>
      <c r="D29" s="132"/>
      <c r="E29" s="132"/>
      <c r="F29" s="132"/>
      <c r="G29" s="132"/>
      <c r="H29" s="120"/>
    </row>
    <row r="30" spans="1:8" s="122" customFormat="1" ht="12.75">
      <c r="A30" s="130"/>
      <c r="B30" s="130"/>
      <c r="C30" s="132"/>
      <c r="D30" s="132"/>
      <c r="E30" s="132"/>
      <c r="F30" s="132"/>
      <c r="G30" s="132"/>
      <c r="H30" s="120"/>
    </row>
    <row r="31" spans="1:8" s="122" customFormat="1" ht="12.75">
      <c r="A31" s="130"/>
      <c r="B31" s="130"/>
      <c r="C31" s="132"/>
      <c r="D31" s="132"/>
      <c r="E31" s="132"/>
      <c r="F31" s="132"/>
      <c r="G31" s="132"/>
      <c r="H31" s="120"/>
    </row>
    <row r="32" spans="1:8" s="122" customFormat="1" ht="13.5" thickBot="1">
      <c r="A32" s="133" t="s">
        <v>126</v>
      </c>
      <c r="B32"/>
      <c r="C32" s="131"/>
      <c r="D32" s="131"/>
      <c r="E32" s="131"/>
      <c r="F32" s="131"/>
      <c r="G32" s="132"/>
      <c r="H32" s="120"/>
    </row>
    <row r="33" spans="1:8" s="122" customFormat="1" ht="12.75">
      <c r="A33" s="134" t="s">
        <v>127</v>
      </c>
      <c r="B33" s="130"/>
      <c r="C33" s="130"/>
      <c r="D33" s="130"/>
      <c r="E33" s="130"/>
      <c r="F33" s="130"/>
      <c r="G33" s="130"/>
      <c r="H33" s="120"/>
    </row>
    <row r="34" spans="1:8" s="122" customFormat="1" ht="13.5">
      <c r="A34" s="135" t="s">
        <v>131</v>
      </c>
      <c r="B34" s="130"/>
      <c r="C34" s="130"/>
      <c r="D34" s="130"/>
      <c r="E34" s="130"/>
      <c r="F34" s="130"/>
      <c r="G34" s="130"/>
      <c r="H34" s="120"/>
    </row>
    <row r="35" spans="1:8" s="122" customFormat="1" ht="13.5">
      <c r="A35" s="135" t="s">
        <v>132</v>
      </c>
      <c r="B35" s="130"/>
      <c r="C35" s="130"/>
      <c r="D35" s="130"/>
      <c r="E35" s="130"/>
      <c r="F35" s="130"/>
      <c r="G35" s="130"/>
      <c r="H35" s="120"/>
    </row>
    <row r="36" spans="1:8" s="122" customFormat="1" ht="12.75">
      <c r="A36"/>
      <c r="B36"/>
      <c r="G36"/>
      <c r="H36" s="127"/>
    </row>
    <row r="37" spans="1:7" ht="15" thickBot="1">
      <c r="A37" s="133" t="s">
        <v>133</v>
      </c>
      <c r="C37" s="131"/>
      <c r="D37" s="131"/>
      <c r="E37" s="131"/>
      <c r="F37" s="131"/>
      <c r="G37" s="132"/>
    </row>
    <row r="38" spans="1:6" ht="12.75">
      <c r="A38" s="134" t="s">
        <v>128</v>
      </c>
      <c r="C38" s="122"/>
      <c r="D38" s="122"/>
      <c r="E38" s="122"/>
      <c r="F38" s="122"/>
    </row>
    <row r="39" spans="1:12" ht="12.75">
      <c r="A39" s="100"/>
      <c r="C39" s="122"/>
      <c r="D39" s="122"/>
      <c r="E39" s="122"/>
      <c r="F39" s="122"/>
      <c r="H39" s="129"/>
      <c r="I39" s="130"/>
      <c r="J39" s="130"/>
      <c r="K39" s="130"/>
      <c r="L39" s="130"/>
    </row>
    <row r="40" spans="1:12" ht="13.5" thickBot="1">
      <c r="A40" s="133" t="s">
        <v>129</v>
      </c>
      <c r="B40" s="132"/>
      <c r="C40" s="131"/>
      <c r="D40" s="131"/>
      <c r="E40" s="131"/>
      <c r="F40" s="131"/>
      <c r="H40" s="129"/>
      <c r="I40" s="130"/>
      <c r="J40" s="130"/>
      <c r="K40" s="130"/>
      <c r="L40" s="130"/>
    </row>
    <row r="41" spans="1:12" ht="12.75">
      <c r="A41" s="133"/>
      <c r="B41" s="132"/>
      <c r="C41" s="122"/>
      <c r="D41" s="122"/>
      <c r="E41" s="122"/>
      <c r="F41" s="122"/>
      <c r="H41" s="129"/>
      <c r="I41" s="130"/>
      <c r="J41" s="130"/>
      <c r="K41" s="130"/>
      <c r="L41" s="130"/>
    </row>
    <row r="42" spans="1:12" ht="15" thickBot="1">
      <c r="A42" s="133" t="s">
        <v>134</v>
      </c>
      <c r="B42" s="132"/>
      <c r="C42" s="131"/>
      <c r="D42" s="131"/>
      <c r="E42" s="131"/>
      <c r="F42" s="131"/>
      <c r="H42" s="129"/>
      <c r="I42" s="130"/>
      <c r="J42" s="130"/>
      <c r="K42" s="130"/>
      <c r="L42" s="130"/>
    </row>
    <row r="43" spans="1:12" ht="12.75">
      <c r="A43" s="130"/>
      <c r="B43" s="130"/>
      <c r="C43" s="132"/>
      <c r="D43" s="132"/>
      <c r="E43" s="132"/>
      <c r="F43" s="132"/>
      <c r="G43" s="132"/>
      <c r="H43" s="132"/>
      <c r="I43" s="130"/>
      <c r="J43" s="130"/>
      <c r="K43" s="130"/>
      <c r="L43" s="130"/>
    </row>
    <row r="44" spans="3:6" ht="12.75">
      <c r="C44" s="122"/>
      <c r="D44" s="122"/>
      <c r="E44" s="122"/>
      <c r="F44" s="122"/>
    </row>
    <row r="45" spans="1:6" ht="13.5" thickBot="1">
      <c r="A45" s="133" t="s">
        <v>130</v>
      </c>
      <c r="C45" s="131"/>
      <c r="D45" s="131"/>
      <c r="E45" s="131"/>
      <c r="F45" s="131"/>
    </row>
    <row r="46" spans="1:6" ht="12.75">
      <c r="A46" s="100"/>
      <c r="C46" s="122"/>
      <c r="D46" s="122"/>
      <c r="E46" s="122"/>
      <c r="F46" s="122"/>
    </row>
    <row r="47" spans="1:6" ht="12.75">
      <c r="A47" s="100"/>
      <c r="C47" s="122"/>
      <c r="D47" s="122"/>
      <c r="E47" s="122"/>
      <c r="F47" s="122"/>
    </row>
    <row r="48" spans="1:3" ht="12.75">
      <c r="A48" s="136"/>
      <c r="B48" s="142">
        <f>+'Page 1 of EPR FY 09 EUL''s'!B7</f>
        <v>0</v>
      </c>
      <c r="C48" s="142"/>
    </row>
    <row r="49" ht="12.75">
      <c r="A49" s="136"/>
    </row>
  </sheetData>
  <mergeCells count="1">
    <mergeCell ref="B48:C48"/>
  </mergeCells>
  <printOptions/>
  <pageMargins left="0.75" right="0.75" top="1" bottom="1" header="0.5" footer="0.5"/>
  <pageSetup horizontalDpi="600" verticalDpi="600" orientation="portrait" r:id="rId1"/>
  <headerFooter alignWithMargins="0">
    <oddFooter>&amp;CPage 2 of FY 2009 NRP/RA's EPR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bldavis</dc:creator>
  <cp:keywords/>
  <dc:description/>
  <cp:lastModifiedBy>bldavis</cp:lastModifiedBy>
  <dcterms:created xsi:type="dcterms:W3CDTF">2008-10-15T21:55:08Z</dcterms:created>
  <dcterms:modified xsi:type="dcterms:W3CDTF">2008-11-06T01:51:05Z</dcterms:modified>
  <cp:category/>
  <cp:version/>
  <cp:contentType/>
  <cp:contentStatus/>
</cp:coreProperties>
</file>