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4230" windowWidth="12120" windowHeight="6075" activeTab="0"/>
  </bookViews>
  <sheets>
    <sheet name="FY 03 Budget" sheetId="1" r:id="rId1"/>
    <sheet name="FY03 Obl" sheetId="2" r:id="rId2"/>
    <sheet name="FY03 Exp" sheetId="3" r:id="rId3"/>
  </sheets>
  <definedNames>
    <definedName name="_xlnm.Print_Area" localSheetId="1">'FY03 Obl'!$A$1:$N$64</definedName>
  </definedNames>
  <calcPr fullCalcOnLoad="1"/>
</workbook>
</file>

<file path=xl/sharedStrings.xml><?xml version="1.0" encoding="utf-8"?>
<sst xmlns="http://schemas.openxmlformats.org/spreadsheetml/2006/main" count="1087" uniqueCount="113">
  <si>
    <t>USAID</t>
  </si>
  <si>
    <t/>
  </si>
  <si>
    <t>Public Diplomacy &amp; Public Affairs</t>
  </si>
  <si>
    <t>TDA  - Balkans Development Initiative</t>
  </si>
  <si>
    <t>Baltic</t>
  </si>
  <si>
    <t>Democracy and Human Rights</t>
  </si>
  <si>
    <t>Social and Economic Issues</t>
  </si>
  <si>
    <t>TOTAL</t>
  </si>
  <si>
    <t>CDC Balkan Investment Promotion Initiative</t>
  </si>
  <si>
    <t>U.S. Department of Commerce - CEEBIC</t>
  </si>
  <si>
    <t>U.S. Department of Commerce - CLDP</t>
  </si>
  <si>
    <t>U.S. Department of Agriculture - FAS</t>
  </si>
  <si>
    <t>DHS/Customs - Law Enforcement Activities</t>
  </si>
  <si>
    <t>ALB</t>
  </si>
  <si>
    <t>SER</t>
  </si>
  <si>
    <t>ROM</t>
  </si>
  <si>
    <t>MON</t>
  </si>
  <si>
    <t>MAC</t>
  </si>
  <si>
    <t>KOS</t>
  </si>
  <si>
    <t>CRO</t>
  </si>
  <si>
    <t>BUL</t>
  </si>
  <si>
    <t>BOS</t>
  </si>
  <si>
    <t>BALT</t>
  </si>
  <si>
    <t>REG</t>
  </si>
  <si>
    <t>U.S. Department of Treasury - Advisors</t>
  </si>
  <si>
    <t>U.S. Department of Agriculture - Advisors</t>
  </si>
  <si>
    <t>U.S. Dept of Energy - Nuclear Reactor Safety</t>
  </si>
  <si>
    <t>U.S DEPARTMENT OF STATE</t>
  </si>
  <si>
    <t>OTHER AGENCIES</t>
  </si>
  <si>
    <t>Federal Trade Commission (FTC)</t>
  </si>
  <si>
    <t>Overseas Private Investment Corp (OPIC)</t>
  </si>
  <si>
    <t>Broadcasting Board of Governors (BBG)</t>
  </si>
  <si>
    <t>DOJ - SECI Bucharest Crime Center</t>
  </si>
  <si>
    <t>Export-Import Bank (EX-IM)</t>
  </si>
  <si>
    <t xml:space="preserve"> - EUR Democracy Programs</t>
  </si>
  <si>
    <t xml:space="preserve"> - National Endowment for Democracy</t>
  </si>
  <si>
    <t xml:space="preserve"> - War Crimes - ICTY</t>
  </si>
  <si>
    <t xml:space="preserve"> - EUR Social and Economic Programs</t>
  </si>
  <si>
    <t xml:space="preserve"> - Humanitarian Programs/HPD</t>
  </si>
  <si>
    <t xml:space="preserve"> - Anti-Trafficking</t>
  </si>
  <si>
    <t xml:space="preserve"> - EUR Law Enforcement Programs</t>
  </si>
  <si>
    <t xml:space="preserve"> - INL Law Enforcement Activities</t>
  </si>
  <si>
    <t xml:space="preserve"> - INL Police Training</t>
  </si>
  <si>
    <t xml:space="preserve"> - SECI Bucharest Crime Center</t>
  </si>
  <si>
    <t xml:space="preserve"> - Bureau of Public Affairs</t>
  </si>
  <si>
    <t xml:space="preserve"> - ECA Exchange Programs</t>
  </si>
  <si>
    <t xml:space="preserve"> - EUR Public Diplomacy</t>
  </si>
  <si>
    <t xml:space="preserve"> - INR Title VIII Research Program</t>
  </si>
  <si>
    <t>EPA Environmental Programs</t>
  </si>
  <si>
    <t>U.S. Dept of Labor - Labor Market Transition</t>
  </si>
  <si>
    <t xml:space="preserve"> - OSCE Operations</t>
  </si>
  <si>
    <t xml:space="preserve"> - Memorial/Cemetery Srebrenica</t>
  </si>
  <si>
    <t>U.S. Dept of Treasury - EBRD Trust Fund</t>
  </si>
  <si>
    <t xml:space="preserve">FY 2003 SUPPORT FOR EAST EUROPEAN DEMOCRACY (SEED) FUNDS
</t>
  </si>
  <si>
    <t>CEE</t>
  </si>
  <si>
    <t>Reg.</t>
  </si>
  <si>
    <t>Southern</t>
  </si>
  <si>
    <t>TOTAL FY 2003 SEED FUNDS</t>
  </si>
  <si>
    <t>BUDGETED</t>
  </si>
  <si>
    <t>TOTAL USAID</t>
  </si>
  <si>
    <t>TOTAL DEPT. OF STATE</t>
  </si>
  <si>
    <t>TOTAL OTHER AGENCIES</t>
  </si>
  <si>
    <t xml:space="preserve"> CDC Balkan Investment Promotion Initiative</t>
  </si>
  <si>
    <t xml:space="preserve"> U.S. Department of Commerce - CEEBIC</t>
  </si>
  <si>
    <t xml:space="preserve"> U.S. Department of Commerce - CLDP</t>
  </si>
  <si>
    <t xml:space="preserve"> Export-Import Bank (EX-IM)</t>
  </si>
  <si>
    <t xml:space="preserve"> U.S. Department of Agriculture - FAS</t>
  </si>
  <si>
    <t xml:space="preserve"> U.S. Department of Agriculture - Advisors</t>
  </si>
  <si>
    <t xml:space="preserve"> Federal Trade Commission (FTC)</t>
  </si>
  <si>
    <t xml:space="preserve"> DHS/Customs - Law Enforcement Activities</t>
  </si>
  <si>
    <t xml:space="preserve"> Overseas Private Investment Corp (OPIC)</t>
  </si>
  <si>
    <t xml:space="preserve"> Broadcasting Board of Governors (BBG)</t>
  </si>
  <si>
    <t xml:space="preserve"> DOJ - SECI Bucharest Crime Center</t>
  </si>
  <si>
    <t xml:space="preserve"> TDA  - Balkans Development Initiative</t>
  </si>
  <si>
    <t xml:space="preserve"> Democratic Reform</t>
  </si>
  <si>
    <t xml:space="preserve"> Parking Fine Withholding</t>
  </si>
  <si>
    <t xml:space="preserve">SUPPORT FOR EAST EUROPEAN DEMOCRACY (SEED) FUNDS
</t>
  </si>
  <si>
    <t>SOUT</t>
  </si>
  <si>
    <t>MONTENEGRO</t>
  </si>
  <si>
    <t>MACEDONIA</t>
  </si>
  <si>
    <t>ROMANIA</t>
  </si>
  <si>
    <t>SERBIA</t>
  </si>
  <si>
    <t>KOSOVO</t>
  </si>
  <si>
    <t>CROATIA</t>
  </si>
  <si>
    <t>BULGARIA</t>
  </si>
  <si>
    <t>BOSNIA</t>
  </si>
  <si>
    <t>ALBANIA</t>
  </si>
  <si>
    <t xml:space="preserve"> U.S. Dept. of Energy - Nuclear Reactor Safety</t>
  </si>
  <si>
    <t xml:space="preserve"> Economic Restructuring</t>
  </si>
  <si>
    <t xml:space="preserve"> Humanitarian Assistance</t>
  </si>
  <si>
    <t xml:space="preserve"> Private-Sector Initiatives</t>
  </si>
  <si>
    <t xml:space="preserve"> Social-Sector Reform</t>
  </si>
  <si>
    <t xml:space="preserve"> Special/Cross-Cutting Initiatives</t>
  </si>
  <si>
    <t xml:space="preserve"> EPA Environmental Programs</t>
  </si>
  <si>
    <t xml:space="preserve"> U.S. Dept. of Labor - Labor Market Transition</t>
  </si>
  <si>
    <t>Public Diplomacy and Public Affairs</t>
  </si>
  <si>
    <t>TOTAL SEED FUNDS</t>
  </si>
  <si>
    <t>OBLIGATED DURING FY 2003</t>
  </si>
  <si>
    <t>OBLIGATED FOR ASSISTANCE TO CENTRAL AND EASTERN EUROPE DURING FY 2003 ($ millions)</t>
  </si>
  <si>
    <t>EXPENDED FOR ASSISTANCE TO CENTRAL AND EASTERN EUROPE DURING FY 2003 ($ millions)</t>
  </si>
  <si>
    <t>EXPENDED DURING FY 2003</t>
  </si>
  <si>
    <t xml:space="preserve"> Energy-Sector Reform</t>
  </si>
  <si>
    <t xml:space="preserve"> Environmental Management</t>
  </si>
  <si>
    <t xml:space="preserve"> - Criminal Justice Reform</t>
  </si>
  <si>
    <t>Law Enforcement and Regional Stability</t>
  </si>
  <si>
    <t xml:space="preserve"> - Stability Pact Programs</t>
  </si>
  <si>
    <t xml:space="preserve"> - International Information Programs (IIP)</t>
  </si>
  <si>
    <t xml:space="preserve"> BUDGETED FOR ASSISTANCE TO CENTRAL AND EASTERN EUROPE ($ millions)</t>
  </si>
  <si>
    <t xml:space="preserve"> U.S. Dept. of the Treasury - EBRD Trust Fund</t>
  </si>
  <si>
    <t xml:space="preserve"> U.S. Dept. of the Treasury - Advisors</t>
  </si>
  <si>
    <t xml:space="preserve"> U.S. Dept. of the Treasury - Tech. Assistance</t>
  </si>
  <si>
    <t xml:space="preserve"> - DRL/Int'l Commission on Missing Persons</t>
  </si>
  <si>
    <t xml:space="preserve"> - DRL/Int'l. Commission on Missing Persons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</si>
</sst>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0.00000"/>
    <numFmt numFmtId="167" formatCode="0.000000"/>
    <numFmt numFmtId="168" formatCode="0.0"/>
  </numFmts>
  <fonts count="15">
    <font>
      <sz val="10"/>
      <name val="Arial"/>
      <family val="0"/>
    </font>
    <font>
      <sz val="10"/>
      <color indexed="8"/>
      <name val="Arial"/>
      <family val="0"/>
    </font>
    <font>
      <sz val="8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7"/>
      <color indexed="8"/>
      <name val="Arial"/>
      <family val="2"/>
    </font>
    <font>
      <b/>
      <sz val="7"/>
      <name val="Arial"/>
      <family val="2"/>
    </font>
    <font>
      <i/>
      <sz val="7"/>
      <name val="Arial"/>
      <family val="2"/>
    </font>
    <font>
      <b/>
      <sz val="7"/>
      <name val="Arial Narrow"/>
      <family val="2"/>
    </font>
    <font>
      <b/>
      <sz val="7"/>
      <color indexed="8"/>
      <name val="Arial Narrow"/>
      <family val="2"/>
    </font>
    <font>
      <b/>
      <sz val="9"/>
      <name val="Arial"/>
      <family val="2"/>
    </font>
    <font>
      <sz val="7"/>
      <color indexed="8"/>
      <name val="Arial Narrow"/>
      <family val="2"/>
    </font>
    <font>
      <sz val="6"/>
      <name val="Arial Narrow"/>
      <family val="2"/>
    </font>
  </fonts>
  <fills count="2">
    <fill>
      <patternFill/>
    </fill>
    <fill>
      <patternFill patternType="gray125"/>
    </fill>
  </fills>
  <borders count="5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hair">
        <color indexed="8"/>
      </left>
      <right style="hair">
        <color indexed="8"/>
      </right>
      <top style="thin"/>
      <bottom style="hair"/>
    </border>
    <border>
      <left style="hair">
        <color indexed="8"/>
      </left>
      <right style="hair">
        <color indexed="8"/>
      </right>
      <top style="hair"/>
      <bottom style="hair"/>
    </border>
    <border>
      <left style="hair">
        <color indexed="8"/>
      </left>
      <right style="hair">
        <color indexed="8"/>
      </right>
      <top style="hair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>
        <color indexed="63"/>
      </left>
      <right style="hair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 style="thin"/>
    </border>
    <border>
      <left>
        <color indexed="63"/>
      </left>
      <right style="hair"/>
      <top style="hair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6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19" applyFont="1" applyFill="1" applyBorder="1" applyAlignment="1">
      <alignment horizontal="center"/>
      <protection/>
    </xf>
    <xf numFmtId="0" fontId="2" fillId="0" borderId="0" xfId="0" applyFont="1" applyFill="1" applyAlignment="1">
      <alignment/>
    </xf>
    <xf numFmtId="0" fontId="3" fillId="0" borderId="0" xfId="0" applyFont="1" applyAlignment="1">
      <alignment horizontal="center"/>
    </xf>
    <xf numFmtId="0" fontId="8" fillId="0" borderId="0" xfId="0" applyFont="1" applyAlignment="1">
      <alignment/>
    </xf>
    <xf numFmtId="0" fontId="2" fillId="0" borderId="0" xfId="0" applyFont="1" applyAlignment="1">
      <alignment horizontal="center"/>
    </xf>
    <xf numFmtId="0" fontId="9" fillId="0" borderId="0" xfId="0" applyFont="1" applyAlignment="1">
      <alignment/>
    </xf>
    <xf numFmtId="2" fontId="7" fillId="0" borderId="0" xfId="19" applyNumberFormat="1" applyFont="1" applyFill="1" applyBorder="1" applyAlignment="1">
      <alignment horizontal="center" wrapText="1"/>
      <protection/>
    </xf>
    <xf numFmtId="2" fontId="4" fillId="0" borderId="0" xfId="19" applyNumberFormat="1" applyFont="1" applyFill="1" applyBorder="1" applyAlignment="1">
      <alignment horizontal="center" wrapText="1"/>
      <protection/>
    </xf>
    <xf numFmtId="2" fontId="8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/>
    </xf>
    <xf numFmtId="0" fontId="6" fillId="0" borderId="1" xfId="0" applyFont="1" applyBorder="1" applyAlignment="1">
      <alignment horizontal="left"/>
    </xf>
    <xf numFmtId="0" fontId="6" fillId="0" borderId="2" xfId="0" applyFont="1" applyBorder="1" applyAlignment="1">
      <alignment horizontal="left"/>
    </xf>
    <xf numFmtId="0" fontId="8" fillId="0" borderId="3" xfId="0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0" fontId="4" fillId="0" borderId="0" xfId="19" applyFont="1" applyFill="1" applyBorder="1" applyAlignment="1">
      <alignment horizontal="left"/>
      <protection/>
    </xf>
    <xf numFmtId="0" fontId="3" fillId="0" borderId="0" xfId="0" applyFont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0" fontId="8" fillId="0" borderId="0" xfId="19" applyFont="1" applyFill="1" applyBorder="1" applyAlignment="1">
      <alignment horizontal="left"/>
      <protection/>
    </xf>
    <xf numFmtId="0" fontId="7" fillId="0" borderId="0" xfId="19" applyFont="1" applyFill="1" applyBorder="1" applyAlignment="1">
      <alignment horizontal="left"/>
      <protection/>
    </xf>
    <xf numFmtId="0" fontId="13" fillId="0" borderId="5" xfId="19" applyFont="1" applyFill="1" applyBorder="1" applyAlignment="1" quotePrefix="1">
      <alignment horizontal="left"/>
      <protection/>
    </xf>
    <xf numFmtId="0" fontId="13" fillId="0" borderId="6" xfId="19" applyFont="1" applyFill="1" applyBorder="1" applyAlignment="1" quotePrefix="1">
      <alignment horizontal="left"/>
      <protection/>
    </xf>
    <xf numFmtId="0" fontId="13" fillId="0" borderId="6" xfId="19" applyFont="1" applyFill="1" applyBorder="1" applyAlignment="1" quotePrefix="1">
      <alignment horizontal="left"/>
      <protection/>
    </xf>
    <xf numFmtId="0" fontId="13" fillId="0" borderId="7" xfId="19" applyFont="1" applyFill="1" applyBorder="1" applyAlignment="1" quotePrefix="1">
      <alignment horizontal="left"/>
      <protection/>
    </xf>
    <xf numFmtId="0" fontId="8" fillId="0" borderId="8" xfId="19" applyFont="1" applyFill="1" applyBorder="1" applyAlignment="1">
      <alignment horizontal="right"/>
      <protection/>
    </xf>
    <xf numFmtId="2" fontId="4" fillId="0" borderId="9" xfId="19" applyNumberFormat="1" applyFont="1" applyFill="1" applyBorder="1" applyAlignment="1">
      <alignment horizontal="center" wrapText="1"/>
      <protection/>
    </xf>
    <xf numFmtId="2" fontId="4" fillId="0" borderId="10" xfId="19" applyNumberFormat="1" applyFont="1" applyFill="1" applyBorder="1" applyAlignment="1">
      <alignment horizontal="center" wrapText="1"/>
      <protection/>
    </xf>
    <xf numFmtId="2" fontId="4" fillId="0" borderId="10" xfId="19" applyNumberFormat="1" applyFont="1" applyFill="1" applyBorder="1" applyAlignment="1">
      <alignment horizontal="center" wrapText="1"/>
      <protection/>
    </xf>
    <xf numFmtId="2" fontId="4" fillId="0" borderId="11" xfId="19" applyNumberFormat="1" applyFont="1" applyFill="1" applyBorder="1" applyAlignment="1">
      <alignment horizontal="center" wrapText="1"/>
      <protection/>
    </xf>
    <xf numFmtId="2" fontId="7" fillId="0" borderId="12" xfId="19" applyNumberFormat="1" applyFont="1" applyFill="1" applyBorder="1" applyAlignment="1">
      <alignment horizontal="center" wrapText="1"/>
      <protection/>
    </xf>
    <xf numFmtId="2" fontId="7" fillId="0" borderId="13" xfId="19" applyNumberFormat="1" applyFont="1" applyFill="1" applyBorder="1" applyAlignment="1">
      <alignment horizontal="center" wrapText="1"/>
      <protection/>
    </xf>
    <xf numFmtId="2" fontId="4" fillId="0" borderId="13" xfId="19" applyNumberFormat="1" applyFont="1" applyFill="1" applyBorder="1" applyAlignment="1">
      <alignment horizontal="center" wrapText="1"/>
      <protection/>
    </xf>
    <xf numFmtId="2" fontId="7" fillId="0" borderId="14" xfId="19" applyNumberFormat="1" applyFont="1" applyFill="1" applyBorder="1" applyAlignment="1">
      <alignment horizontal="center" wrapText="1"/>
      <protection/>
    </xf>
    <xf numFmtId="2" fontId="4" fillId="0" borderId="14" xfId="19" applyNumberFormat="1" applyFont="1" applyFill="1" applyBorder="1" applyAlignment="1">
      <alignment horizontal="center" wrapText="1"/>
      <protection/>
    </xf>
    <xf numFmtId="2" fontId="7" fillId="0" borderId="14" xfId="19" applyNumberFormat="1" applyFont="1" applyFill="1" applyBorder="1" applyAlignment="1">
      <alignment horizontal="center" wrapText="1"/>
      <protection/>
    </xf>
    <xf numFmtId="2" fontId="4" fillId="0" borderId="14" xfId="19" applyNumberFormat="1" applyFont="1" applyFill="1" applyBorder="1" applyAlignment="1">
      <alignment horizontal="center" wrapText="1"/>
      <protection/>
    </xf>
    <xf numFmtId="2" fontId="7" fillId="0" borderId="15" xfId="19" applyNumberFormat="1" applyFont="1" applyFill="1" applyBorder="1" applyAlignment="1">
      <alignment horizontal="center" wrapText="1"/>
      <protection/>
    </xf>
    <xf numFmtId="2" fontId="4" fillId="0" borderId="15" xfId="19" applyNumberFormat="1" applyFont="1" applyFill="1" applyBorder="1" applyAlignment="1">
      <alignment horizontal="center" wrapText="1"/>
      <protection/>
    </xf>
    <xf numFmtId="2" fontId="5" fillId="0" borderId="16" xfId="19" applyNumberFormat="1" applyFont="1" applyFill="1" applyBorder="1" applyAlignment="1">
      <alignment horizontal="center" wrapText="1"/>
      <protection/>
    </xf>
    <xf numFmtId="2" fontId="7" fillId="0" borderId="16" xfId="19" applyNumberFormat="1" applyFont="1" applyFill="1" applyBorder="1" applyAlignment="1">
      <alignment horizontal="center" wrapText="1"/>
      <protection/>
    </xf>
    <xf numFmtId="0" fontId="11" fillId="0" borderId="5" xfId="19" applyFont="1" applyFill="1" applyBorder="1" applyAlignment="1">
      <alignment horizontal="left"/>
      <protection/>
    </xf>
    <xf numFmtId="0" fontId="13" fillId="0" borderId="7" xfId="19" applyFont="1" applyFill="1" applyBorder="1" applyAlignment="1" quotePrefix="1">
      <alignment horizontal="left"/>
      <protection/>
    </xf>
    <xf numFmtId="2" fontId="4" fillId="0" borderId="11" xfId="19" applyNumberFormat="1" applyFont="1" applyFill="1" applyBorder="1" applyAlignment="1">
      <alignment horizontal="center" wrapText="1"/>
      <protection/>
    </xf>
    <xf numFmtId="0" fontId="8" fillId="0" borderId="17" xfId="0" applyFont="1" applyBorder="1" applyAlignment="1">
      <alignment horizontal="center"/>
    </xf>
    <xf numFmtId="2" fontId="4" fillId="0" borderId="15" xfId="19" applyNumberFormat="1" applyFont="1" applyFill="1" applyBorder="1" applyAlignment="1">
      <alignment horizontal="center" wrapText="1"/>
      <protection/>
    </xf>
    <xf numFmtId="0" fontId="13" fillId="0" borderId="5" xfId="19" applyFont="1" applyFill="1" applyBorder="1" applyAlignment="1">
      <alignment horizontal="left"/>
      <protection/>
    </xf>
    <xf numFmtId="0" fontId="13" fillId="0" borderId="6" xfId="19" applyFont="1" applyFill="1" applyBorder="1" applyAlignment="1">
      <alignment horizontal="left"/>
      <protection/>
    </xf>
    <xf numFmtId="0" fontId="13" fillId="0" borderId="6" xfId="19" applyFont="1" applyFill="1" applyBorder="1" applyAlignment="1">
      <alignment horizontal="left"/>
      <protection/>
    </xf>
    <xf numFmtId="0" fontId="13" fillId="0" borderId="7" xfId="19" applyFont="1" applyFill="1" applyBorder="1" applyAlignment="1">
      <alignment horizontal="left"/>
      <protection/>
    </xf>
    <xf numFmtId="2" fontId="8" fillId="0" borderId="12" xfId="0" applyNumberFormat="1" applyFont="1" applyBorder="1" applyAlignment="1">
      <alignment horizontal="center"/>
    </xf>
    <xf numFmtId="0" fontId="7" fillId="0" borderId="17" xfId="19" applyFont="1" applyFill="1" applyBorder="1" applyAlignment="1">
      <alignment horizontal="center"/>
      <protection/>
    </xf>
    <xf numFmtId="2" fontId="12" fillId="0" borderId="18" xfId="0" applyNumberFormat="1" applyFont="1" applyBorder="1" applyAlignment="1">
      <alignment horizontal="center"/>
    </xf>
    <xf numFmtId="2" fontId="6" fillId="0" borderId="18" xfId="0" applyNumberFormat="1" applyFont="1" applyBorder="1" applyAlignment="1">
      <alignment horizontal="center"/>
    </xf>
    <xf numFmtId="0" fontId="11" fillId="0" borderId="19" xfId="19" applyFont="1" applyFill="1" applyBorder="1" applyAlignment="1">
      <alignment horizontal="center"/>
      <protection/>
    </xf>
    <xf numFmtId="0" fontId="10" fillId="0" borderId="20" xfId="0" applyFont="1" applyBorder="1" applyAlignment="1">
      <alignment/>
    </xf>
    <xf numFmtId="0" fontId="11" fillId="0" borderId="20" xfId="19" applyFont="1" applyFill="1" applyBorder="1" applyAlignment="1">
      <alignment horizontal="center"/>
      <protection/>
    </xf>
    <xf numFmtId="0" fontId="11" fillId="0" borderId="21" xfId="19" applyFont="1" applyFill="1" applyBorder="1" applyAlignment="1">
      <alignment horizontal="center"/>
      <protection/>
    </xf>
    <xf numFmtId="0" fontId="11" fillId="0" borderId="22" xfId="19" applyFont="1" applyFill="1" applyBorder="1" applyAlignment="1">
      <alignment horizontal="center"/>
      <protection/>
    </xf>
    <xf numFmtId="0" fontId="11" fillId="0" borderId="23" xfId="19" applyFont="1" applyFill="1" applyBorder="1" applyAlignment="1">
      <alignment horizontal="center"/>
      <protection/>
    </xf>
    <xf numFmtId="0" fontId="11" fillId="0" borderId="24" xfId="19" applyFont="1" applyFill="1" applyBorder="1" applyAlignment="1">
      <alignment horizontal="center"/>
      <protection/>
    </xf>
    <xf numFmtId="0" fontId="11" fillId="0" borderId="25" xfId="19" applyFont="1" applyFill="1" applyBorder="1" applyAlignment="1">
      <alignment horizontal="center"/>
      <protection/>
    </xf>
    <xf numFmtId="0" fontId="11" fillId="0" borderId="26" xfId="19" applyFont="1" applyFill="1" applyBorder="1" applyAlignment="1">
      <alignment horizontal="center"/>
      <protection/>
    </xf>
    <xf numFmtId="0" fontId="7" fillId="0" borderId="19" xfId="19" applyFont="1" applyFill="1" applyBorder="1" applyAlignment="1">
      <alignment horizontal="center"/>
      <protection/>
    </xf>
    <xf numFmtId="0" fontId="8" fillId="0" borderId="19" xfId="0" applyFont="1" applyBorder="1" applyAlignment="1">
      <alignment horizontal="center"/>
    </xf>
    <xf numFmtId="2" fontId="7" fillId="0" borderId="27" xfId="19" applyNumberFormat="1" applyFont="1" applyFill="1" applyBorder="1" applyAlignment="1">
      <alignment horizontal="center" wrapText="1"/>
      <protection/>
    </xf>
    <xf numFmtId="2" fontId="4" fillId="0" borderId="27" xfId="19" applyNumberFormat="1" applyFont="1" applyFill="1" applyBorder="1" applyAlignment="1">
      <alignment horizontal="center" wrapText="1"/>
      <protection/>
    </xf>
    <xf numFmtId="2" fontId="7" fillId="0" borderId="28" xfId="19" applyNumberFormat="1" applyFont="1" applyFill="1" applyBorder="1" applyAlignment="1">
      <alignment horizontal="center" wrapText="1"/>
      <protection/>
    </xf>
    <xf numFmtId="2" fontId="4" fillId="0" borderId="28" xfId="19" applyNumberFormat="1" applyFont="1" applyFill="1" applyBorder="1" applyAlignment="1">
      <alignment horizontal="center" wrapText="1"/>
      <protection/>
    </xf>
    <xf numFmtId="2" fontId="7" fillId="0" borderId="28" xfId="19" applyNumberFormat="1" applyFont="1" applyFill="1" applyBorder="1" applyAlignment="1">
      <alignment horizontal="center" wrapText="1"/>
      <protection/>
    </xf>
    <xf numFmtId="2" fontId="4" fillId="0" borderId="28" xfId="19" applyNumberFormat="1" applyFont="1" applyFill="1" applyBorder="1" applyAlignment="1">
      <alignment horizontal="center" wrapText="1"/>
      <protection/>
    </xf>
    <xf numFmtId="2" fontId="7" fillId="0" borderId="29" xfId="19" applyNumberFormat="1" applyFont="1" applyFill="1" applyBorder="1" applyAlignment="1">
      <alignment horizontal="center" wrapText="1"/>
      <protection/>
    </xf>
    <xf numFmtId="2" fontId="4" fillId="0" borderId="29" xfId="19" applyNumberFormat="1" applyFont="1" applyFill="1" applyBorder="1" applyAlignment="1">
      <alignment horizontal="center" wrapText="1"/>
      <protection/>
    </xf>
    <xf numFmtId="2" fontId="4" fillId="0" borderId="30" xfId="19" applyNumberFormat="1" applyFont="1" applyFill="1" applyBorder="1" applyAlignment="1">
      <alignment horizontal="center" wrapText="1"/>
      <protection/>
    </xf>
    <xf numFmtId="2" fontId="4" fillId="0" borderId="31" xfId="19" applyNumberFormat="1" applyFont="1" applyFill="1" applyBorder="1" applyAlignment="1">
      <alignment horizontal="center" wrapText="1"/>
      <protection/>
    </xf>
    <xf numFmtId="2" fontId="4" fillId="0" borderId="31" xfId="19" applyNumberFormat="1" applyFont="1" applyFill="1" applyBorder="1" applyAlignment="1">
      <alignment horizontal="center" wrapText="1"/>
      <protection/>
    </xf>
    <xf numFmtId="2" fontId="4" fillId="0" borderId="32" xfId="19" applyNumberFormat="1" applyFont="1" applyFill="1" applyBorder="1" applyAlignment="1">
      <alignment horizontal="center" wrapText="1"/>
      <protection/>
    </xf>
    <xf numFmtId="2" fontId="4" fillId="0" borderId="29" xfId="19" applyNumberFormat="1" applyFont="1" applyFill="1" applyBorder="1" applyAlignment="1">
      <alignment horizontal="center" wrapText="1"/>
      <protection/>
    </xf>
    <xf numFmtId="2" fontId="4" fillId="0" borderId="32" xfId="19" applyNumberFormat="1" applyFont="1" applyFill="1" applyBorder="1" applyAlignment="1">
      <alignment horizontal="center" wrapText="1"/>
      <protection/>
    </xf>
    <xf numFmtId="2" fontId="3" fillId="0" borderId="27" xfId="0" applyNumberFormat="1" applyFont="1" applyBorder="1" applyAlignment="1">
      <alignment horizontal="center"/>
    </xf>
    <xf numFmtId="2" fontId="3" fillId="0" borderId="28" xfId="0" applyNumberFormat="1" applyFont="1" applyBorder="1" applyAlignment="1">
      <alignment horizontal="center"/>
    </xf>
    <xf numFmtId="2" fontId="3" fillId="0" borderId="28" xfId="0" applyNumberFormat="1" applyFont="1" applyFill="1" applyBorder="1" applyAlignment="1">
      <alignment horizontal="center"/>
    </xf>
    <xf numFmtId="2" fontId="3" fillId="0" borderId="29" xfId="0" applyNumberFormat="1" applyFont="1" applyBorder="1" applyAlignment="1">
      <alignment horizontal="center"/>
    </xf>
    <xf numFmtId="2" fontId="8" fillId="0" borderId="33" xfId="0" applyNumberFormat="1" applyFont="1" applyBorder="1" applyAlignment="1">
      <alignment horizontal="center"/>
    </xf>
    <xf numFmtId="2" fontId="8" fillId="0" borderId="34" xfId="0" applyNumberFormat="1" applyFont="1" applyBorder="1" applyAlignment="1">
      <alignment horizontal="center"/>
    </xf>
    <xf numFmtId="0" fontId="8" fillId="0" borderId="35" xfId="0" applyFont="1" applyBorder="1" applyAlignment="1">
      <alignment horizontal="center"/>
    </xf>
    <xf numFmtId="0" fontId="8" fillId="0" borderId="36" xfId="0" applyFont="1" applyBorder="1" applyAlignment="1">
      <alignment horizontal="center"/>
    </xf>
    <xf numFmtId="2" fontId="6" fillId="0" borderId="21" xfId="0" applyNumberFormat="1" applyFont="1" applyBorder="1" applyAlignment="1">
      <alignment horizontal="center"/>
    </xf>
    <xf numFmtId="2" fontId="6" fillId="0" borderId="37" xfId="0" applyNumberFormat="1" applyFont="1" applyBorder="1" applyAlignment="1">
      <alignment horizontal="center"/>
    </xf>
    <xf numFmtId="2" fontId="7" fillId="0" borderId="33" xfId="19" applyNumberFormat="1" applyFont="1" applyFill="1" applyBorder="1" applyAlignment="1">
      <alignment horizontal="center" wrapText="1"/>
      <protection/>
    </xf>
    <xf numFmtId="2" fontId="7" fillId="0" borderId="34" xfId="19" applyNumberFormat="1" applyFont="1" applyFill="1" applyBorder="1" applyAlignment="1">
      <alignment horizontal="center" wrapText="1"/>
      <protection/>
    </xf>
    <xf numFmtId="0" fontId="8" fillId="0" borderId="38" xfId="19" applyFont="1" applyFill="1" applyBorder="1" applyAlignment="1">
      <alignment horizontal="right"/>
      <protection/>
    </xf>
    <xf numFmtId="2" fontId="5" fillId="0" borderId="33" xfId="19" applyNumberFormat="1" applyFont="1" applyFill="1" applyBorder="1" applyAlignment="1">
      <alignment horizontal="center" wrapText="1"/>
      <protection/>
    </xf>
    <xf numFmtId="0" fontId="8" fillId="0" borderId="39" xfId="0" applyFont="1" applyBorder="1" applyAlignment="1">
      <alignment horizontal="center"/>
    </xf>
    <xf numFmtId="2" fontId="12" fillId="0" borderId="26" xfId="0" applyNumberFormat="1" applyFont="1" applyBorder="1" applyAlignment="1">
      <alignment horizontal="center"/>
    </xf>
    <xf numFmtId="0" fontId="6" fillId="0" borderId="40" xfId="0" applyFont="1" applyBorder="1" applyAlignment="1">
      <alignment horizontal="left"/>
    </xf>
    <xf numFmtId="0" fontId="6" fillId="0" borderId="41" xfId="0" applyFont="1" applyBorder="1" applyAlignment="1">
      <alignment horizontal="left"/>
    </xf>
    <xf numFmtId="2" fontId="5" fillId="0" borderId="42" xfId="19" applyNumberFormat="1" applyFont="1" applyFill="1" applyBorder="1" applyAlignment="1">
      <alignment horizontal="center" wrapText="1"/>
      <protection/>
    </xf>
    <xf numFmtId="0" fontId="8" fillId="0" borderId="41" xfId="19" applyFont="1" applyFill="1" applyBorder="1" applyAlignment="1">
      <alignment horizontal="right"/>
      <protection/>
    </xf>
    <xf numFmtId="0" fontId="13" fillId="0" borderId="1" xfId="19" applyFont="1" applyFill="1" applyBorder="1" applyAlignment="1">
      <alignment horizontal="left"/>
      <protection/>
    </xf>
    <xf numFmtId="0" fontId="13" fillId="0" borderId="43" xfId="19" applyFont="1" applyFill="1" applyBorder="1" applyAlignment="1">
      <alignment horizontal="left"/>
      <protection/>
    </xf>
    <xf numFmtId="0" fontId="13" fillId="0" borderId="43" xfId="19" applyFont="1" applyFill="1" applyBorder="1" applyAlignment="1">
      <alignment horizontal="left"/>
      <protection/>
    </xf>
    <xf numFmtId="0" fontId="13" fillId="0" borderId="2" xfId="19" applyFont="1" applyFill="1" applyBorder="1" applyAlignment="1">
      <alignment horizontal="left"/>
      <protection/>
    </xf>
    <xf numFmtId="0" fontId="7" fillId="0" borderId="0" xfId="0" applyFont="1" applyAlignment="1">
      <alignment/>
    </xf>
    <xf numFmtId="0" fontId="11" fillId="0" borderId="44" xfId="19" applyFont="1" applyFill="1" applyBorder="1" applyAlignment="1">
      <alignment horizontal="left"/>
      <protection/>
    </xf>
    <xf numFmtId="2" fontId="5" fillId="0" borderId="45" xfId="19" applyNumberFormat="1" applyFont="1" applyFill="1" applyBorder="1" applyAlignment="1">
      <alignment horizontal="center" wrapText="1"/>
      <protection/>
    </xf>
    <xf numFmtId="0" fontId="13" fillId="0" borderId="46" xfId="19" applyFont="1" applyFill="1" applyBorder="1" applyAlignment="1" quotePrefix="1">
      <alignment horizontal="left"/>
      <protection/>
    </xf>
    <xf numFmtId="2" fontId="7" fillId="0" borderId="47" xfId="19" applyNumberFormat="1" applyFont="1" applyFill="1" applyBorder="1" applyAlignment="1">
      <alignment horizontal="center" wrapText="1"/>
      <protection/>
    </xf>
    <xf numFmtId="0" fontId="13" fillId="0" borderId="46" xfId="19" applyFont="1" applyFill="1" applyBorder="1" applyAlignment="1" quotePrefix="1">
      <alignment horizontal="left"/>
      <protection/>
    </xf>
    <xf numFmtId="2" fontId="7" fillId="0" borderId="47" xfId="19" applyNumberFormat="1" applyFont="1" applyFill="1" applyBorder="1" applyAlignment="1">
      <alignment horizontal="center" wrapText="1"/>
      <protection/>
    </xf>
    <xf numFmtId="0" fontId="13" fillId="0" borderId="48" xfId="19" applyFont="1" applyFill="1" applyBorder="1" applyAlignment="1" quotePrefix="1">
      <alignment horizontal="left"/>
      <protection/>
    </xf>
    <xf numFmtId="2" fontId="7" fillId="0" borderId="49" xfId="19" applyNumberFormat="1" applyFont="1" applyFill="1" applyBorder="1" applyAlignment="1">
      <alignment horizontal="center" wrapText="1"/>
      <protection/>
    </xf>
    <xf numFmtId="0" fontId="13" fillId="0" borderId="48" xfId="19" applyFont="1" applyFill="1" applyBorder="1" applyAlignment="1" quotePrefix="1">
      <alignment horizontal="left"/>
      <protection/>
    </xf>
    <xf numFmtId="2" fontId="7" fillId="0" borderId="49" xfId="19" applyNumberFormat="1" applyFont="1" applyFill="1" applyBorder="1" applyAlignment="1">
      <alignment horizontal="center" wrapText="1"/>
      <protection/>
    </xf>
    <xf numFmtId="2" fontId="5" fillId="0" borderId="26" xfId="19" applyNumberFormat="1" applyFont="1" applyFill="1" applyBorder="1" applyAlignment="1">
      <alignment horizontal="center" wrapText="1"/>
      <protection/>
    </xf>
    <xf numFmtId="0" fontId="13" fillId="0" borderId="44" xfId="19" applyFont="1" applyFill="1" applyBorder="1" applyAlignment="1">
      <alignment horizontal="left"/>
      <protection/>
    </xf>
    <xf numFmtId="0" fontId="13" fillId="0" borderId="46" xfId="19" applyFont="1" applyFill="1" applyBorder="1" applyAlignment="1">
      <alignment horizontal="left"/>
      <protection/>
    </xf>
    <xf numFmtId="0" fontId="13" fillId="0" borderId="46" xfId="19" applyFont="1" applyFill="1" applyBorder="1" applyAlignment="1">
      <alignment horizontal="left"/>
      <protection/>
    </xf>
    <xf numFmtId="2" fontId="7" fillId="0" borderId="45" xfId="19" applyNumberFormat="1" applyFont="1" applyFill="1" applyBorder="1" applyAlignment="1">
      <alignment horizontal="center" wrapText="1"/>
      <protection/>
    </xf>
    <xf numFmtId="2" fontId="5" fillId="0" borderId="27" xfId="19" applyNumberFormat="1" applyFont="1" applyFill="1" applyBorder="1" applyAlignment="1">
      <alignment horizontal="center" wrapText="1"/>
      <protection/>
    </xf>
    <xf numFmtId="2" fontId="7" fillId="0" borderId="29" xfId="19" applyNumberFormat="1" applyFont="1" applyFill="1" applyBorder="1" applyAlignment="1">
      <alignment horizontal="center" wrapText="1"/>
      <protection/>
    </xf>
    <xf numFmtId="2" fontId="12" fillId="0" borderId="21" xfId="0" applyNumberFormat="1" applyFont="1" applyBorder="1" applyAlignment="1">
      <alignment horizontal="center"/>
    </xf>
    <xf numFmtId="0" fontId="8" fillId="0" borderId="2" xfId="19" applyFont="1" applyFill="1" applyBorder="1" applyAlignment="1">
      <alignment horizontal="right"/>
      <protection/>
    </xf>
    <xf numFmtId="2" fontId="4" fillId="0" borderId="13" xfId="19" applyNumberFormat="1" applyFont="1" applyFill="1" applyBorder="1" applyAlignment="1">
      <alignment horizontal="center" wrapText="1"/>
      <protection/>
    </xf>
    <xf numFmtId="2" fontId="7" fillId="0" borderId="16" xfId="19" applyNumberFormat="1" applyFont="1" applyFill="1" applyBorder="1" applyAlignment="1">
      <alignment horizontal="center" wrapText="1"/>
      <protection/>
    </xf>
    <xf numFmtId="2" fontId="4" fillId="0" borderId="9" xfId="19" applyNumberFormat="1" applyFont="1" applyFill="1" applyBorder="1" applyAlignment="1">
      <alignment horizontal="center" wrapText="1"/>
      <protection/>
    </xf>
    <xf numFmtId="2" fontId="7" fillId="0" borderId="12" xfId="19" applyNumberFormat="1" applyFont="1" applyFill="1" applyBorder="1" applyAlignment="1">
      <alignment horizontal="center" wrapText="1"/>
      <protection/>
    </xf>
    <xf numFmtId="164" fontId="7" fillId="0" borderId="0" xfId="19" applyNumberFormat="1" applyFont="1" applyFill="1" applyBorder="1" applyAlignment="1">
      <alignment horizontal="center" wrapText="1"/>
      <protection/>
    </xf>
    <xf numFmtId="164" fontId="4" fillId="0" borderId="0" xfId="19" applyNumberFormat="1" applyFont="1" applyFill="1" applyBorder="1" applyAlignment="1">
      <alignment horizontal="center" wrapText="1"/>
      <protection/>
    </xf>
    <xf numFmtId="164" fontId="8" fillId="0" borderId="19" xfId="0" applyNumberFormat="1" applyFont="1" applyFill="1" applyBorder="1" applyAlignment="1">
      <alignment horizontal="center"/>
    </xf>
    <xf numFmtId="2" fontId="2" fillId="0" borderId="0" xfId="0" applyNumberFormat="1" applyFont="1" applyAlignment="1">
      <alignment/>
    </xf>
    <xf numFmtId="0" fontId="8" fillId="0" borderId="0" xfId="0" applyFont="1" applyFill="1" applyAlignment="1">
      <alignment horizontal="left"/>
    </xf>
    <xf numFmtId="164" fontId="7" fillId="0" borderId="19" xfId="19" applyNumberFormat="1" applyFont="1" applyFill="1" applyBorder="1" applyAlignment="1">
      <alignment horizontal="center"/>
      <protection/>
    </xf>
    <xf numFmtId="0" fontId="11" fillId="0" borderId="5" xfId="19" applyFont="1" applyFill="1" applyBorder="1" applyAlignment="1">
      <alignment horizontal="left"/>
      <protection/>
    </xf>
    <xf numFmtId="0" fontId="8" fillId="0" borderId="8" xfId="19" applyFont="1" applyFill="1" applyBorder="1" applyAlignment="1">
      <alignment horizontal="right"/>
      <protection/>
    </xf>
    <xf numFmtId="2" fontId="5" fillId="0" borderId="13" xfId="19" applyNumberFormat="1" applyFont="1" applyFill="1" applyBorder="1" applyAlignment="1">
      <alignment horizontal="center" wrapText="1"/>
      <protection/>
    </xf>
    <xf numFmtId="2" fontId="7" fillId="0" borderId="15" xfId="19" applyNumberFormat="1" applyFont="1" applyFill="1" applyBorder="1" applyAlignment="1">
      <alignment horizontal="center" wrapText="1"/>
      <protection/>
    </xf>
    <xf numFmtId="2" fontId="5" fillId="0" borderId="16" xfId="19" applyNumberFormat="1" applyFont="1" applyFill="1" applyBorder="1" applyAlignment="1">
      <alignment horizontal="center" wrapText="1"/>
      <protection/>
    </xf>
    <xf numFmtId="0" fontId="3" fillId="0" borderId="0" xfId="0" applyFont="1" applyFill="1" applyAlignment="1">
      <alignment/>
    </xf>
    <xf numFmtId="164" fontId="8" fillId="0" borderId="0" xfId="0" applyNumberFormat="1" applyFont="1" applyFill="1" applyAlignment="1">
      <alignment horizontal="center"/>
    </xf>
    <xf numFmtId="164" fontId="3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/>
    </xf>
    <xf numFmtId="0" fontId="13" fillId="0" borderId="5" xfId="19" applyFont="1" applyFill="1" applyBorder="1" applyAlignment="1">
      <alignment horizontal="left"/>
      <protection/>
    </xf>
    <xf numFmtId="2" fontId="7" fillId="0" borderId="13" xfId="19" applyNumberFormat="1" applyFont="1" applyFill="1" applyBorder="1" applyAlignment="1">
      <alignment horizontal="center" wrapText="1"/>
      <protection/>
    </xf>
    <xf numFmtId="2" fontId="3" fillId="0" borderId="13" xfId="0" applyNumberFormat="1" applyFont="1" applyFill="1" applyBorder="1" applyAlignment="1">
      <alignment horizontal="center"/>
    </xf>
    <xf numFmtId="2" fontId="3" fillId="0" borderId="14" xfId="0" applyNumberFormat="1" applyFont="1" applyFill="1" applyBorder="1" applyAlignment="1">
      <alignment horizontal="center"/>
    </xf>
    <xf numFmtId="0" fontId="13" fillId="0" borderId="7" xfId="19" applyFont="1" applyFill="1" applyBorder="1" applyAlignment="1">
      <alignment horizontal="left"/>
      <protection/>
    </xf>
    <xf numFmtId="2" fontId="3" fillId="0" borderId="15" xfId="0" applyNumberFormat="1" applyFont="1" applyFill="1" applyBorder="1" applyAlignment="1">
      <alignment horizontal="center"/>
    </xf>
    <xf numFmtId="0" fontId="8" fillId="0" borderId="8" xfId="19" applyFont="1" applyFill="1" applyBorder="1" applyAlignment="1">
      <alignment horizontal="right" wrapText="1"/>
      <protection/>
    </xf>
    <xf numFmtId="2" fontId="8" fillId="0" borderId="16" xfId="0" applyNumberFormat="1" applyFont="1" applyFill="1" applyBorder="1" applyAlignment="1">
      <alignment horizontal="center"/>
    </xf>
    <xf numFmtId="2" fontId="8" fillId="0" borderId="12" xfId="0" applyNumberFormat="1" applyFont="1" applyFill="1" applyBorder="1" applyAlignment="1">
      <alignment horizontal="center"/>
    </xf>
    <xf numFmtId="167" fontId="14" fillId="0" borderId="0" xfId="0" applyNumberFormat="1" applyFont="1" applyAlignment="1">
      <alignment/>
    </xf>
    <xf numFmtId="2" fontId="7" fillId="0" borderId="31" xfId="19" applyNumberFormat="1" applyFont="1" applyFill="1" applyBorder="1" applyAlignment="1">
      <alignment horizontal="center" wrapText="1"/>
      <protection/>
    </xf>
    <xf numFmtId="2" fontId="7" fillId="0" borderId="31" xfId="19" applyNumberFormat="1" applyFont="1" applyFill="1" applyBorder="1" applyAlignment="1">
      <alignment horizontal="center" wrapText="1"/>
      <protection/>
    </xf>
    <xf numFmtId="2" fontId="7" fillId="0" borderId="30" xfId="19" applyNumberFormat="1" applyFont="1" applyFill="1" applyBorder="1" applyAlignment="1">
      <alignment horizontal="center" wrapText="1"/>
      <protection/>
    </xf>
    <xf numFmtId="2" fontId="7" fillId="0" borderId="32" xfId="19" applyNumberFormat="1" applyFont="1" applyFill="1" applyBorder="1" applyAlignment="1">
      <alignment horizontal="center" wrapText="1"/>
      <protection/>
    </xf>
    <xf numFmtId="2" fontId="7" fillId="0" borderId="10" xfId="19" applyNumberFormat="1" applyFont="1" applyFill="1" applyBorder="1" applyAlignment="1">
      <alignment horizontal="center" wrapText="1"/>
      <protection/>
    </xf>
    <xf numFmtId="2" fontId="7" fillId="0" borderId="10" xfId="19" applyNumberFormat="1" applyFont="1" applyFill="1" applyBorder="1" applyAlignment="1">
      <alignment horizontal="center" wrapText="1"/>
      <protection/>
    </xf>
    <xf numFmtId="2" fontId="7" fillId="0" borderId="9" xfId="19" applyNumberFormat="1" applyFont="1" applyFill="1" applyBorder="1" applyAlignment="1">
      <alignment horizontal="center" wrapText="1"/>
      <protection/>
    </xf>
    <xf numFmtId="2" fontId="7" fillId="0" borderId="11" xfId="19" applyNumberFormat="1" applyFont="1" applyFill="1" applyBorder="1" applyAlignment="1">
      <alignment horizontal="center" wrapText="1"/>
      <protection/>
    </xf>
    <xf numFmtId="2" fontId="7" fillId="0" borderId="11" xfId="19" applyNumberFormat="1" applyFont="1" applyFill="1" applyBorder="1" applyAlignment="1">
      <alignment horizontal="center" wrapText="1"/>
      <protection/>
    </xf>
    <xf numFmtId="0" fontId="12" fillId="0" borderId="0" xfId="0" applyFont="1" applyAlignment="1">
      <alignment horizontal="center" wrapText="1"/>
    </xf>
    <xf numFmtId="0" fontId="12" fillId="0" borderId="0" xfId="0" applyFont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3"/>
  <sheetViews>
    <sheetView tabSelected="1" zoomScale="125" zoomScaleNormal="125" workbookViewId="0" topLeftCell="A1">
      <selection activeCell="A56" sqref="A56"/>
    </sheetView>
  </sheetViews>
  <sheetFormatPr defaultColWidth="9.140625" defaultRowHeight="12.75"/>
  <cols>
    <col min="1" max="1" width="22.7109375" style="2" customWidth="1"/>
    <col min="2" max="2" width="6.140625" style="2" customWidth="1"/>
    <col min="3" max="4" width="4.7109375" style="1" customWidth="1"/>
    <col min="5" max="5" width="5.28125" style="1" customWidth="1"/>
    <col min="6" max="13" width="4.7109375" style="1" customWidth="1"/>
    <col min="14" max="14" width="5.7109375" style="1" customWidth="1"/>
    <col min="15" max="16" width="14.7109375" style="1" bestFit="1" customWidth="1"/>
    <col min="17" max="17" width="6.8515625" style="1" bestFit="1" customWidth="1"/>
    <col min="18" max="18" width="5.421875" style="1" bestFit="1" customWidth="1"/>
    <col min="19" max="16384" width="9.140625" style="1" customWidth="1"/>
  </cols>
  <sheetData>
    <row r="1" spans="1:14" ht="12">
      <c r="A1" s="163" t="s">
        <v>53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</row>
    <row r="2" spans="1:14" ht="12">
      <c r="A2" s="164" t="s">
        <v>107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</row>
    <row r="3" ht="7.5" customHeight="1">
      <c r="A3" s="1"/>
    </row>
    <row r="4" spans="1:2" ht="11.25">
      <c r="A4" s="8"/>
      <c r="B4" s="6"/>
    </row>
    <row r="5" spans="1:14" s="4" customFormat="1" ht="11.25">
      <c r="A5" s="3"/>
      <c r="B5" s="57"/>
      <c r="C5" s="58" t="s">
        <v>54</v>
      </c>
      <c r="D5" s="58" t="s">
        <v>4</v>
      </c>
      <c r="E5" s="58" t="s">
        <v>56</v>
      </c>
      <c r="F5" s="61" t="s">
        <v>86</v>
      </c>
      <c r="G5" s="62"/>
      <c r="H5" s="62" t="s">
        <v>84</v>
      </c>
      <c r="I5" s="62"/>
      <c r="J5" s="62" t="s">
        <v>82</v>
      </c>
      <c r="K5" s="62"/>
      <c r="L5" s="62" t="s">
        <v>78</v>
      </c>
      <c r="M5" s="62"/>
      <c r="N5" s="63" t="s">
        <v>81</v>
      </c>
    </row>
    <row r="6" spans="1:14" s="4" customFormat="1" ht="11.25">
      <c r="A6" s="21" t="s">
        <v>0</v>
      </c>
      <c r="B6" s="59" t="s">
        <v>7</v>
      </c>
      <c r="C6" s="59" t="s">
        <v>55</v>
      </c>
      <c r="D6" s="59" t="s">
        <v>55</v>
      </c>
      <c r="E6" s="59" t="s">
        <v>55</v>
      </c>
      <c r="F6" s="60"/>
      <c r="G6" s="56" t="s">
        <v>85</v>
      </c>
      <c r="H6" s="56"/>
      <c r="I6" s="56" t="s">
        <v>83</v>
      </c>
      <c r="J6" s="56"/>
      <c r="K6" s="56" t="s">
        <v>79</v>
      </c>
      <c r="L6" s="56"/>
      <c r="M6" s="56" t="s">
        <v>80</v>
      </c>
      <c r="N6" s="64"/>
    </row>
    <row r="7" spans="1:14" ht="11.25">
      <c r="A7" s="23" t="s">
        <v>74</v>
      </c>
      <c r="B7" s="33">
        <f>SUM(C7:N7)</f>
        <v>170.341</v>
      </c>
      <c r="C7" s="34">
        <v>2.495</v>
      </c>
      <c r="D7" s="34" t="s">
        <v>1</v>
      </c>
      <c r="E7" s="34">
        <v>6.54</v>
      </c>
      <c r="F7" s="34">
        <v>6.607</v>
      </c>
      <c r="G7" s="34">
        <v>11.625</v>
      </c>
      <c r="H7" s="34">
        <v>8.47</v>
      </c>
      <c r="I7" s="34">
        <v>5.14</v>
      </c>
      <c r="J7" s="34">
        <v>8.95</v>
      </c>
      <c r="K7" s="34">
        <v>24.82</v>
      </c>
      <c r="L7" s="34">
        <v>20.69</v>
      </c>
      <c r="M7" s="34">
        <v>7.5</v>
      </c>
      <c r="N7" s="28">
        <v>67.504</v>
      </c>
    </row>
    <row r="8" spans="1:14" ht="11.25">
      <c r="A8" s="24" t="s">
        <v>88</v>
      </c>
      <c r="B8" s="35">
        <f aca="true" t="shared" si="0" ref="B8:B16">SUM(C8:N8)</f>
        <v>12.58</v>
      </c>
      <c r="C8" s="36" t="s">
        <v>1</v>
      </c>
      <c r="D8" s="36" t="s">
        <v>1</v>
      </c>
      <c r="E8" s="36">
        <v>1.19</v>
      </c>
      <c r="F8" s="132"/>
      <c r="G8" s="36" t="s">
        <v>1</v>
      </c>
      <c r="H8" s="36">
        <v>5.46</v>
      </c>
      <c r="I8" s="36"/>
      <c r="J8" s="36">
        <v>0.93</v>
      </c>
      <c r="K8" s="36"/>
      <c r="L8" s="36">
        <v>2</v>
      </c>
      <c r="M8" s="36" t="s">
        <v>1</v>
      </c>
      <c r="N8" s="29">
        <v>3</v>
      </c>
    </row>
    <row r="9" spans="1:14" ht="11.25">
      <c r="A9" s="24" t="s">
        <v>101</v>
      </c>
      <c r="B9" s="35">
        <f t="shared" si="0"/>
        <v>3.36</v>
      </c>
      <c r="C9" s="36"/>
      <c r="D9" s="36"/>
      <c r="E9" s="36">
        <v>3.36</v>
      </c>
      <c r="F9" s="36"/>
      <c r="G9" s="36"/>
      <c r="H9" s="36"/>
      <c r="I9" s="36"/>
      <c r="J9" s="36"/>
      <c r="K9" s="36"/>
      <c r="L9" s="36"/>
      <c r="M9" s="36"/>
      <c r="N9" s="29"/>
    </row>
    <row r="10" spans="1:14" ht="11.25">
      <c r="A10" s="49" t="s">
        <v>102</v>
      </c>
      <c r="B10" s="35">
        <f t="shared" si="0"/>
        <v>2.87</v>
      </c>
      <c r="C10" s="36"/>
      <c r="D10" s="36"/>
      <c r="E10" s="36">
        <v>2.87</v>
      </c>
      <c r="F10" s="36"/>
      <c r="G10" s="36"/>
      <c r="H10" s="36"/>
      <c r="I10" s="36"/>
      <c r="J10" s="36"/>
      <c r="K10" s="36"/>
      <c r="L10" s="36"/>
      <c r="M10" s="36"/>
      <c r="N10" s="29"/>
    </row>
    <row r="11" spans="1:14" ht="11.25">
      <c r="A11" s="25" t="s">
        <v>89</v>
      </c>
      <c r="B11" s="37">
        <f t="shared" si="0"/>
        <v>19.4</v>
      </c>
      <c r="C11" s="38" t="s">
        <v>1</v>
      </c>
      <c r="D11" s="38" t="s">
        <v>1</v>
      </c>
      <c r="E11" s="38" t="s">
        <v>1</v>
      </c>
      <c r="F11" s="38" t="s">
        <v>1</v>
      </c>
      <c r="G11" s="38">
        <v>8.76</v>
      </c>
      <c r="H11" s="38" t="s">
        <v>1</v>
      </c>
      <c r="I11" s="38">
        <v>5.84</v>
      </c>
      <c r="J11" s="38">
        <v>4.8</v>
      </c>
      <c r="K11" s="38" t="s">
        <v>1</v>
      </c>
      <c r="L11" s="38" t="s">
        <v>1</v>
      </c>
      <c r="M11" s="38" t="s">
        <v>1</v>
      </c>
      <c r="N11" s="30" t="s">
        <v>1</v>
      </c>
    </row>
    <row r="12" spans="1:14" ht="11.25">
      <c r="A12" s="24" t="s">
        <v>75</v>
      </c>
      <c r="B12" s="35">
        <f t="shared" si="0"/>
        <v>0.01</v>
      </c>
      <c r="C12" s="36" t="s">
        <v>1</v>
      </c>
      <c r="D12" s="36" t="s">
        <v>1</v>
      </c>
      <c r="E12" s="36" t="s">
        <v>1</v>
      </c>
      <c r="F12" s="36" t="s">
        <v>1</v>
      </c>
      <c r="G12" s="36">
        <v>0.01</v>
      </c>
      <c r="H12" s="36" t="s">
        <v>1</v>
      </c>
      <c r="I12" s="36" t="s">
        <v>1</v>
      </c>
      <c r="J12" s="36" t="s">
        <v>1</v>
      </c>
      <c r="K12" s="36" t="s">
        <v>1</v>
      </c>
      <c r="L12" s="36" t="s">
        <v>1</v>
      </c>
      <c r="M12" s="36" t="s">
        <v>1</v>
      </c>
      <c r="N12" s="29" t="s">
        <v>1</v>
      </c>
    </row>
    <row r="13" spans="1:14" ht="11.25">
      <c r="A13" s="25" t="s">
        <v>90</v>
      </c>
      <c r="B13" s="37">
        <f t="shared" si="0"/>
        <v>112.97600000000001</v>
      </c>
      <c r="C13" s="38" t="s">
        <v>1</v>
      </c>
      <c r="D13" s="38" t="s">
        <v>1</v>
      </c>
      <c r="E13" s="38">
        <v>1.36</v>
      </c>
      <c r="F13" s="36">
        <v>5.306</v>
      </c>
      <c r="G13" s="38">
        <v>10.16</v>
      </c>
      <c r="H13" s="38">
        <v>8.745</v>
      </c>
      <c r="I13" s="38">
        <v>11.195</v>
      </c>
      <c r="J13" s="38">
        <v>17.15</v>
      </c>
      <c r="K13" s="38">
        <v>12.51</v>
      </c>
      <c r="L13" s="38">
        <v>9.9</v>
      </c>
      <c r="M13" s="38">
        <v>11.65</v>
      </c>
      <c r="N13" s="30">
        <v>25</v>
      </c>
    </row>
    <row r="14" spans="1:14" ht="11.25">
      <c r="A14" s="24" t="s">
        <v>91</v>
      </c>
      <c r="B14" s="35">
        <f t="shared" si="0"/>
        <v>25.5</v>
      </c>
      <c r="C14" s="36" t="s">
        <v>1</v>
      </c>
      <c r="D14" s="36">
        <v>0.44</v>
      </c>
      <c r="E14" s="36">
        <v>2.88</v>
      </c>
      <c r="F14" s="36">
        <v>3.25</v>
      </c>
      <c r="G14" s="36">
        <v>0.85</v>
      </c>
      <c r="H14" s="36" t="s">
        <v>1</v>
      </c>
      <c r="I14" s="36">
        <v>3.11</v>
      </c>
      <c r="J14" s="36" t="s">
        <v>1</v>
      </c>
      <c r="K14" s="36">
        <v>6.72</v>
      </c>
      <c r="L14" s="36" t="s">
        <v>1</v>
      </c>
      <c r="M14" s="36">
        <v>8.25</v>
      </c>
      <c r="N14" s="29" t="s">
        <v>1</v>
      </c>
    </row>
    <row r="15" spans="1:14" ht="11.25">
      <c r="A15" s="26" t="s">
        <v>92</v>
      </c>
      <c r="B15" s="39">
        <f t="shared" si="0"/>
        <v>13.574</v>
      </c>
      <c r="C15" s="40" t="s">
        <v>1</v>
      </c>
      <c r="D15" s="40" t="s">
        <v>1</v>
      </c>
      <c r="E15" s="40">
        <v>5.1</v>
      </c>
      <c r="F15" s="40">
        <v>6.29</v>
      </c>
      <c r="G15" s="40" t="s">
        <v>1</v>
      </c>
      <c r="H15" s="40" t="s">
        <v>1</v>
      </c>
      <c r="I15" s="40">
        <v>0.69</v>
      </c>
      <c r="J15" s="40">
        <v>1.494</v>
      </c>
      <c r="K15" s="40" t="s">
        <v>1</v>
      </c>
      <c r="L15" s="40" t="s">
        <v>1</v>
      </c>
      <c r="M15" s="40" t="s">
        <v>1</v>
      </c>
      <c r="N15" s="31" t="s">
        <v>1</v>
      </c>
    </row>
    <row r="16" spans="1:14" ht="11.25">
      <c r="A16" s="27" t="s">
        <v>59</v>
      </c>
      <c r="B16" s="41">
        <f t="shared" si="0"/>
        <v>360.61100000000005</v>
      </c>
      <c r="C16" s="42">
        <f>SUM(C7:C15)</f>
        <v>2.495</v>
      </c>
      <c r="D16" s="42">
        <f aca="true" t="shared" si="1" ref="D16:N16">SUM(D7:D15)</f>
        <v>0.44</v>
      </c>
      <c r="E16" s="42">
        <f t="shared" si="1"/>
        <v>23.299999999999997</v>
      </c>
      <c r="F16" s="42">
        <f t="shared" si="1"/>
        <v>21.453</v>
      </c>
      <c r="G16" s="42">
        <f t="shared" si="1"/>
        <v>31.405</v>
      </c>
      <c r="H16" s="42">
        <f t="shared" si="1"/>
        <v>22.674999999999997</v>
      </c>
      <c r="I16" s="42">
        <f t="shared" si="1"/>
        <v>25.975</v>
      </c>
      <c r="J16" s="42">
        <f t="shared" si="1"/>
        <v>33.324</v>
      </c>
      <c r="K16" s="42">
        <f t="shared" si="1"/>
        <v>44.05</v>
      </c>
      <c r="L16" s="42">
        <f t="shared" si="1"/>
        <v>32.59</v>
      </c>
      <c r="M16" s="42">
        <f t="shared" si="1"/>
        <v>27.4</v>
      </c>
      <c r="N16" s="32">
        <f t="shared" si="1"/>
        <v>95.504</v>
      </c>
    </row>
    <row r="17" spans="1:14" ht="11.25">
      <c r="A17" s="17"/>
      <c r="B17" s="129"/>
      <c r="C17" s="130"/>
      <c r="D17" s="130"/>
      <c r="E17" s="130"/>
      <c r="F17" s="130"/>
      <c r="G17" s="130"/>
      <c r="H17" s="130"/>
      <c r="I17" s="130"/>
      <c r="J17" s="130"/>
      <c r="K17" s="130"/>
      <c r="L17" s="130"/>
      <c r="M17" s="130"/>
      <c r="N17" s="130"/>
    </row>
    <row r="18" spans="1:14" ht="11.25">
      <c r="A18" s="133" t="s">
        <v>27</v>
      </c>
      <c r="B18" s="134" t="s">
        <v>7</v>
      </c>
      <c r="C18" s="131" t="s">
        <v>23</v>
      </c>
      <c r="D18" s="131" t="s">
        <v>22</v>
      </c>
      <c r="E18" s="131" t="s">
        <v>77</v>
      </c>
      <c r="F18" s="131" t="s">
        <v>13</v>
      </c>
      <c r="G18" s="131" t="s">
        <v>21</v>
      </c>
      <c r="H18" s="131" t="s">
        <v>20</v>
      </c>
      <c r="I18" s="131" t="s">
        <v>19</v>
      </c>
      <c r="J18" s="131" t="s">
        <v>18</v>
      </c>
      <c r="K18" s="131" t="s">
        <v>17</v>
      </c>
      <c r="L18" s="131" t="s">
        <v>16</v>
      </c>
      <c r="M18" s="131" t="s">
        <v>15</v>
      </c>
      <c r="N18" s="131" t="s">
        <v>14</v>
      </c>
    </row>
    <row r="19" spans="1:14" ht="11.25">
      <c r="A19" s="135" t="s">
        <v>5</v>
      </c>
      <c r="B19" s="137"/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7"/>
    </row>
    <row r="20" spans="1:14" ht="11.25">
      <c r="A20" s="24" t="s">
        <v>112</v>
      </c>
      <c r="B20" s="35">
        <f>SUM(C20:N20)</f>
        <v>5</v>
      </c>
      <c r="C20" s="36" t="s">
        <v>1</v>
      </c>
      <c r="D20" s="36" t="s">
        <v>1</v>
      </c>
      <c r="E20" s="36">
        <v>0.2</v>
      </c>
      <c r="F20" s="36" t="s">
        <v>1</v>
      </c>
      <c r="G20" s="36">
        <v>2.1</v>
      </c>
      <c r="H20" s="36" t="s">
        <v>1</v>
      </c>
      <c r="I20" s="36">
        <v>1</v>
      </c>
      <c r="J20" s="36">
        <v>0.4</v>
      </c>
      <c r="K20" s="36">
        <v>0.2</v>
      </c>
      <c r="L20" s="36" t="s">
        <v>1</v>
      </c>
      <c r="M20" s="36" t="s">
        <v>1</v>
      </c>
      <c r="N20" s="29">
        <v>1.1</v>
      </c>
    </row>
    <row r="21" spans="1:14" ht="11.25">
      <c r="A21" s="24" t="s">
        <v>34</v>
      </c>
      <c r="B21" s="35">
        <f>SUM(C21:N21)</f>
        <v>4.229</v>
      </c>
      <c r="C21" s="36" t="s">
        <v>1</v>
      </c>
      <c r="D21" s="36">
        <v>2.768</v>
      </c>
      <c r="E21" s="36">
        <v>0.811</v>
      </c>
      <c r="F21" s="36" t="s">
        <v>1</v>
      </c>
      <c r="G21" s="36">
        <v>0.525</v>
      </c>
      <c r="H21" s="36" t="s">
        <v>1</v>
      </c>
      <c r="I21" s="36">
        <v>0.075</v>
      </c>
      <c r="J21" s="36">
        <v>0.05</v>
      </c>
      <c r="K21" s="36" t="s">
        <v>1</v>
      </c>
      <c r="L21" s="36"/>
      <c r="M21" s="36" t="s">
        <v>1</v>
      </c>
      <c r="N21" s="29"/>
    </row>
    <row r="22" spans="1:14" ht="11.25">
      <c r="A22" s="24" t="s">
        <v>35</v>
      </c>
      <c r="B22" s="35">
        <f>SUM(C22:N22)</f>
        <v>2.625</v>
      </c>
      <c r="C22" s="36">
        <v>2.625</v>
      </c>
      <c r="D22" s="36" t="s">
        <v>1</v>
      </c>
      <c r="E22" s="36" t="s">
        <v>1</v>
      </c>
      <c r="F22" s="36" t="s">
        <v>1</v>
      </c>
      <c r="G22" s="36" t="s">
        <v>1</v>
      </c>
      <c r="H22" s="36" t="s">
        <v>1</v>
      </c>
      <c r="I22" s="36" t="s">
        <v>1</v>
      </c>
      <c r="J22" s="36" t="s">
        <v>1</v>
      </c>
      <c r="K22" s="36" t="s">
        <v>1</v>
      </c>
      <c r="L22" s="36" t="s">
        <v>1</v>
      </c>
      <c r="M22" s="36" t="s">
        <v>1</v>
      </c>
      <c r="N22" s="29" t="s">
        <v>1</v>
      </c>
    </row>
    <row r="23" spans="1:14" ht="11.25">
      <c r="A23" s="44" t="s">
        <v>36</v>
      </c>
      <c r="B23" s="138">
        <f>SUM(C23:N23)</f>
        <v>13.743</v>
      </c>
      <c r="C23" s="47" t="s">
        <v>1</v>
      </c>
      <c r="D23" s="47" t="s">
        <v>1</v>
      </c>
      <c r="E23" s="47">
        <v>10.782</v>
      </c>
      <c r="F23" s="47" t="s">
        <v>1</v>
      </c>
      <c r="G23" s="47" t="s">
        <v>1</v>
      </c>
      <c r="H23" s="47" t="s">
        <v>1</v>
      </c>
      <c r="I23" s="47" t="s">
        <v>1</v>
      </c>
      <c r="J23" s="47" t="s">
        <v>1</v>
      </c>
      <c r="K23" s="47" t="s">
        <v>1</v>
      </c>
      <c r="L23" s="47" t="s">
        <v>1</v>
      </c>
      <c r="M23" s="47" t="s">
        <v>1</v>
      </c>
      <c r="N23" s="45">
        <v>2.9610000000000003</v>
      </c>
    </row>
    <row r="24" spans="1:14" ht="11.25">
      <c r="A24" s="135" t="s">
        <v>6</v>
      </c>
      <c r="B24" s="137"/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7"/>
    </row>
    <row r="25" spans="1:14" ht="11.25">
      <c r="A25" s="24" t="s">
        <v>37</v>
      </c>
      <c r="B25" s="35">
        <f>SUM(C25:N25)</f>
        <v>0.32999999999999996</v>
      </c>
      <c r="C25" s="36" t="s">
        <v>1</v>
      </c>
      <c r="D25" s="36"/>
      <c r="E25" s="36" t="s">
        <v>1</v>
      </c>
      <c r="F25" s="36">
        <v>0.155</v>
      </c>
      <c r="G25" s="36" t="s">
        <v>1</v>
      </c>
      <c r="H25" s="36" t="s">
        <v>1</v>
      </c>
      <c r="I25" s="36" t="s">
        <v>1</v>
      </c>
      <c r="J25" s="36" t="s">
        <v>1</v>
      </c>
      <c r="K25" s="36" t="s">
        <v>1</v>
      </c>
      <c r="L25" s="36" t="s">
        <v>1</v>
      </c>
      <c r="M25" s="36" t="s">
        <v>1</v>
      </c>
      <c r="N25" s="29">
        <v>0.175</v>
      </c>
    </row>
    <row r="26" spans="1:14" ht="11.25">
      <c r="A26" s="44" t="s">
        <v>38</v>
      </c>
      <c r="B26" s="138">
        <f>SUM(C26:N26)</f>
        <v>0.5</v>
      </c>
      <c r="C26" s="47" t="s">
        <v>1</v>
      </c>
      <c r="D26" s="47" t="s">
        <v>1</v>
      </c>
      <c r="E26" s="47" t="s">
        <v>1</v>
      </c>
      <c r="F26" s="47" t="s">
        <v>1</v>
      </c>
      <c r="G26" s="47" t="s">
        <v>1</v>
      </c>
      <c r="H26" s="47" t="s">
        <v>1</v>
      </c>
      <c r="I26" s="47" t="s">
        <v>1</v>
      </c>
      <c r="J26" s="47">
        <v>0.35</v>
      </c>
      <c r="K26" s="47" t="s">
        <v>1</v>
      </c>
      <c r="L26" s="47" t="s">
        <v>1</v>
      </c>
      <c r="M26" s="47" t="s">
        <v>1</v>
      </c>
      <c r="N26" s="45">
        <v>0.15</v>
      </c>
    </row>
    <row r="27" spans="1:14" ht="11.25">
      <c r="A27" s="135" t="s">
        <v>104</v>
      </c>
      <c r="B27" s="137"/>
      <c r="C27" s="125"/>
      <c r="D27" s="125"/>
      <c r="E27" s="125"/>
      <c r="F27" s="125"/>
      <c r="G27" s="125"/>
      <c r="H27" s="125"/>
      <c r="I27" s="125"/>
      <c r="J27" s="125"/>
      <c r="K27" s="125"/>
      <c r="L27" s="125"/>
      <c r="M27" s="125"/>
      <c r="N27" s="127"/>
    </row>
    <row r="28" spans="1:14" ht="11.25">
      <c r="A28" s="24" t="s">
        <v>39</v>
      </c>
      <c r="B28" s="35">
        <f aca="true" t="shared" si="2" ref="B28:B34">SUM(C28:N28)</f>
        <v>1.6549999999999998</v>
      </c>
      <c r="C28" s="36" t="s">
        <v>1</v>
      </c>
      <c r="D28" s="36" t="s">
        <v>1</v>
      </c>
      <c r="E28" s="36">
        <v>0.45</v>
      </c>
      <c r="F28" s="36">
        <v>0.18</v>
      </c>
      <c r="G28" s="36">
        <v>0.75</v>
      </c>
      <c r="H28" s="36" t="s">
        <v>1</v>
      </c>
      <c r="I28" s="36" t="s">
        <v>1</v>
      </c>
      <c r="J28" s="36" t="s">
        <v>1</v>
      </c>
      <c r="K28" s="36">
        <v>0.275</v>
      </c>
      <c r="L28" s="36" t="s">
        <v>1</v>
      </c>
      <c r="M28" s="36" t="s">
        <v>1</v>
      </c>
      <c r="N28" s="29" t="s">
        <v>1</v>
      </c>
    </row>
    <row r="29" spans="1:14" ht="11.25">
      <c r="A29" s="24" t="s">
        <v>103</v>
      </c>
      <c r="B29" s="35">
        <f t="shared" si="2"/>
        <v>6.705</v>
      </c>
      <c r="C29" s="36" t="s">
        <v>1</v>
      </c>
      <c r="D29" s="36" t="s">
        <v>1</v>
      </c>
      <c r="E29" s="36" t="s">
        <v>1</v>
      </c>
      <c r="F29" s="36" t="s">
        <v>1</v>
      </c>
      <c r="G29" s="36">
        <v>4.85</v>
      </c>
      <c r="H29" s="36">
        <v>0.355</v>
      </c>
      <c r="I29" s="36" t="s">
        <v>1</v>
      </c>
      <c r="J29" s="36">
        <v>1.5</v>
      </c>
      <c r="K29" s="36" t="s">
        <v>1</v>
      </c>
      <c r="L29" s="36" t="s">
        <v>1</v>
      </c>
      <c r="M29" s="36" t="s">
        <v>1</v>
      </c>
      <c r="N29" s="29" t="s">
        <v>1</v>
      </c>
    </row>
    <row r="30" spans="1:14" ht="11.25">
      <c r="A30" s="24" t="s">
        <v>40</v>
      </c>
      <c r="B30" s="35">
        <f t="shared" si="2"/>
        <v>6.425000000000001</v>
      </c>
      <c r="C30" s="36"/>
      <c r="D30" s="36"/>
      <c r="E30" s="36">
        <v>0.6</v>
      </c>
      <c r="F30" s="36"/>
      <c r="G30" s="36">
        <v>0.3</v>
      </c>
      <c r="H30" s="36"/>
      <c r="I30" s="36"/>
      <c r="J30" s="36">
        <v>5.5</v>
      </c>
      <c r="K30" s="36">
        <v>0.025</v>
      </c>
      <c r="L30" s="36"/>
      <c r="M30" s="36"/>
      <c r="N30" s="29"/>
    </row>
    <row r="31" spans="1:14" ht="11.25">
      <c r="A31" s="24" t="s">
        <v>41</v>
      </c>
      <c r="B31" s="35">
        <f t="shared" si="2"/>
        <v>51.813</v>
      </c>
      <c r="C31" s="36" t="s">
        <v>1</v>
      </c>
      <c r="D31" s="36">
        <v>0.45</v>
      </c>
      <c r="E31" s="36">
        <v>0.2</v>
      </c>
      <c r="F31" s="36">
        <v>4.612</v>
      </c>
      <c r="G31" s="36">
        <v>3.7</v>
      </c>
      <c r="H31" s="36">
        <v>1.045</v>
      </c>
      <c r="I31" s="36">
        <v>0.65</v>
      </c>
      <c r="J31" s="36">
        <v>37.076</v>
      </c>
      <c r="K31" s="36">
        <v>1.8</v>
      </c>
      <c r="L31" s="36">
        <v>0.93</v>
      </c>
      <c r="M31" s="36">
        <v>0.95</v>
      </c>
      <c r="N31" s="29">
        <v>0.4</v>
      </c>
    </row>
    <row r="32" spans="1:14" ht="11.25">
      <c r="A32" s="24" t="s">
        <v>42</v>
      </c>
      <c r="B32" s="35">
        <f t="shared" si="2"/>
        <v>8.068999999999999</v>
      </c>
      <c r="C32" s="36" t="s">
        <v>1</v>
      </c>
      <c r="D32" s="36" t="s">
        <v>1</v>
      </c>
      <c r="E32" s="36">
        <v>1.369</v>
      </c>
      <c r="F32" s="36" t="s">
        <v>1</v>
      </c>
      <c r="G32" s="36">
        <v>1.7</v>
      </c>
      <c r="H32" s="36" t="s">
        <v>1</v>
      </c>
      <c r="I32" s="36"/>
      <c r="J32" s="36">
        <v>5</v>
      </c>
      <c r="K32" s="36" t="s">
        <v>1</v>
      </c>
      <c r="L32" s="36" t="s">
        <v>1</v>
      </c>
      <c r="M32" s="36" t="s">
        <v>1</v>
      </c>
      <c r="N32" s="29" t="s">
        <v>1</v>
      </c>
    </row>
    <row r="33" spans="1:14" ht="11.25">
      <c r="A33" s="24" t="s">
        <v>43</v>
      </c>
      <c r="B33" s="35">
        <f>SUM(C33:N33)</f>
        <v>2.025</v>
      </c>
      <c r="C33" s="36" t="s">
        <v>1</v>
      </c>
      <c r="D33" s="36" t="s">
        <v>1</v>
      </c>
      <c r="E33" s="36">
        <v>2.025</v>
      </c>
      <c r="F33" s="36"/>
      <c r="G33" s="36"/>
      <c r="H33" s="36"/>
      <c r="I33" s="36"/>
      <c r="J33" s="36"/>
      <c r="K33" s="36" t="s">
        <v>1</v>
      </c>
      <c r="L33" s="36" t="s">
        <v>1</v>
      </c>
      <c r="M33" s="36" t="s">
        <v>1</v>
      </c>
      <c r="N33" s="29" t="s">
        <v>1</v>
      </c>
    </row>
    <row r="34" spans="1:14" ht="11.25">
      <c r="A34" s="44" t="s">
        <v>105</v>
      </c>
      <c r="B34" s="138">
        <f t="shared" si="2"/>
        <v>1.245</v>
      </c>
      <c r="C34" s="47">
        <v>1.245</v>
      </c>
      <c r="D34" s="47" t="s">
        <v>1</v>
      </c>
      <c r="E34" s="47"/>
      <c r="F34" s="47" t="s">
        <v>1</v>
      </c>
      <c r="G34" s="47" t="s">
        <v>1</v>
      </c>
      <c r="H34" s="47" t="s">
        <v>1</v>
      </c>
      <c r="I34" s="47" t="s">
        <v>1</v>
      </c>
      <c r="J34" s="47" t="s">
        <v>1</v>
      </c>
      <c r="K34" s="47" t="s">
        <v>1</v>
      </c>
      <c r="L34" s="47" t="s">
        <v>1</v>
      </c>
      <c r="M34" s="47" t="s">
        <v>1</v>
      </c>
      <c r="N34" s="45" t="s">
        <v>1</v>
      </c>
    </row>
    <row r="35" spans="1:14" ht="11.25">
      <c r="A35" s="135" t="s">
        <v>95</v>
      </c>
      <c r="B35" s="137"/>
      <c r="C35" s="125"/>
      <c r="D35" s="125"/>
      <c r="E35" s="125"/>
      <c r="F35" s="125"/>
      <c r="G35" s="125"/>
      <c r="H35" s="125"/>
      <c r="I35" s="125"/>
      <c r="J35" s="125"/>
      <c r="K35" s="125"/>
      <c r="L35" s="125"/>
      <c r="M35" s="125"/>
      <c r="N35" s="127"/>
    </row>
    <row r="36" spans="1:14" ht="11.25">
      <c r="A36" s="24" t="s">
        <v>44</v>
      </c>
      <c r="B36" s="35">
        <f aca="true" t="shared" si="3" ref="B36:B41">SUM(C36:N36)</f>
        <v>0.1</v>
      </c>
      <c r="C36" s="36" t="s">
        <v>1</v>
      </c>
      <c r="D36" s="36" t="s">
        <v>1</v>
      </c>
      <c r="E36" s="36" t="s">
        <v>1</v>
      </c>
      <c r="F36" s="36">
        <v>0.025</v>
      </c>
      <c r="G36" s="36" t="s">
        <v>1</v>
      </c>
      <c r="H36" s="36" t="s">
        <v>1</v>
      </c>
      <c r="I36" s="36" t="s">
        <v>1</v>
      </c>
      <c r="J36" s="36">
        <v>0.025</v>
      </c>
      <c r="K36" s="36">
        <v>0.05</v>
      </c>
      <c r="L36" s="36" t="s">
        <v>1</v>
      </c>
      <c r="M36" s="36" t="s">
        <v>1</v>
      </c>
      <c r="N36" s="29" t="s">
        <v>1</v>
      </c>
    </row>
    <row r="37" spans="1:14" ht="11.25">
      <c r="A37" s="24" t="s">
        <v>45</v>
      </c>
      <c r="B37" s="35">
        <f t="shared" si="3"/>
        <v>15.177000000000001</v>
      </c>
      <c r="C37" s="36">
        <f>0.041+0.105</f>
        <v>0.146</v>
      </c>
      <c r="D37" s="36">
        <v>0.56</v>
      </c>
      <c r="E37" s="36">
        <v>1.541</v>
      </c>
      <c r="F37" s="36">
        <v>0.955</v>
      </c>
      <c r="G37" s="36">
        <v>1.88</v>
      </c>
      <c r="H37" s="36">
        <f>0.1+1.275</f>
        <v>1.375</v>
      </c>
      <c r="I37" s="36">
        <v>0.775</v>
      </c>
      <c r="J37" s="36">
        <v>1.275</v>
      </c>
      <c r="K37" s="36">
        <v>2.15</v>
      </c>
      <c r="L37" s="36">
        <f>1.525+0.08</f>
        <v>1.605</v>
      </c>
      <c r="M37" s="36">
        <v>0.55</v>
      </c>
      <c r="N37" s="29">
        <v>2.365</v>
      </c>
    </row>
    <row r="38" spans="1:14" ht="11.25">
      <c r="A38" s="24" t="s">
        <v>46</v>
      </c>
      <c r="B38" s="35">
        <f t="shared" si="3"/>
        <v>5.8100000000000005</v>
      </c>
      <c r="C38" s="36">
        <v>0.895</v>
      </c>
      <c r="D38" s="36">
        <v>0.75</v>
      </c>
      <c r="E38" s="36" t="s">
        <v>1</v>
      </c>
      <c r="F38" s="36">
        <v>0.45</v>
      </c>
      <c r="G38" s="36">
        <v>1.065</v>
      </c>
      <c r="H38" s="36">
        <v>0.4</v>
      </c>
      <c r="I38" s="36">
        <v>0.325</v>
      </c>
      <c r="J38" s="36">
        <v>0.3</v>
      </c>
      <c r="K38" s="36">
        <v>0.275</v>
      </c>
      <c r="L38" s="36">
        <v>0.3</v>
      </c>
      <c r="M38" s="36">
        <v>0.6</v>
      </c>
      <c r="N38" s="29">
        <v>0.45</v>
      </c>
    </row>
    <row r="39" spans="1:14" ht="11.25">
      <c r="A39" s="24" t="s">
        <v>106</v>
      </c>
      <c r="B39" s="35">
        <f t="shared" si="3"/>
        <v>0.875</v>
      </c>
      <c r="C39" s="36" t="s">
        <v>1</v>
      </c>
      <c r="D39" s="36" t="s">
        <v>1</v>
      </c>
      <c r="E39" s="36">
        <v>0.02</v>
      </c>
      <c r="F39" s="36">
        <v>0.05</v>
      </c>
      <c r="G39" s="36">
        <v>0.025</v>
      </c>
      <c r="H39" s="36">
        <v>0.15</v>
      </c>
      <c r="I39" s="36">
        <v>0.05</v>
      </c>
      <c r="J39" s="36">
        <v>0.2</v>
      </c>
      <c r="K39" s="36">
        <v>0.075</v>
      </c>
      <c r="L39" s="36">
        <v>0.075</v>
      </c>
      <c r="M39" s="36">
        <v>0.05</v>
      </c>
      <c r="N39" s="29">
        <v>0.18</v>
      </c>
    </row>
    <row r="40" spans="1:14" ht="11.25">
      <c r="A40" s="44" t="s">
        <v>47</v>
      </c>
      <c r="B40" s="138">
        <f t="shared" si="3"/>
        <v>1.6</v>
      </c>
      <c r="C40" s="47">
        <v>1.6</v>
      </c>
      <c r="D40" s="47" t="s">
        <v>1</v>
      </c>
      <c r="E40" s="47" t="s">
        <v>1</v>
      </c>
      <c r="F40" s="47" t="s">
        <v>1</v>
      </c>
      <c r="G40" s="47" t="s">
        <v>1</v>
      </c>
      <c r="H40" s="47" t="s">
        <v>1</v>
      </c>
      <c r="I40" s="47" t="s">
        <v>1</v>
      </c>
      <c r="J40" s="47" t="s">
        <v>1</v>
      </c>
      <c r="K40" s="47" t="s">
        <v>1</v>
      </c>
      <c r="L40" s="47" t="s">
        <v>1</v>
      </c>
      <c r="M40" s="47" t="s">
        <v>1</v>
      </c>
      <c r="N40" s="45" t="s">
        <v>1</v>
      </c>
    </row>
    <row r="41" spans="1:14" ht="11.25">
      <c r="A41" s="136" t="s">
        <v>60</v>
      </c>
      <c r="B41" s="139">
        <f t="shared" si="3"/>
        <v>127.92599999999999</v>
      </c>
      <c r="C41" s="126">
        <f aca="true" t="shared" si="4" ref="C41:N41">SUM(C19:C40)</f>
        <v>6.510999999999999</v>
      </c>
      <c r="D41" s="126">
        <f t="shared" si="4"/>
        <v>4.5280000000000005</v>
      </c>
      <c r="E41" s="126">
        <f t="shared" si="4"/>
        <v>17.997999999999998</v>
      </c>
      <c r="F41" s="126">
        <f t="shared" si="4"/>
        <v>6.4270000000000005</v>
      </c>
      <c r="G41" s="126">
        <f t="shared" si="4"/>
        <v>16.895</v>
      </c>
      <c r="H41" s="126">
        <f t="shared" si="4"/>
        <v>3.3249999999999997</v>
      </c>
      <c r="I41" s="126">
        <f t="shared" si="4"/>
        <v>2.875</v>
      </c>
      <c r="J41" s="126">
        <f t="shared" si="4"/>
        <v>51.675999999999995</v>
      </c>
      <c r="K41" s="126">
        <f t="shared" si="4"/>
        <v>4.8500000000000005</v>
      </c>
      <c r="L41" s="126">
        <f t="shared" si="4"/>
        <v>2.91</v>
      </c>
      <c r="M41" s="126">
        <f t="shared" si="4"/>
        <v>2.15</v>
      </c>
      <c r="N41" s="128">
        <f t="shared" si="4"/>
        <v>7.781000000000001</v>
      </c>
    </row>
    <row r="42" spans="1:14" ht="11.25">
      <c r="A42" s="140"/>
      <c r="B42" s="141"/>
      <c r="C42" s="142"/>
      <c r="D42" s="142"/>
      <c r="E42" s="142"/>
      <c r="F42" s="142"/>
      <c r="G42" s="142"/>
      <c r="H42" s="142"/>
      <c r="I42" s="142"/>
      <c r="J42" s="142"/>
      <c r="K42" s="142"/>
      <c r="L42" s="142"/>
      <c r="M42" s="142"/>
      <c r="N42" s="142"/>
    </row>
    <row r="43" spans="1:14" ht="11.25">
      <c r="A43" s="143" t="s">
        <v>28</v>
      </c>
      <c r="B43" s="134" t="s">
        <v>7</v>
      </c>
      <c r="C43" s="131" t="s">
        <v>23</v>
      </c>
      <c r="D43" s="131" t="s">
        <v>22</v>
      </c>
      <c r="E43" s="131" t="s">
        <v>77</v>
      </c>
      <c r="F43" s="131" t="s">
        <v>13</v>
      </c>
      <c r="G43" s="131" t="s">
        <v>21</v>
      </c>
      <c r="H43" s="131" t="s">
        <v>20</v>
      </c>
      <c r="I43" s="131" t="s">
        <v>19</v>
      </c>
      <c r="J43" s="131" t="s">
        <v>18</v>
      </c>
      <c r="K43" s="131" t="s">
        <v>17</v>
      </c>
      <c r="L43" s="131" t="s">
        <v>16</v>
      </c>
      <c r="M43" s="131" t="s">
        <v>15</v>
      </c>
      <c r="N43" s="131" t="s">
        <v>14</v>
      </c>
    </row>
    <row r="44" spans="1:14" ht="11.25">
      <c r="A44" s="144" t="s">
        <v>71</v>
      </c>
      <c r="B44" s="145">
        <f aca="true" t="shared" si="5" ref="B44:B58">SUM(C44:N44)</f>
        <v>0.7000000000000001</v>
      </c>
      <c r="C44" s="125" t="s">
        <v>1</v>
      </c>
      <c r="D44" s="146"/>
      <c r="E44" s="125" t="s">
        <v>1</v>
      </c>
      <c r="F44" s="125">
        <v>0.05</v>
      </c>
      <c r="G44" s="125">
        <v>0.15</v>
      </c>
      <c r="H44" s="125">
        <v>0.075</v>
      </c>
      <c r="I44" s="125">
        <v>0.05</v>
      </c>
      <c r="J44" s="125"/>
      <c r="K44" s="125">
        <v>0.225</v>
      </c>
      <c r="L44" s="125">
        <v>0.1</v>
      </c>
      <c r="M44" s="125" t="s">
        <v>1</v>
      </c>
      <c r="N44" s="127">
        <v>0.05</v>
      </c>
    </row>
    <row r="45" spans="1:14" ht="11.25">
      <c r="A45" s="49" t="s">
        <v>62</v>
      </c>
      <c r="B45" s="35">
        <f t="shared" si="5"/>
        <v>0.1</v>
      </c>
      <c r="C45" s="36" t="s">
        <v>1</v>
      </c>
      <c r="D45" s="147"/>
      <c r="E45" s="36" t="s">
        <v>1</v>
      </c>
      <c r="F45" s="36" t="s">
        <v>1</v>
      </c>
      <c r="G45" s="36" t="s">
        <v>1</v>
      </c>
      <c r="H45" s="36" t="s">
        <v>1</v>
      </c>
      <c r="I45" s="36" t="s">
        <v>1</v>
      </c>
      <c r="J45" s="36"/>
      <c r="K45" s="36" t="s">
        <v>1</v>
      </c>
      <c r="L45" s="36" t="s">
        <v>1</v>
      </c>
      <c r="M45" s="36" t="s">
        <v>1</v>
      </c>
      <c r="N45" s="29">
        <v>0.1</v>
      </c>
    </row>
    <row r="46" spans="1:14" ht="11.25">
      <c r="A46" s="49" t="s">
        <v>69</v>
      </c>
      <c r="B46" s="35">
        <f t="shared" si="5"/>
        <v>6.495</v>
      </c>
      <c r="C46" s="36" t="s">
        <v>1</v>
      </c>
      <c r="D46" s="147"/>
      <c r="E46" s="36">
        <v>1.2</v>
      </c>
      <c r="F46" s="36">
        <v>0.27</v>
      </c>
      <c r="G46" s="36" t="s">
        <v>1</v>
      </c>
      <c r="H46" s="36">
        <v>0.275</v>
      </c>
      <c r="I46" s="36">
        <v>0.35</v>
      </c>
      <c r="J46" s="36"/>
      <c r="K46" s="36">
        <v>0.4</v>
      </c>
      <c r="L46" s="36">
        <v>3.5</v>
      </c>
      <c r="M46" s="36" t="s">
        <v>1</v>
      </c>
      <c r="N46" s="29">
        <v>0.5</v>
      </c>
    </row>
    <row r="47" spans="1:14" ht="11.25">
      <c r="A47" s="49" t="s">
        <v>72</v>
      </c>
      <c r="B47" s="35">
        <f t="shared" si="5"/>
        <v>0.3</v>
      </c>
      <c r="C47" s="36" t="s">
        <v>1</v>
      </c>
      <c r="D47" s="147"/>
      <c r="E47" s="36">
        <v>0.3</v>
      </c>
      <c r="F47" s="36" t="s">
        <v>1</v>
      </c>
      <c r="G47" s="36" t="s">
        <v>1</v>
      </c>
      <c r="H47" s="36" t="s">
        <v>1</v>
      </c>
      <c r="I47" s="36" t="s">
        <v>1</v>
      </c>
      <c r="J47" s="36"/>
      <c r="K47" s="36" t="s">
        <v>1</v>
      </c>
      <c r="L47" s="36" t="s">
        <v>1</v>
      </c>
      <c r="M47" s="36" t="s">
        <v>1</v>
      </c>
      <c r="N47" s="29" t="s">
        <v>1</v>
      </c>
    </row>
    <row r="48" spans="1:14" ht="11.25">
      <c r="A48" s="49" t="s">
        <v>65</v>
      </c>
      <c r="B48" s="35">
        <f t="shared" si="5"/>
        <v>0.25</v>
      </c>
      <c r="C48" s="36" t="s">
        <v>1</v>
      </c>
      <c r="D48" s="147"/>
      <c r="E48" s="36">
        <v>0.25</v>
      </c>
      <c r="F48" s="36" t="s">
        <v>1</v>
      </c>
      <c r="G48" s="36" t="s">
        <v>1</v>
      </c>
      <c r="H48" s="36" t="s">
        <v>1</v>
      </c>
      <c r="I48" s="36" t="s">
        <v>1</v>
      </c>
      <c r="J48" s="36"/>
      <c r="K48" s="36" t="s">
        <v>1</v>
      </c>
      <c r="L48" s="36" t="s">
        <v>1</v>
      </c>
      <c r="M48" s="36" t="s">
        <v>1</v>
      </c>
      <c r="N48" s="29" t="s">
        <v>1</v>
      </c>
    </row>
    <row r="49" spans="1:14" ht="11.25">
      <c r="A49" s="49" t="s">
        <v>68</v>
      </c>
      <c r="B49" s="35">
        <f t="shared" si="5"/>
        <v>0.178</v>
      </c>
      <c r="C49" s="36" t="s">
        <v>1</v>
      </c>
      <c r="D49" s="147"/>
      <c r="E49" s="36">
        <v>0.178</v>
      </c>
      <c r="F49" s="36" t="s">
        <v>1</v>
      </c>
      <c r="G49" s="36" t="s">
        <v>1</v>
      </c>
      <c r="H49" s="36" t="s">
        <v>1</v>
      </c>
      <c r="I49" s="36" t="s">
        <v>1</v>
      </c>
      <c r="J49" s="36"/>
      <c r="K49" s="36" t="s">
        <v>1</v>
      </c>
      <c r="L49" s="36" t="s">
        <v>1</v>
      </c>
      <c r="M49" s="36" t="s">
        <v>1</v>
      </c>
      <c r="N49" s="29" t="s">
        <v>1</v>
      </c>
    </row>
    <row r="50" spans="1:14" ht="11.25">
      <c r="A50" s="49" t="s">
        <v>70</v>
      </c>
      <c r="B50" s="35">
        <f t="shared" si="5"/>
        <v>0.25</v>
      </c>
      <c r="C50" s="36" t="s">
        <v>1</v>
      </c>
      <c r="D50" s="147"/>
      <c r="E50" s="36">
        <v>0.25</v>
      </c>
      <c r="F50" s="36" t="s">
        <v>1</v>
      </c>
      <c r="G50" s="36" t="s">
        <v>1</v>
      </c>
      <c r="H50" s="36" t="s">
        <v>1</v>
      </c>
      <c r="I50" s="36" t="s">
        <v>1</v>
      </c>
      <c r="J50" s="36"/>
      <c r="K50" s="36" t="s">
        <v>1</v>
      </c>
      <c r="L50" s="36" t="s">
        <v>1</v>
      </c>
      <c r="M50" s="36" t="s">
        <v>1</v>
      </c>
      <c r="N50" s="29" t="s">
        <v>1</v>
      </c>
    </row>
    <row r="51" spans="1:14" ht="11.25">
      <c r="A51" s="49" t="s">
        <v>73</v>
      </c>
      <c r="B51" s="35">
        <f t="shared" si="5"/>
        <v>6</v>
      </c>
      <c r="C51" s="36" t="s">
        <v>1</v>
      </c>
      <c r="D51" s="147"/>
      <c r="E51" s="36">
        <v>4</v>
      </c>
      <c r="F51" s="36" t="s">
        <v>1</v>
      </c>
      <c r="G51" s="36" t="s">
        <v>1</v>
      </c>
      <c r="H51" s="36" t="s">
        <v>1</v>
      </c>
      <c r="I51" s="36" t="s">
        <v>1</v>
      </c>
      <c r="J51" s="36"/>
      <c r="K51" s="36" t="s">
        <v>1</v>
      </c>
      <c r="L51" s="36" t="s">
        <v>1</v>
      </c>
      <c r="M51" s="36" t="s">
        <v>1</v>
      </c>
      <c r="N51" s="29">
        <v>2</v>
      </c>
    </row>
    <row r="52" spans="1:14" ht="11.25">
      <c r="A52" s="49" t="s">
        <v>67</v>
      </c>
      <c r="B52" s="35">
        <f>SUM(C52:N52)</f>
        <v>0.75</v>
      </c>
      <c r="C52" s="36" t="s">
        <v>1</v>
      </c>
      <c r="D52" s="147"/>
      <c r="E52" s="36" t="s">
        <v>1</v>
      </c>
      <c r="F52" s="36" t="s">
        <v>1</v>
      </c>
      <c r="G52" s="36" t="s">
        <v>1</v>
      </c>
      <c r="H52" s="36">
        <v>0.65</v>
      </c>
      <c r="I52" s="36" t="s">
        <v>1</v>
      </c>
      <c r="J52" s="36"/>
      <c r="K52" s="36" t="s">
        <v>1</v>
      </c>
      <c r="L52" s="36">
        <v>0.1</v>
      </c>
      <c r="M52" s="36" t="s">
        <v>1</v>
      </c>
      <c r="N52" s="29" t="s">
        <v>1</v>
      </c>
    </row>
    <row r="53" spans="1:14" ht="11.25">
      <c r="A53" s="49" t="s">
        <v>66</v>
      </c>
      <c r="B53" s="35">
        <f t="shared" si="5"/>
        <v>1.715</v>
      </c>
      <c r="C53" s="36" t="s">
        <v>1</v>
      </c>
      <c r="D53" s="147"/>
      <c r="E53" s="36" t="s">
        <v>1</v>
      </c>
      <c r="F53" s="36" t="s">
        <v>1</v>
      </c>
      <c r="G53" s="36" t="s">
        <v>1</v>
      </c>
      <c r="H53" s="36" t="s">
        <v>1</v>
      </c>
      <c r="I53" s="36" t="s">
        <v>1</v>
      </c>
      <c r="J53" s="36"/>
      <c r="K53" s="36" t="s">
        <v>1</v>
      </c>
      <c r="L53" s="36" t="s">
        <v>1</v>
      </c>
      <c r="M53" s="36" t="s">
        <v>1</v>
      </c>
      <c r="N53" s="29">
        <v>1.715</v>
      </c>
    </row>
    <row r="54" spans="1:14" ht="11.25">
      <c r="A54" s="49" t="s">
        <v>63</v>
      </c>
      <c r="B54" s="35">
        <f t="shared" si="5"/>
        <v>1.2750000000000001</v>
      </c>
      <c r="C54" s="36" t="s">
        <v>1</v>
      </c>
      <c r="D54" s="147"/>
      <c r="E54" s="36">
        <v>1.225</v>
      </c>
      <c r="F54" s="36" t="s">
        <v>1</v>
      </c>
      <c r="G54" s="36" t="s">
        <v>1</v>
      </c>
      <c r="H54" s="36" t="s">
        <v>1</v>
      </c>
      <c r="I54" s="36" t="s">
        <v>1</v>
      </c>
      <c r="J54" s="36"/>
      <c r="K54" s="36" t="s">
        <v>1</v>
      </c>
      <c r="L54" s="36">
        <v>0.05</v>
      </c>
      <c r="M54" s="36" t="s">
        <v>1</v>
      </c>
      <c r="N54" s="29" t="s">
        <v>1</v>
      </c>
    </row>
    <row r="55" spans="1:14" ht="11.25">
      <c r="A55" s="49" t="s">
        <v>64</v>
      </c>
      <c r="B55" s="35">
        <f t="shared" si="5"/>
        <v>3.8</v>
      </c>
      <c r="C55" s="36" t="s">
        <v>1</v>
      </c>
      <c r="D55" s="147"/>
      <c r="E55" s="36">
        <v>3.5</v>
      </c>
      <c r="F55" s="36">
        <v>0.3</v>
      </c>
      <c r="G55" s="36" t="s">
        <v>1</v>
      </c>
      <c r="H55" s="36" t="s">
        <v>1</v>
      </c>
      <c r="I55" s="36" t="s">
        <v>1</v>
      </c>
      <c r="J55" s="36"/>
      <c r="K55" s="36" t="s">
        <v>1</v>
      </c>
      <c r="L55" s="36" t="s">
        <v>1</v>
      </c>
      <c r="M55" s="36" t="s">
        <v>1</v>
      </c>
      <c r="N55" s="29" t="s">
        <v>1</v>
      </c>
    </row>
    <row r="56" spans="1:14" ht="11.25">
      <c r="A56" s="49" t="s">
        <v>87</v>
      </c>
      <c r="B56" s="35">
        <f>SUM(D56:N56)</f>
        <v>1.987</v>
      </c>
      <c r="D56" s="147"/>
      <c r="F56" s="36" t="s">
        <v>1</v>
      </c>
      <c r="G56" s="36" t="s">
        <v>1</v>
      </c>
      <c r="H56" s="36">
        <v>1.987</v>
      </c>
      <c r="I56" s="36" t="s">
        <v>1</v>
      </c>
      <c r="J56" s="36"/>
      <c r="K56" s="36" t="s">
        <v>1</v>
      </c>
      <c r="L56" s="36" t="s">
        <v>1</v>
      </c>
      <c r="M56" s="36" t="s">
        <v>1</v>
      </c>
      <c r="N56" s="29" t="s">
        <v>1</v>
      </c>
    </row>
    <row r="57" spans="1:14" ht="11.25">
      <c r="A57" s="49" t="s">
        <v>109</v>
      </c>
      <c r="B57" s="35">
        <f>SUM(C57:N57)</f>
        <v>8.65</v>
      </c>
      <c r="C57" s="36" t="s">
        <v>1</v>
      </c>
      <c r="D57" s="147"/>
      <c r="E57" s="36">
        <v>1.425</v>
      </c>
      <c r="F57" s="36" t="s">
        <v>1</v>
      </c>
      <c r="G57" s="36">
        <v>0.95</v>
      </c>
      <c r="H57" s="36">
        <v>1</v>
      </c>
      <c r="I57" s="36">
        <v>0.75</v>
      </c>
      <c r="J57" s="36"/>
      <c r="K57" s="36">
        <v>0.475</v>
      </c>
      <c r="L57" s="36">
        <v>0.75</v>
      </c>
      <c r="M57" s="36">
        <v>0.95</v>
      </c>
      <c r="N57" s="29">
        <v>2.35</v>
      </c>
    </row>
    <row r="58" spans="1:14" ht="11.25">
      <c r="A58" s="148" t="s">
        <v>110</v>
      </c>
      <c r="B58" s="138">
        <f t="shared" si="5"/>
        <v>0.6</v>
      </c>
      <c r="C58" s="47" t="s">
        <v>1</v>
      </c>
      <c r="D58" s="149"/>
      <c r="E58" s="47" t="s">
        <v>1</v>
      </c>
      <c r="F58" s="47" t="s">
        <v>1</v>
      </c>
      <c r="G58" s="47">
        <v>0.6</v>
      </c>
      <c r="H58" s="47" t="s">
        <v>1</v>
      </c>
      <c r="I58" s="47" t="s">
        <v>1</v>
      </c>
      <c r="J58" s="47"/>
      <c r="K58" s="47" t="s">
        <v>1</v>
      </c>
      <c r="L58" s="47" t="s">
        <v>1</v>
      </c>
      <c r="M58" s="47" t="s">
        <v>1</v>
      </c>
      <c r="N58" s="45" t="s">
        <v>1</v>
      </c>
    </row>
    <row r="59" spans="1:14" ht="12" customHeight="1">
      <c r="A59" s="150" t="s">
        <v>61</v>
      </c>
      <c r="B59" s="139">
        <f>SUM(C59:N59)</f>
        <v>33.05</v>
      </c>
      <c r="C59" s="151">
        <f aca="true" t="shared" si="6" ref="C59:N59">SUM(C44:C58)</f>
        <v>0</v>
      </c>
      <c r="D59" s="151">
        <f t="shared" si="6"/>
        <v>0</v>
      </c>
      <c r="E59" s="151">
        <f t="shared" si="6"/>
        <v>12.328000000000001</v>
      </c>
      <c r="F59" s="151">
        <f t="shared" si="6"/>
        <v>0.62</v>
      </c>
      <c r="G59" s="151">
        <f t="shared" si="6"/>
        <v>1.6999999999999997</v>
      </c>
      <c r="H59" s="151">
        <f t="shared" si="6"/>
        <v>3.987</v>
      </c>
      <c r="I59" s="151">
        <f t="shared" si="6"/>
        <v>1.15</v>
      </c>
      <c r="J59" s="151">
        <f t="shared" si="6"/>
        <v>0</v>
      </c>
      <c r="K59" s="151">
        <f t="shared" si="6"/>
        <v>1.1</v>
      </c>
      <c r="L59" s="151">
        <f t="shared" si="6"/>
        <v>4.5</v>
      </c>
      <c r="M59" s="151">
        <f t="shared" si="6"/>
        <v>0.95</v>
      </c>
      <c r="N59" s="152">
        <f t="shared" si="6"/>
        <v>6.715</v>
      </c>
    </row>
    <row r="60" spans="2:14" ht="11.25">
      <c r="B60" s="5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</row>
    <row r="61" spans="1:14" ht="10.5" customHeight="1">
      <c r="A61" s="13" t="s">
        <v>57</v>
      </c>
      <c r="B61" s="53" t="s">
        <v>7</v>
      </c>
      <c r="C61" s="46" t="s">
        <v>23</v>
      </c>
      <c r="D61" s="46" t="s">
        <v>22</v>
      </c>
      <c r="E61" s="46" t="s">
        <v>77</v>
      </c>
      <c r="F61" s="46" t="s">
        <v>13</v>
      </c>
      <c r="G61" s="46" t="s">
        <v>21</v>
      </c>
      <c r="H61" s="46" t="s">
        <v>20</v>
      </c>
      <c r="I61" s="46" t="s">
        <v>19</v>
      </c>
      <c r="J61" s="46" t="s">
        <v>18</v>
      </c>
      <c r="K61" s="46" t="s">
        <v>17</v>
      </c>
      <c r="L61" s="46" t="s">
        <v>16</v>
      </c>
      <c r="M61" s="46" t="s">
        <v>15</v>
      </c>
      <c r="N61" s="15" t="s">
        <v>14</v>
      </c>
    </row>
    <row r="62" spans="1:14" ht="11.25" customHeight="1">
      <c r="A62" s="14" t="s">
        <v>58</v>
      </c>
      <c r="B62" s="54">
        <f aca="true" t="shared" si="7" ref="B62:N62">B59+B41+B16</f>
        <v>521.587</v>
      </c>
      <c r="C62" s="55">
        <f t="shared" si="7"/>
        <v>9.006</v>
      </c>
      <c r="D62" s="55">
        <f t="shared" si="7"/>
        <v>4.968000000000001</v>
      </c>
      <c r="E62" s="55">
        <f t="shared" si="7"/>
        <v>53.626</v>
      </c>
      <c r="F62" s="55">
        <f t="shared" si="7"/>
        <v>28.5</v>
      </c>
      <c r="G62" s="55">
        <f t="shared" si="7"/>
        <v>50</v>
      </c>
      <c r="H62" s="55">
        <f t="shared" si="7"/>
        <v>29.986999999999995</v>
      </c>
      <c r="I62" s="55">
        <f t="shared" si="7"/>
        <v>30</v>
      </c>
      <c r="J62" s="55">
        <f t="shared" si="7"/>
        <v>85</v>
      </c>
      <c r="K62" s="55">
        <f t="shared" si="7"/>
        <v>50</v>
      </c>
      <c r="L62" s="55">
        <f t="shared" si="7"/>
        <v>40</v>
      </c>
      <c r="M62" s="55">
        <f t="shared" si="7"/>
        <v>30.5</v>
      </c>
      <c r="N62" s="16">
        <f t="shared" si="7"/>
        <v>110</v>
      </c>
    </row>
    <row r="63" ht="11.25">
      <c r="B63" s="153"/>
    </row>
  </sheetData>
  <mergeCells count="2">
    <mergeCell ref="A1:N1"/>
    <mergeCell ref="A2:N2"/>
  </mergeCells>
  <printOptions verticalCentered="1"/>
  <pageMargins left="0.75" right="0.25" top="0.5" bottom="0.5" header="0.5" footer="0.5"/>
  <pageSetup horizontalDpi="600" verticalDpi="600" orientation="portrait" scale="1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4"/>
  <sheetViews>
    <sheetView zoomScale="125" zoomScaleNormal="125" zoomScaleSheetLayoutView="75" workbookViewId="0" topLeftCell="A39">
      <selection activeCell="G64" sqref="G64"/>
    </sheetView>
  </sheetViews>
  <sheetFormatPr defaultColWidth="9.140625" defaultRowHeight="12.75"/>
  <cols>
    <col min="1" max="1" width="22.7109375" style="2" customWidth="1"/>
    <col min="2" max="2" width="6.140625" style="2" customWidth="1"/>
    <col min="3" max="4" width="4.7109375" style="1" customWidth="1"/>
    <col min="5" max="5" width="5.28125" style="1" customWidth="1"/>
    <col min="6" max="13" width="4.7109375" style="1" customWidth="1"/>
    <col min="14" max="14" width="5.421875" style="1" customWidth="1"/>
    <col min="15" max="16" width="14.7109375" style="1" bestFit="1" customWidth="1"/>
    <col min="17" max="17" width="6.8515625" style="1" bestFit="1" customWidth="1"/>
    <col min="18" max="18" width="5.421875" style="1" bestFit="1" customWidth="1"/>
    <col min="19" max="16384" width="9.140625" style="1" customWidth="1"/>
  </cols>
  <sheetData>
    <row r="1" spans="1:14" ht="12">
      <c r="A1" s="163" t="s">
        <v>76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</row>
    <row r="2" spans="1:14" ht="12">
      <c r="A2" s="164" t="s">
        <v>98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</row>
    <row r="3" ht="7.5" customHeight="1">
      <c r="A3" s="1"/>
    </row>
    <row r="4" spans="1:2" ht="11.25">
      <c r="A4" s="8"/>
      <c r="B4" s="6"/>
    </row>
    <row r="5" spans="1:14" s="4" customFormat="1" ht="11.25">
      <c r="A5" s="3"/>
      <c r="B5" s="57"/>
      <c r="C5" s="58" t="s">
        <v>54</v>
      </c>
      <c r="D5" s="58" t="s">
        <v>4</v>
      </c>
      <c r="E5" s="58" t="s">
        <v>56</v>
      </c>
      <c r="F5" s="61" t="s">
        <v>86</v>
      </c>
      <c r="G5" s="62"/>
      <c r="H5" s="62" t="s">
        <v>84</v>
      </c>
      <c r="I5" s="62"/>
      <c r="J5" s="62" t="s">
        <v>82</v>
      </c>
      <c r="K5" s="62"/>
      <c r="L5" s="62" t="s">
        <v>78</v>
      </c>
      <c r="M5" s="62"/>
      <c r="N5" s="63" t="s">
        <v>81</v>
      </c>
    </row>
    <row r="6" spans="1:14" s="4" customFormat="1" ht="11.25">
      <c r="A6" s="22" t="s">
        <v>0</v>
      </c>
      <c r="B6" s="59" t="s">
        <v>7</v>
      </c>
      <c r="C6" s="59" t="s">
        <v>55</v>
      </c>
      <c r="D6" s="59" t="s">
        <v>55</v>
      </c>
      <c r="E6" s="59" t="s">
        <v>55</v>
      </c>
      <c r="F6" s="60"/>
      <c r="G6" s="56" t="s">
        <v>85</v>
      </c>
      <c r="H6" s="56"/>
      <c r="I6" s="56" t="s">
        <v>83</v>
      </c>
      <c r="J6" s="56"/>
      <c r="K6" s="56" t="s">
        <v>79</v>
      </c>
      <c r="L6" s="56"/>
      <c r="M6" s="56" t="s">
        <v>80</v>
      </c>
      <c r="N6" s="64"/>
    </row>
    <row r="7" spans="1:14" ht="11.25">
      <c r="A7" s="101" t="s">
        <v>74</v>
      </c>
      <c r="B7" s="67">
        <f>SUM(C7:N7)</f>
        <v>172.59095000000002</v>
      </c>
      <c r="C7" s="68">
        <v>7.2739</v>
      </c>
      <c r="D7" s="68"/>
      <c r="E7" s="68"/>
      <c r="F7" s="68">
        <v>8.18354</v>
      </c>
      <c r="G7" s="68">
        <v>14.810110000000002</v>
      </c>
      <c r="H7" s="68">
        <v>9.82944</v>
      </c>
      <c r="I7" s="68">
        <v>7.70721</v>
      </c>
      <c r="J7" s="68">
        <v>8.46867</v>
      </c>
      <c r="K7" s="68">
        <v>21.697210000000002</v>
      </c>
      <c r="L7" s="68">
        <v>20.55262</v>
      </c>
      <c r="M7" s="68">
        <v>7.76108</v>
      </c>
      <c r="N7" s="75">
        <v>66.30717</v>
      </c>
    </row>
    <row r="8" spans="1:14" ht="11.25">
      <c r="A8" s="102" t="s">
        <v>88</v>
      </c>
      <c r="B8" s="69">
        <f aca="true" t="shared" si="0" ref="B8:B15">SUM(C8:N8)</f>
        <v>4.29468</v>
      </c>
      <c r="C8" s="70">
        <v>1.0972</v>
      </c>
      <c r="D8" s="70"/>
      <c r="E8" s="70"/>
      <c r="F8" s="132"/>
      <c r="G8" s="70" t="s">
        <v>1</v>
      </c>
      <c r="H8" s="70">
        <v>3.19748</v>
      </c>
      <c r="I8" s="132"/>
      <c r="J8" s="70" t="s">
        <v>1</v>
      </c>
      <c r="K8" s="70" t="s">
        <v>1</v>
      </c>
      <c r="L8" s="70"/>
      <c r="M8" s="70" t="s">
        <v>1</v>
      </c>
      <c r="N8" s="76" t="s">
        <v>1</v>
      </c>
    </row>
    <row r="9" spans="1:14" ht="11.25">
      <c r="A9" s="24" t="s">
        <v>101</v>
      </c>
      <c r="B9" s="35">
        <f t="shared" si="0"/>
        <v>4.2638</v>
      </c>
      <c r="C9" s="70">
        <v>4.2638</v>
      </c>
      <c r="D9" s="70"/>
      <c r="E9" s="70"/>
      <c r="F9" s="70"/>
      <c r="G9" s="70"/>
      <c r="H9" s="70"/>
      <c r="I9" s="70"/>
      <c r="J9" s="70"/>
      <c r="K9" s="70"/>
      <c r="L9" s="70"/>
      <c r="M9" s="70"/>
      <c r="N9" s="76"/>
    </row>
    <row r="10" spans="1:14" ht="11.25">
      <c r="A10" s="49" t="s">
        <v>102</v>
      </c>
      <c r="B10" s="35">
        <f t="shared" si="0"/>
        <v>1.9936</v>
      </c>
      <c r="C10" s="70">
        <v>1.9936</v>
      </c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6"/>
    </row>
    <row r="11" spans="1:14" ht="11.25">
      <c r="A11" s="103" t="s">
        <v>89</v>
      </c>
      <c r="B11" s="71">
        <f t="shared" si="0"/>
        <v>17.88617</v>
      </c>
      <c r="C11" s="72"/>
      <c r="D11" s="72"/>
      <c r="E11" s="72"/>
      <c r="F11" s="72" t="s">
        <v>1</v>
      </c>
      <c r="G11" s="72">
        <v>9.90574</v>
      </c>
      <c r="H11" s="72" t="s">
        <v>1</v>
      </c>
      <c r="I11" s="72">
        <v>3.67902</v>
      </c>
      <c r="J11" s="72">
        <v>4.30141</v>
      </c>
      <c r="K11" s="72" t="s">
        <v>1</v>
      </c>
      <c r="L11" s="72" t="s">
        <v>1</v>
      </c>
      <c r="M11" s="72" t="s">
        <v>1</v>
      </c>
      <c r="N11" s="77" t="s">
        <v>1</v>
      </c>
    </row>
    <row r="12" spans="1:14" ht="11.25">
      <c r="A12" s="103" t="s">
        <v>90</v>
      </c>
      <c r="B12" s="71">
        <f t="shared" si="0"/>
        <v>132.69575</v>
      </c>
      <c r="C12" s="72">
        <v>1.9269</v>
      </c>
      <c r="D12" s="72"/>
      <c r="E12" s="72"/>
      <c r="F12" s="70">
        <v>7.90737</v>
      </c>
      <c r="G12" s="72">
        <v>20.28434</v>
      </c>
      <c r="H12" s="72">
        <v>8.38485</v>
      </c>
      <c r="I12" s="70">
        <v>17.75469</v>
      </c>
      <c r="J12" s="72">
        <v>15.10339</v>
      </c>
      <c r="K12" s="72">
        <v>12.505</v>
      </c>
      <c r="L12" s="72">
        <v>9.08411</v>
      </c>
      <c r="M12" s="72">
        <v>14.2451</v>
      </c>
      <c r="N12" s="77">
        <v>25.5</v>
      </c>
    </row>
    <row r="13" spans="1:14" ht="11.25">
      <c r="A13" s="102" t="s">
        <v>91</v>
      </c>
      <c r="B13" s="69">
        <f t="shared" si="0"/>
        <v>25.84569</v>
      </c>
      <c r="C13" s="70">
        <v>3.5542</v>
      </c>
      <c r="D13" s="70"/>
      <c r="E13" s="70"/>
      <c r="F13" s="70">
        <v>4.3739300000000005</v>
      </c>
      <c r="G13" s="70" t="s">
        <v>1</v>
      </c>
      <c r="H13" s="70" t="s">
        <v>1</v>
      </c>
      <c r="I13" s="70">
        <v>3.44056</v>
      </c>
      <c r="J13" s="70" t="s">
        <v>1</v>
      </c>
      <c r="K13" s="70">
        <v>7.344</v>
      </c>
      <c r="L13" s="70" t="s">
        <v>1</v>
      </c>
      <c r="M13" s="70">
        <v>7.133</v>
      </c>
      <c r="N13" s="76" t="s">
        <v>1</v>
      </c>
    </row>
    <row r="14" spans="1:14" ht="11.25">
      <c r="A14" s="104" t="s">
        <v>92</v>
      </c>
      <c r="B14" s="73">
        <f t="shared" si="0"/>
        <v>32.00799000000001</v>
      </c>
      <c r="C14" s="74">
        <v>6.0779</v>
      </c>
      <c r="D14" s="74"/>
      <c r="E14" s="74"/>
      <c r="F14" s="74">
        <v>8.24452</v>
      </c>
      <c r="G14" s="74" t="s">
        <v>1</v>
      </c>
      <c r="H14" s="74">
        <v>4.17201</v>
      </c>
      <c r="I14" s="74">
        <v>0.93347</v>
      </c>
      <c r="J14" s="74">
        <v>3.3572300000000004</v>
      </c>
      <c r="K14" s="74">
        <v>4.68</v>
      </c>
      <c r="L14" s="74">
        <v>3.173</v>
      </c>
      <c r="M14" s="74" t="s">
        <v>1</v>
      </c>
      <c r="N14" s="78">
        <v>1.3698599999999999</v>
      </c>
    </row>
    <row r="15" spans="1:14" ht="11.25">
      <c r="A15" s="27" t="s">
        <v>59</v>
      </c>
      <c r="B15" s="94">
        <f t="shared" si="0"/>
        <v>391.57863000000003</v>
      </c>
      <c r="C15" s="91">
        <f>SUM(C7:C14)</f>
        <v>26.1875</v>
      </c>
      <c r="D15" s="91">
        <f aca="true" t="shared" si="1" ref="D15:N15">SUM(D7:D14)</f>
        <v>0</v>
      </c>
      <c r="E15" s="91">
        <f t="shared" si="1"/>
        <v>0</v>
      </c>
      <c r="F15" s="91">
        <f t="shared" si="1"/>
        <v>28.709360000000004</v>
      </c>
      <c r="G15" s="91">
        <f t="shared" si="1"/>
        <v>45.00019</v>
      </c>
      <c r="H15" s="91">
        <f t="shared" si="1"/>
        <v>25.58378</v>
      </c>
      <c r="I15" s="91">
        <f t="shared" si="1"/>
        <v>33.51495</v>
      </c>
      <c r="J15" s="91">
        <f t="shared" si="1"/>
        <v>31.2307</v>
      </c>
      <c r="K15" s="91">
        <f t="shared" si="1"/>
        <v>46.22621</v>
      </c>
      <c r="L15" s="91">
        <f t="shared" si="1"/>
        <v>32.80973</v>
      </c>
      <c r="M15" s="91">
        <f t="shared" si="1"/>
        <v>29.13918</v>
      </c>
      <c r="N15" s="32">
        <f t="shared" si="1"/>
        <v>93.17703</v>
      </c>
    </row>
    <row r="16" spans="1:14" ht="11.25">
      <c r="A16" s="17"/>
      <c r="B16" s="9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</row>
    <row r="17" spans="1:14" ht="11.25">
      <c r="A17" s="19" t="s">
        <v>27</v>
      </c>
      <c r="B17" s="65" t="s">
        <v>7</v>
      </c>
      <c r="C17" s="66" t="s">
        <v>23</v>
      </c>
      <c r="D17" s="66" t="s">
        <v>22</v>
      </c>
      <c r="E17" s="66" t="s">
        <v>77</v>
      </c>
      <c r="F17" s="66" t="s">
        <v>13</v>
      </c>
      <c r="G17" s="66" t="s">
        <v>21</v>
      </c>
      <c r="H17" s="66" t="s">
        <v>20</v>
      </c>
      <c r="I17" s="66" t="s">
        <v>19</v>
      </c>
      <c r="J17" s="66" t="s">
        <v>18</v>
      </c>
      <c r="K17" s="66" t="s">
        <v>17</v>
      </c>
      <c r="L17" s="66" t="s">
        <v>16</v>
      </c>
      <c r="M17" s="66" t="s">
        <v>15</v>
      </c>
      <c r="N17" s="66" t="s">
        <v>14</v>
      </c>
    </row>
    <row r="18" spans="1:14" ht="11.25">
      <c r="A18" s="106" t="s">
        <v>5</v>
      </c>
      <c r="B18" s="107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75"/>
    </row>
    <row r="19" spans="1:14" ht="11.25">
      <c r="A19" s="108" t="s">
        <v>111</v>
      </c>
      <c r="B19" s="109">
        <f>SUM(C19:N19)</f>
        <v>5.1</v>
      </c>
      <c r="C19" s="72" t="s">
        <v>1</v>
      </c>
      <c r="D19" s="72" t="s">
        <v>1</v>
      </c>
      <c r="E19" s="72">
        <v>0.2</v>
      </c>
      <c r="F19" s="72" t="s">
        <v>1</v>
      </c>
      <c r="G19" s="72">
        <v>2.1</v>
      </c>
      <c r="H19" s="72" t="s">
        <v>1</v>
      </c>
      <c r="I19" s="72">
        <v>1</v>
      </c>
      <c r="J19" s="72">
        <v>0.5</v>
      </c>
      <c r="K19" s="72">
        <v>0.2</v>
      </c>
      <c r="L19" s="72" t="s">
        <v>1</v>
      </c>
      <c r="M19" s="72" t="s">
        <v>1</v>
      </c>
      <c r="N19" s="77">
        <v>1.1</v>
      </c>
    </row>
    <row r="20" spans="1:14" ht="11.25">
      <c r="A20" s="110" t="s">
        <v>34</v>
      </c>
      <c r="B20" s="111">
        <f>SUM(C20:N20)</f>
        <v>2.27</v>
      </c>
      <c r="C20" s="70" t="s">
        <v>1</v>
      </c>
      <c r="D20" s="70">
        <v>1</v>
      </c>
      <c r="E20" s="70" t="s">
        <v>1</v>
      </c>
      <c r="F20" s="70" t="s">
        <v>1</v>
      </c>
      <c r="G20" s="70">
        <v>1.25</v>
      </c>
      <c r="H20" s="70" t="s">
        <v>1</v>
      </c>
      <c r="I20" s="70" t="s">
        <v>1</v>
      </c>
      <c r="J20" s="70">
        <v>0.02</v>
      </c>
      <c r="K20" s="70" t="s">
        <v>1</v>
      </c>
      <c r="L20" s="70" t="s">
        <v>1</v>
      </c>
      <c r="M20" s="70" t="s">
        <v>1</v>
      </c>
      <c r="N20" s="154" t="s">
        <v>1</v>
      </c>
    </row>
    <row r="21" spans="1:14" ht="11.25">
      <c r="A21" s="108" t="s">
        <v>35</v>
      </c>
      <c r="B21" s="109">
        <f>SUM(C21:N21)</f>
        <v>2.4711</v>
      </c>
      <c r="C21" s="72">
        <v>2.4711</v>
      </c>
      <c r="D21" s="72" t="s">
        <v>1</v>
      </c>
      <c r="E21" s="72"/>
      <c r="F21" s="72" t="s">
        <v>1</v>
      </c>
      <c r="G21" s="72" t="s">
        <v>1</v>
      </c>
      <c r="H21" s="72" t="s">
        <v>1</v>
      </c>
      <c r="I21" s="72" t="s">
        <v>1</v>
      </c>
      <c r="J21" s="72" t="s">
        <v>1</v>
      </c>
      <c r="K21" s="72" t="s">
        <v>1</v>
      </c>
      <c r="L21" s="72" t="s">
        <v>1</v>
      </c>
      <c r="M21" s="72" t="s">
        <v>1</v>
      </c>
      <c r="N21" s="155" t="s">
        <v>1</v>
      </c>
    </row>
    <row r="22" spans="1:14" ht="11.25">
      <c r="A22" s="108" t="s">
        <v>51</v>
      </c>
      <c r="B22" s="109">
        <f>SUM(C22:N22)</f>
        <v>1</v>
      </c>
      <c r="C22" s="72"/>
      <c r="D22" s="72"/>
      <c r="E22" s="72"/>
      <c r="F22" s="72"/>
      <c r="G22" s="72">
        <v>1</v>
      </c>
      <c r="H22" s="72"/>
      <c r="I22" s="72"/>
      <c r="J22" s="72"/>
      <c r="K22" s="72"/>
      <c r="L22" s="72"/>
      <c r="M22" s="72"/>
      <c r="N22" s="155"/>
    </row>
    <row r="23" spans="1:14" ht="11.25">
      <c r="A23" s="112" t="s">
        <v>36</v>
      </c>
      <c r="B23" s="113">
        <f>SUM(C23:N23)</f>
        <v>0.665</v>
      </c>
      <c r="C23" s="79" t="s">
        <v>1</v>
      </c>
      <c r="D23" s="79" t="s">
        <v>1</v>
      </c>
      <c r="E23" s="79"/>
      <c r="F23" s="79" t="s">
        <v>1</v>
      </c>
      <c r="G23" s="79" t="s">
        <v>1</v>
      </c>
      <c r="H23" s="79" t="s">
        <v>1</v>
      </c>
      <c r="I23" s="79" t="s">
        <v>1</v>
      </c>
      <c r="J23" s="79" t="s">
        <v>1</v>
      </c>
      <c r="K23" s="79" t="s">
        <v>1</v>
      </c>
      <c r="L23" s="79" t="s">
        <v>1</v>
      </c>
      <c r="M23" s="79" t="s">
        <v>1</v>
      </c>
      <c r="N23" s="80">
        <v>0.665</v>
      </c>
    </row>
    <row r="24" spans="1:14" ht="11.25">
      <c r="A24" s="106" t="s">
        <v>6</v>
      </c>
      <c r="B24" s="107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156"/>
    </row>
    <row r="25" spans="1:14" ht="11.25">
      <c r="A25" s="110" t="s">
        <v>37</v>
      </c>
      <c r="B25" s="111">
        <f>SUM(C25:N25)</f>
        <v>0</v>
      </c>
      <c r="C25" s="70" t="s">
        <v>1</v>
      </c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154"/>
    </row>
    <row r="26" spans="1:14" ht="11.25">
      <c r="A26" s="110" t="s">
        <v>50</v>
      </c>
      <c r="B26" s="109">
        <f>SUM(C26:N26)</f>
        <v>0.14896</v>
      </c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6">
        <v>0.14896</v>
      </c>
    </row>
    <row r="27" spans="1:14" ht="11.25">
      <c r="A27" s="114" t="s">
        <v>38</v>
      </c>
      <c r="B27" s="115">
        <f>SUM(C27:N27)</f>
        <v>0.5</v>
      </c>
      <c r="C27" s="74" t="s">
        <v>1</v>
      </c>
      <c r="D27" s="74" t="s">
        <v>1</v>
      </c>
      <c r="E27" s="74" t="s">
        <v>1</v>
      </c>
      <c r="F27" s="74" t="s">
        <v>1</v>
      </c>
      <c r="G27" s="74" t="s">
        <v>1</v>
      </c>
      <c r="H27" s="74" t="s">
        <v>1</v>
      </c>
      <c r="I27" s="74" t="s">
        <v>1</v>
      </c>
      <c r="J27" s="74">
        <v>0.35</v>
      </c>
      <c r="K27" s="74" t="s">
        <v>1</v>
      </c>
      <c r="L27" s="74" t="s">
        <v>1</v>
      </c>
      <c r="M27" s="74" t="s">
        <v>1</v>
      </c>
      <c r="N27" s="78">
        <v>0.15</v>
      </c>
    </row>
    <row r="28" spans="1:14" ht="11.25">
      <c r="A28" s="135" t="s">
        <v>104</v>
      </c>
      <c r="B28" s="107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156"/>
    </row>
    <row r="29" spans="1:14" ht="11.25">
      <c r="A29" s="108" t="s">
        <v>39</v>
      </c>
      <c r="B29" s="109">
        <f aca="true" t="shared" si="2" ref="B29:B34">SUM(C29:N29)</f>
        <v>1.5829499999999999</v>
      </c>
      <c r="C29" s="72" t="s">
        <v>1</v>
      </c>
      <c r="D29" s="72">
        <v>0.3</v>
      </c>
      <c r="E29" s="72">
        <v>0.15</v>
      </c>
      <c r="F29" s="72">
        <v>0.23</v>
      </c>
      <c r="G29" s="72">
        <v>0.075</v>
      </c>
      <c r="H29" s="72">
        <v>0.05</v>
      </c>
      <c r="I29" s="72">
        <v>0.05</v>
      </c>
      <c r="J29" s="72">
        <v>0.075</v>
      </c>
      <c r="K29" s="72">
        <v>0.33</v>
      </c>
      <c r="L29" s="72">
        <v>0.03</v>
      </c>
      <c r="M29" s="72">
        <v>0.15</v>
      </c>
      <c r="N29" s="77">
        <v>0.14295</v>
      </c>
    </row>
    <row r="30" spans="1:14" ht="11.25">
      <c r="A30" s="110" t="s">
        <v>103</v>
      </c>
      <c r="B30" s="111">
        <f t="shared" si="2"/>
        <v>4.65</v>
      </c>
      <c r="C30" s="70" t="s">
        <v>1</v>
      </c>
      <c r="D30" s="70" t="s">
        <v>1</v>
      </c>
      <c r="E30" s="70" t="s">
        <v>1</v>
      </c>
      <c r="F30" s="70" t="s">
        <v>1</v>
      </c>
      <c r="G30" s="70">
        <v>3</v>
      </c>
      <c r="H30" s="70" t="s">
        <v>1</v>
      </c>
      <c r="I30" s="70" t="s">
        <v>1</v>
      </c>
      <c r="J30" s="70">
        <v>1.5</v>
      </c>
      <c r="K30" s="70" t="s">
        <v>1</v>
      </c>
      <c r="L30" s="70" t="s">
        <v>1</v>
      </c>
      <c r="M30" s="70" t="s">
        <v>1</v>
      </c>
      <c r="N30" s="76">
        <v>0.15</v>
      </c>
    </row>
    <row r="31" spans="1:14" ht="11.25">
      <c r="A31" s="108" t="s">
        <v>40</v>
      </c>
      <c r="B31" s="109">
        <f t="shared" si="2"/>
        <v>4.134999999999999</v>
      </c>
      <c r="C31" s="72">
        <v>0.015</v>
      </c>
      <c r="D31" s="72" t="s">
        <v>1</v>
      </c>
      <c r="E31" s="72">
        <v>0.4</v>
      </c>
      <c r="F31" s="72">
        <v>0.265</v>
      </c>
      <c r="G31" s="72">
        <v>0.365</v>
      </c>
      <c r="H31" s="72">
        <v>0.015</v>
      </c>
      <c r="I31" s="72">
        <v>0.015</v>
      </c>
      <c r="J31" s="72">
        <v>3.015</v>
      </c>
      <c r="K31" s="72">
        <v>0.015</v>
      </c>
      <c r="L31" s="72">
        <v>0.015</v>
      </c>
      <c r="M31" s="72"/>
      <c r="N31" s="77">
        <v>0.015</v>
      </c>
    </row>
    <row r="32" spans="1:14" ht="11.25">
      <c r="A32" s="110" t="s">
        <v>41</v>
      </c>
      <c r="B32" s="111">
        <f t="shared" si="2"/>
        <v>48.723765</v>
      </c>
      <c r="C32" s="70" t="s">
        <v>1</v>
      </c>
      <c r="D32" s="70">
        <v>0.04</v>
      </c>
      <c r="E32" s="70">
        <v>0.23</v>
      </c>
      <c r="F32" s="70">
        <v>3.96</v>
      </c>
      <c r="G32" s="70">
        <v>2.5</v>
      </c>
      <c r="H32" s="70">
        <v>0.557</v>
      </c>
      <c r="I32" s="70" t="s">
        <v>1</v>
      </c>
      <c r="J32" s="70">
        <v>35.938679</v>
      </c>
      <c r="K32" s="70">
        <v>1.83</v>
      </c>
      <c r="L32" s="70">
        <v>1.13</v>
      </c>
      <c r="M32" s="70">
        <v>0.975</v>
      </c>
      <c r="N32" s="76">
        <v>1.563086</v>
      </c>
    </row>
    <row r="33" spans="1:14" ht="11.25">
      <c r="A33" s="108" t="s">
        <v>42</v>
      </c>
      <c r="B33" s="109">
        <f t="shared" si="2"/>
        <v>7.25</v>
      </c>
      <c r="C33" s="72" t="s">
        <v>1</v>
      </c>
      <c r="D33" s="72" t="s">
        <v>1</v>
      </c>
      <c r="E33" s="72">
        <v>1.25</v>
      </c>
      <c r="F33" s="72" t="s">
        <v>1</v>
      </c>
      <c r="G33" s="72">
        <v>1</v>
      </c>
      <c r="H33" s="72" t="s">
        <v>1</v>
      </c>
      <c r="I33" s="72" t="s">
        <v>1</v>
      </c>
      <c r="J33" s="72">
        <v>5</v>
      </c>
      <c r="K33" s="72" t="s">
        <v>1</v>
      </c>
      <c r="L33" s="72" t="s">
        <v>1</v>
      </c>
      <c r="M33" s="72" t="s">
        <v>1</v>
      </c>
      <c r="N33" s="155" t="s">
        <v>1</v>
      </c>
    </row>
    <row r="34" spans="1:14" ht="11.25">
      <c r="A34" s="112" t="s">
        <v>43</v>
      </c>
      <c r="B34" s="113">
        <f t="shared" si="2"/>
        <v>3.5</v>
      </c>
      <c r="C34" s="79" t="s">
        <v>1</v>
      </c>
      <c r="D34" s="79" t="s">
        <v>1</v>
      </c>
      <c r="E34" s="79">
        <v>3.5</v>
      </c>
      <c r="F34" s="79" t="s">
        <v>1</v>
      </c>
      <c r="G34" s="79" t="s">
        <v>1</v>
      </c>
      <c r="H34" s="79" t="s">
        <v>1</v>
      </c>
      <c r="I34" s="79" t="s">
        <v>1</v>
      </c>
      <c r="J34" s="79" t="s">
        <v>1</v>
      </c>
      <c r="K34" s="79" t="s">
        <v>1</v>
      </c>
      <c r="L34" s="79" t="s">
        <v>1</v>
      </c>
      <c r="M34" s="79" t="s">
        <v>1</v>
      </c>
      <c r="N34" s="157" t="s">
        <v>1</v>
      </c>
    </row>
    <row r="35" spans="1:14" ht="11.25">
      <c r="A35" s="106" t="s">
        <v>95</v>
      </c>
      <c r="B35" s="107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156"/>
    </row>
    <row r="36" spans="1:14" ht="11.25">
      <c r="A36" s="108" t="s">
        <v>44</v>
      </c>
      <c r="B36" s="109">
        <f aca="true" t="shared" si="3" ref="B36:B41">SUM(C36:N36)</f>
        <v>0.11499999999999999</v>
      </c>
      <c r="C36" s="72" t="s">
        <v>1</v>
      </c>
      <c r="D36" s="72" t="s">
        <v>1</v>
      </c>
      <c r="E36" s="72" t="s">
        <v>1</v>
      </c>
      <c r="F36" s="72">
        <v>0.025</v>
      </c>
      <c r="G36" s="72" t="s">
        <v>1</v>
      </c>
      <c r="H36" s="72">
        <v>0.025</v>
      </c>
      <c r="I36" s="72" t="s">
        <v>1</v>
      </c>
      <c r="J36" s="72" t="s">
        <v>1</v>
      </c>
      <c r="K36" s="72">
        <v>0.04</v>
      </c>
      <c r="L36" s="72">
        <v>0.025</v>
      </c>
      <c r="M36" s="72" t="s">
        <v>1</v>
      </c>
      <c r="N36" s="155" t="s">
        <v>1</v>
      </c>
    </row>
    <row r="37" spans="1:14" ht="11.25">
      <c r="A37" s="110" t="s">
        <v>45</v>
      </c>
      <c r="B37" s="111">
        <f t="shared" si="3"/>
        <v>17.670000000000005</v>
      </c>
      <c r="C37" s="70">
        <v>3.45</v>
      </c>
      <c r="D37" s="70">
        <v>0.91</v>
      </c>
      <c r="E37" s="70">
        <v>3.45</v>
      </c>
      <c r="F37" s="70">
        <v>0.98</v>
      </c>
      <c r="G37" s="70">
        <v>1.64</v>
      </c>
      <c r="H37" s="70">
        <v>1.04</v>
      </c>
      <c r="I37" s="70">
        <v>0.96</v>
      </c>
      <c r="J37" s="70">
        <v>1.58</v>
      </c>
      <c r="K37" s="70">
        <v>2.15</v>
      </c>
      <c r="L37" s="70">
        <v>0.76</v>
      </c>
      <c r="M37" s="70" t="s">
        <v>1</v>
      </c>
      <c r="N37" s="76">
        <v>0.75</v>
      </c>
    </row>
    <row r="38" spans="1:14" ht="11.25">
      <c r="A38" s="108" t="s">
        <v>46</v>
      </c>
      <c r="B38" s="109">
        <f t="shared" si="3"/>
        <v>4.98046</v>
      </c>
      <c r="C38" s="72">
        <v>1.052</v>
      </c>
      <c r="D38" s="72">
        <v>0.714</v>
      </c>
      <c r="E38" s="72" t="s">
        <v>1</v>
      </c>
      <c r="F38" s="72">
        <v>0.445</v>
      </c>
      <c r="G38" s="72">
        <v>0.7684599999999999</v>
      </c>
      <c r="H38" s="72">
        <v>0.409</v>
      </c>
      <c r="I38" s="72">
        <v>0.367</v>
      </c>
      <c r="J38" s="72">
        <v>0.3</v>
      </c>
      <c r="K38" s="72">
        <v>0.275</v>
      </c>
      <c r="L38" s="72">
        <v>0.2</v>
      </c>
      <c r="M38" s="72">
        <v>0.2</v>
      </c>
      <c r="N38" s="77">
        <v>0.25</v>
      </c>
    </row>
    <row r="39" spans="1:14" ht="11.25">
      <c r="A39" s="24" t="s">
        <v>106</v>
      </c>
      <c r="B39" s="111">
        <f t="shared" si="3"/>
        <v>0.45663499999999996</v>
      </c>
      <c r="C39" s="70"/>
      <c r="D39" s="70" t="s">
        <v>1</v>
      </c>
      <c r="E39" s="70">
        <v>0.03</v>
      </c>
      <c r="F39" s="70">
        <v>0.01</v>
      </c>
      <c r="G39" s="70">
        <v>0.085</v>
      </c>
      <c r="H39" s="70">
        <v>0.064915</v>
      </c>
      <c r="I39" s="70">
        <v>0.018705</v>
      </c>
      <c r="J39" s="70">
        <v>0.093497</v>
      </c>
      <c r="K39" s="70">
        <v>0.01</v>
      </c>
      <c r="L39" s="70">
        <v>0.025518</v>
      </c>
      <c r="M39" s="70">
        <v>0.01</v>
      </c>
      <c r="N39" s="76">
        <v>0.109</v>
      </c>
    </row>
    <row r="40" spans="1:14" ht="11.25">
      <c r="A40" s="114" t="s">
        <v>47</v>
      </c>
      <c r="B40" s="115">
        <f t="shared" si="3"/>
        <v>1.6</v>
      </c>
      <c r="C40" s="74">
        <v>1.6</v>
      </c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8"/>
    </row>
    <row r="41" spans="1:14" ht="11.25">
      <c r="A41" s="100" t="s">
        <v>60</v>
      </c>
      <c r="B41" s="116">
        <f t="shared" si="3"/>
        <v>106.81886999999998</v>
      </c>
      <c r="C41" s="91">
        <f aca="true" t="shared" si="4" ref="C41:N41">SUM(C18:C40)</f>
        <v>8.588099999999999</v>
      </c>
      <c r="D41" s="91">
        <f t="shared" si="4"/>
        <v>2.964</v>
      </c>
      <c r="E41" s="91">
        <f t="shared" si="4"/>
        <v>9.209999999999999</v>
      </c>
      <c r="F41" s="91">
        <f t="shared" si="4"/>
        <v>5.915000000000001</v>
      </c>
      <c r="G41" s="91">
        <f t="shared" si="4"/>
        <v>13.78346</v>
      </c>
      <c r="H41" s="91">
        <f t="shared" si="4"/>
        <v>2.160915</v>
      </c>
      <c r="I41" s="91">
        <f t="shared" si="4"/>
        <v>2.410705</v>
      </c>
      <c r="J41" s="91">
        <f t="shared" si="4"/>
        <v>48.372175999999996</v>
      </c>
      <c r="K41" s="91">
        <f t="shared" si="4"/>
        <v>4.85</v>
      </c>
      <c r="L41" s="91">
        <f t="shared" si="4"/>
        <v>2.1855179999999996</v>
      </c>
      <c r="M41" s="91">
        <f t="shared" si="4"/>
        <v>1.335</v>
      </c>
      <c r="N41" s="92">
        <f t="shared" si="4"/>
        <v>5.043996</v>
      </c>
    </row>
    <row r="42" spans="1:14" ht="11.25">
      <c r="A42" s="18"/>
      <c r="B42" s="11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</row>
    <row r="43" spans="1:14" ht="11.25">
      <c r="A43" s="105" t="s">
        <v>28</v>
      </c>
      <c r="B43" s="65" t="s">
        <v>7</v>
      </c>
      <c r="C43" s="66" t="s">
        <v>23</v>
      </c>
      <c r="D43" s="66" t="s">
        <v>22</v>
      </c>
      <c r="E43" s="66" t="s">
        <v>77</v>
      </c>
      <c r="F43" s="66" t="s">
        <v>13</v>
      </c>
      <c r="G43" s="66" t="s">
        <v>21</v>
      </c>
      <c r="H43" s="66" t="s">
        <v>20</v>
      </c>
      <c r="I43" s="66" t="s">
        <v>19</v>
      </c>
      <c r="J43" s="66" t="s">
        <v>18</v>
      </c>
      <c r="K43" s="66" t="s">
        <v>17</v>
      </c>
      <c r="L43" s="66" t="s">
        <v>16</v>
      </c>
      <c r="M43" s="66" t="s">
        <v>15</v>
      </c>
      <c r="N43" s="66" t="s">
        <v>14</v>
      </c>
    </row>
    <row r="44" spans="1:14" ht="11.25">
      <c r="A44" s="117" t="s">
        <v>71</v>
      </c>
      <c r="B44" s="120">
        <f aca="true" t="shared" si="5" ref="B44:B60">SUM(C44:N44)</f>
        <v>2.355</v>
      </c>
      <c r="C44" s="68" t="s">
        <v>1</v>
      </c>
      <c r="D44" s="81" t="s">
        <v>1</v>
      </c>
      <c r="E44" s="68">
        <v>0.04</v>
      </c>
      <c r="F44" s="68">
        <v>0.05</v>
      </c>
      <c r="G44" s="68">
        <v>0.115</v>
      </c>
      <c r="H44" s="68">
        <v>0.05</v>
      </c>
      <c r="I44" s="68">
        <v>0.05</v>
      </c>
      <c r="J44" s="68">
        <v>0.2</v>
      </c>
      <c r="K44" s="68">
        <v>0.25</v>
      </c>
      <c r="L44" s="68">
        <v>0.1</v>
      </c>
      <c r="M44" s="68" t="s">
        <v>1</v>
      </c>
      <c r="N44" s="75">
        <v>1.5</v>
      </c>
    </row>
    <row r="45" spans="1:14" ht="11.25">
      <c r="A45" s="118" t="s">
        <v>62</v>
      </c>
      <c r="B45" s="109">
        <f>SUM(C45:N45)</f>
        <v>0</v>
      </c>
      <c r="C45" s="72" t="s">
        <v>1</v>
      </c>
      <c r="D45" s="82" t="s">
        <v>1</v>
      </c>
      <c r="E45" s="72"/>
      <c r="F45" s="72" t="s">
        <v>1</v>
      </c>
      <c r="G45" s="72" t="s">
        <v>1</v>
      </c>
      <c r="H45" s="72" t="s">
        <v>1</v>
      </c>
      <c r="I45" s="72" t="s">
        <v>1</v>
      </c>
      <c r="J45" s="72" t="s">
        <v>1</v>
      </c>
      <c r="K45" s="72" t="s">
        <v>1</v>
      </c>
      <c r="L45" s="72" t="s">
        <v>1</v>
      </c>
      <c r="M45" s="72"/>
      <c r="N45" s="77"/>
    </row>
    <row r="46" spans="1:14" ht="11.25">
      <c r="A46" s="119" t="s">
        <v>69</v>
      </c>
      <c r="B46" s="109">
        <f>SUM(C46:N46)</f>
        <v>3.7270000000000003</v>
      </c>
      <c r="C46" s="70" t="s">
        <v>1</v>
      </c>
      <c r="D46" s="83" t="s">
        <v>1</v>
      </c>
      <c r="E46" s="70">
        <v>0.4</v>
      </c>
      <c r="F46" s="70">
        <v>0.156</v>
      </c>
      <c r="G46" s="70" t="s">
        <v>1</v>
      </c>
      <c r="H46" s="70">
        <v>0.597</v>
      </c>
      <c r="I46" s="70">
        <v>0.591</v>
      </c>
      <c r="J46" s="70" t="s">
        <v>1</v>
      </c>
      <c r="K46" s="70">
        <v>0.692</v>
      </c>
      <c r="L46" s="70">
        <v>0.173</v>
      </c>
      <c r="M46" s="70">
        <v>0.7</v>
      </c>
      <c r="N46" s="76">
        <v>0.418</v>
      </c>
    </row>
    <row r="47" spans="1:14" ht="11.25">
      <c r="A47" s="119" t="s">
        <v>72</v>
      </c>
      <c r="B47" s="111">
        <f t="shared" si="5"/>
        <v>0</v>
      </c>
      <c r="C47" s="70" t="s">
        <v>1</v>
      </c>
      <c r="D47" s="83" t="s">
        <v>1</v>
      </c>
      <c r="E47" s="70" t="s">
        <v>1</v>
      </c>
      <c r="F47" s="70" t="s">
        <v>1</v>
      </c>
      <c r="G47" s="70" t="s">
        <v>1</v>
      </c>
      <c r="H47" s="70" t="s">
        <v>1</v>
      </c>
      <c r="I47" s="70" t="s">
        <v>1</v>
      </c>
      <c r="J47" s="70" t="s">
        <v>1</v>
      </c>
      <c r="K47" s="70" t="s">
        <v>1</v>
      </c>
      <c r="L47" s="70" t="s">
        <v>1</v>
      </c>
      <c r="M47" s="70" t="s">
        <v>1</v>
      </c>
      <c r="N47" s="76"/>
    </row>
    <row r="48" spans="1:14" ht="11.25">
      <c r="A48" s="118" t="s">
        <v>93</v>
      </c>
      <c r="B48" s="109">
        <f>SUM(C48:N48)</f>
        <v>0.4</v>
      </c>
      <c r="C48" s="72"/>
      <c r="D48" s="82">
        <v>0.4</v>
      </c>
      <c r="E48" s="72"/>
      <c r="F48" s="72"/>
      <c r="G48" s="72"/>
      <c r="H48" s="72"/>
      <c r="I48" s="72"/>
      <c r="J48" s="72"/>
      <c r="K48" s="72"/>
      <c r="L48" s="72"/>
      <c r="M48" s="72"/>
      <c r="N48" s="77"/>
    </row>
    <row r="49" spans="1:14" ht="11.25">
      <c r="A49" s="119" t="s">
        <v>65</v>
      </c>
      <c r="B49" s="111">
        <f t="shared" si="5"/>
        <v>0.126</v>
      </c>
      <c r="C49" s="70" t="s">
        <v>1</v>
      </c>
      <c r="D49" s="83" t="s">
        <v>1</v>
      </c>
      <c r="E49" s="70">
        <v>0.126</v>
      </c>
      <c r="F49" s="70" t="s">
        <v>1</v>
      </c>
      <c r="G49" s="70" t="s">
        <v>1</v>
      </c>
      <c r="H49" s="70" t="s">
        <v>1</v>
      </c>
      <c r="I49" s="70" t="s">
        <v>1</v>
      </c>
      <c r="J49" s="70" t="s">
        <v>1</v>
      </c>
      <c r="K49" s="70" t="s">
        <v>1</v>
      </c>
      <c r="L49" s="70" t="s">
        <v>1</v>
      </c>
      <c r="M49" s="70" t="s">
        <v>1</v>
      </c>
      <c r="N49" s="76" t="s">
        <v>1</v>
      </c>
    </row>
    <row r="50" spans="1:14" ht="11.25">
      <c r="A50" s="118" t="s">
        <v>68</v>
      </c>
      <c r="B50" s="109">
        <f t="shared" si="5"/>
        <v>0</v>
      </c>
      <c r="C50" s="72" t="s">
        <v>1</v>
      </c>
      <c r="D50" s="82" t="s">
        <v>1</v>
      </c>
      <c r="E50" s="72" t="s">
        <v>1</v>
      </c>
      <c r="F50" s="72" t="s">
        <v>1</v>
      </c>
      <c r="G50" s="72" t="s">
        <v>1</v>
      </c>
      <c r="H50" s="72"/>
      <c r="I50" s="72" t="s">
        <v>1</v>
      </c>
      <c r="J50" s="72" t="s">
        <v>1</v>
      </c>
      <c r="K50" s="72" t="s">
        <v>1</v>
      </c>
      <c r="L50" s="72" t="s">
        <v>1</v>
      </c>
      <c r="M50" s="72" t="s">
        <v>1</v>
      </c>
      <c r="N50" s="77" t="s">
        <v>1</v>
      </c>
    </row>
    <row r="51" spans="1:14" ht="11.25">
      <c r="A51" s="119" t="s">
        <v>70</v>
      </c>
      <c r="B51" s="111">
        <f t="shared" si="5"/>
        <v>0.5</v>
      </c>
      <c r="C51" s="70" t="s">
        <v>1</v>
      </c>
      <c r="D51" s="83" t="s">
        <v>1</v>
      </c>
      <c r="E51" s="70">
        <v>0.5</v>
      </c>
      <c r="F51" s="70" t="s">
        <v>1</v>
      </c>
      <c r="G51" s="70" t="s">
        <v>1</v>
      </c>
      <c r="H51" s="70" t="s">
        <v>1</v>
      </c>
      <c r="I51" s="70" t="s">
        <v>1</v>
      </c>
      <c r="J51" s="70" t="s">
        <v>1</v>
      </c>
      <c r="K51" s="70" t="s">
        <v>1</v>
      </c>
      <c r="L51" s="70" t="s">
        <v>1</v>
      </c>
      <c r="M51" s="70" t="s">
        <v>1</v>
      </c>
      <c r="N51" s="76" t="s">
        <v>1</v>
      </c>
    </row>
    <row r="52" spans="1:14" ht="11.25">
      <c r="A52" s="118" t="s">
        <v>73</v>
      </c>
      <c r="B52" s="109">
        <f t="shared" si="5"/>
        <v>1.7</v>
      </c>
      <c r="C52" s="72" t="s">
        <v>1</v>
      </c>
      <c r="D52" s="82" t="s">
        <v>1</v>
      </c>
      <c r="E52" s="72" t="s">
        <v>1</v>
      </c>
      <c r="F52" s="72" t="s">
        <v>1</v>
      </c>
      <c r="G52" s="72" t="s">
        <v>1</v>
      </c>
      <c r="H52" s="72"/>
      <c r="I52" s="72" t="s">
        <v>1</v>
      </c>
      <c r="J52" s="72" t="s">
        <v>1</v>
      </c>
      <c r="K52" s="72" t="s">
        <v>1</v>
      </c>
      <c r="L52" s="72" t="s">
        <v>1</v>
      </c>
      <c r="M52" s="72" t="s">
        <v>1</v>
      </c>
      <c r="N52" s="77">
        <v>1.7</v>
      </c>
    </row>
    <row r="53" spans="1:14" ht="11.25">
      <c r="A53" s="119" t="s">
        <v>67</v>
      </c>
      <c r="B53" s="111">
        <f>SUM(C53:N53)</f>
        <v>0.575</v>
      </c>
      <c r="C53" s="70" t="s">
        <v>1</v>
      </c>
      <c r="D53" s="83" t="s">
        <v>1</v>
      </c>
      <c r="E53" s="70" t="s">
        <v>1</v>
      </c>
      <c r="F53" s="70" t="s">
        <v>1</v>
      </c>
      <c r="G53" s="70" t="s">
        <v>1</v>
      </c>
      <c r="H53" s="70">
        <v>0.575</v>
      </c>
      <c r="I53" s="70" t="s">
        <v>1</v>
      </c>
      <c r="J53" s="70" t="s">
        <v>1</v>
      </c>
      <c r="K53" s="70" t="s">
        <v>1</v>
      </c>
      <c r="L53" s="70" t="s">
        <v>1</v>
      </c>
      <c r="M53" s="70" t="s">
        <v>1</v>
      </c>
      <c r="N53" s="76"/>
    </row>
    <row r="54" spans="1:14" ht="11.25">
      <c r="A54" s="118" t="s">
        <v>66</v>
      </c>
      <c r="B54" s="109">
        <f t="shared" si="5"/>
        <v>1.454</v>
      </c>
      <c r="C54" s="72" t="s">
        <v>1</v>
      </c>
      <c r="D54" s="82" t="s">
        <v>1</v>
      </c>
      <c r="E54" s="72" t="s">
        <v>1</v>
      </c>
      <c r="F54" s="72" t="s">
        <v>1</v>
      </c>
      <c r="G54" s="72" t="s">
        <v>1</v>
      </c>
      <c r="H54" s="72" t="s">
        <v>1</v>
      </c>
      <c r="I54" s="72" t="s">
        <v>1</v>
      </c>
      <c r="J54" s="72" t="s">
        <v>1</v>
      </c>
      <c r="K54" s="72" t="s">
        <v>1</v>
      </c>
      <c r="L54" s="72" t="s">
        <v>1</v>
      </c>
      <c r="M54" s="72" t="s">
        <v>1</v>
      </c>
      <c r="N54" s="77">
        <v>1.454</v>
      </c>
    </row>
    <row r="55" spans="1:14" ht="11.25">
      <c r="A55" s="119" t="s">
        <v>63</v>
      </c>
      <c r="B55" s="111">
        <f>SUM(C55:N55)</f>
        <v>1.5455</v>
      </c>
      <c r="C55" s="70" t="s">
        <v>1</v>
      </c>
      <c r="D55" s="83" t="s">
        <v>1</v>
      </c>
      <c r="E55" s="70">
        <v>1.3</v>
      </c>
      <c r="F55" s="70" t="s">
        <v>1</v>
      </c>
      <c r="G55" s="70" t="s">
        <v>1</v>
      </c>
      <c r="H55" s="70" t="s">
        <v>1</v>
      </c>
      <c r="I55" s="70" t="s">
        <v>1</v>
      </c>
      <c r="J55" s="70" t="s">
        <v>1</v>
      </c>
      <c r="K55" s="70" t="s">
        <v>1</v>
      </c>
      <c r="L55" s="70" t="s">
        <v>1</v>
      </c>
      <c r="M55" s="70">
        <v>0.1455</v>
      </c>
      <c r="N55" s="76">
        <v>0.1</v>
      </c>
    </row>
    <row r="56" spans="1:14" ht="11.25">
      <c r="A56" s="118" t="s">
        <v>64</v>
      </c>
      <c r="B56" s="109">
        <f>SUM(C56:N56)</f>
        <v>3.172</v>
      </c>
      <c r="C56" s="72" t="s">
        <v>1</v>
      </c>
      <c r="D56" s="82" t="s">
        <v>1</v>
      </c>
      <c r="E56" s="72">
        <v>2.192</v>
      </c>
      <c r="F56" s="72">
        <v>0.98</v>
      </c>
      <c r="G56" s="72" t="s">
        <v>1</v>
      </c>
      <c r="H56" s="72" t="s">
        <v>1</v>
      </c>
      <c r="I56" s="72" t="s">
        <v>1</v>
      </c>
      <c r="J56" s="72" t="s">
        <v>1</v>
      </c>
      <c r="K56" s="72" t="s">
        <v>1</v>
      </c>
      <c r="L56" s="72" t="s">
        <v>1</v>
      </c>
      <c r="M56" s="72" t="s">
        <v>1</v>
      </c>
      <c r="N56" s="77" t="s">
        <v>1</v>
      </c>
    </row>
    <row r="57" spans="1:14" ht="11.25">
      <c r="A57" s="118" t="s">
        <v>87</v>
      </c>
      <c r="B57" s="109">
        <f>SUM(C57:N57)</f>
        <v>1.91</v>
      </c>
      <c r="C57" s="72" t="s">
        <v>1</v>
      </c>
      <c r="D57" s="82" t="s">
        <v>1</v>
      </c>
      <c r="E57" s="132"/>
      <c r="F57" s="72" t="s">
        <v>1</v>
      </c>
      <c r="G57" s="72" t="s">
        <v>1</v>
      </c>
      <c r="H57" s="72">
        <v>1.91</v>
      </c>
      <c r="I57" s="72" t="s">
        <v>1</v>
      </c>
      <c r="J57" s="72" t="s">
        <v>1</v>
      </c>
      <c r="K57" s="72" t="s">
        <v>1</v>
      </c>
      <c r="L57" s="72" t="s">
        <v>1</v>
      </c>
      <c r="M57" s="72" t="s">
        <v>1</v>
      </c>
      <c r="N57" s="77" t="s">
        <v>1</v>
      </c>
    </row>
    <row r="58" spans="1:14" ht="11.25">
      <c r="A58" s="118" t="s">
        <v>94</v>
      </c>
      <c r="B58" s="109">
        <f>SUM(C58:N58)</f>
        <v>0.4</v>
      </c>
      <c r="C58" s="72"/>
      <c r="D58" s="82"/>
      <c r="E58" s="72"/>
      <c r="F58" s="72"/>
      <c r="G58" s="72"/>
      <c r="H58" s="72">
        <v>0.4</v>
      </c>
      <c r="I58" s="72"/>
      <c r="J58" s="72"/>
      <c r="K58" s="72"/>
      <c r="L58" s="72"/>
      <c r="M58" s="72"/>
      <c r="N58" s="77"/>
    </row>
    <row r="59" spans="1:14" ht="11.25">
      <c r="A59" s="119" t="s">
        <v>109</v>
      </c>
      <c r="B59" s="111">
        <f>SUM(C59:N59)</f>
        <v>12.760000000000002</v>
      </c>
      <c r="C59" s="70">
        <v>0.29</v>
      </c>
      <c r="D59" s="83">
        <v>0.1</v>
      </c>
      <c r="E59" s="70">
        <v>1.5</v>
      </c>
      <c r="F59" s="70">
        <v>0.475</v>
      </c>
      <c r="G59" s="70">
        <v>1.9</v>
      </c>
      <c r="H59" s="70">
        <v>1.2</v>
      </c>
      <c r="I59" s="70">
        <v>0.95</v>
      </c>
      <c r="J59" s="70" t="s">
        <v>1</v>
      </c>
      <c r="K59" s="70">
        <v>0.475</v>
      </c>
      <c r="L59" s="70">
        <v>0.575</v>
      </c>
      <c r="M59" s="70">
        <v>1.425</v>
      </c>
      <c r="N59" s="76">
        <v>3.87</v>
      </c>
    </row>
    <row r="60" spans="1:14" ht="11.25">
      <c r="A60" s="119" t="s">
        <v>108</v>
      </c>
      <c r="B60" s="115">
        <f t="shared" si="5"/>
        <v>4.48</v>
      </c>
      <c r="C60" s="74">
        <v>0.43</v>
      </c>
      <c r="D60" s="84" t="s">
        <v>1</v>
      </c>
      <c r="E60" s="74" t="s">
        <v>1</v>
      </c>
      <c r="F60" s="74" t="s">
        <v>1</v>
      </c>
      <c r="G60" s="74" t="s">
        <v>1</v>
      </c>
      <c r="H60" s="74" t="s">
        <v>1</v>
      </c>
      <c r="I60" s="74" t="s">
        <v>1</v>
      </c>
      <c r="J60" s="74" t="s">
        <v>1</v>
      </c>
      <c r="K60" s="74">
        <v>3.05</v>
      </c>
      <c r="L60" s="74" t="s">
        <v>1</v>
      </c>
      <c r="M60" s="74">
        <v>1</v>
      </c>
      <c r="N60" s="78" t="s">
        <v>1</v>
      </c>
    </row>
    <row r="61" spans="1:14" ht="11.25">
      <c r="A61" s="93" t="s">
        <v>61</v>
      </c>
      <c r="B61" s="99">
        <f>SUM(C61:N61)</f>
        <v>35.1045</v>
      </c>
      <c r="C61" s="85">
        <f aca="true" t="shared" si="6" ref="C61:N61">SUM(C44:C60)</f>
        <v>0.72</v>
      </c>
      <c r="D61" s="85">
        <f t="shared" si="6"/>
        <v>0.5</v>
      </c>
      <c r="E61" s="85">
        <f t="shared" si="6"/>
        <v>6.058</v>
      </c>
      <c r="F61" s="85">
        <f t="shared" si="6"/>
        <v>1.661</v>
      </c>
      <c r="G61" s="85">
        <f t="shared" si="6"/>
        <v>2.015</v>
      </c>
      <c r="H61" s="85">
        <f t="shared" si="6"/>
        <v>4.731999999999999</v>
      </c>
      <c r="I61" s="85">
        <f t="shared" si="6"/>
        <v>1.591</v>
      </c>
      <c r="J61" s="85">
        <f t="shared" si="6"/>
        <v>0.2</v>
      </c>
      <c r="K61" s="85">
        <f t="shared" si="6"/>
        <v>4.467</v>
      </c>
      <c r="L61" s="85">
        <f t="shared" si="6"/>
        <v>0.848</v>
      </c>
      <c r="M61" s="85">
        <f t="shared" si="6"/>
        <v>3.2705</v>
      </c>
      <c r="N61" s="86">
        <f t="shared" si="6"/>
        <v>9.042</v>
      </c>
    </row>
    <row r="62" spans="2:14" ht="11.25">
      <c r="B62" s="5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</row>
    <row r="63" spans="1:14" ht="11.25">
      <c r="A63" s="97" t="s">
        <v>96</v>
      </c>
      <c r="B63" s="95" t="s">
        <v>7</v>
      </c>
      <c r="C63" s="87" t="s">
        <v>23</v>
      </c>
      <c r="D63" s="87" t="s">
        <v>22</v>
      </c>
      <c r="E63" s="87" t="s">
        <v>77</v>
      </c>
      <c r="F63" s="87" t="s">
        <v>13</v>
      </c>
      <c r="G63" s="87" t="s">
        <v>21</v>
      </c>
      <c r="H63" s="87" t="s">
        <v>20</v>
      </c>
      <c r="I63" s="87" t="s">
        <v>19</v>
      </c>
      <c r="J63" s="87" t="s">
        <v>18</v>
      </c>
      <c r="K63" s="87" t="s">
        <v>17</v>
      </c>
      <c r="L63" s="87" t="s">
        <v>16</v>
      </c>
      <c r="M63" s="87" t="s">
        <v>15</v>
      </c>
      <c r="N63" s="88" t="s">
        <v>14</v>
      </c>
    </row>
    <row r="64" spans="1:14" ht="12">
      <c r="A64" s="98" t="s">
        <v>97</v>
      </c>
      <c r="B64" s="96">
        <f aca="true" t="shared" si="7" ref="B64:N64">B61+B41+B15</f>
        <v>533.502</v>
      </c>
      <c r="C64" s="89">
        <f t="shared" si="7"/>
        <v>35.495599999999996</v>
      </c>
      <c r="D64" s="89">
        <f t="shared" si="7"/>
        <v>3.464</v>
      </c>
      <c r="E64" s="89">
        <f t="shared" si="7"/>
        <v>15.267999999999999</v>
      </c>
      <c r="F64" s="89">
        <f t="shared" si="7"/>
        <v>36.285360000000004</v>
      </c>
      <c r="G64" s="89">
        <f t="shared" si="7"/>
        <v>60.79865</v>
      </c>
      <c r="H64" s="89">
        <f t="shared" si="7"/>
        <v>32.476695</v>
      </c>
      <c r="I64" s="89">
        <f t="shared" si="7"/>
        <v>37.516655</v>
      </c>
      <c r="J64" s="89">
        <f t="shared" si="7"/>
        <v>79.802876</v>
      </c>
      <c r="K64" s="89">
        <f t="shared" si="7"/>
        <v>55.54321</v>
      </c>
      <c r="L64" s="89">
        <f t="shared" si="7"/>
        <v>35.843248</v>
      </c>
      <c r="M64" s="89">
        <f t="shared" si="7"/>
        <v>33.74468</v>
      </c>
      <c r="N64" s="90">
        <f t="shared" si="7"/>
        <v>107.263026</v>
      </c>
    </row>
  </sheetData>
  <mergeCells count="2">
    <mergeCell ref="A2:N2"/>
    <mergeCell ref="A1:N1"/>
  </mergeCells>
  <printOptions verticalCentered="1"/>
  <pageMargins left="0.75" right="0.25" top="0.5" bottom="0.5" header="0.5" footer="0.5"/>
  <pageSetup horizontalDpi="600" verticalDpi="600" orientation="portrait" scale="11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64"/>
  <sheetViews>
    <sheetView zoomScale="125" zoomScaleNormal="125" workbookViewId="0" topLeftCell="A34">
      <selection activeCell="B64" sqref="B64:N64"/>
    </sheetView>
  </sheetViews>
  <sheetFormatPr defaultColWidth="9.140625" defaultRowHeight="12.75"/>
  <cols>
    <col min="1" max="1" width="22.7109375" style="2" customWidth="1"/>
    <col min="2" max="2" width="6.140625" style="2" customWidth="1"/>
    <col min="3" max="4" width="4.7109375" style="1" customWidth="1"/>
    <col min="5" max="5" width="5.28125" style="1" customWidth="1"/>
    <col min="6" max="14" width="4.7109375" style="1" customWidth="1"/>
    <col min="15" max="16" width="14.7109375" style="1" bestFit="1" customWidth="1"/>
    <col min="17" max="17" width="6.8515625" style="1" bestFit="1" customWidth="1"/>
    <col min="18" max="18" width="5.421875" style="1" bestFit="1" customWidth="1"/>
    <col min="19" max="16384" width="9.140625" style="1" customWidth="1"/>
  </cols>
  <sheetData>
    <row r="1" spans="1:14" ht="12">
      <c r="A1" s="163" t="s">
        <v>76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</row>
    <row r="2" spans="1:14" ht="12">
      <c r="A2" s="164" t="s">
        <v>99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</row>
    <row r="3" ht="7.5" customHeight="1">
      <c r="A3" s="1"/>
    </row>
    <row r="4" spans="1:2" ht="11.25">
      <c r="A4" s="8"/>
      <c r="B4" s="6"/>
    </row>
    <row r="5" spans="1:14" s="4" customFormat="1" ht="11.25">
      <c r="A5" s="3"/>
      <c r="B5" s="57"/>
      <c r="C5" s="58" t="s">
        <v>54</v>
      </c>
      <c r="D5" s="58" t="s">
        <v>4</v>
      </c>
      <c r="E5" s="58" t="s">
        <v>56</v>
      </c>
      <c r="F5" s="61" t="s">
        <v>86</v>
      </c>
      <c r="G5" s="62"/>
      <c r="H5" s="62" t="s">
        <v>84</v>
      </c>
      <c r="I5" s="62"/>
      <c r="J5" s="62" t="s">
        <v>82</v>
      </c>
      <c r="K5" s="62"/>
      <c r="L5" s="62" t="s">
        <v>78</v>
      </c>
      <c r="M5" s="62"/>
      <c r="N5" s="63" t="s">
        <v>81</v>
      </c>
    </row>
    <row r="6" spans="1:14" s="4" customFormat="1" ht="11.25">
      <c r="A6" s="22" t="s">
        <v>0</v>
      </c>
      <c r="B6" s="59" t="s">
        <v>7</v>
      </c>
      <c r="C6" s="59" t="s">
        <v>55</v>
      </c>
      <c r="D6" s="59" t="s">
        <v>55</v>
      </c>
      <c r="E6" s="59" t="s">
        <v>55</v>
      </c>
      <c r="F6" s="60"/>
      <c r="G6" s="56" t="s">
        <v>85</v>
      </c>
      <c r="H6" s="56"/>
      <c r="I6" s="56" t="s">
        <v>83</v>
      </c>
      <c r="J6" s="56"/>
      <c r="K6" s="56" t="s">
        <v>79</v>
      </c>
      <c r="L6" s="56"/>
      <c r="M6" s="56" t="s">
        <v>80</v>
      </c>
      <c r="N6" s="64"/>
    </row>
    <row r="7" spans="1:14" ht="11.25">
      <c r="A7" s="48" t="s">
        <v>74</v>
      </c>
      <c r="B7" s="67">
        <f>SUM(C7:N7)</f>
        <v>156.90636999999998</v>
      </c>
      <c r="C7" s="68">
        <v>4.7439</v>
      </c>
      <c r="D7" s="68"/>
      <c r="E7" s="68"/>
      <c r="F7" s="68">
        <v>7.29565</v>
      </c>
      <c r="G7" s="68">
        <v>10.095559999999999</v>
      </c>
      <c r="H7" s="68">
        <v>9.744309999999999</v>
      </c>
      <c r="I7" s="68">
        <v>7.08442</v>
      </c>
      <c r="J7" s="68">
        <v>6.494770000000001</v>
      </c>
      <c r="K7" s="68">
        <v>20.445259999999998</v>
      </c>
      <c r="L7" s="68">
        <v>18.429660000000002</v>
      </c>
      <c r="M7" s="68">
        <v>7.53379</v>
      </c>
      <c r="N7" s="28">
        <v>65.03905</v>
      </c>
    </row>
    <row r="8" spans="1:14" ht="11.25">
      <c r="A8" s="49" t="s">
        <v>88</v>
      </c>
      <c r="B8" s="69">
        <f aca="true" t="shared" si="0" ref="B8:B15">SUM(C8:N8)</f>
        <v>15.742879999999996</v>
      </c>
      <c r="C8" s="70">
        <v>4.7063</v>
      </c>
      <c r="D8" s="70"/>
      <c r="E8" s="70"/>
      <c r="F8" s="70">
        <v>0.145</v>
      </c>
      <c r="G8" s="70" t="s">
        <v>1</v>
      </c>
      <c r="H8" s="70">
        <v>5.4056</v>
      </c>
      <c r="I8" s="70">
        <v>0.0125</v>
      </c>
      <c r="J8" s="70" t="s">
        <v>1</v>
      </c>
      <c r="K8" s="70" t="s">
        <v>1</v>
      </c>
      <c r="L8" s="70"/>
      <c r="M8" s="132"/>
      <c r="N8" s="29">
        <v>5.4734799999999995</v>
      </c>
    </row>
    <row r="9" spans="1:14" ht="11.25">
      <c r="A9" s="24" t="s">
        <v>101</v>
      </c>
      <c r="B9" s="69">
        <f t="shared" si="0"/>
        <v>6.802919999999999</v>
      </c>
      <c r="C9" s="70">
        <v>6.6</v>
      </c>
      <c r="D9" s="70"/>
      <c r="E9" s="70"/>
      <c r="F9" s="70"/>
      <c r="G9" s="70"/>
      <c r="H9" s="70"/>
      <c r="I9" s="70"/>
      <c r="J9" s="70"/>
      <c r="K9" s="70"/>
      <c r="L9" s="70"/>
      <c r="M9" s="70">
        <v>0.20292</v>
      </c>
      <c r="N9" s="29"/>
    </row>
    <row r="10" spans="1:14" ht="11.25">
      <c r="A10" s="49" t="s">
        <v>102</v>
      </c>
      <c r="B10" s="69">
        <f t="shared" si="0"/>
        <v>4.2542</v>
      </c>
      <c r="C10" s="70">
        <v>4.2542</v>
      </c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29"/>
    </row>
    <row r="11" spans="1:14" ht="11.25">
      <c r="A11" s="50" t="s">
        <v>89</v>
      </c>
      <c r="B11" s="71">
        <f t="shared" si="0"/>
        <v>56.765299999999996</v>
      </c>
      <c r="C11" s="72">
        <v>0.1353</v>
      </c>
      <c r="D11" s="72"/>
      <c r="E11" s="72"/>
      <c r="F11" s="72" t="s">
        <v>1</v>
      </c>
      <c r="G11" s="72">
        <v>19.59515</v>
      </c>
      <c r="H11" s="72" t="s">
        <v>1</v>
      </c>
      <c r="I11" s="72">
        <v>17.16258</v>
      </c>
      <c r="J11" s="72">
        <v>18.17799</v>
      </c>
      <c r="K11" s="72" t="s">
        <v>1</v>
      </c>
      <c r="L11" s="72" t="s">
        <v>1</v>
      </c>
      <c r="M11" s="72">
        <v>0.232</v>
      </c>
      <c r="N11" s="30">
        <v>1.46228</v>
      </c>
    </row>
    <row r="12" spans="1:14" ht="11.25">
      <c r="A12" s="50" t="s">
        <v>90</v>
      </c>
      <c r="B12" s="71">
        <f t="shared" si="0"/>
        <v>116.13904000000001</v>
      </c>
      <c r="C12" s="72">
        <v>0.6542</v>
      </c>
      <c r="D12" s="72"/>
      <c r="E12" s="72"/>
      <c r="F12" s="72">
        <v>9.991</v>
      </c>
      <c r="G12" s="72">
        <v>12.013959999999999</v>
      </c>
      <c r="H12" s="72">
        <v>8.82805</v>
      </c>
      <c r="I12" s="70">
        <v>10.72534</v>
      </c>
      <c r="J12" s="72">
        <v>20.90801</v>
      </c>
      <c r="K12" s="72">
        <v>14.66052</v>
      </c>
      <c r="L12" s="72">
        <v>15.64355</v>
      </c>
      <c r="M12" s="72">
        <v>11.61615</v>
      </c>
      <c r="N12" s="30">
        <v>11.09826</v>
      </c>
    </row>
    <row r="13" spans="1:14" ht="11.25">
      <c r="A13" s="49" t="s">
        <v>91</v>
      </c>
      <c r="B13" s="69">
        <f t="shared" si="0"/>
        <v>23.3897</v>
      </c>
      <c r="C13" s="70">
        <v>4.6344</v>
      </c>
      <c r="D13" s="70"/>
      <c r="E13" s="70"/>
      <c r="F13" s="70">
        <v>4.63464</v>
      </c>
      <c r="G13" s="70" t="s">
        <v>1</v>
      </c>
      <c r="H13" s="70" t="s">
        <v>1</v>
      </c>
      <c r="I13" s="70">
        <v>3.81323</v>
      </c>
      <c r="J13" s="70" t="s">
        <v>1</v>
      </c>
      <c r="K13" s="70">
        <v>3.0084299999999997</v>
      </c>
      <c r="L13" s="70" t="s">
        <v>1</v>
      </c>
      <c r="M13" s="70">
        <v>7.299</v>
      </c>
      <c r="N13" s="29" t="s">
        <v>1</v>
      </c>
    </row>
    <row r="14" spans="1:14" ht="11.25">
      <c r="A14" s="51" t="s">
        <v>92</v>
      </c>
      <c r="B14" s="73">
        <f t="shared" si="0"/>
        <v>67.15911</v>
      </c>
      <c r="C14" s="74">
        <v>4.2577</v>
      </c>
      <c r="D14" s="74"/>
      <c r="E14" s="74"/>
      <c r="F14" s="74">
        <v>3.92788</v>
      </c>
      <c r="G14" s="74" t="s">
        <v>1</v>
      </c>
      <c r="H14" s="74">
        <v>4.159140000000001</v>
      </c>
      <c r="I14" s="74">
        <v>1.18317</v>
      </c>
      <c r="J14" s="74">
        <v>3.48379</v>
      </c>
      <c r="K14" s="74">
        <v>22.76051</v>
      </c>
      <c r="L14" s="74">
        <v>24.552</v>
      </c>
      <c r="M14" s="74">
        <v>1.859</v>
      </c>
      <c r="N14" s="31">
        <v>0.97592</v>
      </c>
    </row>
    <row r="15" spans="1:14" ht="11.25">
      <c r="A15" s="27" t="s">
        <v>59</v>
      </c>
      <c r="B15" s="94">
        <f t="shared" si="0"/>
        <v>447.15951999999993</v>
      </c>
      <c r="C15" s="91">
        <f>SUM(C7:C14)</f>
        <v>29.985999999999997</v>
      </c>
      <c r="D15" s="91">
        <f aca="true" t="shared" si="1" ref="D15:N15">SUM(D7:D14)</f>
        <v>0</v>
      </c>
      <c r="E15" s="91">
        <f t="shared" si="1"/>
        <v>0</v>
      </c>
      <c r="F15" s="91">
        <f t="shared" si="1"/>
        <v>25.994169999999997</v>
      </c>
      <c r="G15" s="91">
        <f t="shared" si="1"/>
        <v>41.70467</v>
      </c>
      <c r="H15" s="91">
        <f t="shared" si="1"/>
        <v>28.137099999999997</v>
      </c>
      <c r="I15" s="91">
        <f t="shared" si="1"/>
        <v>39.98123999999999</v>
      </c>
      <c r="J15" s="91">
        <f t="shared" si="1"/>
        <v>49.06456</v>
      </c>
      <c r="K15" s="91">
        <f t="shared" si="1"/>
        <v>60.874719999999996</v>
      </c>
      <c r="L15" s="91">
        <f t="shared" si="1"/>
        <v>58.62521</v>
      </c>
      <c r="M15" s="91">
        <f t="shared" si="1"/>
        <v>28.74286</v>
      </c>
      <c r="N15" s="32">
        <f t="shared" si="1"/>
        <v>84.04899</v>
      </c>
    </row>
    <row r="16" spans="1:14" ht="11.25">
      <c r="A16" s="17"/>
      <c r="B16" s="9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</row>
    <row r="17" spans="1:14" ht="11.25">
      <c r="A17" s="19" t="s">
        <v>27</v>
      </c>
      <c r="B17" s="65" t="s">
        <v>7</v>
      </c>
      <c r="C17" s="66" t="s">
        <v>23</v>
      </c>
      <c r="D17" s="66" t="s">
        <v>22</v>
      </c>
      <c r="E17" s="66" t="s">
        <v>77</v>
      </c>
      <c r="F17" s="66" t="s">
        <v>13</v>
      </c>
      <c r="G17" s="66" t="s">
        <v>21</v>
      </c>
      <c r="H17" s="66" t="s">
        <v>20</v>
      </c>
      <c r="I17" s="66" t="s">
        <v>19</v>
      </c>
      <c r="J17" s="66" t="s">
        <v>18</v>
      </c>
      <c r="K17" s="66" t="s">
        <v>17</v>
      </c>
      <c r="L17" s="66" t="s">
        <v>16</v>
      </c>
      <c r="M17" s="66" t="s">
        <v>15</v>
      </c>
      <c r="N17" s="66" t="s">
        <v>14</v>
      </c>
    </row>
    <row r="18" spans="1:14" ht="11.25">
      <c r="A18" s="43" t="s">
        <v>5</v>
      </c>
      <c r="B18" s="121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28"/>
    </row>
    <row r="19" spans="1:14" ht="11.25">
      <c r="A19" s="25" t="s">
        <v>111</v>
      </c>
      <c r="B19" s="71">
        <f>SUM(C19:N19)</f>
        <v>5.260000000000001</v>
      </c>
      <c r="C19" s="72"/>
      <c r="D19" s="72" t="s">
        <v>1</v>
      </c>
      <c r="E19" s="72">
        <v>0.2</v>
      </c>
      <c r="F19" s="72" t="s">
        <v>1</v>
      </c>
      <c r="G19" s="72">
        <v>2.1</v>
      </c>
      <c r="H19" s="72" t="s">
        <v>1</v>
      </c>
      <c r="I19" s="72">
        <v>1</v>
      </c>
      <c r="J19" s="72">
        <f>0.4+0.03</f>
        <v>0.43000000000000005</v>
      </c>
      <c r="K19" s="72">
        <v>0.2</v>
      </c>
      <c r="L19" s="72" t="s">
        <v>1</v>
      </c>
      <c r="M19" s="72" t="s">
        <v>1</v>
      </c>
      <c r="N19" s="30">
        <v>1.33</v>
      </c>
    </row>
    <row r="20" spans="1:14" ht="11.25">
      <c r="A20" s="24" t="s">
        <v>34</v>
      </c>
      <c r="B20" s="69">
        <f>SUM(C20:N20)</f>
        <v>2.26</v>
      </c>
      <c r="C20" s="70" t="s">
        <v>1</v>
      </c>
      <c r="D20" s="70">
        <v>1</v>
      </c>
      <c r="E20" s="70" t="s">
        <v>1</v>
      </c>
      <c r="F20" s="70" t="s">
        <v>1</v>
      </c>
      <c r="G20" s="70">
        <v>1.25</v>
      </c>
      <c r="H20" s="70" t="s">
        <v>1</v>
      </c>
      <c r="I20" s="70" t="s">
        <v>1</v>
      </c>
      <c r="J20" s="70">
        <v>0.01</v>
      </c>
      <c r="K20" s="70" t="s">
        <v>1</v>
      </c>
      <c r="L20" s="70" t="s">
        <v>1</v>
      </c>
      <c r="M20" s="70" t="s">
        <v>1</v>
      </c>
      <c r="N20" s="158" t="s">
        <v>1</v>
      </c>
    </row>
    <row r="21" spans="1:14" ht="11.25">
      <c r="A21" s="25" t="s">
        <v>35</v>
      </c>
      <c r="B21" s="71">
        <f>SUM(C21:N21)</f>
        <v>1.730076</v>
      </c>
      <c r="C21" s="72">
        <v>1.730076</v>
      </c>
      <c r="D21" s="72" t="s">
        <v>1</v>
      </c>
      <c r="E21" s="72" t="s">
        <v>1</v>
      </c>
      <c r="F21" s="72" t="s">
        <v>1</v>
      </c>
      <c r="G21" s="72" t="s">
        <v>1</v>
      </c>
      <c r="H21" s="72" t="s">
        <v>1</v>
      </c>
      <c r="I21" s="72" t="s">
        <v>1</v>
      </c>
      <c r="J21" s="72" t="s">
        <v>1</v>
      </c>
      <c r="K21" s="72" t="s">
        <v>1</v>
      </c>
      <c r="L21" s="72" t="s">
        <v>1</v>
      </c>
      <c r="M21" s="72" t="s">
        <v>1</v>
      </c>
      <c r="N21" s="159" t="s">
        <v>1</v>
      </c>
    </row>
    <row r="22" spans="1:14" ht="11.25">
      <c r="A22" s="25" t="s">
        <v>51</v>
      </c>
      <c r="B22" s="71">
        <f>SUM(C22:N22)</f>
        <v>1</v>
      </c>
      <c r="C22" s="72"/>
      <c r="D22" s="72" t="s">
        <v>1</v>
      </c>
      <c r="E22" s="72" t="s">
        <v>1</v>
      </c>
      <c r="F22" s="72" t="s">
        <v>1</v>
      </c>
      <c r="G22" s="72">
        <v>1</v>
      </c>
      <c r="H22" s="72" t="s">
        <v>1</v>
      </c>
      <c r="I22" s="72" t="s">
        <v>1</v>
      </c>
      <c r="J22" s="72" t="s">
        <v>1</v>
      </c>
      <c r="K22" s="72" t="s">
        <v>1</v>
      </c>
      <c r="L22" s="72" t="s">
        <v>1</v>
      </c>
      <c r="M22" s="72" t="s">
        <v>1</v>
      </c>
      <c r="N22" s="159" t="s">
        <v>1</v>
      </c>
    </row>
    <row r="23" spans="1:14" ht="11.25">
      <c r="A23" s="44" t="s">
        <v>36</v>
      </c>
      <c r="B23" s="122">
        <f>SUM(C23:N23)</f>
        <v>0.14</v>
      </c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45">
        <v>0.14</v>
      </c>
    </row>
    <row r="24" spans="1:14" ht="11.25">
      <c r="A24" s="43" t="s">
        <v>6</v>
      </c>
      <c r="B24" s="121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160"/>
    </row>
    <row r="25" spans="1:14" ht="11.25">
      <c r="A25" s="24" t="s">
        <v>37</v>
      </c>
      <c r="B25" s="69">
        <f>SUM(C25:N25)</f>
        <v>0</v>
      </c>
      <c r="C25" s="70" t="s">
        <v>1</v>
      </c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158"/>
    </row>
    <row r="26" spans="1:14" ht="11.25">
      <c r="A26" s="24" t="s">
        <v>50</v>
      </c>
      <c r="B26" s="71">
        <f>SUM(C26:N26)</f>
        <v>0.22896</v>
      </c>
      <c r="C26" s="70"/>
      <c r="D26" s="70" t="s">
        <v>1</v>
      </c>
      <c r="E26" s="70" t="s">
        <v>1</v>
      </c>
      <c r="F26" s="70" t="s">
        <v>1</v>
      </c>
      <c r="G26" s="70" t="s">
        <v>1</v>
      </c>
      <c r="H26" s="70" t="s">
        <v>1</v>
      </c>
      <c r="I26" s="70" t="s">
        <v>1</v>
      </c>
      <c r="J26" s="70" t="s">
        <v>1</v>
      </c>
      <c r="K26" s="70" t="s">
        <v>1</v>
      </c>
      <c r="L26" s="70" t="s">
        <v>1</v>
      </c>
      <c r="M26" s="70" t="s">
        <v>1</v>
      </c>
      <c r="N26" s="29">
        <f>0.14896+0.08</f>
        <v>0.22896</v>
      </c>
    </row>
    <row r="27" spans="1:14" ht="11.25">
      <c r="A27" s="26" t="s">
        <v>38</v>
      </c>
      <c r="B27" s="73">
        <f>SUM(C27:N27)</f>
        <v>0</v>
      </c>
      <c r="C27" s="74" t="s">
        <v>1</v>
      </c>
      <c r="D27" s="74" t="s">
        <v>1</v>
      </c>
      <c r="E27" s="74" t="s">
        <v>1</v>
      </c>
      <c r="F27" s="74" t="s">
        <v>1</v>
      </c>
      <c r="G27" s="74" t="s">
        <v>1</v>
      </c>
      <c r="H27" s="74" t="s">
        <v>1</v>
      </c>
      <c r="I27" s="74" t="s">
        <v>1</v>
      </c>
      <c r="J27" s="74"/>
      <c r="K27" s="74"/>
      <c r="L27" s="74"/>
      <c r="M27" s="74"/>
      <c r="N27" s="161"/>
    </row>
    <row r="28" spans="1:14" ht="11.25">
      <c r="A28" s="135" t="s">
        <v>104</v>
      </c>
      <c r="B28" s="121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160"/>
    </row>
    <row r="29" spans="1:14" ht="11.25">
      <c r="A29" s="25" t="s">
        <v>39</v>
      </c>
      <c r="B29" s="71">
        <f aca="true" t="shared" si="2" ref="B29:B34">SUM(C29:N29)</f>
        <v>1.30795</v>
      </c>
      <c r="C29" s="72"/>
      <c r="D29" s="72">
        <v>0.3</v>
      </c>
      <c r="E29" s="72" t="s">
        <v>1</v>
      </c>
      <c r="F29" s="72">
        <v>0.105</v>
      </c>
      <c r="G29" s="72">
        <v>0.075</v>
      </c>
      <c r="H29" s="72">
        <v>0.05</v>
      </c>
      <c r="I29" s="72">
        <v>0.05</v>
      </c>
      <c r="J29" s="72">
        <v>0.075</v>
      </c>
      <c r="K29" s="72">
        <v>0.33</v>
      </c>
      <c r="L29" s="72">
        <v>0.03</v>
      </c>
      <c r="M29" s="72">
        <v>0.15</v>
      </c>
      <c r="N29" s="30">
        <v>0.14295</v>
      </c>
    </row>
    <row r="30" spans="1:14" ht="11.25">
      <c r="A30" s="24" t="s">
        <v>103</v>
      </c>
      <c r="B30" s="69">
        <f t="shared" si="2"/>
        <v>4.550000000000001</v>
      </c>
      <c r="C30" s="70"/>
      <c r="D30" s="70" t="s">
        <v>1</v>
      </c>
      <c r="E30" s="70" t="s">
        <v>1</v>
      </c>
      <c r="F30" s="70" t="s">
        <v>1</v>
      </c>
      <c r="G30" s="70">
        <v>2</v>
      </c>
      <c r="H30" s="70" t="s">
        <v>1</v>
      </c>
      <c r="I30" s="70" t="s">
        <v>1</v>
      </c>
      <c r="J30" s="70">
        <v>1.5</v>
      </c>
      <c r="K30" s="70" t="s">
        <v>1</v>
      </c>
      <c r="L30" s="70" t="s">
        <v>1</v>
      </c>
      <c r="M30" s="70">
        <v>0.9</v>
      </c>
      <c r="N30" s="29">
        <v>0.15</v>
      </c>
    </row>
    <row r="31" spans="1:14" ht="11.25">
      <c r="A31" s="25" t="s">
        <v>40</v>
      </c>
      <c r="B31" s="71">
        <f t="shared" si="2"/>
        <v>3.0070000000000006</v>
      </c>
      <c r="C31" s="72">
        <v>0.015</v>
      </c>
      <c r="D31" s="72" t="s">
        <v>1</v>
      </c>
      <c r="E31" s="72" t="s">
        <v>1</v>
      </c>
      <c r="F31" s="72">
        <v>0.265</v>
      </c>
      <c r="G31" s="72">
        <v>0.065</v>
      </c>
      <c r="H31" s="72">
        <v>0.015</v>
      </c>
      <c r="I31" s="72">
        <v>0.015</v>
      </c>
      <c r="J31" s="72">
        <v>2.587</v>
      </c>
      <c r="K31" s="72">
        <v>0.015</v>
      </c>
      <c r="L31" s="72">
        <v>0.015</v>
      </c>
      <c r="M31" s="72"/>
      <c r="N31" s="30">
        <v>0.015</v>
      </c>
    </row>
    <row r="32" spans="1:14" ht="11.25">
      <c r="A32" s="24" t="s">
        <v>41</v>
      </c>
      <c r="B32" s="69">
        <f t="shared" si="2"/>
        <v>36.45518925</v>
      </c>
      <c r="C32" s="70"/>
      <c r="D32" s="70" t="s">
        <v>1</v>
      </c>
      <c r="E32" s="70">
        <v>1.32</v>
      </c>
      <c r="F32" s="70" t="s">
        <v>1</v>
      </c>
      <c r="G32" s="70">
        <v>2.5</v>
      </c>
      <c r="H32" s="70" t="s">
        <v>1</v>
      </c>
      <c r="I32" s="70" t="s">
        <v>1</v>
      </c>
      <c r="J32" s="70">
        <v>27.07900925</v>
      </c>
      <c r="K32" s="70" t="s">
        <v>1</v>
      </c>
      <c r="L32" s="70">
        <v>1.86</v>
      </c>
      <c r="M32" s="70">
        <v>0.9</v>
      </c>
      <c r="N32" s="29">
        <v>2.79618</v>
      </c>
    </row>
    <row r="33" spans="1:14" ht="11.25">
      <c r="A33" s="25" t="s">
        <v>42</v>
      </c>
      <c r="B33" s="71">
        <f t="shared" si="2"/>
        <v>6</v>
      </c>
      <c r="C33" s="72"/>
      <c r="D33" s="72" t="s">
        <v>1</v>
      </c>
      <c r="E33" s="72">
        <v>1.25</v>
      </c>
      <c r="F33" s="72" t="s">
        <v>1</v>
      </c>
      <c r="G33" s="72">
        <v>1</v>
      </c>
      <c r="H33" s="72" t="s">
        <v>1</v>
      </c>
      <c r="I33" s="72" t="s">
        <v>1</v>
      </c>
      <c r="J33" s="72">
        <v>3.75</v>
      </c>
      <c r="K33" s="72" t="s">
        <v>1</v>
      </c>
      <c r="L33" s="72" t="s">
        <v>1</v>
      </c>
      <c r="M33" s="72" t="s">
        <v>1</v>
      </c>
      <c r="N33" s="159" t="s">
        <v>1</v>
      </c>
    </row>
    <row r="34" spans="1:14" ht="11.25">
      <c r="A34" s="44" t="s">
        <v>43</v>
      </c>
      <c r="B34" s="122">
        <f t="shared" si="2"/>
        <v>1.5</v>
      </c>
      <c r="C34" s="79"/>
      <c r="D34" s="79"/>
      <c r="E34" s="79">
        <v>1.5</v>
      </c>
      <c r="F34" s="79"/>
      <c r="G34" s="79"/>
      <c r="H34" s="79"/>
      <c r="I34" s="79"/>
      <c r="J34" s="79"/>
      <c r="K34" s="79"/>
      <c r="L34" s="79"/>
      <c r="M34" s="79"/>
      <c r="N34" s="162"/>
    </row>
    <row r="35" spans="1:14" ht="11.25">
      <c r="A35" s="43" t="s">
        <v>2</v>
      </c>
      <c r="B35" s="121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160"/>
    </row>
    <row r="36" spans="1:14" ht="11.25">
      <c r="A36" s="25" t="s">
        <v>44</v>
      </c>
      <c r="B36" s="71">
        <f aca="true" t="shared" si="3" ref="B36:B41">SUM(C36:N36)</f>
        <v>0.14</v>
      </c>
      <c r="C36" s="72"/>
      <c r="D36" s="72" t="s">
        <v>1</v>
      </c>
      <c r="E36" s="72" t="s">
        <v>1</v>
      </c>
      <c r="F36" s="72">
        <v>0.025</v>
      </c>
      <c r="G36" s="72" t="s">
        <v>1</v>
      </c>
      <c r="H36" s="72">
        <v>0.025</v>
      </c>
      <c r="I36" s="72" t="s">
        <v>1</v>
      </c>
      <c r="J36" s="72">
        <v>0.025</v>
      </c>
      <c r="K36" s="72">
        <v>0.04</v>
      </c>
      <c r="L36" s="72">
        <v>0.025</v>
      </c>
      <c r="M36" s="72" t="s">
        <v>1</v>
      </c>
      <c r="N36" s="159" t="s">
        <v>1</v>
      </c>
    </row>
    <row r="37" spans="1:14" ht="11.25">
      <c r="A37" s="24" t="s">
        <v>45</v>
      </c>
      <c r="B37" s="69">
        <f t="shared" si="3"/>
        <v>6.029999999999999</v>
      </c>
      <c r="C37" s="70">
        <v>0.08</v>
      </c>
      <c r="D37" s="70">
        <v>0.04</v>
      </c>
      <c r="E37" s="70"/>
      <c r="F37" s="70">
        <v>0.65</v>
      </c>
      <c r="G37" s="70">
        <v>1.21</v>
      </c>
      <c r="H37" s="70">
        <v>0.65</v>
      </c>
      <c r="I37" s="70">
        <v>0.3</v>
      </c>
      <c r="J37" s="70">
        <v>1.41</v>
      </c>
      <c r="K37" s="70">
        <v>0.28</v>
      </c>
      <c r="L37" s="70">
        <v>0.31</v>
      </c>
      <c r="M37" s="70">
        <v>0.14</v>
      </c>
      <c r="N37" s="29">
        <v>0.96</v>
      </c>
    </row>
    <row r="38" spans="1:14" ht="11.25">
      <c r="A38" s="25" t="s">
        <v>46</v>
      </c>
      <c r="B38" s="71">
        <f t="shared" si="3"/>
        <v>5.096</v>
      </c>
      <c r="C38" s="72">
        <v>1.052</v>
      </c>
      <c r="D38" s="72">
        <v>0.714</v>
      </c>
      <c r="E38" s="72" t="s">
        <v>1</v>
      </c>
      <c r="F38" s="72">
        <v>0.445</v>
      </c>
      <c r="G38" s="72">
        <v>0.768</v>
      </c>
      <c r="H38" s="72">
        <v>0.409</v>
      </c>
      <c r="I38" s="72">
        <v>0.367</v>
      </c>
      <c r="J38" s="72">
        <v>0.3</v>
      </c>
      <c r="K38" s="72">
        <v>0.275</v>
      </c>
      <c r="L38" s="72">
        <v>0.30300000000000005</v>
      </c>
      <c r="M38" s="72">
        <v>0.213</v>
      </c>
      <c r="N38" s="30">
        <v>0.25</v>
      </c>
    </row>
    <row r="39" spans="1:14" ht="11.25">
      <c r="A39" s="24" t="s">
        <v>106</v>
      </c>
      <c r="B39" s="69">
        <f t="shared" si="3"/>
        <v>0.45663499999999996</v>
      </c>
      <c r="C39" s="70"/>
      <c r="D39" s="70" t="s">
        <v>1</v>
      </c>
      <c r="E39" s="70">
        <v>0.03</v>
      </c>
      <c r="F39" s="70">
        <v>0.01</v>
      </c>
      <c r="G39" s="70">
        <v>0.085</v>
      </c>
      <c r="H39" s="70">
        <v>0.064915</v>
      </c>
      <c r="I39" s="70">
        <v>0.018705</v>
      </c>
      <c r="J39" s="70">
        <v>0.093497</v>
      </c>
      <c r="K39" s="70">
        <v>0.01</v>
      </c>
      <c r="L39" s="70">
        <v>0.025518</v>
      </c>
      <c r="M39" s="70">
        <v>0.01</v>
      </c>
      <c r="N39" s="29">
        <v>0.109</v>
      </c>
    </row>
    <row r="40" spans="1:14" ht="11.25">
      <c r="A40" s="26" t="s">
        <v>47</v>
      </c>
      <c r="B40" s="73">
        <f t="shared" si="3"/>
        <v>1.578</v>
      </c>
      <c r="C40" s="74">
        <v>1.578</v>
      </c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31"/>
    </row>
    <row r="41" spans="1:14" ht="11.25">
      <c r="A41" s="124" t="s">
        <v>60</v>
      </c>
      <c r="B41" s="94">
        <f t="shared" si="3"/>
        <v>76.73981025</v>
      </c>
      <c r="C41" s="91">
        <f aca="true" t="shared" si="4" ref="C41:N41">SUM(C18:C40)</f>
        <v>4.455076</v>
      </c>
      <c r="D41" s="91">
        <f t="shared" si="4"/>
        <v>2.0540000000000003</v>
      </c>
      <c r="E41" s="91">
        <f t="shared" si="4"/>
        <v>4.3</v>
      </c>
      <c r="F41" s="91">
        <f t="shared" si="4"/>
        <v>1.5</v>
      </c>
      <c r="G41" s="91">
        <f t="shared" si="4"/>
        <v>12.053</v>
      </c>
      <c r="H41" s="91">
        <f t="shared" si="4"/>
        <v>1.213915</v>
      </c>
      <c r="I41" s="91">
        <f t="shared" si="4"/>
        <v>1.750705</v>
      </c>
      <c r="J41" s="91">
        <f t="shared" si="4"/>
        <v>37.259506249999994</v>
      </c>
      <c r="K41" s="91">
        <f t="shared" si="4"/>
        <v>1.1500000000000001</v>
      </c>
      <c r="L41" s="91">
        <f t="shared" si="4"/>
        <v>2.5685179999999996</v>
      </c>
      <c r="M41" s="91">
        <f t="shared" si="4"/>
        <v>2.313</v>
      </c>
      <c r="N41" s="32">
        <f t="shared" si="4"/>
        <v>6.12209</v>
      </c>
    </row>
    <row r="42" spans="1:14" ht="11.25">
      <c r="A42" s="18"/>
      <c r="B42" s="11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</row>
    <row r="43" spans="1:14" ht="11.25">
      <c r="A43" s="20" t="s">
        <v>28</v>
      </c>
      <c r="B43" s="65" t="s">
        <v>7</v>
      </c>
      <c r="C43" s="66" t="s">
        <v>23</v>
      </c>
      <c r="D43" s="66" t="s">
        <v>22</v>
      </c>
      <c r="E43" s="66" t="s">
        <v>77</v>
      </c>
      <c r="F43" s="66" t="s">
        <v>13</v>
      </c>
      <c r="G43" s="66" t="s">
        <v>21</v>
      </c>
      <c r="H43" s="66" t="s">
        <v>20</v>
      </c>
      <c r="I43" s="66" t="s">
        <v>19</v>
      </c>
      <c r="J43" s="66" t="s">
        <v>18</v>
      </c>
      <c r="K43" s="66" t="s">
        <v>17</v>
      </c>
      <c r="L43" s="66" t="s">
        <v>16</v>
      </c>
      <c r="M43" s="66" t="s">
        <v>15</v>
      </c>
      <c r="N43" s="66" t="s">
        <v>14</v>
      </c>
    </row>
    <row r="44" spans="1:14" ht="11.25">
      <c r="A44" s="48" t="s">
        <v>31</v>
      </c>
      <c r="B44" s="67">
        <f aca="true" t="shared" si="5" ref="B44:B61">SUM(C44:N44)</f>
        <v>0.902503</v>
      </c>
      <c r="C44" s="68">
        <v>0.03786</v>
      </c>
      <c r="D44" s="81" t="s">
        <v>1</v>
      </c>
      <c r="E44" s="68" t="s">
        <v>1</v>
      </c>
      <c r="F44" s="68">
        <v>0.017571</v>
      </c>
      <c r="G44" s="68">
        <v>0.101226</v>
      </c>
      <c r="H44" s="68">
        <v>0.033355</v>
      </c>
      <c r="I44" s="68">
        <v>0.048981</v>
      </c>
      <c r="J44" s="68">
        <v>0.02</v>
      </c>
      <c r="K44" s="68">
        <v>0.060331</v>
      </c>
      <c r="L44" s="68">
        <v>0.066709</v>
      </c>
      <c r="M44" s="68" t="s">
        <v>1</v>
      </c>
      <c r="N44" s="28">
        <v>0.51647</v>
      </c>
    </row>
    <row r="45" spans="1:14" ht="11.25">
      <c r="A45" s="50" t="s">
        <v>8</v>
      </c>
      <c r="B45" s="71">
        <f t="shared" si="5"/>
        <v>0</v>
      </c>
      <c r="C45" s="72" t="s">
        <v>1</v>
      </c>
      <c r="D45" s="82" t="s">
        <v>1</v>
      </c>
      <c r="E45" s="72"/>
      <c r="F45" s="72" t="s">
        <v>1</v>
      </c>
      <c r="G45" s="72" t="s">
        <v>1</v>
      </c>
      <c r="H45" s="72" t="s">
        <v>1</v>
      </c>
      <c r="I45" s="72" t="s">
        <v>1</v>
      </c>
      <c r="J45" s="72" t="s">
        <v>1</v>
      </c>
      <c r="K45" s="72" t="s">
        <v>1</v>
      </c>
      <c r="L45" s="72" t="s">
        <v>1</v>
      </c>
      <c r="M45" s="72"/>
      <c r="N45" s="30"/>
    </row>
    <row r="46" spans="1:14" ht="11.25">
      <c r="A46" s="49" t="s">
        <v>12</v>
      </c>
      <c r="B46" s="71">
        <f t="shared" si="5"/>
        <v>3.6559999999999997</v>
      </c>
      <c r="C46" s="70" t="s">
        <v>1</v>
      </c>
      <c r="D46" s="83" t="s">
        <v>1</v>
      </c>
      <c r="E46" s="70">
        <v>0.4</v>
      </c>
      <c r="F46" s="70">
        <v>0.16</v>
      </c>
      <c r="G46" s="70" t="s">
        <v>1</v>
      </c>
      <c r="H46" s="70">
        <v>0.6</v>
      </c>
      <c r="I46" s="70">
        <v>0.59</v>
      </c>
      <c r="J46" s="70" t="s">
        <v>1</v>
      </c>
      <c r="K46" s="70">
        <v>0.69</v>
      </c>
      <c r="L46" s="70">
        <v>0.17</v>
      </c>
      <c r="M46" s="70">
        <v>0.7</v>
      </c>
      <c r="N46" s="29">
        <v>0.346</v>
      </c>
    </row>
    <row r="47" spans="1:14" ht="11.25">
      <c r="A47" s="49" t="s">
        <v>32</v>
      </c>
      <c r="B47" s="69">
        <f t="shared" si="5"/>
        <v>0</v>
      </c>
      <c r="C47" s="70" t="s">
        <v>1</v>
      </c>
      <c r="D47" s="83" t="s">
        <v>1</v>
      </c>
      <c r="E47" s="70" t="s">
        <v>1</v>
      </c>
      <c r="F47" s="70" t="s">
        <v>1</v>
      </c>
      <c r="G47" s="70" t="s">
        <v>1</v>
      </c>
      <c r="H47" s="70" t="s">
        <v>1</v>
      </c>
      <c r="I47" s="70" t="s">
        <v>1</v>
      </c>
      <c r="J47" s="70" t="s">
        <v>1</v>
      </c>
      <c r="K47" s="70" t="s">
        <v>1</v>
      </c>
      <c r="L47" s="70" t="s">
        <v>1</v>
      </c>
      <c r="M47" s="70" t="s">
        <v>1</v>
      </c>
      <c r="N47" s="29"/>
    </row>
    <row r="48" spans="1:14" ht="11.25">
      <c r="A48" s="50" t="s">
        <v>48</v>
      </c>
      <c r="B48" s="71">
        <f t="shared" si="5"/>
        <v>0.24</v>
      </c>
      <c r="C48" s="70" t="s">
        <v>1</v>
      </c>
      <c r="D48" s="83">
        <v>0.24</v>
      </c>
      <c r="E48" s="70" t="s">
        <v>1</v>
      </c>
      <c r="F48" s="70" t="s">
        <v>1</v>
      </c>
      <c r="G48" s="70" t="s">
        <v>1</v>
      </c>
      <c r="H48" s="70" t="s">
        <v>1</v>
      </c>
      <c r="I48" s="70" t="s">
        <v>1</v>
      </c>
      <c r="J48" s="70" t="s">
        <v>1</v>
      </c>
      <c r="K48" s="70" t="s">
        <v>1</v>
      </c>
      <c r="L48" s="70" t="s">
        <v>1</v>
      </c>
      <c r="M48" s="70" t="s">
        <v>1</v>
      </c>
      <c r="N48" s="29" t="s">
        <v>1</v>
      </c>
    </row>
    <row r="49" spans="1:14" ht="11.25">
      <c r="A49" s="49" t="s">
        <v>33</v>
      </c>
      <c r="B49" s="69">
        <f t="shared" si="5"/>
        <v>0.126</v>
      </c>
      <c r="C49" s="72" t="s">
        <v>1</v>
      </c>
      <c r="D49" s="82" t="s">
        <v>1</v>
      </c>
      <c r="E49" s="72">
        <v>0.126</v>
      </c>
      <c r="F49" s="72" t="s">
        <v>1</v>
      </c>
      <c r="G49" s="72" t="s">
        <v>1</v>
      </c>
      <c r="H49" s="72" t="s">
        <v>1</v>
      </c>
      <c r="I49" s="72" t="s">
        <v>1</v>
      </c>
      <c r="J49" s="72" t="s">
        <v>1</v>
      </c>
      <c r="K49" s="72" t="s">
        <v>1</v>
      </c>
      <c r="L49" s="72" t="s">
        <v>1</v>
      </c>
      <c r="M49" s="72" t="s">
        <v>1</v>
      </c>
      <c r="N49" s="30" t="s">
        <v>1</v>
      </c>
    </row>
    <row r="50" spans="1:14" ht="11.25">
      <c r="A50" s="50" t="s">
        <v>29</v>
      </c>
      <c r="B50" s="71">
        <f t="shared" si="5"/>
        <v>0</v>
      </c>
      <c r="C50" s="72"/>
      <c r="D50" s="82" t="s">
        <v>1</v>
      </c>
      <c r="E50" s="72" t="s">
        <v>1</v>
      </c>
      <c r="F50" s="72" t="s">
        <v>1</v>
      </c>
      <c r="G50" s="72" t="s">
        <v>1</v>
      </c>
      <c r="H50" s="72"/>
      <c r="I50" s="72" t="s">
        <v>1</v>
      </c>
      <c r="J50" s="72" t="s">
        <v>1</v>
      </c>
      <c r="K50" s="72"/>
      <c r="L50" s="72" t="s">
        <v>1</v>
      </c>
      <c r="M50" s="72"/>
      <c r="N50" s="30" t="s">
        <v>1</v>
      </c>
    </row>
    <row r="51" spans="1:14" ht="11.25">
      <c r="A51" s="49" t="s">
        <v>30</v>
      </c>
      <c r="B51" s="69">
        <f t="shared" si="5"/>
        <v>0.39</v>
      </c>
      <c r="C51" s="70" t="s">
        <v>1</v>
      </c>
      <c r="D51" s="83" t="s">
        <v>1</v>
      </c>
      <c r="E51" s="70">
        <v>0.39</v>
      </c>
      <c r="F51" s="70" t="s">
        <v>1</v>
      </c>
      <c r="G51" s="70" t="s">
        <v>1</v>
      </c>
      <c r="H51" s="70" t="s">
        <v>1</v>
      </c>
      <c r="I51" s="70" t="s">
        <v>1</v>
      </c>
      <c r="J51" s="70" t="s">
        <v>1</v>
      </c>
      <c r="K51" s="70" t="s">
        <v>1</v>
      </c>
      <c r="L51" s="70" t="s">
        <v>1</v>
      </c>
      <c r="M51" s="70" t="s">
        <v>1</v>
      </c>
      <c r="N51" s="29" t="s">
        <v>1</v>
      </c>
    </row>
    <row r="52" spans="1:14" ht="11.25">
      <c r="A52" s="50" t="s">
        <v>3</v>
      </c>
      <c r="B52" s="71">
        <f t="shared" si="5"/>
        <v>0.05</v>
      </c>
      <c r="C52" s="72" t="s">
        <v>1</v>
      </c>
      <c r="D52" s="82" t="s">
        <v>1</v>
      </c>
      <c r="E52" s="72" t="s">
        <v>1</v>
      </c>
      <c r="F52" s="72" t="s">
        <v>1</v>
      </c>
      <c r="G52" s="72" t="s">
        <v>1</v>
      </c>
      <c r="H52" s="72"/>
      <c r="I52" s="72" t="s">
        <v>1</v>
      </c>
      <c r="J52" s="72" t="s">
        <v>1</v>
      </c>
      <c r="K52" s="72" t="s">
        <v>1</v>
      </c>
      <c r="L52" s="72" t="s">
        <v>1</v>
      </c>
      <c r="M52" s="72" t="s">
        <v>1</v>
      </c>
      <c r="N52" s="30">
        <v>0.05</v>
      </c>
    </row>
    <row r="53" spans="1:14" ht="11.25">
      <c r="A53" s="49" t="s">
        <v>25</v>
      </c>
      <c r="B53" s="69">
        <f t="shared" si="5"/>
        <v>0.43</v>
      </c>
      <c r="C53" s="70" t="s">
        <v>1</v>
      </c>
      <c r="D53" s="83" t="s">
        <v>1</v>
      </c>
      <c r="E53" s="70" t="s">
        <v>1</v>
      </c>
      <c r="F53" s="70" t="s">
        <v>1</v>
      </c>
      <c r="G53" s="70" t="s">
        <v>1</v>
      </c>
      <c r="H53" s="70">
        <v>0.43</v>
      </c>
      <c r="I53" s="70" t="s">
        <v>1</v>
      </c>
      <c r="J53" s="70" t="s">
        <v>1</v>
      </c>
      <c r="K53" s="70" t="s">
        <v>1</v>
      </c>
      <c r="L53" s="70" t="s">
        <v>1</v>
      </c>
      <c r="M53" s="70" t="s">
        <v>1</v>
      </c>
      <c r="N53" s="29"/>
    </row>
    <row r="54" spans="1:14" ht="11.25">
      <c r="A54" s="50" t="s">
        <v>11</v>
      </c>
      <c r="B54" s="71">
        <f t="shared" si="5"/>
        <v>1.09</v>
      </c>
      <c r="C54" s="70" t="s">
        <v>1</v>
      </c>
      <c r="D54" s="83" t="s">
        <v>1</v>
      </c>
      <c r="E54" s="70" t="s">
        <v>1</v>
      </c>
      <c r="F54" s="70" t="s">
        <v>1</v>
      </c>
      <c r="G54" s="70" t="s">
        <v>1</v>
      </c>
      <c r="H54" s="70" t="s">
        <v>1</v>
      </c>
      <c r="I54" s="70" t="s">
        <v>1</v>
      </c>
      <c r="J54" s="70" t="s">
        <v>1</v>
      </c>
      <c r="K54" s="70" t="s">
        <v>1</v>
      </c>
      <c r="L54" s="70" t="s">
        <v>1</v>
      </c>
      <c r="M54" s="70" t="s">
        <v>1</v>
      </c>
      <c r="N54" s="29">
        <v>1.09</v>
      </c>
    </row>
    <row r="55" spans="1:14" ht="11.25">
      <c r="A55" s="49" t="s">
        <v>9</v>
      </c>
      <c r="B55" s="69">
        <f t="shared" si="5"/>
        <v>1.5385</v>
      </c>
      <c r="C55" s="70" t="s">
        <v>1</v>
      </c>
      <c r="D55" s="83" t="s">
        <v>1</v>
      </c>
      <c r="E55" s="70">
        <v>1.293</v>
      </c>
      <c r="F55" s="70" t="s">
        <v>1</v>
      </c>
      <c r="G55" s="70" t="s">
        <v>1</v>
      </c>
      <c r="H55" s="70" t="s">
        <v>1</v>
      </c>
      <c r="I55" s="70" t="s">
        <v>1</v>
      </c>
      <c r="J55" s="70" t="s">
        <v>1</v>
      </c>
      <c r="K55" s="70" t="s">
        <v>1</v>
      </c>
      <c r="L55" s="70" t="s">
        <v>1</v>
      </c>
      <c r="M55" s="70">
        <v>0.1455</v>
      </c>
      <c r="N55" s="29">
        <v>0.1</v>
      </c>
    </row>
    <row r="56" spans="1:14" ht="11.25">
      <c r="A56" s="50" t="s">
        <v>10</v>
      </c>
      <c r="B56" s="71">
        <f t="shared" si="5"/>
        <v>2.98</v>
      </c>
      <c r="C56" s="72" t="s">
        <v>1</v>
      </c>
      <c r="D56" s="82" t="s">
        <v>1</v>
      </c>
      <c r="E56" s="72">
        <v>2.08</v>
      </c>
      <c r="F56" s="72">
        <v>0.9</v>
      </c>
      <c r="G56" s="72" t="s">
        <v>1</v>
      </c>
      <c r="H56" s="72" t="s">
        <v>1</v>
      </c>
      <c r="I56" s="72" t="s">
        <v>1</v>
      </c>
      <c r="J56" s="72" t="s">
        <v>1</v>
      </c>
      <c r="K56" s="72" t="s">
        <v>1</v>
      </c>
      <c r="L56" s="72" t="s">
        <v>1</v>
      </c>
      <c r="M56" s="72" t="s">
        <v>1</v>
      </c>
      <c r="N56" s="30" t="s">
        <v>1</v>
      </c>
    </row>
    <row r="57" spans="1:14" ht="11.25">
      <c r="A57" s="50" t="s">
        <v>26</v>
      </c>
      <c r="B57" s="71">
        <f t="shared" si="5"/>
        <v>0</v>
      </c>
      <c r="C57" s="72" t="s">
        <v>1</v>
      </c>
      <c r="D57" s="82" t="s">
        <v>1</v>
      </c>
      <c r="E57" s="72"/>
      <c r="F57" s="72" t="s">
        <v>1</v>
      </c>
      <c r="G57" s="72" t="s">
        <v>1</v>
      </c>
      <c r="H57" s="72" t="s">
        <v>1</v>
      </c>
      <c r="I57" s="72" t="s">
        <v>1</v>
      </c>
      <c r="J57" s="72" t="s">
        <v>1</v>
      </c>
      <c r="K57" s="72" t="s">
        <v>1</v>
      </c>
      <c r="L57" s="72" t="s">
        <v>1</v>
      </c>
      <c r="M57" s="72" t="s">
        <v>1</v>
      </c>
      <c r="N57" s="30" t="s">
        <v>1</v>
      </c>
    </row>
    <row r="58" spans="1:14" ht="11.25">
      <c r="A58" s="50" t="s">
        <v>49</v>
      </c>
      <c r="B58" s="71">
        <f t="shared" si="5"/>
        <v>3.1999999999999997</v>
      </c>
      <c r="C58" s="72">
        <v>0.6</v>
      </c>
      <c r="D58" s="82" t="s">
        <v>1</v>
      </c>
      <c r="E58" s="72" t="s">
        <v>1</v>
      </c>
      <c r="F58" s="72" t="s">
        <v>1</v>
      </c>
      <c r="G58" s="72" t="s">
        <v>1</v>
      </c>
      <c r="H58" s="72">
        <v>0.9</v>
      </c>
      <c r="I58" s="72" t="s">
        <v>1</v>
      </c>
      <c r="J58" s="72" t="s">
        <v>1</v>
      </c>
      <c r="K58" s="72">
        <v>1.4</v>
      </c>
      <c r="L58" s="72" t="s">
        <v>1</v>
      </c>
      <c r="M58" s="72">
        <v>0.3</v>
      </c>
      <c r="N58" s="30" t="s">
        <v>1</v>
      </c>
    </row>
    <row r="59" spans="1:14" ht="11.25">
      <c r="A59" s="49" t="s">
        <v>24</v>
      </c>
      <c r="B59" s="69">
        <f>SUM(C59:N59)</f>
        <v>11.094368</v>
      </c>
      <c r="C59" s="70" t="s">
        <v>1</v>
      </c>
      <c r="D59" s="83" t="s">
        <v>1</v>
      </c>
      <c r="E59" s="70">
        <v>1.575905</v>
      </c>
      <c r="F59" s="70">
        <v>0.406037</v>
      </c>
      <c r="G59" s="70">
        <v>2.009273</v>
      </c>
      <c r="H59" s="70">
        <v>1.216947</v>
      </c>
      <c r="I59" s="70">
        <v>0.952002</v>
      </c>
      <c r="J59" s="70" t="s">
        <v>1</v>
      </c>
      <c r="K59" s="70">
        <v>0.497626</v>
      </c>
      <c r="L59" s="70">
        <v>0.532886</v>
      </c>
      <c r="M59" s="70">
        <v>1.375514</v>
      </c>
      <c r="N59" s="29">
        <v>2.528178</v>
      </c>
    </row>
    <row r="60" spans="1:14" ht="11.25">
      <c r="A60" s="51" t="s">
        <v>52</v>
      </c>
      <c r="B60" s="73">
        <f t="shared" si="5"/>
        <v>4.48</v>
      </c>
      <c r="C60" s="74">
        <v>0.43</v>
      </c>
      <c r="D60" s="84" t="s">
        <v>1</v>
      </c>
      <c r="E60" s="74" t="s">
        <v>1</v>
      </c>
      <c r="F60" s="74" t="s">
        <v>1</v>
      </c>
      <c r="G60" s="74" t="s">
        <v>1</v>
      </c>
      <c r="H60" s="74" t="s">
        <v>1</v>
      </c>
      <c r="I60" s="74" t="s">
        <v>1</v>
      </c>
      <c r="J60" s="74" t="s">
        <v>1</v>
      </c>
      <c r="K60" s="74">
        <v>3.05</v>
      </c>
      <c r="L60" s="74" t="s">
        <v>1</v>
      </c>
      <c r="M60" s="74">
        <v>1</v>
      </c>
      <c r="N60" s="31" t="s">
        <v>1</v>
      </c>
    </row>
    <row r="61" spans="1:14" ht="11.25">
      <c r="A61" s="27" t="s">
        <v>61</v>
      </c>
      <c r="B61" s="94">
        <f t="shared" si="5"/>
        <v>30.177371</v>
      </c>
      <c r="C61" s="85">
        <f aca="true" t="shared" si="6" ref="C61:N61">SUM(C44:C60)</f>
        <v>1.06786</v>
      </c>
      <c r="D61" s="85">
        <f t="shared" si="6"/>
        <v>0.24</v>
      </c>
      <c r="E61" s="85">
        <f t="shared" si="6"/>
        <v>5.864904999999999</v>
      </c>
      <c r="F61" s="85">
        <f t="shared" si="6"/>
        <v>1.483608</v>
      </c>
      <c r="G61" s="85">
        <f t="shared" si="6"/>
        <v>2.110499</v>
      </c>
      <c r="H61" s="85">
        <f t="shared" si="6"/>
        <v>3.180302</v>
      </c>
      <c r="I61" s="85">
        <f t="shared" si="6"/>
        <v>1.590983</v>
      </c>
      <c r="J61" s="85">
        <f t="shared" si="6"/>
        <v>0.02</v>
      </c>
      <c r="K61" s="85">
        <f t="shared" si="6"/>
        <v>5.697957</v>
      </c>
      <c r="L61" s="85">
        <f t="shared" si="6"/>
        <v>0.769595</v>
      </c>
      <c r="M61" s="85">
        <f t="shared" si="6"/>
        <v>3.521014</v>
      </c>
      <c r="N61" s="52">
        <f t="shared" si="6"/>
        <v>4.630648000000001</v>
      </c>
    </row>
    <row r="62" spans="1:14" ht="11.25">
      <c r="A62" s="18"/>
      <c r="B62" s="5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</row>
    <row r="63" spans="1:14" ht="11.25">
      <c r="A63" s="13" t="s">
        <v>96</v>
      </c>
      <c r="B63" s="87" t="s">
        <v>7</v>
      </c>
      <c r="C63" s="87" t="s">
        <v>23</v>
      </c>
      <c r="D63" s="87" t="s">
        <v>22</v>
      </c>
      <c r="E63" s="87" t="s">
        <v>77</v>
      </c>
      <c r="F63" s="87" t="s">
        <v>13</v>
      </c>
      <c r="G63" s="87" t="s">
        <v>21</v>
      </c>
      <c r="H63" s="87" t="s">
        <v>20</v>
      </c>
      <c r="I63" s="87" t="s">
        <v>19</v>
      </c>
      <c r="J63" s="87" t="s">
        <v>18</v>
      </c>
      <c r="K63" s="87" t="s">
        <v>17</v>
      </c>
      <c r="L63" s="87" t="s">
        <v>16</v>
      </c>
      <c r="M63" s="87" t="s">
        <v>15</v>
      </c>
      <c r="N63" s="15" t="s">
        <v>14</v>
      </c>
    </row>
    <row r="64" spans="1:14" ht="12">
      <c r="A64" s="14" t="s">
        <v>100</v>
      </c>
      <c r="B64" s="123">
        <f aca="true" t="shared" si="7" ref="B64:N64">B61+B41+B15</f>
        <v>554.0767012499999</v>
      </c>
      <c r="C64" s="89">
        <f t="shared" si="7"/>
        <v>35.508936</v>
      </c>
      <c r="D64" s="89">
        <f t="shared" si="7"/>
        <v>2.2940000000000005</v>
      </c>
      <c r="E64" s="89">
        <f t="shared" si="7"/>
        <v>10.164905</v>
      </c>
      <c r="F64" s="89">
        <f t="shared" si="7"/>
        <v>28.977777999999997</v>
      </c>
      <c r="G64" s="89">
        <f t="shared" si="7"/>
        <v>55.868169</v>
      </c>
      <c r="H64" s="89">
        <f t="shared" si="7"/>
        <v>32.531316999999994</v>
      </c>
      <c r="I64" s="89">
        <f t="shared" si="7"/>
        <v>43.32292799999999</v>
      </c>
      <c r="J64" s="89">
        <f t="shared" si="7"/>
        <v>86.34406625</v>
      </c>
      <c r="K64" s="89">
        <f t="shared" si="7"/>
        <v>67.72267699999999</v>
      </c>
      <c r="L64" s="89">
        <f t="shared" si="7"/>
        <v>61.963323</v>
      </c>
      <c r="M64" s="89">
        <f t="shared" si="7"/>
        <v>34.576874000000004</v>
      </c>
      <c r="N64" s="16">
        <f t="shared" si="7"/>
        <v>94.801728</v>
      </c>
    </row>
  </sheetData>
  <mergeCells count="2">
    <mergeCell ref="A1:N1"/>
    <mergeCell ref="A2:N2"/>
  </mergeCells>
  <printOptions verticalCentered="1"/>
  <pageMargins left="0.75" right="0.25" top="0.5" bottom="0.5" header="0.5" footer="0.5"/>
  <pageSetup horizontalDpi="600" verticalDpi="600" orientation="portrait" scale="1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State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LinickDG</dc:creator>
  <cp:keywords/>
  <dc:description/>
  <cp:lastModifiedBy>cooperwd</cp:lastModifiedBy>
  <cp:lastPrinted>2004-06-30T18:56:55Z</cp:lastPrinted>
  <dcterms:created xsi:type="dcterms:W3CDTF">2004-04-05T19:47:03Z</dcterms:created>
  <dcterms:modified xsi:type="dcterms:W3CDTF">2004-10-25T13:02:13Z</dcterms:modified>
  <cp:category/>
  <cp:version/>
  <cp:contentType/>
  <cp:contentStatus/>
</cp:coreProperties>
</file>